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odriguez\Desktop\proyectos\BX+\"/>
    </mc:Choice>
  </mc:AlternateContent>
  <bookViews>
    <workbookView xWindow="0" yWindow="0" windowWidth="19200" windowHeight="8235" tabRatio="753" activeTab="1"/>
  </bookViews>
  <sheets>
    <sheet name="Área " sheetId="2" r:id="rId1"/>
    <sheet name="Concentrado" sheetId="11" r:id="rId2"/>
    <sheet name="LiquidacionesYValores" sheetId="1" r:id="rId3"/>
    <sheet name="Cambios" sheetId="3" r:id="rId4"/>
    <sheet name="Promoción" sheetId="4" r:id="rId5"/>
    <sheet name="Riesgos" sheetId="5" r:id="rId6"/>
    <sheet name="Fondos" sheetId="6" r:id="rId7"/>
    <sheet name="Dinero" sheetId="7" r:id="rId8"/>
    <sheet name="Hoja6" sheetId="9" r:id="rId9"/>
    <sheet name="Hoja7" sheetId="10" r:id="rId10"/>
  </sheets>
  <definedNames>
    <definedName name="_xlnm._FilterDatabase" localSheetId="0" hidden="1">'Área '!$A$1:$D$21</definedName>
    <definedName name="HORA_FIN">Concentrado!$G$5:$G$42</definedName>
    <definedName name="HORA_INI">Concentrado!$F$5:$F$42</definedName>
    <definedName name="TAREAS">Concentrado!$A$5:$I$42</definedName>
    <definedName name="tipo">Concentrado!$E$5:$E$42</definedName>
  </definedNames>
  <calcPr calcId="152511"/>
</workbook>
</file>

<file path=xl/calcChain.xml><?xml version="1.0" encoding="utf-8"?>
<calcChain xmlns="http://schemas.openxmlformats.org/spreadsheetml/2006/main">
  <c r="G46" i="11" l="1"/>
  <c r="G6" i="11"/>
  <c r="G7" i="11"/>
  <c r="G8" i="11"/>
  <c r="G9" i="11"/>
  <c r="G10" i="11"/>
  <c r="G11" i="11"/>
  <c r="G12" i="11"/>
  <c r="H46" i="11" s="1"/>
  <c r="G13" i="11"/>
  <c r="G14" i="11"/>
  <c r="G15" i="11"/>
  <c r="G16" i="11"/>
  <c r="G17" i="11"/>
  <c r="G18" i="11"/>
  <c r="G19" i="11"/>
  <c r="G20" i="11"/>
  <c r="J46" i="11" s="1"/>
  <c r="G21" i="11"/>
  <c r="G22" i="11"/>
  <c r="G23" i="11"/>
  <c r="G24" i="11"/>
  <c r="G25" i="11"/>
  <c r="G26" i="11"/>
  <c r="G27" i="11"/>
  <c r="L46" i="11" s="1"/>
  <c r="G28" i="11"/>
  <c r="G29" i="11"/>
  <c r="G30" i="11"/>
  <c r="G31" i="11"/>
  <c r="G32" i="11"/>
  <c r="G33" i="11"/>
  <c r="G34" i="11"/>
  <c r="G35" i="11"/>
  <c r="G36" i="11"/>
  <c r="G37" i="11"/>
  <c r="N46" i="11" s="1"/>
  <c r="G38" i="11"/>
  <c r="G39" i="11"/>
  <c r="G40" i="11"/>
  <c r="G41" i="11"/>
  <c r="G42" i="11"/>
  <c r="G5" i="11"/>
  <c r="F46" i="11" s="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I46" i="11" s="1"/>
  <c r="F21" i="11"/>
  <c r="F22" i="11"/>
  <c r="F23" i="11"/>
  <c r="F24" i="11"/>
  <c r="F25" i="11"/>
  <c r="F26" i="11"/>
  <c r="F27" i="11"/>
  <c r="F28" i="11"/>
  <c r="F29" i="11"/>
  <c r="K46" i="11" s="1"/>
  <c r="F30" i="11"/>
  <c r="F31" i="11"/>
  <c r="F32" i="11"/>
  <c r="F33" i="11"/>
  <c r="F34" i="11"/>
  <c r="F35" i="11"/>
  <c r="F36" i="11"/>
  <c r="F37" i="11"/>
  <c r="M46" i="11" s="1"/>
  <c r="F38" i="11"/>
  <c r="F39" i="11"/>
  <c r="F40" i="11"/>
  <c r="F41" i="11"/>
  <c r="F42" i="11"/>
  <c r="F5" i="11"/>
  <c r="E46" i="11" s="1"/>
  <c r="G47" i="11" l="1"/>
  <c r="G48" i="11" s="1"/>
  <c r="E47" i="11"/>
  <c r="I47" i="11"/>
  <c r="I48" i="11" s="1"/>
  <c r="K47" i="11"/>
  <c r="K48" i="11" s="1"/>
  <c r="M47" i="11"/>
  <c r="M48" i="11" s="1"/>
  <c r="E48" i="11" l="1"/>
  <c r="F50" i="11" s="1"/>
  <c r="E49" i="11"/>
  <c r="E50" i="11" s="1"/>
</calcChain>
</file>

<file path=xl/sharedStrings.xml><?xml version="1.0" encoding="utf-8"?>
<sst xmlns="http://schemas.openxmlformats.org/spreadsheetml/2006/main" count="626" uniqueCount="145">
  <si>
    <t xml:space="preserve">Actividades </t>
  </si>
  <si>
    <t>Horario inicio</t>
  </si>
  <si>
    <t xml:space="preserve">Dia - Dia </t>
  </si>
  <si>
    <t xml:space="preserve">Horario Fin </t>
  </si>
  <si>
    <t>TAS</t>
  </si>
  <si>
    <t>FIABLE</t>
  </si>
  <si>
    <t xml:space="preserve"> </t>
  </si>
  <si>
    <t xml:space="preserve">Tipo </t>
  </si>
  <si>
    <t>Area</t>
  </si>
  <si>
    <t xml:space="preserve">Isela </t>
  </si>
  <si>
    <t xml:space="preserve">Usuario </t>
  </si>
  <si>
    <t xml:space="preserve">Consultor </t>
  </si>
  <si>
    <t xml:space="preserve">Azucena </t>
  </si>
  <si>
    <t xml:space="preserve">Xiemna </t>
  </si>
  <si>
    <t xml:space="preserve">Gaby </t>
  </si>
  <si>
    <t xml:space="preserve">Daniel </t>
  </si>
  <si>
    <t xml:space="preserve">Anamayte </t>
  </si>
  <si>
    <t xml:space="preserve">Pablo </t>
  </si>
  <si>
    <t xml:space="preserve">Juan Carlos </t>
  </si>
  <si>
    <t xml:space="preserve">Christian </t>
  </si>
  <si>
    <t xml:space="preserve">Bety </t>
  </si>
  <si>
    <t xml:space="preserve">Jose Luis </t>
  </si>
  <si>
    <t>Roberto</t>
  </si>
  <si>
    <t xml:space="preserve">Agustin </t>
  </si>
  <si>
    <t xml:space="preserve">Martin </t>
  </si>
  <si>
    <t>Cesar</t>
  </si>
  <si>
    <t xml:space="preserve">Jocelyn </t>
  </si>
  <si>
    <t xml:space="preserve">Jackelin </t>
  </si>
  <si>
    <t xml:space="preserve">Alejandra </t>
  </si>
  <si>
    <t xml:space="preserve">Mauricio </t>
  </si>
  <si>
    <t xml:space="preserve">Erick </t>
  </si>
  <si>
    <t xml:space="preserve">Num </t>
  </si>
  <si>
    <t>Mike</t>
  </si>
  <si>
    <t xml:space="preserve">Jorge </t>
  </si>
  <si>
    <t xml:space="preserve">Angel </t>
  </si>
  <si>
    <t>Rene</t>
  </si>
  <si>
    <t xml:space="preserve">Derivados </t>
  </si>
  <si>
    <t xml:space="preserve">Fondos </t>
  </si>
  <si>
    <t xml:space="preserve">Control de cuentas </t>
  </si>
  <si>
    <t xml:space="preserve">Cambios </t>
  </si>
  <si>
    <t>Liquidación y valores</t>
  </si>
  <si>
    <t xml:space="preserve">Dinero </t>
  </si>
  <si>
    <t xml:space="preserve">Mesa de control </t>
  </si>
  <si>
    <t>Contabilidad</t>
  </si>
  <si>
    <t xml:space="preserve">Riesgos </t>
  </si>
  <si>
    <t xml:space="preserve">Fiscal </t>
  </si>
  <si>
    <t>Regulatorios</t>
  </si>
  <si>
    <t>Liquidaciones y Valores</t>
  </si>
  <si>
    <t>Valores 
- Cargar Archivo VALPRE (Archivo emisoras autorizadas)</t>
  </si>
  <si>
    <t>Valores 
- Captura de valores disponibles en préstamo</t>
  </si>
  <si>
    <t>Valores 
- Captura de garantías caución</t>
  </si>
  <si>
    <t>Valores 
- Capturar op. de arbitraje</t>
  </si>
  <si>
    <t>Valores
** - Aplicación y liquidación de derechos</t>
  </si>
  <si>
    <t>Valores
 - Préstamo de Valores y vencimientos</t>
  </si>
  <si>
    <t>Valores
- Liquidación de operaciones con custodia externa</t>
  </si>
  <si>
    <t>CAMBIOS</t>
  </si>
  <si>
    <t>Liquidaciones
Fondeo clientes</t>
  </si>
  <si>
    <t>Liquidaciones
Aplicación de barredora.</t>
  </si>
  <si>
    <t>Liquidaciones Cambios
Liquidaciones Derivados.</t>
  </si>
  <si>
    <t>Derechos Patrimoniales</t>
  </si>
  <si>
    <t>Liquidaciones
Fondeo posición propia</t>
  </si>
  <si>
    <t>Valores
- Amortización</t>
  </si>
  <si>
    <t>Valores
- Cortes de cupón</t>
  </si>
  <si>
    <t>Valores
- Asignación de op.</t>
  </si>
  <si>
    <t>Valores
 -Cierre administrativo</t>
  </si>
  <si>
    <t>X</t>
  </si>
  <si>
    <t>Liquidaciones Derivados
Validación de posición inicial y cuentas</t>
  </si>
  <si>
    <t>Liquidaciones Derivados
Conciliación de operaciones TAS.</t>
  </si>
  <si>
    <t>Liquidaciones
Generación de cifras de control.
Revisión de edo. de cta. de liquidación.</t>
  </si>
  <si>
    <t xml:space="preserve">Área </t>
  </si>
  <si>
    <t>Inicio de día Validación de saldos(Nacional)</t>
  </si>
  <si>
    <t>Bety</t>
  </si>
  <si>
    <t>Inicio de día Validación de saldos(Dólares)</t>
  </si>
  <si>
    <t>Inicio de día Validación de saldos(divisas)</t>
  </si>
  <si>
    <t>Revisión de las operaciones capturadas (operaciones por posiciones)</t>
  </si>
  <si>
    <t>Revisión de las operaciones capturadas(interbancarios)</t>
  </si>
  <si>
    <t>Solicitar a mesa de control las cuentas no integradas</t>
  </si>
  <si>
    <t>liberación  de cobros de dólares</t>
  </si>
  <si>
    <t>x</t>
  </si>
  <si>
    <t>liberación de  cobro de divisas (Validación de afectación de saldos)</t>
  </si>
  <si>
    <t>liberar pago de transferencias al extranjero</t>
  </si>
  <si>
    <t xml:space="preserve">Se actualiza el reporte de flujo para conciliación </t>
  </si>
  <si>
    <t>Asignación en moneda nacional</t>
  </si>
  <si>
    <t>se separan depósitos sin referencia</t>
  </si>
  <si>
    <t>se realizan traspasos entre clientes separan depósitos sin referencia (DNIS - documentos)</t>
  </si>
  <si>
    <t>Seguimiento y verificación  de los retiros por concepto de vía spei</t>
  </si>
  <si>
    <t>Seguimiento y verificación  de los retiros por concepto de vía banca electrónica</t>
  </si>
  <si>
    <t>conciliación de Moneda nacional</t>
  </si>
  <si>
    <t>conciliación de Dólares</t>
  </si>
  <si>
    <t>conciliación de divisas</t>
  </si>
  <si>
    <t>Cierre de dia</t>
  </si>
  <si>
    <t>Validar saldos de operación ventanilla</t>
  </si>
  <si>
    <t>liquidación de operaciones</t>
  </si>
  <si>
    <t xml:space="preserve">Jose luis </t>
  </si>
  <si>
    <t>Carga de posiciones</t>
  </si>
  <si>
    <t>Pablo</t>
  </si>
  <si>
    <t>Chequeo de posiciones fiable - tas</t>
  </si>
  <si>
    <t>DERIVADOS</t>
  </si>
  <si>
    <t>Validación posiciones inicial/Carga de operaciones/Validacion de operación</t>
  </si>
  <si>
    <t>Cambios</t>
  </si>
  <si>
    <t>Área</t>
  </si>
  <si>
    <t xml:space="preserve">Promoción </t>
  </si>
  <si>
    <t>XXXXXXXXXXXXXXXXX</t>
  </si>
  <si>
    <t>Promoción</t>
  </si>
  <si>
    <t>Captura de operaciones</t>
  </si>
  <si>
    <t>Riesgos</t>
  </si>
  <si>
    <t>Validación Archivos interfase SIGNAR</t>
  </si>
  <si>
    <t>ok</t>
  </si>
  <si>
    <t>Validación Semáforo de Tasas en cualquier momento 10 seg</t>
  </si>
  <si>
    <t>Fondos</t>
  </si>
  <si>
    <t>Revisión de precios y apertura de  Fondos de Inversión</t>
  </si>
  <si>
    <t>si</t>
  </si>
  <si>
    <t>Revisión de edo. de cta. de liquidación</t>
  </si>
  <si>
    <t>Cierre de horario op. fondos (semáforo)</t>
  </si>
  <si>
    <t xml:space="preserve">Generación de cifras de control y revisión de edo. de cta. de liquidación </t>
  </si>
  <si>
    <t>Dinero</t>
  </si>
  <si>
    <t xml:space="preserve">Preparar posicion de cierre </t>
  </si>
  <si>
    <t>OK</t>
  </si>
  <si>
    <t xml:space="preserve">Valuaciones </t>
  </si>
  <si>
    <t xml:space="preserve">Bandas </t>
  </si>
  <si>
    <t xml:space="preserve">Validando posiscion inicial </t>
  </si>
  <si>
    <t xml:space="preserve">Ajustar costos </t>
  </si>
  <si>
    <t xml:space="preserve">Control de Efectivo </t>
  </si>
  <si>
    <t>Autorización de op. clientes</t>
  </si>
  <si>
    <t>Revisar demanda de papeles</t>
  </si>
  <si>
    <t>Compras para demanda de clientes</t>
  </si>
  <si>
    <t>Captura de operaciones en directo y reporto de posición propia</t>
  </si>
  <si>
    <t xml:space="preserve"> - Captura de Operaciones  (Azucena, Xiemna, Gaby, Daniel, Anamayte )</t>
  </si>
  <si>
    <t>Liquidaciones Derivados
 -Cierre administrativo</t>
  </si>
  <si>
    <t>Valores
- Carga de tasas de referencia
y vector de precios</t>
  </si>
  <si>
    <t>LIQUIDACIONES Y VALORES</t>
  </si>
  <si>
    <t>PROMOCIÓN</t>
  </si>
  <si>
    <t>RIESGOS</t>
  </si>
  <si>
    <t xml:space="preserve">FONDOS </t>
  </si>
  <si>
    <t xml:space="preserve">DINERO </t>
  </si>
  <si>
    <t>flujo 1</t>
  </si>
  <si>
    <t>flujo 2</t>
  </si>
  <si>
    <t>flujo 3</t>
  </si>
  <si>
    <t>flujo 4</t>
  </si>
  <si>
    <t>flujo 5</t>
  </si>
  <si>
    <t>inicio</t>
  </si>
  <si>
    <t>fin</t>
  </si>
  <si>
    <t>Horas</t>
  </si>
  <si>
    <t>Minutos</t>
  </si>
  <si>
    <t>tiempo por flujo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</si>
</sst>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6" formatCode="h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2" borderId="1" xfId="0" applyNumberFormat="1" applyFill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20" fontId="0" fillId="2" borderId="1" xfId="0" applyNumberFormat="1" applyFill="1" applyBorder="1" applyAlignment="1">
      <alignment horizontal="center"/>
    </xf>
    <xf numFmtId="20" fontId="0" fillId="0" borderId="0" xfId="0" applyNumberFormat="1"/>
    <xf numFmtId="166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1"/>
  <sheetViews>
    <sheetView workbookViewId="0">
      <selection activeCell="A2" sqref="A2"/>
    </sheetView>
  </sheetViews>
  <sheetFormatPr baseColWidth="10" defaultRowHeight="15" x14ac:dyDescent="0.25"/>
  <cols>
    <col min="2" max="2" width="21.28515625" customWidth="1"/>
  </cols>
  <sheetData>
    <row r="1" spans="1:5" x14ac:dyDescent="0.25">
      <c r="A1" s="6" t="s">
        <v>31</v>
      </c>
      <c r="B1" s="6" t="s">
        <v>69</v>
      </c>
      <c r="C1" s="6" t="s">
        <v>10</v>
      </c>
      <c r="D1" s="6" t="s">
        <v>11</v>
      </c>
    </row>
    <row r="2" spans="1:5" x14ac:dyDescent="0.25">
      <c r="A2" s="7">
        <v>1</v>
      </c>
      <c r="B2" t="s">
        <v>101</v>
      </c>
      <c r="C2" t="s">
        <v>12</v>
      </c>
      <c r="D2" t="s">
        <v>32</v>
      </c>
    </row>
    <row r="3" spans="1:5" x14ac:dyDescent="0.25">
      <c r="A3" s="7">
        <v>2</v>
      </c>
      <c r="B3" t="s">
        <v>101</v>
      </c>
      <c r="C3" t="s">
        <v>13</v>
      </c>
      <c r="D3" t="s">
        <v>32</v>
      </c>
      <c r="E3" t="s">
        <v>6</v>
      </c>
    </row>
    <row r="4" spans="1:5" x14ac:dyDescent="0.25">
      <c r="A4" s="7">
        <v>3</v>
      </c>
      <c r="B4" t="s">
        <v>101</v>
      </c>
      <c r="C4" t="s">
        <v>14</v>
      </c>
      <c r="D4" t="s">
        <v>32</v>
      </c>
    </row>
    <row r="5" spans="1:5" x14ac:dyDescent="0.25">
      <c r="A5" s="7">
        <v>4</v>
      </c>
      <c r="B5" t="s">
        <v>101</v>
      </c>
      <c r="C5" t="s">
        <v>15</v>
      </c>
      <c r="D5" t="s">
        <v>32</v>
      </c>
    </row>
    <row r="6" spans="1:5" x14ac:dyDescent="0.25">
      <c r="A6" s="7">
        <v>5</v>
      </c>
      <c r="B6" t="s">
        <v>101</v>
      </c>
      <c r="C6" t="s">
        <v>16</v>
      </c>
      <c r="D6" t="s">
        <v>33</v>
      </c>
    </row>
    <row r="7" spans="1:5" x14ac:dyDescent="0.25">
      <c r="A7" s="7">
        <v>6</v>
      </c>
      <c r="B7" t="s">
        <v>36</v>
      </c>
      <c r="C7" t="s">
        <v>17</v>
      </c>
      <c r="D7" t="s">
        <v>30</v>
      </c>
    </row>
    <row r="8" spans="1:5" x14ac:dyDescent="0.25">
      <c r="A8" s="7">
        <v>7</v>
      </c>
      <c r="B8" t="s">
        <v>37</v>
      </c>
      <c r="C8" t="s">
        <v>18</v>
      </c>
      <c r="D8" t="s">
        <v>33</v>
      </c>
    </row>
    <row r="9" spans="1:5" x14ac:dyDescent="0.25">
      <c r="A9" s="7">
        <v>8</v>
      </c>
      <c r="B9" t="s">
        <v>38</v>
      </c>
      <c r="C9" t="s">
        <v>19</v>
      </c>
      <c r="D9" t="s">
        <v>32</v>
      </c>
    </row>
    <row r="10" spans="1:5" x14ac:dyDescent="0.25">
      <c r="A10" s="7">
        <v>9</v>
      </c>
      <c r="B10" t="s">
        <v>39</v>
      </c>
      <c r="C10" t="s">
        <v>20</v>
      </c>
      <c r="D10" t="s">
        <v>30</v>
      </c>
    </row>
    <row r="11" spans="1:5" x14ac:dyDescent="0.25">
      <c r="A11" s="7">
        <v>10</v>
      </c>
      <c r="B11" t="s">
        <v>39</v>
      </c>
      <c r="C11" t="s">
        <v>21</v>
      </c>
      <c r="D11" t="s">
        <v>30</v>
      </c>
    </row>
    <row r="12" spans="1:5" x14ac:dyDescent="0.25">
      <c r="A12" s="7">
        <v>11</v>
      </c>
      <c r="B12" t="s">
        <v>39</v>
      </c>
      <c r="C12" t="s">
        <v>22</v>
      </c>
      <c r="D12" t="s">
        <v>30</v>
      </c>
    </row>
    <row r="13" spans="1:5" x14ac:dyDescent="0.25">
      <c r="A13" s="7">
        <v>12</v>
      </c>
      <c r="B13" t="s">
        <v>40</v>
      </c>
      <c r="C13" t="s">
        <v>9</v>
      </c>
      <c r="D13" t="s">
        <v>34</v>
      </c>
    </row>
    <row r="14" spans="1:5" x14ac:dyDescent="0.25">
      <c r="A14" s="7">
        <v>13</v>
      </c>
      <c r="B14" t="s">
        <v>40</v>
      </c>
      <c r="C14" t="s">
        <v>23</v>
      </c>
      <c r="D14" t="s">
        <v>34</v>
      </c>
    </row>
    <row r="15" spans="1:5" x14ac:dyDescent="0.25">
      <c r="A15" s="7">
        <v>14</v>
      </c>
      <c r="B15" t="s">
        <v>41</v>
      </c>
      <c r="C15" t="s">
        <v>24</v>
      </c>
      <c r="D15" t="s">
        <v>33</v>
      </c>
    </row>
    <row r="16" spans="1:5" x14ac:dyDescent="0.25">
      <c r="A16" s="7">
        <v>15</v>
      </c>
      <c r="B16" t="s">
        <v>42</v>
      </c>
      <c r="C16" t="s">
        <v>25</v>
      </c>
      <c r="D16" t="s">
        <v>34</v>
      </c>
    </row>
    <row r="17" spans="1:4" x14ac:dyDescent="0.25">
      <c r="A17" s="7">
        <v>16</v>
      </c>
      <c r="B17" t="s">
        <v>43</v>
      </c>
      <c r="C17" t="s">
        <v>26</v>
      </c>
      <c r="D17" t="s">
        <v>35</v>
      </c>
    </row>
    <row r="18" spans="1:4" x14ac:dyDescent="0.25">
      <c r="A18" s="7">
        <v>17</v>
      </c>
      <c r="B18" t="s">
        <v>43</v>
      </c>
      <c r="C18" t="s">
        <v>27</v>
      </c>
      <c r="D18" t="s">
        <v>35</v>
      </c>
    </row>
    <row r="19" spans="1:4" x14ac:dyDescent="0.25">
      <c r="A19" s="7">
        <v>18</v>
      </c>
      <c r="B19" t="s">
        <v>44</v>
      </c>
      <c r="C19" t="s">
        <v>28</v>
      </c>
      <c r="D19" t="s">
        <v>33</v>
      </c>
    </row>
    <row r="20" spans="1:4" x14ac:dyDescent="0.25">
      <c r="A20" s="7">
        <v>19</v>
      </c>
      <c r="B20" t="s">
        <v>45</v>
      </c>
      <c r="C20" t="s">
        <v>29</v>
      </c>
      <c r="D20" t="s">
        <v>35</v>
      </c>
    </row>
    <row r="21" spans="1:4" x14ac:dyDescent="0.25">
      <c r="A21" s="7">
        <v>20</v>
      </c>
      <c r="B21" t="s">
        <v>46</v>
      </c>
      <c r="C21" t="s">
        <v>30</v>
      </c>
      <c r="D21" t="s">
        <v>35</v>
      </c>
    </row>
  </sheetData>
  <autoFilter ref="A1:D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51"/>
  <sheetViews>
    <sheetView tabSelected="1" topLeftCell="A24" zoomScale="70" zoomScaleNormal="70" zoomScaleSheetLayoutView="100" workbookViewId="0">
      <selection activeCell="Q33" sqref="Q33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  <col min="5" max="5" width="13.5703125" bestFit="1" customWidth="1"/>
    <col min="6" max="7" width="11.42578125" customWidth="1"/>
  </cols>
  <sheetData>
    <row r="1" spans="1:11" x14ac:dyDescent="0.25">
      <c r="A1" t="s">
        <v>6</v>
      </c>
    </row>
    <row r="3" spans="1:11" x14ac:dyDescent="0.25">
      <c r="C3" s="5" t="s">
        <v>2</v>
      </c>
      <c r="D3" s="5"/>
      <c r="E3" s="5"/>
      <c r="F3" s="5"/>
      <c r="G3" s="5"/>
      <c r="H3" s="5"/>
      <c r="I3" s="5"/>
    </row>
    <row r="4" spans="1:11" x14ac:dyDescent="0.25">
      <c r="A4" s="4" t="s">
        <v>100</v>
      </c>
      <c r="B4" s="5" t="s">
        <v>0</v>
      </c>
      <c r="C4" s="5" t="s">
        <v>1</v>
      </c>
      <c r="D4" s="5" t="s">
        <v>3</v>
      </c>
      <c r="E4" s="5" t="s">
        <v>7</v>
      </c>
      <c r="F4" s="5"/>
      <c r="G4" s="5"/>
      <c r="H4" s="5" t="s">
        <v>4</v>
      </c>
      <c r="I4" s="5" t="s">
        <v>5</v>
      </c>
    </row>
    <row r="5" spans="1:11" ht="30" x14ac:dyDescent="0.25">
      <c r="A5" s="1" t="s">
        <v>130</v>
      </c>
      <c r="B5" s="2" t="s">
        <v>48</v>
      </c>
      <c r="C5" s="8">
        <v>0.35416666666666669</v>
      </c>
      <c r="D5" s="8">
        <v>0.36458333333333331</v>
      </c>
      <c r="E5" s="1">
        <v>1</v>
      </c>
      <c r="F5" s="8">
        <f>C5</f>
        <v>0.35416666666666669</v>
      </c>
      <c r="G5" s="8">
        <f>D5</f>
        <v>0.36458333333333331</v>
      </c>
      <c r="H5" s="11"/>
      <c r="I5" s="11" t="s">
        <v>65</v>
      </c>
      <c r="K5" s="5"/>
    </row>
    <row r="6" spans="1:11" ht="30" x14ac:dyDescent="0.25">
      <c r="A6" s="1" t="s">
        <v>130</v>
      </c>
      <c r="B6" s="2" t="s">
        <v>49</v>
      </c>
      <c r="C6" s="8">
        <v>0.35416666666666669</v>
      </c>
      <c r="D6" s="8">
        <v>0.36458333333333331</v>
      </c>
      <c r="E6" s="1">
        <v>1</v>
      </c>
      <c r="F6" s="8">
        <f t="shared" ref="F6:F42" si="0">C6</f>
        <v>0.35416666666666669</v>
      </c>
      <c r="G6" s="8">
        <f t="shared" ref="G6:G42" si="1">D6</f>
        <v>0.36458333333333331</v>
      </c>
      <c r="H6" s="11"/>
      <c r="I6" s="11" t="s">
        <v>65</v>
      </c>
    </row>
    <row r="7" spans="1:11" ht="30" x14ac:dyDescent="0.25">
      <c r="A7" s="1" t="s">
        <v>130</v>
      </c>
      <c r="B7" s="2" t="s">
        <v>50</v>
      </c>
      <c r="C7" s="8">
        <v>0.35416666666666669</v>
      </c>
      <c r="D7" s="8">
        <v>0.54166666666666663</v>
      </c>
      <c r="E7" s="1">
        <v>1</v>
      </c>
      <c r="F7" s="8">
        <f t="shared" si="0"/>
        <v>0.35416666666666669</v>
      </c>
      <c r="G7" s="8">
        <f t="shared" si="1"/>
        <v>0.54166666666666663</v>
      </c>
      <c r="H7" s="11"/>
      <c r="I7" s="11" t="s">
        <v>65</v>
      </c>
    </row>
    <row r="8" spans="1:11" ht="30" x14ac:dyDescent="0.25">
      <c r="A8" s="1" t="s">
        <v>130</v>
      </c>
      <c r="B8" s="2" t="s">
        <v>51</v>
      </c>
      <c r="C8" s="8">
        <v>0.35416666666666669</v>
      </c>
      <c r="D8" s="8">
        <v>0.625</v>
      </c>
      <c r="E8" s="1">
        <v>1</v>
      </c>
      <c r="F8" s="8">
        <f t="shared" si="0"/>
        <v>0.35416666666666669</v>
      </c>
      <c r="G8" s="8">
        <f t="shared" si="1"/>
        <v>0.625</v>
      </c>
      <c r="H8" s="11" t="s">
        <v>65</v>
      </c>
      <c r="I8" s="11" t="s">
        <v>65</v>
      </c>
    </row>
    <row r="9" spans="1:11" ht="30" x14ac:dyDescent="0.25">
      <c r="A9" s="1" t="s">
        <v>130</v>
      </c>
      <c r="B9" s="2" t="s">
        <v>52</v>
      </c>
      <c r="C9" s="8">
        <v>0.35416666666666669</v>
      </c>
      <c r="D9" s="8">
        <v>0.625</v>
      </c>
      <c r="E9" s="1"/>
      <c r="F9" s="8">
        <f t="shared" si="0"/>
        <v>0.35416666666666669</v>
      </c>
      <c r="G9" s="8">
        <f t="shared" si="1"/>
        <v>0.625</v>
      </c>
      <c r="H9" s="11" t="s">
        <v>65</v>
      </c>
      <c r="I9" s="11"/>
      <c r="J9" t="s">
        <v>6</v>
      </c>
    </row>
    <row r="10" spans="1:11" ht="30" x14ac:dyDescent="0.25">
      <c r="A10" s="1" t="s">
        <v>130</v>
      </c>
      <c r="B10" s="2" t="s">
        <v>53</v>
      </c>
      <c r="C10" s="8">
        <v>0.35416666666666669</v>
      </c>
      <c r="D10" s="8">
        <v>0.625</v>
      </c>
      <c r="E10" s="1"/>
      <c r="F10" s="8">
        <f t="shared" si="0"/>
        <v>0.35416666666666669</v>
      </c>
      <c r="G10" s="8">
        <f t="shared" si="1"/>
        <v>0.625</v>
      </c>
      <c r="H10" s="11"/>
      <c r="I10" s="11" t="s">
        <v>65</v>
      </c>
      <c r="J10" t="s">
        <v>6</v>
      </c>
    </row>
    <row r="11" spans="1:11" ht="30" x14ac:dyDescent="0.25">
      <c r="A11" s="1" t="s">
        <v>130</v>
      </c>
      <c r="B11" s="2" t="s">
        <v>54</v>
      </c>
      <c r="C11" s="8">
        <v>0.35416666666666669</v>
      </c>
      <c r="D11" s="8">
        <v>0.625</v>
      </c>
      <c r="E11" s="1"/>
      <c r="F11" s="8">
        <f t="shared" si="0"/>
        <v>0.35416666666666669</v>
      </c>
      <c r="G11" s="8">
        <f t="shared" si="1"/>
        <v>0.625</v>
      </c>
      <c r="H11" s="11" t="s">
        <v>65</v>
      </c>
      <c r="I11" s="11"/>
    </row>
    <row r="12" spans="1:11" ht="30" x14ac:dyDescent="0.25">
      <c r="A12" s="1" t="s">
        <v>130</v>
      </c>
      <c r="B12" s="2" t="s">
        <v>66</v>
      </c>
      <c r="C12" s="8">
        <v>0.58333333333333337</v>
      </c>
      <c r="D12" s="8">
        <v>0.60416666666666663</v>
      </c>
      <c r="E12" s="1">
        <v>2</v>
      </c>
      <c r="F12" s="8">
        <f t="shared" si="0"/>
        <v>0.58333333333333337</v>
      </c>
      <c r="G12" s="8">
        <f t="shared" si="1"/>
        <v>0.60416666666666663</v>
      </c>
      <c r="H12" s="11" t="s">
        <v>65</v>
      </c>
      <c r="I12" s="11"/>
    </row>
    <row r="13" spans="1:11" ht="30" x14ac:dyDescent="0.25">
      <c r="A13" s="1" t="s">
        <v>130</v>
      </c>
      <c r="B13" s="2" t="s">
        <v>67</v>
      </c>
      <c r="C13" s="8">
        <v>0.58333333333333337</v>
      </c>
      <c r="D13" s="8">
        <v>0.60416666666666663</v>
      </c>
      <c r="E13" s="1">
        <v>2</v>
      </c>
      <c r="F13" s="8">
        <f t="shared" si="0"/>
        <v>0.58333333333333337</v>
      </c>
      <c r="G13" s="8">
        <f t="shared" si="1"/>
        <v>0.60416666666666663</v>
      </c>
      <c r="H13" s="11" t="s">
        <v>65</v>
      </c>
      <c r="I13" s="11"/>
    </row>
    <row r="14" spans="1:11" ht="30" x14ac:dyDescent="0.25">
      <c r="A14" s="1" t="s">
        <v>130</v>
      </c>
      <c r="B14" s="2" t="s">
        <v>58</v>
      </c>
      <c r="C14" s="8">
        <v>0.35416666666666669</v>
      </c>
      <c r="D14" s="8">
        <v>0.58333333333333337</v>
      </c>
      <c r="E14" s="1">
        <v>1</v>
      </c>
      <c r="F14" s="8">
        <f t="shared" si="0"/>
        <v>0.35416666666666669</v>
      </c>
      <c r="G14" s="8">
        <f t="shared" si="1"/>
        <v>0.58333333333333337</v>
      </c>
      <c r="H14" s="11" t="s">
        <v>65</v>
      </c>
      <c r="I14" s="11"/>
    </row>
    <row r="15" spans="1:11" ht="30" x14ac:dyDescent="0.25">
      <c r="A15" s="1" t="s">
        <v>130</v>
      </c>
      <c r="B15" s="2" t="s">
        <v>128</v>
      </c>
      <c r="C15" s="8">
        <v>0.60416666666666663</v>
      </c>
      <c r="D15" s="8">
        <v>0.625</v>
      </c>
      <c r="E15" s="1">
        <v>3</v>
      </c>
      <c r="F15" s="8">
        <f t="shared" si="0"/>
        <v>0.60416666666666663</v>
      </c>
      <c r="G15" s="8">
        <f t="shared" si="1"/>
        <v>0.625</v>
      </c>
      <c r="H15" s="11" t="s">
        <v>65</v>
      </c>
      <c r="I15" s="11"/>
    </row>
    <row r="16" spans="1:11" ht="30" x14ac:dyDescent="0.25">
      <c r="A16" s="1" t="s">
        <v>130</v>
      </c>
      <c r="B16" s="2" t="s">
        <v>56</v>
      </c>
      <c r="C16" s="8">
        <v>0.35416666666666669</v>
      </c>
      <c r="D16" s="8">
        <v>0.625</v>
      </c>
      <c r="E16" s="1">
        <v>1</v>
      </c>
      <c r="F16" s="8">
        <f t="shared" si="0"/>
        <v>0.35416666666666669</v>
      </c>
      <c r="G16" s="8">
        <f t="shared" si="1"/>
        <v>0.625</v>
      </c>
      <c r="H16" s="11" t="s">
        <v>65</v>
      </c>
      <c r="I16" s="11"/>
    </row>
    <row r="17" spans="1:10" ht="30" x14ac:dyDescent="0.25">
      <c r="A17" s="1" t="s">
        <v>130</v>
      </c>
      <c r="B17" s="2" t="s">
        <v>57</v>
      </c>
      <c r="C17" s="8">
        <v>0.5625</v>
      </c>
      <c r="D17" s="8">
        <v>0.56944444444444442</v>
      </c>
      <c r="E17" s="1"/>
      <c r="F17" s="8">
        <f t="shared" si="0"/>
        <v>0.5625</v>
      </c>
      <c r="G17" s="8">
        <f t="shared" si="1"/>
        <v>0.56944444444444442</v>
      </c>
      <c r="H17" s="11" t="s">
        <v>65</v>
      </c>
      <c r="I17" s="11"/>
      <c r="J17" t="s">
        <v>6</v>
      </c>
    </row>
    <row r="18" spans="1:10" ht="45" x14ac:dyDescent="0.25">
      <c r="A18" s="1" t="s">
        <v>130</v>
      </c>
      <c r="B18" s="2" t="s">
        <v>68</v>
      </c>
      <c r="C18" s="8">
        <v>0.6875</v>
      </c>
      <c r="D18" s="8">
        <v>0.70833333333333337</v>
      </c>
      <c r="E18" s="1">
        <v>3</v>
      </c>
      <c r="F18" s="8">
        <f t="shared" si="0"/>
        <v>0.6875</v>
      </c>
      <c r="G18" s="8">
        <f t="shared" si="1"/>
        <v>0.70833333333333337</v>
      </c>
      <c r="H18" s="11" t="s">
        <v>65</v>
      </c>
      <c r="I18" s="11"/>
      <c r="J18" t="s">
        <v>6</v>
      </c>
    </row>
    <row r="19" spans="1:10" ht="18" customHeight="1" x14ac:dyDescent="0.25">
      <c r="A19" s="1" t="s">
        <v>130</v>
      </c>
      <c r="B19" s="3" t="s">
        <v>59</v>
      </c>
      <c r="C19" s="8">
        <v>0.35416666666666669</v>
      </c>
      <c r="D19" s="8">
        <v>0.625</v>
      </c>
      <c r="E19" s="1">
        <v>1</v>
      </c>
      <c r="F19" s="8">
        <f t="shared" si="0"/>
        <v>0.35416666666666669</v>
      </c>
      <c r="G19" s="8">
        <f t="shared" si="1"/>
        <v>0.625</v>
      </c>
      <c r="H19" s="11" t="s">
        <v>65</v>
      </c>
      <c r="I19" s="11"/>
      <c r="J19" t="s">
        <v>6</v>
      </c>
    </row>
    <row r="20" spans="1:10" ht="30" x14ac:dyDescent="0.25">
      <c r="A20" s="1" t="s">
        <v>130</v>
      </c>
      <c r="B20" s="2" t="s">
        <v>60</v>
      </c>
      <c r="C20" s="8">
        <v>0.375</v>
      </c>
      <c r="D20" s="8">
        <v>0.625</v>
      </c>
      <c r="E20" s="1">
        <v>1</v>
      </c>
      <c r="F20" s="8">
        <f t="shared" si="0"/>
        <v>0.375</v>
      </c>
      <c r="G20" s="8">
        <f t="shared" si="1"/>
        <v>0.625</v>
      </c>
      <c r="H20" s="11" t="s">
        <v>65</v>
      </c>
      <c r="I20" s="11"/>
      <c r="J20" t="s">
        <v>6</v>
      </c>
    </row>
    <row r="21" spans="1:10" ht="30" x14ac:dyDescent="0.25">
      <c r="A21" s="1" t="s">
        <v>130</v>
      </c>
      <c r="B21" s="2" t="s">
        <v>62</v>
      </c>
      <c r="C21" s="8">
        <v>0.35416666666666669</v>
      </c>
      <c r="D21" s="8">
        <v>0.625</v>
      </c>
      <c r="E21" s="1">
        <v>1</v>
      </c>
      <c r="F21" s="8">
        <f t="shared" si="0"/>
        <v>0.35416666666666669</v>
      </c>
      <c r="G21" s="8">
        <f t="shared" si="1"/>
        <v>0.625</v>
      </c>
      <c r="H21" s="11" t="s">
        <v>65</v>
      </c>
      <c r="I21" s="11"/>
    </row>
    <row r="22" spans="1:10" ht="30" x14ac:dyDescent="0.25">
      <c r="A22" s="1" t="s">
        <v>130</v>
      </c>
      <c r="B22" s="2" t="s">
        <v>61</v>
      </c>
      <c r="C22" s="8">
        <v>0.35416666666666669</v>
      </c>
      <c r="D22" s="8">
        <v>0.625</v>
      </c>
      <c r="E22" s="1">
        <v>1</v>
      </c>
      <c r="F22" s="8">
        <f t="shared" si="0"/>
        <v>0.35416666666666669</v>
      </c>
      <c r="G22" s="8">
        <f t="shared" si="1"/>
        <v>0.625</v>
      </c>
      <c r="H22" s="11" t="s">
        <v>65</v>
      </c>
      <c r="I22" s="11"/>
    </row>
    <row r="23" spans="1:10" ht="30" x14ac:dyDescent="0.25">
      <c r="A23" s="1" t="s">
        <v>130</v>
      </c>
      <c r="B23" s="2" t="s">
        <v>63</v>
      </c>
      <c r="C23" s="8">
        <v>0.5625</v>
      </c>
      <c r="D23" s="8">
        <v>0.60416666666666663</v>
      </c>
      <c r="E23" s="1">
        <v>3</v>
      </c>
      <c r="F23" s="8">
        <f t="shared" si="0"/>
        <v>0.5625</v>
      </c>
      <c r="G23" s="8">
        <f t="shared" si="1"/>
        <v>0.60416666666666663</v>
      </c>
      <c r="H23" s="11" t="s">
        <v>65</v>
      </c>
      <c r="I23" s="11"/>
    </row>
    <row r="24" spans="1:10" ht="45" x14ac:dyDescent="0.25">
      <c r="A24" s="1" t="s">
        <v>130</v>
      </c>
      <c r="B24" s="2" t="s">
        <v>129</v>
      </c>
      <c r="C24" s="8">
        <v>0.73958333333333337</v>
      </c>
      <c r="D24" s="8">
        <v>0.75</v>
      </c>
      <c r="E24" s="1">
        <v>5</v>
      </c>
      <c r="F24" s="8">
        <f t="shared" si="0"/>
        <v>0.73958333333333337</v>
      </c>
      <c r="G24" s="8">
        <f t="shared" si="1"/>
        <v>0.75</v>
      </c>
      <c r="H24" s="11" t="s">
        <v>65</v>
      </c>
      <c r="I24" s="11"/>
    </row>
    <row r="25" spans="1:10" ht="30" x14ac:dyDescent="0.25">
      <c r="A25" s="1" t="s">
        <v>130</v>
      </c>
      <c r="B25" s="2" t="s">
        <v>64</v>
      </c>
      <c r="C25" s="8">
        <v>0.75</v>
      </c>
      <c r="D25" s="8">
        <v>0.77083333333333337</v>
      </c>
      <c r="E25" s="1"/>
      <c r="F25" s="8">
        <f t="shared" si="0"/>
        <v>0.75</v>
      </c>
      <c r="G25" s="8">
        <f t="shared" si="1"/>
        <v>0.77083333333333337</v>
      </c>
      <c r="H25" s="11" t="s">
        <v>65</v>
      </c>
      <c r="I25" s="11"/>
    </row>
    <row r="26" spans="1:10" ht="30" x14ac:dyDescent="0.25">
      <c r="A26" s="1" t="s">
        <v>131</v>
      </c>
      <c r="B26" s="2" t="s">
        <v>127</v>
      </c>
      <c r="C26" s="8">
        <v>0.33333333333333331</v>
      </c>
      <c r="D26" s="8">
        <v>0.625</v>
      </c>
      <c r="E26" s="1"/>
      <c r="F26" s="8">
        <f t="shared" si="0"/>
        <v>0.33333333333333331</v>
      </c>
      <c r="G26" s="8">
        <f t="shared" si="1"/>
        <v>0.625</v>
      </c>
      <c r="H26" s="11" t="s">
        <v>65</v>
      </c>
      <c r="I26" s="11" t="s">
        <v>65</v>
      </c>
    </row>
    <row r="27" spans="1:10" x14ac:dyDescent="0.25">
      <c r="A27" s="1" t="s">
        <v>132</v>
      </c>
      <c r="B27" s="2" t="s">
        <v>106</v>
      </c>
      <c r="C27" s="8">
        <v>0.66666666666666663</v>
      </c>
      <c r="D27" s="8">
        <v>0.72916666666666663</v>
      </c>
      <c r="E27" s="1">
        <v>5</v>
      </c>
      <c r="F27" s="8">
        <f t="shared" si="0"/>
        <v>0.66666666666666663</v>
      </c>
      <c r="G27" s="8">
        <f t="shared" si="1"/>
        <v>0.72916666666666663</v>
      </c>
      <c r="H27" s="11" t="s">
        <v>65</v>
      </c>
      <c r="I27" s="11" t="s">
        <v>65</v>
      </c>
    </row>
    <row r="28" spans="1:10" ht="30" x14ac:dyDescent="0.25">
      <c r="A28" s="1" t="s">
        <v>132</v>
      </c>
      <c r="B28" s="2" t="s">
        <v>108</v>
      </c>
      <c r="C28" s="8">
        <v>0.29166666666666669</v>
      </c>
      <c r="D28" s="8">
        <v>0.70833333333333337</v>
      </c>
      <c r="E28" s="1"/>
      <c r="F28" s="8">
        <f t="shared" si="0"/>
        <v>0.29166666666666669</v>
      </c>
      <c r="G28" s="8">
        <f t="shared" si="1"/>
        <v>0.70833333333333337</v>
      </c>
      <c r="H28" s="11" t="s">
        <v>65</v>
      </c>
      <c r="I28" s="11" t="s">
        <v>65</v>
      </c>
    </row>
    <row r="29" spans="1:10" x14ac:dyDescent="0.25">
      <c r="A29" s="1" t="s">
        <v>133</v>
      </c>
      <c r="B29" s="13" t="s">
        <v>110</v>
      </c>
      <c r="C29" s="8">
        <v>0.29166666666666669</v>
      </c>
      <c r="D29" s="8">
        <v>0.33333333333333331</v>
      </c>
      <c r="E29" s="1"/>
      <c r="F29" s="8">
        <f t="shared" si="0"/>
        <v>0.29166666666666669</v>
      </c>
      <c r="G29" s="8">
        <f t="shared" si="1"/>
        <v>0.33333333333333331</v>
      </c>
      <c r="H29" s="11" t="s">
        <v>65</v>
      </c>
      <c r="I29" s="11" t="s">
        <v>65</v>
      </c>
    </row>
    <row r="30" spans="1:10" x14ac:dyDescent="0.25">
      <c r="A30" s="1" t="s">
        <v>133</v>
      </c>
      <c r="B30" s="13" t="s">
        <v>112</v>
      </c>
      <c r="C30" s="8">
        <v>0.33333333333333331</v>
      </c>
      <c r="D30" s="8">
        <v>0.45833333333333331</v>
      </c>
      <c r="E30" s="1"/>
      <c r="F30" s="8">
        <f t="shared" si="0"/>
        <v>0.33333333333333331</v>
      </c>
      <c r="G30" s="8">
        <f t="shared" si="1"/>
        <v>0.45833333333333331</v>
      </c>
      <c r="H30" s="11" t="s">
        <v>65</v>
      </c>
      <c r="I30" s="11" t="s">
        <v>65</v>
      </c>
    </row>
    <row r="31" spans="1:10" x14ac:dyDescent="0.25">
      <c r="A31" s="1" t="s">
        <v>133</v>
      </c>
      <c r="B31" s="13" t="s">
        <v>113</v>
      </c>
      <c r="C31" s="8">
        <v>0.48958333333333331</v>
      </c>
      <c r="D31" s="8">
        <v>0.58333333333333337</v>
      </c>
      <c r="E31" s="1">
        <v>4</v>
      </c>
      <c r="F31" s="8">
        <f t="shared" si="0"/>
        <v>0.48958333333333331</v>
      </c>
      <c r="G31" s="8">
        <f t="shared" si="1"/>
        <v>0.58333333333333337</v>
      </c>
      <c r="H31" s="11" t="s">
        <v>65</v>
      </c>
      <c r="I31" s="11" t="s">
        <v>65</v>
      </c>
    </row>
    <row r="32" spans="1:10" x14ac:dyDescent="0.25">
      <c r="A32" s="1" t="s">
        <v>133</v>
      </c>
      <c r="B32" s="14" t="s">
        <v>114</v>
      </c>
      <c r="C32" s="8">
        <v>0.48958333333333331</v>
      </c>
      <c r="D32" s="8">
        <v>0.58333333333333337</v>
      </c>
      <c r="E32" s="1">
        <v>4</v>
      </c>
      <c r="F32" s="8">
        <f t="shared" si="0"/>
        <v>0.48958333333333331</v>
      </c>
      <c r="G32" s="8">
        <f t="shared" si="1"/>
        <v>0.58333333333333337</v>
      </c>
      <c r="H32" s="11" t="s">
        <v>65</v>
      </c>
      <c r="I32" s="11" t="s">
        <v>65</v>
      </c>
    </row>
    <row r="33" spans="1:14" x14ac:dyDescent="0.25">
      <c r="A33" s="1" t="s">
        <v>134</v>
      </c>
      <c r="B33" s="2" t="s">
        <v>116</v>
      </c>
      <c r="C33" s="8">
        <v>0.64583333333333337</v>
      </c>
      <c r="D33" s="8">
        <v>0.70833333333333337</v>
      </c>
      <c r="E33" s="1">
        <v>5</v>
      </c>
      <c r="F33" s="8">
        <f t="shared" si="0"/>
        <v>0.64583333333333337</v>
      </c>
      <c r="G33" s="8">
        <f t="shared" si="1"/>
        <v>0.70833333333333337</v>
      </c>
      <c r="H33" s="11" t="s">
        <v>65</v>
      </c>
      <c r="I33" s="11" t="s">
        <v>65</v>
      </c>
    </row>
    <row r="34" spans="1:14" x14ac:dyDescent="0.25">
      <c r="A34" s="1" t="s">
        <v>134</v>
      </c>
      <c r="B34" s="2" t="s">
        <v>118</v>
      </c>
      <c r="C34" s="8">
        <v>0.64583333333333337</v>
      </c>
      <c r="D34" s="8">
        <v>0.70833333333333337</v>
      </c>
      <c r="E34" s="1">
        <v>5</v>
      </c>
      <c r="F34" s="8">
        <f t="shared" si="0"/>
        <v>0.64583333333333337</v>
      </c>
      <c r="G34" s="8">
        <f t="shared" si="1"/>
        <v>0.70833333333333337</v>
      </c>
      <c r="H34" s="11" t="s">
        <v>65</v>
      </c>
      <c r="I34" s="11" t="s">
        <v>65</v>
      </c>
    </row>
    <row r="35" spans="1:14" x14ac:dyDescent="0.25">
      <c r="A35" s="1" t="s">
        <v>134</v>
      </c>
      <c r="B35" s="2" t="s">
        <v>119</v>
      </c>
      <c r="C35" s="8">
        <v>0.33333333333333331</v>
      </c>
      <c r="D35" s="8">
        <v>0.35416666666666669</v>
      </c>
      <c r="E35" s="1"/>
      <c r="F35" s="8">
        <f t="shared" si="0"/>
        <v>0.33333333333333331</v>
      </c>
      <c r="G35" s="8">
        <f t="shared" si="1"/>
        <v>0.35416666666666669</v>
      </c>
      <c r="H35" s="11" t="s">
        <v>65</v>
      </c>
      <c r="I35" s="11" t="s">
        <v>65</v>
      </c>
    </row>
    <row r="36" spans="1:14" x14ac:dyDescent="0.25">
      <c r="A36" s="1" t="s">
        <v>134</v>
      </c>
      <c r="B36" s="2" t="s">
        <v>120</v>
      </c>
      <c r="C36" s="8">
        <v>0.3125</v>
      </c>
      <c r="D36" s="8">
        <v>0.33333333333333331</v>
      </c>
      <c r="E36" s="1"/>
      <c r="F36" s="8">
        <f t="shared" si="0"/>
        <v>0.3125</v>
      </c>
      <c r="G36" s="8">
        <f t="shared" si="1"/>
        <v>0.33333333333333331</v>
      </c>
      <c r="H36" s="11" t="s">
        <v>65</v>
      </c>
      <c r="I36" s="11" t="s">
        <v>65</v>
      </c>
    </row>
    <row r="37" spans="1:14" x14ac:dyDescent="0.25">
      <c r="A37" s="1" t="s">
        <v>134</v>
      </c>
      <c r="B37" s="2" t="s">
        <v>121</v>
      </c>
      <c r="C37" s="8">
        <v>0.33333333333333331</v>
      </c>
      <c r="D37" s="8">
        <v>0.34375</v>
      </c>
      <c r="E37" s="1"/>
      <c r="F37" s="8">
        <f t="shared" si="0"/>
        <v>0.33333333333333331</v>
      </c>
      <c r="G37" s="8">
        <f t="shared" si="1"/>
        <v>0.34375</v>
      </c>
      <c r="H37" s="11" t="s">
        <v>65</v>
      </c>
      <c r="I37" s="11" t="s">
        <v>65</v>
      </c>
    </row>
    <row r="38" spans="1:14" x14ac:dyDescent="0.25">
      <c r="A38" s="1" t="s">
        <v>134</v>
      </c>
      <c r="B38" s="2" t="s">
        <v>122</v>
      </c>
      <c r="C38" s="8">
        <v>0.29166666666666669</v>
      </c>
      <c r="D38" s="8">
        <v>0.66666666666666663</v>
      </c>
      <c r="E38" s="1"/>
      <c r="F38" s="8">
        <f t="shared" si="0"/>
        <v>0.29166666666666669</v>
      </c>
      <c r="G38" s="8">
        <f t="shared" si="1"/>
        <v>0.66666666666666663</v>
      </c>
      <c r="H38" s="11" t="s">
        <v>65</v>
      </c>
      <c r="I38" s="11" t="s">
        <v>65</v>
      </c>
    </row>
    <row r="39" spans="1:14" x14ac:dyDescent="0.25">
      <c r="A39" s="1" t="s">
        <v>134</v>
      </c>
      <c r="B39" s="3" t="s">
        <v>123</v>
      </c>
      <c r="C39" s="8">
        <v>0.35416666666666669</v>
      </c>
      <c r="D39" s="8">
        <v>0.64583333333333337</v>
      </c>
      <c r="E39" s="1"/>
      <c r="F39" s="8">
        <f t="shared" si="0"/>
        <v>0.35416666666666669</v>
      </c>
      <c r="G39" s="8">
        <f t="shared" si="1"/>
        <v>0.64583333333333337</v>
      </c>
      <c r="H39" s="11" t="s">
        <v>65</v>
      </c>
      <c r="I39" s="11" t="s">
        <v>65</v>
      </c>
    </row>
    <row r="40" spans="1:14" x14ac:dyDescent="0.25">
      <c r="A40" s="1" t="s">
        <v>134</v>
      </c>
      <c r="B40" s="3" t="s">
        <v>124</v>
      </c>
      <c r="C40" s="8">
        <v>0.35416666666666669</v>
      </c>
      <c r="D40" s="8">
        <v>0.64583333333333337</v>
      </c>
      <c r="E40" s="1"/>
      <c r="F40" s="8">
        <f t="shared" si="0"/>
        <v>0.35416666666666669</v>
      </c>
      <c r="G40" s="8">
        <f t="shared" si="1"/>
        <v>0.64583333333333337</v>
      </c>
      <c r="H40" s="11" t="s">
        <v>65</v>
      </c>
      <c r="I40" s="11" t="s">
        <v>65</v>
      </c>
    </row>
    <row r="41" spans="1:14" x14ac:dyDescent="0.25">
      <c r="A41" s="1" t="s">
        <v>134</v>
      </c>
      <c r="B41" s="3" t="s">
        <v>125</v>
      </c>
      <c r="C41" s="8">
        <v>0.35416666666666669</v>
      </c>
      <c r="D41" s="8">
        <v>0.64583333333333337</v>
      </c>
      <c r="E41" s="1"/>
      <c r="F41" s="8">
        <f t="shared" si="0"/>
        <v>0.35416666666666669</v>
      </c>
      <c r="G41" s="8">
        <f t="shared" si="1"/>
        <v>0.64583333333333337</v>
      </c>
      <c r="H41" s="11" t="s">
        <v>65</v>
      </c>
      <c r="I41" s="11" t="s">
        <v>65</v>
      </c>
    </row>
    <row r="42" spans="1:14" x14ac:dyDescent="0.25">
      <c r="A42" s="1" t="s">
        <v>134</v>
      </c>
      <c r="B42" s="3" t="s">
        <v>126</v>
      </c>
      <c r="C42" s="8">
        <v>0.35416666666666669</v>
      </c>
      <c r="D42" s="8">
        <v>0.64583333333333337</v>
      </c>
      <c r="E42" s="1"/>
      <c r="F42" s="8">
        <f t="shared" si="0"/>
        <v>0.35416666666666669</v>
      </c>
      <c r="G42" s="8">
        <f t="shared" si="1"/>
        <v>0.64583333333333337</v>
      </c>
      <c r="H42" s="11" t="s">
        <v>65</v>
      </c>
      <c r="I42" s="11" t="s">
        <v>65</v>
      </c>
    </row>
    <row r="44" spans="1:14" x14ac:dyDescent="0.25">
      <c r="E44" s="16" t="s">
        <v>135</v>
      </c>
      <c r="F44" s="16"/>
      <c r="G44" s="16" t="s">
        <v>136</v>
      </c>
      <c r="H44" s="16"/>
      <c r="I44" s="16" t="s">
        <v>137</v>
      </c>
      <c r="K44" s="16" t="s">
        <v>138</v>
      </c>
      <c r="M44" s="16" t="s">
        <v>139</v>
      </c>
    </row>
    <row r="45" spans="1:14" x14ac:dyDescent="0.25">
      <c r="E45" s="8" t="s">
        <v>140</v>
      </c>
      <c r="F45" t="s">
        <v>141</v>
      </c>
      <c r="G45" s="8" t="s">
        <v>140</v>
      </c>
      <c r="H45" t="s">
        <v>141</v>
      </c>
      <c r="I45" s="8" t="s">
        <v>140</v>
      </c>
      <c r="J45" t="s">
        <v>141</v>
      </c>
      <c r="K45" s="8" t="s">
        <v>140</v>
      </c>
      <c r="L45" t="s">
        <v>141</v>
      </c>
      <c r="M45" s="8" t="s">
        <v>140</v>
      </c>
      <c r="N45" t="s">
        <v>141</v>
      </c>
    </row>
    <row r="46" spans="1:14" x14ac:dyDescent="0.25">
      <c r="E46" s="17">
        <f>MIN(IF($E$5=1,$F5,999999),IF($E$6=1,$F6,999999),IF($E$7=1,$F7,999999),IF($E$8=1,$F8,999999),IF($E$9=1,$F9,999999),IF($E$10=1,$F10,999999),IF($E$11=1,$F11,999999),IF($E$12=1,$F12,999999),IF($E$13=1,$F13,999999),IF($E$14=1,$F14,999999),IF($E$15=1,$F15,999999),IF($E$16=1,$F16,999999),IF($E$17=1,$F17,999999),IF($E$18=1,$F18,999999),IF($E$19=1,$F19,999999),IF($E$20=1,$F20,999999),IF($E$21=1,$F21,999999),IF($E$22=1,$F22,999999),IF($E$23=1,$F23,999999),IF($E$24=1,$F24,999999),IF($E$25=1,$F25,999999),IF($E$26=1,$F26,999999),IF($E$27=1,$F27,999999),IF($E$28=1,$F28,999999),IF($E$29=1,$F29,999999),IF($E$30=1,$F30,999999),IF($E$31=1,$F31,999999),IF($E$32=1,$F32,999999),IF($E$33=1,$F33,999999),IF($E$34=1,$F34,999999),IF($E$35=1,$F35,999999),IF($E$36=1,$F36,999999),IF($E$37=1,$F37,999999),IF($E$38=1,$F38,999999),IF($E$39=1,$F39,999999),IF($E$40=1,$F40,999999),IF($E$41=1,$F41,999999),IF($E$42=1,$F42,999999))</f>
        <v>0.35416666666666669</v>
      </c>
      <c r="F46" s="17">
        <f>MAX(IF($E$5=1,$G5,0),IF($E$6=1,$G6,0),IF($E$7=1,$G7,0),IF($E$8=1,$G8,0),IF($E$9=1,$G9,0),IF($E$10=1,$G10,0),IF($E$11=1,$G11,0),IF($E$12=1,$G12,0),IF($E$13=1,$G13,0),IF($E$14=1,$G14,0),IF($E$15=1,$G15,0),IF($E$16=1,$G16,0),IF($E$17=1,$G17,0),IF($E$18=1,$G18,0),IF($E$19=1,$G19,0),IF($E$20=1,$G20,0),IF($E$21=1,$G21,0),IF($E$22=1,$G22,0),IF($E$23=1,$G23,0),IF($E$24=1,$G24,0),IF($E$25=1,$G25,0),IF($E$26=1,$G26,0),IF($E$27=1,$G27,0),IF($E$28=1,$G28,0),IF($E$29=1,$G29,0),IF($E$30=1,$G30,0),IF($E$31=1,$G31,0),IF($E$32=1,$G32,0),IF($E$33=1,$G33,0),IF($E$34=1,$G34,0),IF($E$35=1,$G35,0),IF($E$36=1,$G36,0),IF($E$37=1,$G37,0),IF($E$38=1,$G38,0),IF($E$39=1,$G39,0),IF($E$40=1,$G40,0),IF($E$41=1,$G41,0),IF($E$42=1,$G42,0))</f>
        <v>0.625</v>
      </c>
      <c r="G46" s="17">
        <f>MIN(IF($E$5=2,$F5,999999),IF($E$6=2,$F6,999999),IF($E$7=2,$F7,999999),IF($E$8=2,$F8,999999),IF($E$9=2,$F9,999999),IF($E$10=2,$F10,999999),IF($E$11=2,$F11,999999),IF($E$12=2,$F12,999999),IF($E$13=2,$F13,999999),IF($E$14=2,$F14,999999),IF($E$15=2,$F15,999999),IF($E$16=2,$F16,999999),IF($E$17=2,$F17,999999),IF($E$18=2,$F18,999999),IF($E$19=2,$F19,999999),IF($E$20=2,$F20,999999),IF($E$21=2,$F21,999999),IF($E$22=2,$F22,999999),IF($E$23=2,$F23,999999),IF($E$24=2,$F24,999999),IF($E$25=2,$F25,999999),IF($E$26=2,$F26,999999),IF($E$27=2,$F27,999999),IF($E$28=2,$F28,999999),IF($E$29=2,$F29,999999),IF($E$30=2,$F30,999999),IF($E$31=2,$F31,999999),IF($E$32=2,$F32,999999),IF($E$33=2,$F33,999999),IF($E$34=2,$F34,999999),IF($E$35=2,$F35,999999),IF($E$36=2,$F36,999999),IF($E$37=2,$F37,999999),IF($E$38=2,$F38,999999),IF($E$39=2,$F39,999999),IF($E$40=2,$F40,999999),IF($E$41=2,$F41,999999),IF($E$42=2,$F42,999999))</f>
        <v>0.58333333333333337</v>
      </c>
      <c r="H46" s="17">
        <f>MAX(IF($E$5=2,$G5,0),IF($E$6=2,$G6,0),IF($E$7=2,$G7,0),IF($E$8=2,$G8,0),IF($E$9=2,$G9,0),IF($E$10=2,$G10,0),IF($E$11=2,$G11,0),IF($E$12=2,$G12,0),IF($E$13=2,$G13,0),IF($E$14=2,$G14,0),IF($E$15=2,$G15,0),IF($E$16=2,$G16,0),IF($E$17=2,$G17,0),IF($E$18=2,$G18,0),IF($E$19=2,$G19,0),IF($E$20=2,$G20,0),IF($E$21=2,$G21,0),IF($E$22=2,$G22,0),IF($E$23=2,$G23,0),IF($E$24=2,$G24,0),IF($E$25=2,$G25,0),IF($E$26=2,$G26,0),IF($E$27=2,$G27,0),IF($E$28=2,$G28,0),IF($E$29=2,$G29,0),IF($E$30=2,$G30,0),IF($E$31=2,$G31,0),IF($E$32=2,$G32,0),IF($E$33=2,$G33,0),IF($E$34=2,$G34,0),IF($E$35=2,$G35,0),IF($E$36=2,$G36,0),IF($E$37=2,$G37,0),IF($E$38=2,$G38,0),IF($E$39=2,$G39,0),IF($E$40=2,$G40,0),IF($E$41=2,$G41,0),IF($E$42=2,$G42,0))</f>
        <v>0.60416666666666663</v>
      </c>
      <c r="I46" s="17">
        <f>MIN(IF($E$5=3,$F5,999999),IF($E$6=3,$F6,999999),IF($E$7=3,$F7,999999),IF($E$8=3,$F8,999999),IF($E$9=3,$F9,999999),IF($E$10=3,$F10,999999),IF($E$11=3,$F11,999999),IF($E$12=3,$F12,999999),IF($E$13=3,$F13,999999),IF($E$14=3,$F14,999999),IF($E$15=3,$F15,999999),IF($E$16=3,$F16,999999),IF($E$17=3,$F17,999999),IF($E$18=3,$F18,999999),IF($E$19=3,$F19,999999),IF($E$20=3,$F20,999999),IF($E$21=3,$F21,999999),IF($E$22=3,$F22,999999),IF($E$23=3,$F23,999999),IF($E$24=3,$F24,999999),IF($E$25=3,$F25,999999),IF($E$26=3,$F26,999999),IF($E$27=3,$F27,999999),IF($E$28=3,$F28,999999),IF($E$29=3,$F29,999999),IF($E$30=3,$F30,999999),IF($E$31=3,$F31,999999),IF($E$32=3,$F32,999999),IF($E$33=3,$F33,999999),IF($E$34=3,$F34,999999),IF($E$35=3,$F35,999999),IF($E$36=3,$F36,999999),IF($E$37=3,$F37,999999),IF($E$38=3,$F38,999999),IF($E$39=3,$F39,999999),IF($E$40=3,$F40,999999),IF($E$41=3,$F41,999999),IF($E$42=3,$F42,999999))</f>
        <v>0.5625</v>
      </c>
      <c r="J46" s="17">
        <f>MAX(IF($E$5=3,$G5,0),IF($E$6=3,$G6,0),IF($E$7=3,$G7,0),IF($E$8=3,$G8,0),IF($E$9=3,$G9,0),IF($E$10=3,$G10,0),IF($E$11=3,$G11,0),IF($E$12=3,$G12,0),IF($E$13=3,$G13,0),IF($E$14=3,$G14,0),IF($E$15=3,$G15,0),IF($E$16=3,$G16,0),IF($E$17=3,$G17,0),IF($E$18=3,$G18,0),IF($E$19=3,$G19,0),IF($E$20=3,$G20,0),IF($E$21=3,$G21,0),IF($E$22=3,$G22,0),IF($E$23=3,$G23,0),IF($E$24=3,$G24,0),IF($E$25=3,$G25,0),IF($E$26=3,$G26,0),IF($E$27=3,$G27,0),IF($E$28=3,$G28,0),IF($E$29=3,$G29,0),IF($E$30=3,$G30,0),IF($E$31=3,$G31,0),IF($E$32=3,$G32,0),IF($E$33=3,$G33,0),IF($E$34=3,$G34,0),IF($E$35=3,$G35,0),IF($E$36=3,$G36,0),IF($E$37=3,$G37,0),IF($E$38=3,$G38,0),IF($E$39=3,$G39,0),IF($E$40=3,$G40,0),IF($E$41=3,$G41,0),IF($E$42=3,$G42,0))</f>
        <v>0.70833333333333337</v>
      </c>
      <c r="K46" s="17">
        <f>MIN(IF($E$5=4,$F5,999999),IF($E$6=4,$F6,999999),IF($E$7=4,$F7,999999),IF($E$8=4,$F8,999999),IF($E$9=4,$F9,999999),IF($E$10=4,$F10,999999),IF($E$11=4,$F11,999999),IF($E$12=4,$F12,999999),IF($E$13=4,$F13,999999),IF($E$14=4,$F14,999999),IF($E$15=4,$F15,999999),IF($E$16=4,$F16,999999),IF($E$17=4,$F17,999999),IF($E$18=4,$F18,999999),IF($E$19=4,$F19,999999),IF($E$20=4,$F20,999999),IF($E$21=4,$F21,999999),IF($E$22=4,$F22,999999),IF($E$23=4,$F23,999999),IF($E$24=4,$F24,999999),IF($E$25=4,$F25,999999),IF($E$26=4,$F26,999999),IF($E$27=4,$F27,999999),IF($E$28=4,$F28,999999),IF($E$29=4,$F29,999999),IF($E$30=4,$F30,999999),IF($E$31=4,$F31,999999),IF($E$32=4,$F32,999999),IF($E$33=4,$F33,999999),IF($E$34=4,$F34,999999),IF($E$35=4,$F35,999999),IF($E$36=4,$F36,999999),IF($E$37=4,$F37,999999),IF($E$38=4,$F38,999999),IF($E$39=4,$F39,999999),IF($E$40=4,$F40,999999),IF($E$41=4,$F41,999999),IF($E$42=4,$F42,999999))</f>
        <v>0.48958333333333331</v>
      </c>
      <c r="L46" s="17">
        <f>MAX(IF($E$5=4,$G5,0),IF($E$6=4,$G6,0),IF($E$7=4,$G7,0),IF($E$8=4,$G8,0),IF($E$9=4,$G9,0),IF($E$10=4,$G10,0),IF($E$11=4,$G11,0),IF($E$12=4,$G12,0),IF($E$13=4,$G13,0),IF($E$14=4,$G14,0),IF($E$15=4,$G15,0),IF($E$16=4,$G16,0),IF($E$17=4,$G17,0),IF($E$18=4,$G18,0),IF($E$19=4,$G19,0),IF($E$20=4,$G20,0),IF($E$21=4,$G21,0),IF($E$22=4,$G22,0),IF($E$23=4,$G23,0),IF($E$24=4,$G24,0),IF($E$25=4,$G25,0),IF($E$26=4,$G26,0),IF($E$27=4,$G27,0),IF($E$28=4,$G28,0),IF($E$29=4,$G29,0),IF($E$30=4,$G30,0),IF($E$31=4,$G31,0),IF($E$32=4,$G32,0),IF($E$33=4,$G33,0),IF($E$34=4,$G34,0),IF($E$35=4,$G35,0),IF($E$36=4,$G36,0),IF($E$37=4,$G37,0),IF($E$38=4,$G38,0),IF($E$39=4,$G39,0),IF($E$40=4,$G40,0),IF($E$41=4,$G41,0),IF($E$42=4,$G42,0))</f>
        <v>0.58333333333333337</v>
      </c>
      <c r="M46" s="17">
        <f>MIN(IF($E$5=5,$F5,999999),IF($E$6=5,$F6,999999),IF($E$7=5,$F7,999999),IF($E$8=5,$F8,999999),IF($E$9=5,$F9,999999),IF($E$10=5,$F10,999999),IF($E$11=5,$F11,999999),IF($E$12=5,$F12,999999),IF($E$13=5,$F13,999999),IF($E$14=5,$F14,999999),IF($E$15=5,$F15,999999),IF($E$16=5,$F16,999999),IF($E$17=5,$F17,999999),IF($E$18=5,$F18,999999),IF($E$19=5,$F19,999999),IF($E$20=5,$F20,999999),IF($E$21=5,$F21,999999),IF($E$22=5,$F22,999999),IF($E$23=5,$F23,999999),IF($E$24=5,$F24,999999),IF($E$25=5,$F25,999999),IF($E$26=5,$F26,999999),IF($E$27=5,$F27,999999),IF($E$28=5,$F28,999999),IF($E$29=5,$F29,999999),IF($E$30=5,$F30,999999),IF($E$31=5,$F31,999999),IF($E$32=5,$F32,999999),IF($E$33=5,$F33,999999),IF($E$34=5,$F34,999999),IF($E$35=5,$F35,999999),IF($E$36=5,$F36,999999),IF($E$37=5,$F37,999999),IF($E$38=5,$F38,999999),IF($E$39=5,$F39,999999),IF($E$40=5,$F40,999999),IF($E$41=5,$F41,999999),IF($E$42=5,$F42,999999))</f>
        <v>0.64583333333333337</v>
      </c>
      <c r="N46" s="17">
        <f>MAX(IF($E$5=5,$G5,0),IF($E$6=5,$G6,0),IF($E$7=5,$G7,0),IF($E$8=5,$G8,0),IF($E$9=5,$G9,0),IF($E$10=5,$G10,0),IF($E$11=5,$G11,0),IF($E$12=5,$G12,0),IF($E$13=5,$G13,0),IF($E$14=5,$G14,0),IF($E$15=5,$G15,0),IF($E$16=5,$G16,0),IF($E$17=5,$G17,0),IF($E$18=5,$G18,0),IF($E$19=5,$G19,0),IF($E$20=5,$G20,0),IF($E$21=5,$G21,0),IF($E$22=5,$G22,0),IF($E$23=5,$G23,0),IF($E$24=5,$G24,0),IF($E$25=5,$G25,0),IF($E$26=5,$G26,0),IF($E$27=5,$G27,0),IF($E$28=5,$G28,0),IF($E$29=5,$G29,0),IF($E$30=5,$G30,0),IF($E$31=5,$G31,0),IF($E$32=5,$G32,0),IF($E$33=5,$G33,0),IF($E$34=5,$G34,0),IF($E$35=5,$G35,0),IF($E$36=5,$G36,0),IF($E$37=5,$G37,0),IF($E$38=5,$G38,0),IF($E$39=5,$G39,0),IF($E$40=5,$G40,0),IF($E$41=5,$G41,0),IF($E$42=5,$G42,0))</f>
        <v>0.75</v>
      </c>
    </row>
    <row r="47" spans="1:14" x14ac:dyDescent="0.25">
      <c r="E47" s="18">
        <f>(F46-E46)*24*60</f>
        <v>390</v>
      </c>
      <c r="F47" s="17"/>
      <c r="G47" s="18">
        <f>(H46-G46)*24*60</f>
        <v>29.999999999999893</v>
      </c>
      <c r="I47" s="18">
        <f>(J46-I46)*24*60</f>
        <v>210.00000000000006</v>
      </c>
      <c r="K47" s="18">
        <f>(L46-K46)*24*60</f>
        <v>135.00000000000009</v>
      </c>
      <c r="M47" s="18">
        <f>(N46-M46)*24*60</f>
        <v>149.99999999999994</v>
      </c>
    </row>
    <row r="48" spans="1:14" x14ac:dyDescent="0.25">
      <c r="D48" t="s">
        <v>144</v>
      </c>
      <c r="E48" s="17">
        <f>+E47/24/60</f>
        <v>0.27083333333333331</v>
      </c>
      <c r="G48" s="17">
        <f>+G47/24/60</f>
        <v>2.0833333333333259E-2</v>
      </c>
      <c r="I48" s="17">
        <f>+I47/24/60</f>
        <v>0.14583333333333337</v>
      </c>
      <c r="K48" s="17">
        <f>+K47/24/60</f>
        <v>9.3750000000000056E-2</v>
      </c>
      <c r="M48" s="17">
        <f>+M47/24/60</f>
        <v>0.10416666666666662</v>
      </c>
    </row>
    <row r="49" spans="4:6" x14ac:dyDescent="0.25">
      <c r="D49" t="s">
        <v>143</v>
      </c>
      <c r="E49" s="19">
        <f>E47+G47+I47+K47+M47</f>
        <v>915</v>
      </c>
    </row>
    <row r="50" spans="4:6" x14ac:dyDescent="0.25">
      <c r="D50" t="s">
        <v>142</v>
      </c>
      <c r="E50" s="17">
        <f>+E49/60/24</f>
        <v>0.63541666666666663</v>
      </c>
      <c r="F50" s="17">
        <f>+E48+G48+I48+K48+M48</f>
        <v>0.63541666666666663</v>
      </c>
    </row>
    <row r="51" spans="4:6" x14ac:dyDescent="0.25">
      <c r="F51" s="17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G51"/>
  <sheetViews>
    <sheetView topLeftCell="A41" workbookViewId="0">
      <selection activeCell="A52" sqref="A52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47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ht="30" x14ac:dyDescent="0.25">
      <c r="A5" s="1" t="s">
        <v>130</v>
      </c>
      <c r="B5" s="2" t="s">
        <v>48</v>
      </c>
      <c r="C5" s="8">
        <v>0.35416666666666669</v>
      </c>
      <c r="D5" s="8">
        <v>0.36458333333333331</v>
      </c>
      <c r="E5" s="1"/>
      <c r="F5" s="1"/>
      <c r="G5" s="1" t="s">
        <v>65</v>
      </c>
    </row>
    <row r="6" spans="1:7" ht="30" x14ac:dyDescent="0.25">
      <c r="A6" s="1" t="s">
        <v>130</v>
      </c>
      <c r="B6" s="2" t="s">
        <v>49</v>
      </c>
      <c r="C6" s="8">
        <v>0.35416666666666669</v>
      </c>
      <c r="D6" s="8">
        <v>0.36458333333333331</v>
      </c>
      <c r="E6" s="1"/>
      <c r="F6" s="1"/>
      <c r="G6" s="1" t="s">
        <v>65</v>
      </c>
    </row>
    <row r="7" spans="1:7" ht="30" x14ac:dyDescent="0.25">
      <c r="A7" s="1" t="s">
        <v>130</v>
      </c>
      <c r="B7" s="2" t="s">
        <v>50</v>
      </c>
      <c r="C7" s="8">
        <v>0.35416666666666669</v>
      </c>
      <c r="D7" s="8">
        <v>0.54166666666666663</v>
      </c>
      <c r="E7" s="1"/>
      <c r="F7" s="1"/>
      <c r="G7" s="1" t="s">
        <v>65</v>
      </c>
    </row>
    <row r="8" spans="1:7" ht="30" x14ac:dyDescent="0.25">
      <c r="A8" s="1" t="s">
        <v>130</v>
      </c>
      <c r="B8" s="2" t="s">
        <v>51</v>
      </c>
      <c r="C8" s="8">
        <v>0.35416666666666669</v>
      </c>
      <c r="D8" s="8">
        <v>0.625</v>
      </c>
      <c r="E8" s="1"/>
      <c r="F8" s="1" t="s">
        <v>65</v>
      </c>
      <c r="G8" s="1" t="s">
        <v>65</v>
      </c>
    </row>
    <row r="9" spans="1:7" ht="30" x14ac:dyDescent="0.25">
      <c r="A9" s="1" t="s">
        <v>130</v>
      </c>
      <c r="B9" s="2" t="s">
        <v>52</v>
      </c>
      <c r="C9" s="8">
        <v>0.35416666666666669</v>
      </c>
      <c r="D9" s="8">
        <v>0.625</v>
      </c>
      <c r="E9" s="1"/>
      <c r="F9" s="1" t="s">
        <v>65</v>
      </c>
      <c r="G9" s="1"/>
    </row>
    <row r="10" spans="1:7" ht="30" x14ac:dyDescent="0.25">
      <c r="A10" s="1" t="s">
        <v>130</v>
      </c>
      <c r="B10" s="2" t="s">
        <v>53</v>
      </c>
      <c r="C10" s="8">
        <v>0.35416666666666669</v>
      </c>
      <c r="D10" s="8">
        <v>0.625</v>
      </c>
      <c r="E10" s="1"/>
      <c r="F10" s="1"/>
      <c r="G10" s="1" t="s">
        <v>65</v>
      </c>
    </row>
    <row r="11" spans="1:7" ht="30" x14ac:dyDescent="0.25">
      <c r="A11" s="1" t="s">
        <v>130</v>
      </c>
      <c r="B11" s="2" t="s">
        <v>54</v>
      </c>
      <c r="C11" s="8">
        <v>0.35416666666666669</v>
      </c>
      <c r="D11" s="8">
        <v>0.625</v>
      </c>
      <c r="E11" s="1"/>
      <c r="F11" s="1" t="s">
        <v>65</v>
      </c>
      <c r="G11" s="1"/>
    </row>
    <row r="12" spans="1:7" ht="30" x14ac:dyDescent="0.25">
      <c r="A12" s="1" t="s">
        <v>130</v>
      </c>
      <c r="B12" s="2" t="s">
        <v>66</v>
      </c>
      <c r="C12" s="8">
        <v>0.58333333333333337</v>
      </c>
      <c r="D12" s="8">
        <v>0.60416666666666663</v>
      </c>
      <c r="E12" s="1"/>
      <c r="F12" s="1" t="s">
        <v>65</v>
      </c>
      <c r="G12" s="1"/>
    </row>
    <row r="13" spans="1:7" ht="30" x14ac:dyDescent="0.25">
      <c r="A13" s="1" t="s">
        <v>130</v>
      </c>
      <c r="B13" s="2" t="s">
        <v>67</v>
      </c>
      <c r="C13" s="8">
        <v>0.58333333333333337</v>
      </c>
      <c r="D13" s="8">
        <v>0.60416666666666663</v>
      </c>
      <c r="E13" s="1"/>
      <c r="F13" s="1" t="s">
        <v>65</v>
      </c>
      <c r="G13" s="1"/>
    </row>
    <row r="14" spans="1:7" ht="30" x14ac:dyDescent="0.25">
      <c r="A14" s="1" t="s">
        <v>130</v>
      </c>
      <c r="B14" s="2" t="s">
        <v>58</v>
      </c>
      <c r="C14" s="8">
        <v>0.35416666666666669</v>
      </c>
      <c r="D14" s="8">
        <v>0.58333333333333337</v>
      </c>
      <c r="E14" s="1"/>
      <c r="F14" s="1" t="s">
        <v>65</v>
      </c>
      <c r="G14" s="1"/>
    </row>
    <row r="15" spans="1:7" ht="30" x14ac:dyDescent="0.25">
      <c r="A15" s="1" t="s">
        <v>130</v>
      </c>
      <c r="B15" s="2" t="s">
        <v>128</v>
      </c>
      <c r="C15" s="8">
        <v>0.60416666666666663</v>
      </c>
      <c r="D15" s="8">
        <v>0.625</v>
      </c>
      <c r="E15" s="1"/>
      <c r="F15" s="1" t="s">
        <v>65</v>
      </c>
      <c r="G15" s="1"/>
    </row>
    <row r="16" spans="1:7" ht="30" x14ac:dyDescent="0.25">
      <c r="A16" s="1" t="s">
        <v>130</v>
      </c>
      <c r="B16" s="2" t="s">
        <v>56</v>
      </c>
      <c r="C16" s="8">
        <v>0.35416666666666669</v>
      </c>
      <c r="D16" s="8">
        <v>0.625</v>
      </c>
      <c r="E16" s="1"/>
      <c r="F16" s="1" t="s">
        <v>65</v>
      </c>
      <c r="G16" s="1"/>
    </row>
    <row r="17" spans="1:7" ht="30" x14ac:dyDescent="0.25">
      <c r="A17" s="1" t="s">
        <v>130</v>
      </c>
      <c r="B17" s="2" t="s">
        <v>57</v>
      </c>
      <c r="C17" s="8">
        <v>0.5625</v>
      </c>
      <c r="D17" s="8">
        <v>0.56944444444444442</v>
      </c>
      <c r="E17" s="1"/>
      <c r="F17" s="1" t="s">
        <v>65</v>
      </c>
      <c r="G17" s="1"/>
    </row>
    <row r="18" spans="1:7" ht="45" x14ac:dyDescent="0.25">
      <c r="A18" s="1" t="s">
        <v>130</v>
      </c>
      <c r="B18" s="2" t="s">
        <v>68</v>
      </c>
      <c r="C18" s="8">
        <v>0.6875</v>
      </c>
      <c r="D18" s="8">
        <v>0.70833333333333337</v>
      </c>
      <c r="E18" s="1"/>
      <c r="F18" s="1" t="s">
        <v>65</v>
      </c>
      <c r="G18" s="1"/>
    </row>
    <row r="19" spans="1:7" ht="18" customHeight="1" x14ac:dyDescent="0.25">
      <c r="A19" s="1" t="s">
        <v>130</v>
      </c>
      <c r="B19" s="3" t="s">
        <v>59</v>
      </c>
      <c r="C19" s="8">
        <v>0.35416666666666669</v>
      </c>
      <c r="D19" s="8">
        <v>0.625</v>
      </c>
      <c r="E19" s="1"/>
      <c r="F19" s="1" t="s">
        <v>65</v>
      </c>
      <c r="G19" s="1"/>
    </row>
    <row r="20" spans="1:7" ht="30" x14ac:dyDescent="0.25">
      <c r="A20" s="1" t="s">
        <v>130</v>
      </c>
      <c r="B20" s="2" t="s">
        <v>60</v>
      </c>
      <c r="C20" s="8">
        <v>0.375</v>
      </c>
      <c r="D20" s="8">
        <v>0.625</v>
      </c>
      <c r="E20" s="1"/>
      <c r="F20" s="1" t="s">
        <v>65</v>
      </c>
      <c r="G20" s="1"/>
    </row>
    <row r="21" spans="1:7" ht="30" x14ac:dyDescent="0.25">
      <c r="A21" s="1" t="s">
        <v>130</v>
      </c>
      <c r="B21" s="2" t="s">
        <v>62</v>
      </c>
      <c r="C21" s="8">
        <v>0.35416666666666669</v>
      </c>
      <c r="D21" s="8">
        <v>0.625</v>
      </c>
      <c r="E21" s="1"/>
      <c r="F21" s="1" t="s">
        <v>65</v>
      </c>
      <c r="G21" s="1"/>
    </row>
    <row r="22" spans="1:7" ht="30" x14ac:dyDescent="0.25">
      <c r="A22" s="1" t="s">
        <v>130</v>
      </c>
      <c r="B22" s="2" t="s">
        <v>61</v>
      </c>
      <c r="C22" s="8">
        <v>0.35416666666666669</v>
      </c>
      <c r="D22" s="8">
        <v>0.625</v>
      </c>
      <c r="E22" s="1"/>
      <c r="F22" s="1" t="s">
        <v>65</v>
      </c>
      <c r="G22" s="1"/>
    </row>
    <row r="23" spans="1:7" ht="30" x14ac:dyDescent="0.25">
      <c r="A23" s="1" t="s">
        <v>130</v>
      </c>
      <c r="B23" s="2" t="s">
        <v>63</v>
      </c>
      <c r="C23" s="8">
        <v>0.5625</v>
      </c>
      <c r="D23" s="8">
        <v>0.60416666666666663</v>
      </c>
      <c r="E23" s="1"/>
      <c r="F23" s="1" t="s">
        <v>65</v>
      </c>
      <c r="G23" s="1"/>
    </row>
    <row r="24" spans="1:7" ht="45" x14ac:dyDescent="0.25">
      <c r="A24" s="1" t="s">
        <v>130</v>
      </c>
      <c r="B24" s="2" t="s">
        <v>129</v>
      </c>
      <c r="C24" s="8">
        <v>0.73958333333333337</v>
      </c>
      <c r="D24" s="8">
        <v>0.75</v>
      </c>
      <c r="E24" s="1"/>
      <c r="F24" s="1" t="s">
        <v>65</v>
      </c>
      <c r="G24" s="1"/>
    </row>
    <row r="25" spans="1:7" ht="30" x14ac:dyDescent="0.25">
      <c r="A25" s="1" t="s">
        <v>130</v>
      </c>
      <c r="B25" s="2" t="s">
        <v>64</v>
      </c>
      <c r="C25" s="8">
        <v>0.75</v>
      </c>
      <c r="D25" s="8">
        <v>0.77083333333333337</v>
      </c>
      <c r="E25" s="1"/>
      <c r="F25" s="1" t="s">
        <v>65</v>
      </c>
      <c r="G25" s="1"/>
    </row>
    <row r="26" spans="1:7" x14ac:dyDescent="0.25">
      <c r="A26" s="1" t="s">
        <v>55</v>
      </c>
      <c r="B26" s="2" t="s">
        <v>70</v>
      </c>
      <c r="C26" s="1">
        <v>8</v>
      </c>
      <c r="D26" s="1">
        <v>14</v>
      </c>
      <c r="E26" s="1"/>
      <c r="F26" s="1"/>
      <c r="G26" s="1"/>
    </row>
    <row r="27" spans="1:7" x14ac:dyDescent="0.25">
      <c r="A27" s="1" t="s">
        <v>55</v>
      </c>
      <c r="B27" s="2" t="s">
        <v>72</v>
      </c>
      <c r="C27" s="1">
        <v>8</v>
      </c>
      <c r="D27" s="1">
        <v>14</v>
      </c>
      <c r="E27" s="1"/>
      <c r="F27" s="1"/>
      <c r="G27" s="1"/>
    </row>
    <row r="28" spans="1:7" x14ac:dyDescent="0.25">
      <c r="A28" s="1" t="s">
        <v>55</v>
      </c>
      <c r="B28" s="2" t="s">
        <v>73</v>
      </c>
      <c r="C28" s="1">
        <v>8</v>
      </c>
      <c r="D28" s="1">
        <v>14</v>
      </c>
      <c r="E28" s="1"/>
      <c r="F28" s="1"/>
      <c r="G28" s="1"/>
    </row>
    <row r="29" spans="1:7" ht="30" x14ac:dyDescent="0.25">
      <c r="A29" s="1" t="s">
        <v>55</v>
      </c>
      <c r="B29" s="2" t="s">
        <v>74</v>
      </c>
      <c r="C29" s="1">
        <v>8</v>
      </c>
      <c r="D29" s="1">
        <v>14</v>
      </c>
      <c r="E29" s="1"/>
      <c r="F29" s="1"/>
      <c r="G29" s="1"/>
    </row>
    <row r="30" spans="1:7" x14ac:dyDescent="0.25">
      <c r="A30" s="1" t="s">
        <v>55</v>
      </c>
      <c r="B30" s="2" t="s">
        <v>75</v>
      </c>
      <c r="C30" s="1">
        <v>8</v>
      </c>
      <c r="D30" s="1">
        <v>14</v>
      </c>
      <c r="E30" s="1"/>
      <c r="F30" s="1"/>
      <c r="G30" s="1"/>
    </row>
    <row r="31" spans="1:7" x14ac:dyDescent="0.25">
      <c r="A31" s="1" t="s">
        <v>55</v>
      </c>
      <c r="B31" s="2" t="s">
        <v>76</v>
      </c>
      <c r="C31" s="1">
        <v>8</v>
      </c>
      <c r="D31" s="1">
        <v>14</v>
      </c>
      <c r="E31" s="1"/>
      <c r="F31" s="1"/>
      <c r="G31" s="1"/>
    </row>
    <row r="32" spans="1:7" x14ac:dyDescent="0.25">
      <c r="A32" s="1" t="s">
        <v>55</v>
      </c>
      <c r="B32" s="2" t="s">
        <v>77</v>
      </c>
      <c r="C32" s="1">
        <v>9</v>
      </c>
      <c r="D32" s="8">
        <v>0.6875</v>
      </c>
      <c r="E32" s="1"/>
      <c r="F32" s="1" t="s">
        <v>78</v>
      </c>
      <c r="G32" s="1" t="s">
        <v>78</v>
      </c>
    </row>
    <row r="33" spans="1:7" ht="30" x14ac:dyDescent="0.25">
      <c r="A33" s="1" t="s">
        <v>55</v>
      </c>
      <c r="B33" s="2" t="s">
        <v>79</v>
      </c>
      <c r="C33" s="1">
        <v>9</v>
      </c>
      <c r="D33" s="8">
        <v>0.6875</v>
      </c>
      <c r="E33" s="1"/>
      <c r="F33" s="1" t="s">
        <v>78</v>
      </c>
      <c r="G33" s="1" t="s">
        <v>78</v>
      </c>
    </row>
    <row r="34" spans="1:7" x14ac:dyDescent="0.25">
      <c r="A34" s="1" t="s">
        <v>55</v>
      </c>
      <c r="B34" s="2" t="s">
        <v>80</v>
      </c>
      <c r="C34" s="1">
        <v>9</v>
      </c>
      <c r="D34" s="8">
        <v>0.6875</v>
      </c>
      <c r="E34" s="1"/>
      <c r="F34" s="1" t="s">
        <v>78</v>
      </c>
      <c r="G34" s="1" t="s">
        <v>78</v>
      </c>
    </row>
    <row r="35" spans="1:7" x14ac:dyDescent="0.25">
      <c r="A35" s="1" t="s">
        <v>55</v>
      </c>
      <c r="B35" s="2" t="s">
        <v>81</v>
      </c>
      <c r="C35" s="1">
        <v>14</v>
      </c>
      <c r="D35" s="8">
        <v>0.6875</v>
      </c>
      <c r="E35" s="1"/>
      <c r="F35" s="1" t="s">
        <v>78</v>
      </c>
      <c r="G35" s="1" t="s">
        <v>78</v>
      </c>
    </row>
    <row r="36" spans="1:7" x14ac:dyDescent="0.25">
      <c r="A36" s="1" t="s">
        <v>55</v>
      </c>
      <c r="B36" s="2" t="s">
        <v>82</v>
      </c>
      <c r="C36" s="1">
        <v>14</v>
      </c>
      <c r="D36" s="8">
        <v>0.6875</v>
      </c>
      <c r="E36" s="1"/>
      <c r="F36" s="1" t="s">
        <v>78</v>
      </c>
      <c r="G36" s="1" t="s">
        <v>78</v>
      </c>
    </row>
    <row r="37" spans="1:7" x14ac:dyDescent="0.25">
      <c r="A37" s="1" t="s">
        <v>55</v>
      </c>
      <c r="B37" s="2" t="s">
        <v>83</v>
      </c>
      <c r="C37" s="1">
        <v>8</v>
      </c>
      <c r="D37" s="1">
        <v>14</v>
      </c>
      <c r="E37" s="1"/>
      <c r="F37" s="1"/>
      <c r="G37" s="1"/>
    </row>
    <row r="38" spans="1:7" ht="30" x14ac:dyDescent="0.25">
      <c r="A38" s="1" t="s">
        <v>55</v>
      </c>
      <c r="B38" s="2" t="s">
        <v>84</v>
      </c>
      <c r="C38" s="1">
        <v>8</v>
      </c>
      <c r="D38" s="1">
        <v>14</v>
      </c>
      <c r="E38" s="1"/>
      <c r="F38" s="1"/>
      <c r="G38" s="1"/>
    </row>
    <row r="39" spans="1:7" ht="30" x14ac:dyDescent="0.25">
      <c r="A39" s="1" t="s">
        <v>55</v>
      </c>
      <c r="B39" s="2" t="s">
        <v>85</v>
      </c>
      <c r="C39" s="1">
        <v>8</v>
      </c>
      <c r="D39" s="1">
        <v>14</v>
      </c>
      <c r="E39" s="1"/>
      <c r="F39" s="1"/>
      <c r="G39" s="1"/>
    </row>
    <row r="40" spans="1:7" ht="30" x14ac:dyDescent="0.25">
      <c r="A40" s="1" t="s">
        <v>55</v>
      </c>
      <c r="B40" s="2" t="s">
        <v>86</v>
      </c>
      <c r="C40" s="1">
        <v>8</v>
      </c>
      <c r="D40" s="1">
        <v>14</v>
      </c>
      <c r="E40" s="1"/>
      <c r="F40" s="1"/>
      <c r="G40" s="1"/>
    </row>
    <row r="41" spans="1:7" x14ac:dyDescent="0.25">
      <c r="A41" s="1" t="s">
        <v>55</v>
      </c>
      <c r="B41" s="2" t="s">
        <v>87</v>
      </c>
      <c r="C41" s="1">
        <v>8</v>
      </c>
      <c r="D41" s="1">
        <v>14</v>
      </c>
      <c r="E41" s="1"/>
      <c r="F41" s="1" t="s">
        <v>78</v>
      </c>
      <c r="G41" s="1" t="s">
        <v>78</v>
      </c>
    </row>
    <row r="42" spans="1:7" x14ac:dyDescent="0.25">
      <c r="A42" s="1" t="s">
        <v>55</v>
      </c>
      <c r="B42" s="2" t="s">
        <v>88</v>
      </c>
      <c r="C42" s="1">
        <v>8</v>
      </c>
      <c r="D42" s="1">
        <v>14</v>
      </c>
      <c r="E42" s="1"/>
      <c r="F42" s="1" t="s">
        <v>78</v>
      </c>
      <c r="G42" s="1" t="s">
        <v>78</v>
      </c>
    </row>
    <row r="43" spans="1:7" x14ac:dyDescent="0.25">
      <c r="A43" s="1" t="s">
        <v>55</v>
      </c>
      <c r="B43" s="2" t="s">
        <v>89</v>
      </c>
      <c r="C43" s="1">
        <v>8</v>
      </c>
      <c r="D43" s="1">
        <v>14</v>
      </c>
      <c r="E43" s="1"/>
      <c r="F43" s="1" t="s">
        <v>78</v>
      </c>
      <c r="G43" s="1" t="s">
        <v>78</v>
      </c>
    </row>
    <row r="44" spans="1:7" x14ac:dyDescent="0.25">
      <c r="A44" s="1" t="s">
        <v>55</v>
      </c>
      <c r="B44" s="2" t="s">
        <v>87</v>
      </c>
      <c r="C44" s="1">
        <v>8</v>
      </c>
      <c r="D44" s="1">
        <v>14</v>
      </c>
      <c r="E44" s="1"/>
      <c r="F44" s="1" t="s">
        <v>78</v>
      </c>
      <c r="G44" s="1" t="s">
        <v>78</v>
      </c>
    </row>
    <row r="45" spans="1:7" x14ac:dyDescent="0.25">
      <c r="A45" s="1" t="s">
        <v>55</v>
      </c>
      <c r="B45" s="2" t="s">
        <v>90</v>
      </c>
      <c r="C45" s="8">
        <v>0.6875</v>
      </c>
      <c r="D45" s="8">
        <v>0.72916666666666663</v>
      </c>
      <c r="E45" s="1"/>
      <c r="F45" s="1" t="s">
        <v>78</v>
      </c>
      <c r="G45" s="1"/>
    </row>
    <row r="46" spans="1:7" x14ac:dyDescent="0.25">
      <c r="A46" s="1" t="s">
        <v>55</v>
      </c>
      <c r="B46" s="2" t="s">
        <v>91</v>
      </c>
      <c r="C46" s="1">
        <v>8</v>
      </c>
      <c r="D46" s="1">
        <v>14</v>
      </c>
      <c r="E46" s="1"/>
      <c r="F46" s="1"/>
      <c r="G46" s="1"/>
    </row>
    <row r="47" spans="1:7" x14ac:dyDescent="0.25">
      <c r="A47" s="1" t="s">
        <v>55</v>
      </c>
      <c r="B47" s="2" t="s">
        <v>92</v>
      </c>
      <c r="C47" s="1">
        <v>8</v>
      </c>
      <c r="D47" s="1">
        <v>14</v>
      </c>
      <c r="E47" s="1"/>
      <c r="F47" s="1" t="s">
        <v>78</v>
      </c>
      <c r="G47" s="1" t="s">
        <v>78</v>
      </c>
    </row>
    <row r="48" spans="1:7" x14ac:dyDescent="0.25">
      <c r="A48" s="1" t="s">
        <v>55</v>
      </c>
      <c r="B48" s="2" t="s">
        <v>104</v>
      </c>
      <c r="C48" s="1">
        <v>8</v>
      </c>
      <c r="D48" s="1">
        <v>14</v>
      </c>
      <c r="E48" s="1"/>
      <c r="F48" s="1" t="s">
        <v>78</v>
      </c>
      <c r="G48" s="1" t="s">
        <v>78</v>
      </c>
    </row>
    <row r="49" spans="1:7" x14ac:dyDescent="0.25">
      <c r="A49" s="1" t="s">
        <v>55</v>
      </c>
      <c r="B49" s="2" t="s">
        <v>94</v>
      </c>
      <c r="C49" s="1">
        <v>8</v>
      </c>
      <c r="D49" s="1">
        <v>14</v>
      </c>
      <c r="E49" s="1"/>
      <c r="F49" s="1" t="s">
        <v>78</v>
      </c>
      <c r="G49" s="1" t="s">
        <v>78</v>
      </c>
    </row>
    <row r="50" spans="1:7" x14ac:dyDescent="0.25">
      <c r="A50" s="1" t="s">
        <v>55</v>
      </c>
      <c r="B50" s="2" t="s">
        <v>96</v>
      </c>
      <c r="C50" s="1">
        <v>8</v>
      </c>
      <c r="D50" s="1">
        <v>14</v>
      </c>
      <c r="E50" s="1"/>
      <c r="F50" s="1"/>
      <c r="G50" s="1"/>
    </row>
    <row r="51" spans="1:7" ht="30" x14ac:dyDescent="0.25">
      <c r="A51" s="1" t="s">
        <v>97</v>
      </c>
      <c r="B51" s="2" t="s">
        <v>98</v>
      </c>
      <c r="C51" s="1">
        <v>8</v>
      </c>
      <c r="D51" s="1">
        <v>14</v>
      </c>
      <c r="E51" s="1"/>
      <c r="F51" s="1"/>
      <c r="G51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I30"/>
  <sheetViews>
    <sheetView topLeftCell="A18" workbookViewId="0">
      <selection activeCell="A5" sqref="A5:H30"/>
    </sheetView>
  </sheetViews>
  <sheetFormatPr baseColWidth="10" defaultRowHeight="15" x14ac:dyDescent="0.25"/>
  <cols>
    <col min="2" max="2" width="50.85546875" style="9" customWidth="1"/>
    <col min="3" max="3" width="13" customWidth="1"/>
  </cols>
  <sheetData>
    <row r="1" spans="1:8" x14ac:dyDescent="0.25">
      <c r="A1" t="s">
        <v>99</v>
      </c>
    </row>
    <row r="3" spans="1:8" x14ac:dyDescent="0.25">
      <c r="C3" s="5" t="s">
        <v>2</v>
      </c>
      <c r="D3" s="5"/>
      <c r="E3" s="5"/>
      <c r="F3" s="5"/>
      <c r="G3" s="5"/>
    </row>
    <row r="4" spans="1:8" x14ac:dyDescent="0.25">
      <c r="A4" s="4" t="s">
        <v>100</v>
      </c>
      <c r="B4" s="10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8" x14ac:dyDescent="0.25">
      <c r="A5" s="1" t="s">
        <v>55</v>
      </c>
      <c r="B5" s="2" t="s">
        <v>70</v>
      </c>
      <c r="C5" s="1">
        <v>8</v>
      </c>
      <c r="D5" s="1">
        <v>14</v>
      </c>
      <c r="E5" s="1"/>
      <c r="F5" s="1"/>
      <c r="G5" s="1"/>
      <c r="H5" s="1" t="s">
        <v>71</v>
      </c>
    </row>
    <row r="6" spans="1:8" x14ac:dyDescent="0.25">
      <c r="A6" s="1" t="s">
        <v>55</v>
      </c>
      <c r="B6" s="2" t="s">
        <v>72</v>
      </c>
      <c r="C6" s="1">
        <v>8</v>
      </c>
      <c r="D6" s="1">
        <v>14</v>
      </c>
      <c r="E6" s="1"/>
      <c r="F6" s="1"/>
      <c r="G6" s="1"/>
      <c r="H6" s="1" t="s">
        <v>71</v>
      </c>
    </row>
    <row r="7" spans="1:8" x14ac:dyDescent="0.25">
      <c r="A7" s="1" t="s">
        <v>55</v>
      </c>
      <c r="B7" s="2" t="s">
        <v>73</v>
      </c>
      <c r="C7" s="1">
        <v>8</v>
      </c>
      <c r="D7" s="1">
        <v>14</v>
      </c>
      <c r="E7" s="1"/>
      <c r="F7" s="1"/>
      <c r="G7" s="1"/>
      <c r="H7" s="1" t="s">
        <v>71</v>
      </c>
    </row>
    <row r="8" spans="1:8" ht="30" x14ac:dyDescent="0.25">
      <c r="A8" s="1" t="s">
        <v>55</v>
      </c>
      <c r="B8" s="2" t="s">
        <v>74</v>
      </c>
      <c r="C8" s="1">
        <v>8</v>
      </c>
      <c r="D8" s="1">
        <v>14</v>
      </c>
      <c r="E8" s="1"/>
      <c r="F8" s="1"/>
      <c r="G8" s="1"/>
      <c r="H8" s="1" t="s">
        <v>71</v>
      </c>
    </row>
    <row r="9" spans="1:8" x14ac:dyDescent="0.25">
      <c r="A9" s="1" t="s">
        <v>55</v>
      </c>
      <c r="B9" s="2" t="s">
        <v>75</v>
      </c>
      <c r="C9" s="1">
        <v>8</v>
      </c>
      <c r="D9" s="1">
        <v>14</v>
      </c>
      <c r="E9" s="1"/>
      <c r="F9" s="1"/>
      <c r="G9" s="1"/>
      <c r="H9" s="1" t="s">
        <v>71</v>
      </c>
    </row>
    <row r="10" spans="1:8" x14ac:dyDescent="0.25">
      <c r="A10" s="1" t="s">
        <v>55</v>
      </c>
      <c r="B10" s="2" t="s">
        <v>76</v>
      </c>
      <c r="C10" s="1">
        <v>8</v>
      </c>
      <c r="D10" s="1">
        <v>14</v>
      </c>
      <c r="E10" s="1"/>
      <c r="F10" s="1"/>
      <c r="G10" s="1"/>
      <c r="H10" s="1" t="s">
        <v>71</v>
      </c>
    </row>
    <row r="11" spans="1:8" x14ac:dyDescent="0.25">
      <c r="A11" s="1" t="s">
        <v>55</v>
      </c>
      <c r="B11" s="2" t="s">
        <v>77</v>
      </c>
      <c r="C11" s="1">
        <v>9</v>
      </c>
      <c r="D11" s="8">
        <v>0.6875</v>
      </c>
      <c r="E11" s="1"/>
      <c r="F11" s="1" t="s">
        <v>78</v>
      </c>
      <c r="G11" s="1" t="s">
        <v>78</v>
      </c>
      <c r="H11" s="1" t="s">
        <v>71</v>
      </c>
    </row>
    <row r="12" spans="1:8" ht="30" x14ac:dyDescent="0.25">
      <c r="A12" s="1" t="s">
        <v>55</v>
      </c>
      <c r="B12" s="2" t="s">
        <v>79</v>
      </c>
      <c r="C12" s="1">
        <v>9</v>
      </c>
      <c r="D12" s="8">
        <v>0.6875</v>
      </c>
      <c r="E12" s="1"/>
      <c r="F12" s="1" t="s">
        <v>78</v>
      </c>
      <c r="G12" s="1" t="s">
        <v>78</v>
      </c>
      <c r="H12" s="1" t="s">
        <v>71</v>
      </c>
    </row>
    <row r="13" spans="1:8" x14ac:dyDescent="0.25">
      <c r="A13" s="1" t="s">
        <v>55</v>
      </c>
      <c r="B13" s="2" t="s">
        <v>80</v>
      </c>
      <c r="C13" s="1">
        <v>9</v>
      </c>
      <c r="D13" s="8">
        <v>0.6875</v>
      </c>
      <c r="E13" s="1"/>
      <c r="F13" s="1" t="s">
        <v>78</v>
      </c>
      <c r="G13" s="1" t="s">
        <v>78</v>
      </c>
      <c r="H13" s="1" t="s">
        <v>71</v>
      </c>
    </row>
    <row r="14" spans="1:8" x14ac:dyDescent="0.25">
      <c r="A14" s="1" t="s">
        <v>55</v>
      </c>
      <c r="B14" s="2" t="s">
        <v>81</v>
      </c>
      <c r="C14" s="1">
        <v>14</v>
      </c>
      <c r="D14" s="8">
        <v>0.6875</v>
      </c>
      <c r="E14" s="1"/>
      <c r="F14" s="1" t="s">
        <v>78</v>
      </c>
      <c r="G14" s="1" t="s">
        <v>78</v>
      </c>
      <c r="H14" s="1" t="s">
        <v>71</v>
      </c>
    </row>
    <row r="15" spans="1:8" x14ac:dyDescent="0.25">
      <c r="A15" s="1" t="s">
        <v>55</v>
      </c>
      <c r="B15" s="2" t="s">
        <v>82</v>
      </c>
      <c r="C15" s="1">
        <v>14</v>
      </c>
      <c r="D15" s="8">
        <v>0.6875</v>
      </c>
      <c r="E15" s="1"/>
      <c r="F15" s="1" t="s">
        <v>78</v>
      </c>
      <c r="G15" s="1" t="s">
        <v>78</v>
      </c>
      <c r="H15" s="1" t="s">
        <v>71</v>
      </c>
    </row>
    <row r="16" spans="1:8" x14ac:dyDescent="0.25">
      <c r="A16" s="1" t="s">
        <v>55</v>
      </c>
      <c r="B16" s="2" t="s">
        <v>83</v>
      </c>
      <c r="C16" s="1">
        <v>8</v>
      </c>
      <c r="D16" s="1">
        <v>14</v>
      </c>
      <c r="E16" s="1"/>
      <c r="F16" s="1"/>
      <c r="G16" s="1"/>
      <c r="H16" s="1" t="s">
        <v>71</v>
      </c>
    </row>
    <row r="17" spans="1:9" ht="30" x14ac:dyDescent="0.25">
      <c r="A17" s="1" t="s">
        <v>55</v>
      </c>
      <c r="B17" s="2" t="s">
        <v>84</v>
      </c>
      <c r="C17" s="1">
        <v>8</v>
      </c>
      <c r="D17" s="1">
        <v>14</v>
      </c>
      <c r="E17" s="1"/>
      <c r="F17" s="1"/>
      <c r="G17" s="1"/>
      <c r="H17" s="1" t="s">
        <v>71</v>
      </c>
    </row>
    <row r="18" spans="1:9" ht="30" x14ac:dyDescent="0.25">
      <c r="A18" s="1" t="s">
        <v>55</v>
      </c>
      <c r="B18" s="2" t="s">
        <v>85</v>
      </c>
      <c r="C18" s="1">
        <v>8</v>
      </c>
      <c r="D18" s="1">
        <v>14</v>
      </c>
      <c r="E18" s="1"/>
      <c r="F18" s="1"/>
      <c r="G18" s="1"/>
      <c r="H18" s="1" t="s">
        <v>71</v>
      </c>
    </row>
    <row r="19" spans="1:9" ht="30" x14ac:dyDescent="0.25">
      <c r="A19" s="1" t="s">
        <v>55</v>
      </c>
      <c r="B19" s="2" t="s">
        <v>86</v>
      </c>
      <c r="C19" s="1">
        <v>8</v>
      </c>
      <c r="D19" s="1">
        <v>14</v>
      </c>
      <c r="E19" s="1"/>
      <c r="F19" s="1"/>
      <c r="G19" s="1"/>
      <c r="H19" s="1" t="s">
        <v>71</v>
      </c>
    </row>
    <row r="20" spans="1:9" x14ac:dyDescent="0.25">
      <c r="A20" s="1" t="s">
        <v>55</v>
      </c>
      <c r="B20" s="2" t="s">
        <v>87</v>
      </c>
      <c r="C20" s="1">
        <v>8</v>
      </c>
      <c r="D20" s="1">
        <v>14</v>
      </c>
      <c r="E20" s="1"/>
      <c r="F20" s="1" t="s">
        <v>78</v>
      </c>
      <c r="G20" s="1" t="s">
        <v>78</v>
      </c>
      <c r="H20" s="1" t="s">
        <v>71</v>
      </c>
    </row>
    <row r="21" spans="1:9" x14ac:dyDescent="0.25">
      <c r="A21" s="1" t="s">
        <v>55</v>
      </c>
      <c r="B21" s="2" t="s">
        <v>88</v>
      </c>
      <c r="C21" s="1">
        <v>8</v>
      </c>
      <c r="D21" s="1">
        <v>14</v>
      </c>
      <c r="E21" s="1"/>
      <c r="F21" s="1" t="s">
        <v>78</v>
      </c>
      <c r="G21" s="1" t="s">
        <v>78</v>
      </c>
      <c r="H21" s="1" t="s">
        <v>71</v>
      </c>
    </row>
    <row r="22" spans="1:9" x14ac:dyDescent="0.25">
      <c r="A22" s="1" t="s">
        <v>55</v>
      </c>
      <c r="B22" s="2" t="s">
        <v>89</v>
      </c>
      <c r="C22" s="1">
        <v>8</v>
      </c>
      <c r="D22" s="1">
        <v>14</v>
      </c>
      <c r="E22" s="1"/>
      <c r="F22" s="1" t="s">
        <v>78</v>
      </c>
      <c r="G22" s="1" t="s">
        <v>78</v>
      </c>
      <c r="H22" s="1" t="s">
        <v>71</v>
      </c>
    </row>
    <row r="23" spans="1:9" x14ac:dyDescent="0.25">
      <c r="A23" s="1" t="s">
        <v>55</v>
      </c>
      <c r="B23" s="2" t="s">
        <v>87</v>
      </c>
      <c r="C23" s="1">
        <v>8</v>
      </c>
      <c r="D23" s="1">
        <v>14</v>
      </c>
      <c r="E23" s="1"/>
      <c r="F23" s="1" t="s">
        <v>78</v>
      </c>
      <c r="G23" s="1" t="s">
        <v>78</v>
      </c>
      <c r="H23" s="1" t="s">
        <v>71</v>
      </c>
    </row>
    <row r="24" spans="1:9" x14ac:dyDescent="0.25">
      <c r="A24" s="1" t="s">
        <v>55</v>
      </c>
      <c r="B24" s="2" t="s">
        <v>90</v>
      </c>
      <c r="C24" s="8">
        <v>0.6875</v>
      </c>
      <c r="D24" s="8">
        <v>0.72916666666666663</v>
      </c>
      <c r="E24" s="1"/>
      <c r="F24" s="1" t="s">
        <v>78</v>
      </c>
      <c r="G24" s="1"/>
      <c r="H24" s="1" t="s">
        <v>71</v>
      </c>
    </row>
    <row r="25" spans="1:9" x14ac:dyDescent="0.25">
      <c r="A25" s="1" t="s">
        <v>55</v>
      </c>
      <c r="B25" s="2" t="s">
        <v>91</v>
      </c>
      <c r="C25" s="1">
        <v>8</v>
      </c>
      <c r="D25" s="1">
        <v>14</v>
      </c>
      <c r="E25" s="1"/>
      <c r="F25" s="1"/>
      <c r="G25" s="1"/>
      <c r="H25" s="1" t="s">
        <v>22</v>
      </c>
    </row>
    <row r="26" spans="1:9" x14ac:dyDescent="0.25">
      <c r="A26" s="1" t="s">
        <v>55</v>
      </c>
      <c r="B26" s="2" t="s">
        <v>92</v>
      </c>
      <c r="C26" s="1">
        <v>8</v>
      </c>
      <c r="D26" s="1">
        <v>14</v>
      </c>
      <c r="E26" s="1"/>
      <c r="F26" s="1" t="s">
        <v>78</v>
      </c>
      <c r="G26" s="1" t="s">
        <v>78</v>
      </c>
      <c r="H26" s="1" t="s">
        <v>22</v>
      </c>
    </row>
    <row r="27" spans="1:9" x14ac:dyDescent="0.25">
      <c r="A27" s="1" t="s">
        <v>55</v>
      </c>
      <c r="B27" s="2" t="s">
        <v>104</v>
      </c>
      <c r="C27" s="1">
        <v>8</v>
      </c>
      <c r="D27" s="1">
        <v>14</v>
      </c>
      <c r="E27" s="1"/>
      <c r="F27" s="1" t="s">
        <v>78</v>
      </c>
      <c r="G27" s="1" t="s">
        <v>78</v>
      </c>
      <c r="H27" s="1" t="s">
        <v>93</v>
      </c>
      <c r="I27" s="12"/>
    </row>
    <row r="28" spans="1:9" x14ac:dyDescent="0.25">
      <c r="A28" s="1" t="s">
        <v>55</v>
      </c>
      <c r="B28" s="2" t="s">
        <v>94</v>
      </c>
      <c r="C28" s="1">
        <v>8</v>
      </c>
      <c r="D28" s="1">
        <v>14</v>
      </c>
      <c r="E28" s="1"/>
      <c r="F28" s="1" t="s">
        <v>78</v>
      </c>
      <c r="G28" s="1" t="s">
        <v>78</v>
      </c>
      <c r="H28" s="1" t="s">
        <v>95</v>
      </c>
    </row>
    <row r="29" spans="1:9" x14ac:dyDescent="0.25">
      <c r="A29" s="1" t="s">
        <v>55</v>
      </c>
      <c r="B29" s="2" t="s">
        <v>96</v>
      </c>
      <c r="C29" s="1">
        <v>8</v>
      </c>
      <c r="D29" s="1">
        <v>14</v>
      </c>
      <c r="E29" s="1"/>
      <c r="F29" s="1"/>
      <c r="G29" s="1"/>
      <c r="H29" s="1" t="s">
        <v>95</v>
      </c>
    </row>
    <row r="30" spans="1:9" ht="30" x14ac:dyDescent="0.25">
      <c r="A30" s="1" t="s">
        <v>97</v>
      </c>
      <c r="B30" s="2" t="s">
        <v>98</v>
      </c>
      <c r="C30" s="1">
        <v>8</v>
      </c>
      <c r="D30" s="1">
        <v>14</v>
      </c>
      <c r="E30" s="1"/>
      <c r="F30" s="1"/>
      <c r="G30" s="1"/>
      <c r="H30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G34"/>
  <sheetViews>
    <sheetView workbookViewId="0">
      <selection activeCell="A5" sqref="A5:G5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103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ht="30" x14ac:dyDescent="0.25">
      <c r="A5" s="1" t="s">
        <v>103</v>
      </c>
      <c r="B5" s="2" t="s">
        <v>127</v>
      </c>
      <c r="C5" s="8">
        <v>0.33333333333333331</v>
      </c>
      <c r="D5" s="8">
        <v>0.625</v>
      </c>
      <c r="E5" s="1"/>
      <c r="F5" s="11" t="s">
        <v>65</v>
      </c>
      <c r="G5" s="11" t="s">
        <v>65</v>
      </c>
    </row>
    <row r="6" spans="1:7" x14ac:dyDescent="0.25">
      <c r="A6" s="1" t="s">
        <v>6</v>
      </c>
      <c r="B6" s="3" t="s">
        <v>6</v>
      </c>
      <c r="C6" s="11" t="s">
        <v>6</v>
      </c>
      <c r="D6" s="11" t="s">
        <v>6</v>
      </c>
      <c r="E6" s="1"/>
      <c r="F6" s="1"/>
      <c r="G6" s="1"/>
    </row>
    <row r="7" spans="1:7" x14ac:dyDescent="0.25">
      <c r="A7" s="1" t="s">
        <v>6</v>
      </c>
      <c r="B7" s="3" t="s">
        <v>6</v>
      </c>
      <c r="C7" s="15" t="s">
        <v>6</v>
      </c>
      <c r="D7" s="15" t="s">
        <v>6</v>
      </c>
      <c r="E7" s="1" t="s">
        <v>6</v>
      </c>
      <c r="F7" s="11" t="s">
        <v>6</v>
      </c>
      <c r="G7" s="11" t="s">
        <v>6</v>
      </c>
    </row>
    <row r="8" spans="1:7" x14ac:dyDescent="0.25">
      <c r="A8" s="1"/>
      <c r="B8" s="2"/>
      <c r="C8" s="8"/>
      <c r="D8" s="8"/>
      <c r="E8" s="1"/>
      <c r="F8" s="1"/>
      <c r="G8" s="1"/>
    </row>
    <row r="9" spans="1:7" x14ac:dyDescent="0.25">
      <c r="A9" s="1"/>
      <c r="B9" s="2"/>
      <c r="C9" s="8"/>
      <c r="D9" s="8"/>
      <c r="E9" s="1"/>
      <c r="F9" s="1"/>
      <c r="G9" s="1"/>
    </row>
    <row r="10" spans="1:7" x14ac:dyDescent="0.25">
      <c r="A10" s="1"/>
      <c r="B10" s="2"/>
      <c r="C10" s="8"/>
      <c r="D10" s="8"/>
      <c r="E10" s="1"/>
      <c r="F10" s="1"/>
      <c r="G10" s="1"/>
    </row>
    <row r="11" spans="1:7" x14ac:dyDescent="0.25">
      <c r="A11" s="1"/>
      <c r="B11" s="2"/>
      <c r="C11" s="8"/>
      <c r="D11" s="8"/>
      <c r="E11" s="1"/>
      <c r="F11" s="1"/>
      <c r="G11" s="1"/>
    </row>
    <row r="12" spans="1:7" x14ac:dyDescent="0.25">
      <c r="A12" s="1"/>
      <c r="B12" s="2"/>
      <c r="C12" s="8"/>
      <c r="D12" s="8"/>
      <c r="E12" s="1"/>
      <c r="F12" s="1"/>
      <c r="G12" s="1"/>
    </row>
    <row r="13" spans="1:7" x14ac:dyDescent="0.25">
      <c r="A13" s="1"/>
      <c r="B13" s="2"/>
      <c r="C13" s="8"/>
      <c r="D13" s="8"/>
      <c r="E13" s="1"/>
      <c r="F13" s="1"/>
      <c r="G13" s="1"/>
    </row>
    <row r="14" spans="1:7" x14ac:dyDescent="0.25">
      <c r="A14" s="1"/>
      <c r="B14" s="2"/>
      <c r="C14" s="8"/>
      <c r="D14" s="8"/>
      <c r="E14" s="1"/>
      <c r="F14" s="1"/>
      <c r="G14" s="1"/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G34"/>
  <sheetViews>
    <sheetView workbookViewId="0">
      <selection activeCell="A5" sqref="A5:G6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105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x14ac:dyDescent="0.25">
      <c r="A5" s="1" t="s">
        <v>105</v>
      </c>
      <c r="B5" s="2" t="s">
        <v>106</v>
      </c>
      <c r="C5" s="8">
        <v>0.66666666666666663</v>
      </c>
      <c r="D5" s="8">
        <v>0.72916666666666663</v>
      </c>
      <c r="E5" s="1"/>
      <c r="F5" s="1" t="s">
        <v>107</v>
      </c>
      <c r="G5" s="1" t="s">
        <v>107</v>
      </c>
    </row>
    <row r="6" spans="1:7" ht="30" x14ac:dyDescent="0.25">
      <c r="A6" s="1" t="s">
        <v>105</v>
      </c>
      <c r="B6" s="2" t="s">
        <v>108</v>
      </c>
      <c r="C6" s="8">
        <v>0.29166666666666669</v>
      </c>
      <c r="D6" s="8">
        <v>0.70833333333333337</v>
      </c>
      <c r="E6" s="1"/>
      <c r="F6" s="1" t="s">
        <v>107</v>
      </c>
      <c r="G6" s="1" t="s">
        <v>107</v>
      </c>
    </row>
    <row r="7" spans="1:7" x14ac:dyDescent="0.25">
      <c r="A7" s="1"/>
      <c r="B7" s="2"/>
      <c r="C7" s="8"/>
      <c r="D7" s="8"/>
      <c r="E7" s="1"/>
      <c r="F7" s="1"/>
      <c r="G7" s="1"/>
    </row>
    <row r="8" spans="1:7" x14ac:dyDescent="0.25">
      <c r="A8" s="1"/>
      <c r="B8" s="2"/>
      <c r="C8" s="8"/>
      <c r="D8" s="8"/>
      <c r="E8" s="1"/>
      <c r="F8" s="1"/>
      <c r="G8" s="1"/>
    </row>
    <row r="9" spans="1:7" x14ac:dyDescent="0.25">
      <c r="A9" s="1"/>
      <c r="B9" s="2"/>
      <c r="C9" s="8"/>
      <c r="D9" s="8"/>
      <c r="E9" s="1"/>
      <c r="F9" s="1"/>
      <c r="G9" s="1"/>
    </row>
    <row r="10" spans="1:7" x14ac:dyDescent="0.25">
      <c r="A10" s="1"/>
      <c r="B10" s="2"/>
      <c r="C10" s="8"/>
      <c r="D10" s="8"/>
      <c r="E10" s="1"/>
      <c r="F10" s="1"/>
      <c r="G10" s="1"/>
    </row>
    <row r="11" spans="1:7" x14ac:dyDescent="0.25">
      <c r="A11" s="1"/>
      <c r="B11" s="2"/>
      <c r="C11" s="8"/>
      <c r="D11" s="8"/>
      <c r="E11" s="1"/>
      <c r="F11" s="1"/>
      <c r="G11" s="1"/>
    </row>
    <row r="12" spans="1:7" x14ac:dyDescent="0.25">
      <c r="A12" s="1"/>
      <c r="B12" s="2"/>
      <c r="C12" s="8"/>
      <c r="D12" s="8"/>
      <c r="E12" s="1"/>
      <c r="F12" s="1"/>
      <c r="G12" s="1"/>
    </row>
    <row r="13" spans="1:7" x14ac:dyDescent="0.25">
      <c r="A13" s="1"/>
      <c r="B13" s="2"/>
      <c r="C13" s="8"/>
      <c r="D13" s="8"/>
      <c r="E13" s="1"/>
      <c r="F13" s="1"/>
      <c r="G13" s="1"/>
    </row>
    <row r="14" spans="1:7" x14ac:dyDescent="0.25">
      <c r="A14" s="1"/>
      <c r="B14" s="2"/>
      <c r="C14" s="8"/>
      <c r="D14" s="8"/>
      <c r="E14" s="1"/>
      <c r="F14" s="1"/>
      <c r="G14" s="1"/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G34"/>
  <sheetViews>
    <sheetView workbookViewId="0">
      <selection activeCell="A5" sqref="A5:G8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109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x14ac:dyDescent="0.25">
      <c r="A5" s="1" t="s">
        <v>37</v>
      </c>
      <c r="B5" s="13" t="s">
        <v>110</v>
      </c>
      <c r="C5" s="8">
        <v>0.29166666666666669</v>
      </c>
      <c r="D5" s="8">
        <v>0.33333333333333331</v>
      </c>
      <c r="E5" s="1"/>
      <c r="F5" s="11" t="s">
        <v>111</v>
      </c>
      <c r="G5" s="11" t="s">
        <v>111</v>
      </c>
    </row>
    <row r="6" spans="1:7" x14ac:dyDescent="0.25">
      <c r="A6" s="1" t="s">
        <v>37</v>
      </c>
      <c r="B6" s="13" t="s">
        <v>112</v>
      </c>
      <c r="C6" s="8">
        <v>0.33333333333333331</v>
      </c>
      <c r="D6" s="8">
        <v>0.45833333333333331</v>
      </c>
      <c r="E6" s="1"/>
      <c r="F6" s="11" t="s">
        <v>111</v>
      </c>
      <c r="G6" s="11" t="s">
        <v>111</v>
      </c>
    </row>
    <row r="7" spans="1:7" x14ac:dyDescent="0.25">
      <c r="A7" s="1" t="s">
        <v>37</v>
      </c>
      <c r="B7" s="13" t="s">
        <v>113</v>
      </c>
      <c r="C7" s="8">
        <v>0.48958333333333331</v>
      </c>
      <c r="D7" s="8">
        <v>0.58333333333333337</v>
      </c>
      <c r="E7" s="1"/>
      <c r="F7" s="11" t="s">
        <v>111</v>
      </c>
      <c r="G7" s="11" t="s">
        <v>111</v>
      </c>
    </row>
    <row r="8" spans="1:7" x14ac:dyDescent="0.25">
      <c r="A8" s="1" t="s">
        <v>37</v>
      </c>
      <c r="B8" s="14" t="s">
        <v>114</v>
      </c>
      <c r="C8" s="8">
        <v>0.48958333333333331</v>
      </c>
      <c r="D8" s="8">
        <v>0.58333333333333337</v>
      </c>
      <c r="E8" s="1"/>
      <c r="F8" s="11" t="s">
        <v>111</v>
      </c>
      <c r="G8" s="11" t="s">
        <v>111</v>
      </c>
    </row>
    <row r="9" spans="1:7" x14ac:dyDescent="0.25">
      <c r="A9" s="1"/>
      <c r="B9" s="2"/>
      <c r="C9" s="8"/>
      <c r="D9" s="8"/>
      <c r="E9" s="1"/>
      <c r="F9" s="1"/>
      <c r="G9" s="1"/>
    </row>
    <row r="10" spans="1:7" x14ac:dyDescent="0.25">
      <c r="A10" s="1"/>
      <c r="B10" s="2"/>
      <c r="C10" s="8"/>
      <c r="D10" s="8"/>
      <c r="E10" s="1"/>
      <c r="F10" s="1"/>
      <c r="G10" s="1"/>
    </row>
    <row r="11" spans="1:7" x14ac:dyDescent="0.25">
      <c r="A11" s="1"/>
      <c r="B11" s="2"/>
      <c r="C11" s="8"/>
      <c r="D11" s="8"/>
      <c r="E11" s="1"/>
      <c r="F11" s="1"/>
      <c r="G11" s="1"/>
    </row>
    <row r="12" spans="1:7" x14ac:dyDescent="0.25">
      <c r="A12" s="1"/>
      <c r="B12" s="2"/>
      <c r="C12" s="8"/>
      <c r="D12" s="8"/>
      <c r="E12" s="1"/>
      <c r="F12" s="1"/>
      <c r="G12" s="1"/>
    </row>
    <row r="13" spans="1:7" x14ac:dyDescent="0.25">
      <c r="A13" s="1"/>
      <c r="B13" s="2"/>
      <c r="C13" s="8"/>
      <c r="D13" s="8"/>
      <c r="E13" s="1"/>
      <c r="F13" s="1"/>
      <c r="G13" s="1"/>
    </row>
    <row r="14" spans="1:7" x14ac:dyDescent="0.25">
      <c r="A14" s="1"/>
      <c r="B14" s="2"/>
      <c r="C14" s="8"/>
      <c r="D14" s="8"/>
      <c r="E14" s="1"/>
      <c r="F14" s="1"/>
      <c r="G14" s="1"/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G34"/>
  <sheetViews>
    <sheetView workbookViewId="0">
      <selection activeCell="A5" sqref="A5:G14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115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x14ac:dyDescent="0.25">
      <c r="A5" s="1" t="s">
        <v>115</v>
      </c>
      <c r="B5" s="2" t="s">
        <v>116</v>
      </c>
      <c r="C5" s="8">
        <v>0.64583333333333337</v>
      </c>
      <c r="D5" s="8">
        <v>0.70833333333333337</v>
      </c>
      <c r="E5" s="1" t="s">
        <v>6</v>
      </c>
      <c r="F5" s="11" t="s">
        <v>117</v>
      </c>
      <c r="G5" s="11" t="s">
        <v>117</v>
      </c>
    </row>
    <row r="6" spans="1:7" x14ac:dyDescent="0.25">
      <c r="A6" s="1" t="s">
        <v>115</v>
      </c>
      <c r="B6" s="2" t="s">
        <v>118</v>
      </c>
      <c r="C6" s="8">
        <v>0.64583333333333337</v>
      </c>
      <c r="D6" s="8">
        <v>0.70833333333333337</v>
      </c>
      <c r="E6" s="1"/>
      <c r="F6" s="11" t="s">
        <v>117</v>
      </c>
      <c r="G6" s="11" t="s">
        <v>117</v>
      </c>
    </row>
    <row r="7" spans="1:7" x14ac:dyDescent="0.25">
      <c r="A7" s="1" t="s">
        <v>115</v>
      </c>
      <c r="B7" s="2" t="s">
        <v>119</v>
      </c>
      <c r="C7" s="8">
        <v>0.33333333333333331</v>
      </c>
      <c r="D7" s="8">
        <v>0.35416666666666669</v>
      </c>
      <c r="E7" s="1"/>
      <c r="F7" s="11" t="s">
        <v>117</v>
      </c>
      <c r="G7" s="11" t="s">
        <v>117</v>
      </c>
    </row>
    <row r="8" spans="1:7" x14ac:dyDescent="0.25">
      <c r="A8" s="1" t="s">
        <v>115</v>
      </c>
      <c r="B8" s="2" t="s">
        <v>120</v>
      </c>
      <c r="C8" s="8">
        <v>0.3125</v>
      </c>
      <c r="D8" s="8">
        <v>0.33333333333333331</v>
      </c>
      <c r="E8" s="1"/>
      <c r="F8" s="11" t="s">
        <v>117</v>
      </c>
      <c r="G8" s="11" t="s">
        <v>117</v>
      </c>
    </row>
    <row r="9" spans="1:7" x14ac:dyDescent="0.25">
      <c r="A9" s="1" t="s">
        <v>115</v>
      </c>
      <c r="B9" s="2" t="s">
        <v>121</v>
      </c>
      <c r="C9" s="8">
        <v>0.33333333333333331</v>
      </c>
      <c r="D9" s="8">
        <v>0.34375</v>
      </c>
      <c r="E9" s="1"/>
      <c r="F9" s="11" t="s">
        <v>117</v>
      </c>
      <c r="G9" s="11" t="s">
        <v>117</v>
      </c>
    </row>
    <row r="10" spans="1:7" x14ac:dyDescent="0.25">
      <c r="A10" s="1" t="s">
        <v>115</v>
      </c>
      <c r="B10" s="2" t="s">
        <v>122</v>
      </c>
      <c r="C10" s="8">
        <v>0.29166666666666669</v>
      </c>
      <c r="D10" s="8">
        <v>0.66666666666666663</v>
      </c>
      <c r="E10" s="1"/>
      <c r="F10" s="11" t="s">
        <v>117</v>
      </c>
      <c r="G10" s="11" t="s">
        <v>117</v>
      </c>
    </row>
    <row r="11" spans="1:7" x14ac:dyDescent="0.25">
      <c r="A11" s="1" t="s">
        <v>115</v>
      </c>
      <c r="B11" s="3" t="s">
        <v>123</v>
      </c>
      <c r="C11" s="8">
        <v>0.35416666666666669</v>
      </c>
      <c r="D11" s="8">
        <v>0.64583333333333337</v>
      </c>
      <c r="E11" s="1"/>
      <c r="F11" s="11" t="s">
        <v>117</v>
      </c>
      <c r="G11" s="11" t="s">
        <v>117</v>
      </c>
    </row>
    <row r="12" spans="1:7" x14ac:dyDescent="0.25">
      <c r="A12" s="1" t="s">
        <v>115</v>
      </c>
      <c r="B12" s="3" t="s">
        <v>124</v>
      </c>
      <c r="C12" s="8">
        <v>0.35416666666666669</v>
      </c>
      <c r="D12" s="8">
        <v>0.64583333333333337</v>
      </c>
      <c r="E12" s="1"/>
      <c r="F12" s="11" t="s">
        <v>117</v>
      </c>
      <c r="G12" s="11" t="s">
        <v>117</v>
      </c>
    </row>
    <row r="13" spans="1:7" x14ac:dyDescent="0.25">
      <c r="A13" s="1" t="s">
        <v>115</v>
      </c>
      <c r="B13" s="3" t="s">
        <v>125</v>
      </c>
      <c r="C13" s="8">
        <v>0.35416666666666669</v>
      </c>
      <c r="D13" s="8">
        <v>0.64583333333333337</v>
      </c>
      <c r="E13" s="1"/>
      <c r="F13" s="11" t="s">
        <v>117</v>
      </c>
      <c r="G13" s="11" t="s">
        <v>117</v>
      </c>
    </row>
    <row r="14" spans="1:7" x14ac:dyDescent="0.25">
      <c r="A14" s="1" t="s">
        <v>115</v>
      </c>
      <c r="B14" s="3" t="s">
        <v>126</v>
      </c>
      <c r="C14" s="8">
        <v>0.35416666666666669</v>
      </c>
      <c r="D14" s="8">
        <v>0.64583333333333337</v>
      </c>
      <c r="E14" s="1"/>
      <c r="F14" s="11" t="s">
        <v>117</v>
      </c>
      <c r="G14" s="11" t="s">
        <v>117</v>
      </c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G34"/>
  <sheetViews>
    <sheetView workbookViewId="0"/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102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x14ac:dyDescent="0.25">
      <c r="A5" s="1"/>
      <c r="B5" s="2"/>
      <c r="C5" s="8"/>
      <c r="D5" s="8"/>
      <c r="E5" s="1"/>
      <c r="F5" s="1"/>
      <c r="G5" s="1"/>
    </row>
    <row r="6" spans="1:7" x14ac:dyDescent="0.25">
      <c r="A6" s="1"/>
      <c r="B6" s="2"/>
      <c r="C6" s="8"/>
      <c r="D6" s="8"/>
      <c r="E6" s="1"/>
      <c r="F6" s="1"/>
      <c r="G6" s="1"/>
    </row>
    <row r="7" spans="1:7" x14ac:dyDescent="0.25">
      <c r="A7" s="1"/>
      <c r="B7" s="2"/>
      <c r="C7" s="8"/>
      <c r="D7" s="8"/>
      <c r="E7" s="1"/>
      <c r="F7" s="1"/>
      <c r="G7" s="1"/>
    </row>
    <row r="8" spans="1:7" x14ac:dyDescent="0.25">
      <c r="A8" s="1"/>
      <c r="B8" s="2"/>
      <c r="C8" s="8"/>
      <c r="D8" s="8"/>
      <c r="E8" s="1"/>
      <c r="F8" s="1"/>
      <c r="G8" s="1"/>
    </row>
    <row r="9" spans="1:7" x14ac:dyDescent="0.25">
      <c r="A9" s="1"/>
      <c r="B9" s="2"/>
      <c r="C9" s="8"/>
      <c r="D9" s="8"/>
      <c r="E9" s="1"/>
      <c r="F9" s="1"/>
      <c r="G9" s="1"/>
    </row>
    <row r="10" spans="1:7" x14ac:dyDescent="0.25">
      <c r="A10" s="1"/>
      <c r="B10" s="2"/>
      <c r="C10" s="8"/>
      <c r="D10" s="8"/>
      <c r="E10" s="1"/>
      <c r="F10" s="1"/>
      <c r="G10" s="1"/>
    </row>
    <row r="11" spans="1:7" x14ac:dyDescent="0.25">
      <c r="A11" s="1"/>
      <c r="B11" s="2"/>
      <c r="C11" s="8"/>
      <c r="D11" s="8"/>
      <c r="E11" s="1"/>
      <c r="F11" s="1"/>
      <c r="G11" s="1"/>
    </row>
    <row r="12" spans="1:7" x14ac:dyDescent="0.25">
      <c r="A12" s="1"/>
      <c r="B12" s="2"/>
      <c r="C12" s="8"/>
      <c r="D12" s="8"/>
      <c r="E12" s="1"/>
      <c r="F12" s="1"/>
      <c r="G12" s="1"/>
    </row>
    <row r="13" spans="1:7" x14ac:dyDescent="0.25">
      <c r="A13" s="1"/>
      <c r="B13" s="2"/>
      <c r="C13" s="8"/>
      <c r="D13" s="8"/>
      <c r="E13" s="1"/>
      <c r="F13" s="1"/>
      <c r="G13" s="1"/>
    </row>
    <row r="14" spans="1:7" x14ac:dyDescent="0.25">
      <c r="A14" s="1"/>
      <c r="B14" s="2"/>
      <c r="C14" s="8"/>
      <c r="D14" s="8"/>
      <c r="E14" s="1"/>
      <c r="F14" s="1"/>
      <c r="G14" s="1"/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G34"/>
  <sheetViews>
    <sheetView workbookViewId="0"/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102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x14ac:dyDescent="0.25">
      <c r="A5" s="1"/>
      <c r="B5" s="2"/>
      <c r="C5" s="8"/>
      <c r="D5" s="8"/>
      <c r="E5" s="1"/>
      <c r="F5" s="1"/>
      <c r="G5" s="1"/>
    </row>
    <row r="6" spans="1:7" x14ac:dyDescent="0.25">
      <c r="A6" s="1"/>
      <c r="B6" s="2"/>
      <c r="C6" s="8"/>
      <c r="D6" s="8"/>
      <c r="E6" s="1"/>
      <c r="F6" s="1"/>
      <c r="G6" s="1"/>
    </row>
    <row r="7" spans="1:7" x14ac:dyDescent="0.25">
      <c r="A7" s="1"/>
      <c r="B7" s="2"/>
      <c r="C7" s="8"/>
      <c r="D7" s="8"/>
      <c r="E7" s="1"/>
      <c r="F7" s="1"/>
      <c r="G7" s="1"/>
    </row>
    <row r="8" spans="1:7" x14ac:dyDescent="0.25">
      <c r="A8" s="1"/>
      <c r="B8" s="2"/>
      <c r="C8" s="8"/>
      <c r="D8" s="8"/>
      <c r="E8" s="1"/>
      <c r="F8" s="1"/>
      <c r="G8" s="1"/>
    </row>
    <row r="9" spans="1:7" x14ac:dyDescent="0.25">
      <c r="A9" s="1"/>
      <c r="B9" s="2"/>
      <c r="C9" s="8"/>
      <c r="D9" s="8"/>
      <c r="E9" s="1"/>
      <c r="F9" s="1"/>
      <c r="G9" s="1"/>
    </row>
    <row r="10" spans="1:7" x14ac:dyDescent="0.25">
      <c r="A10" s="1"/>
      <c r="B10" s="2"/>
      <c r="C10" s="8"/>
      <c r="D10" s="8"/>
      <c r="E10" s="1"/>
      <c r="F10" s="1"/>
      <c r="G10" s="1"/>
    </row>
    <row r="11" spans="1:7" x14ac:dyDescent="0.25">
      <c r="A11" s="1"/>
      <c r="B11" s="2"/>
      <c r="C11" s="8"/>
      <c r="D11" s="8"/>
      <c r="E11" s="1"/>
      <c r="F11" s="1"/>
      <c r="G11" s="1"/>
    </row>
    <row r="12" spans="1:7" x14ac:dyDescent="0.25">
      <c r="A12" s="1"/>
      <c r="B12" s="2"/>
      <c r="C12" s="8"/>
      <c r="D12" s="8"/>
      <c r="E12" s="1"/>
      <c r="F12" s="1"/>
      <c r="G12" s="1"/>
    </row>
    <row r="13" spans="1:7" x14ac:dyDescent="0.25">
      <c r="A13" s="1"/>
      <c r="B13" s="2"/>
      <c r="C13" s="8"/>
      <c r="D13" s="8"/>
      <c r="E13" s="1"/>
      <c r="F13" s="1"/>
      <c r="G13" s="1"/>
    </row>
    <row r="14" spans="1:7" x14ac:dyDescent="0.25">
      <c r="A14" s="1"/>
      <c r="B14" s="2"/>
      <c r="C14" s="8"/>
      <c r="D14" s="8"/>
      <c r="E14" s="1"/>
      <c r="F14" s="1"/>
      <c r="G14" s="1"/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4</vt:i4>
      </vt:variant>
    </vt:vector>
  </HeadingPairs>
  <TitlesOfParts>
    <vt:vector size="14" baseType="lpstr">
      <vt:lpstr>Área </vt:lpstr>
      <vt:lpstr>Concentrado</vt:lpstr>
      <vt:lpstr>LiquidacionesYValores</vt:lpstr>
      <vt:lpstr>Cambios</vt:lpstr>
      <vt:lpstr>Promoción</vt:lpstr>
      <vt:lpstr>Riesgos</vt:lpstr>
      <vt:lpstr>Fondos</vt:lpstr>
      <vt:lpstr>Dinero</vt:lpstr>
      <vt:lpstr>Hoja6</vt:lpstr>
      <vt:lpstr>Hoja7</vt:lpstr>
      <vt:lpstr>HORA_FIN</vt:lpstr>
      <vt:lpstr>HORA_INI</vt:lpstr>
      <vt:lpstr>TAREAS</vt:lpstr>
      <vt:lpstr>tipo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Flores</dc:creator>
  <cp:lastModifiedBy>4bx rod</cp:lastModifiedBy>
  <dcterms:created xsi:type="dcterms:W3CDTF">2015-02-16T17:03:57Z</dcterms:created>
  <dcterms:modified xsi:type="dcterms:W3CDTF">2015-02-18T02:08:56Z</dcterms:modified>
</cp:coreProperties>
</file>