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\Downloads\"/>
    </mc:Choice>
  </mc:AlternateContent>
  <xr:revisionPtr revIDLastSave="0" documentId="13_ncr:1_{96D62E22-D42D-4202-B8D6-0BF0B1C5385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J83" i="1"/>
  <c r="K83" i="1" s="1"/>
  <c r="H83" i="1"/>
  <c r="I83" i="1" s="1"/>
  <c r="F83" i="1"/>
  <c r="G83" i="1" s="1"/>
  <c r="J82" i="1"/>
  <c r="K82" i="1" s="1"/>
  <c r="H82" i="1"/>
  <c r="I82" i="1" s="1"/>
  <c r="F82" i="1"/>
  <c r="G82" i="1" s="1"/>
  <c r="J81" i="1"/>
  <c r="K81" i="1" s="1"/>
  <c r="H81" i="1"/>
  <c r="I81" i="1" s="1"/>
  <c r="F81" i="1"/>
  <c r="G81" i="1" s="1"/>
  <c r="J80" i="1"/>
  <c r="K80" i="1" s="1"/>
  <c r="H80" i="1"/>
  <c r="I80" i="1" s="1"/>
  <c r="G80" i="1"/>
  <c r="F80" i="1"/>
  <c r="J79" i="1"/>
  <c r="K79" i="1" s="1"/>
  <c r="H79" i="1"/>
  <c r="I79" i="1" s="1"/>
  <c r="F79" i="1"/>
  <c r="G79" i="1" s="1"/>
  <c r="J78" i="1"/>
  <c r="K78" i="1" s="1"/>
  <c r="I78" i="1"/>
  <c r="H78" i="1"/>
  <c r="F78" i="1"/>
  <c r="G78" i="1" s="1"/>
  <c r="J71" i="1"/>
  <c r="K71" i="1" s="1"/>
  <c r="H71" i="1"/>
  <c r="I71" i="1" s="1"/>
  <c r="F71" i="1"/>
  <c r="G71" i="1" s="1"/>
  <c r="J70" i="1"/>
  <c r="K70" i="1" s="1"/>
  <c r="H70" i="1"/>
  <c r="I70" i="1" s="1"/>
  <c r="F70" i="1"/>
  <c r="G70" i="1" s="1"/>
  <c r="J69" i="1"/>
  <c r="K69" i="1" s="1"/>
  <c r="I69" i="1"/>
  <c r="H69" i="1"/>
  <c r="F69" i="1"/>
  <c r="G69" i="1" s="1"/>
  <c r="J68" i="1"/>
  <c r="K68" i="1" s="1"/>
  <c r="H68" i="1"/>
  <c r="I68" i="1" s="1"/>
  <c r="F68" i="1"/>
  <c r="G68" i="1" s="1"/>
  <c r="K67" i="1"/>
  <c r="J67" i="1"/>
  <c r="H67" i="1"/>
  <c r="I67" i="1" s="1"/>
  <c r="F67" i="1"/>
  <c r="G67" i="1" s="1"/>
  <c r="J66" i="1"/>
  <c r="K66" i="1" s="1"/>
  <c r="H66" i="1"/>
  <c r="I66" i="1" s="1"/>
  <c r="F66" i="1"/>
  <c r="G66" i="1" s="1"/>
  <c r="J65" i="1"/>
  <c r="K65" i="1" s="1"/>
  <c r="H65" i="1"/>
  <c r="I65" i="1" s="1"/>
  <c r="F65" i="1"/>
  <c r="G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J57" i="1"/>
  <c r="K57" i="1" s="1"/>
  <c r="H57" i="1"/>
  <c r="I57" i="1" s="1"/>
  <c r="F57" i="1"/>
  <c r="G57" i="1" s="1"/>
  <c r="J56" i="1"/>
  <c r="K56" i="1" s="1"/>
  <c r="H56" i="1"/>
  <c r="I56" i="1" s="1"/>
  <c r="F56" i="1"/>
  <c r="G56" i="1" s="1"/>
  <c r="J55" i="1"/>
  <c r="K55" i="1" s="1"/>
  <c r="H55" i="1"/>
  <c r="I55" i="1" s="1"/>
  <c r="F55" i="1"/>
  <c r="G55" i="1" s="1"/>
  <c r="J54" i="1"/>
  <c r="K54" i="1" s="1"/>
  <c r="H54" i="1"/>
  <c r="I54" i="1" s="1"/>
  <c r="G54" i="1"/>
  <c r="F54" i="1"/>
  <c r="J53" i="1"/>
  <c r="K53" i="1" s="1"/>
  <c r="H53" i="1"/>
  <c r="I53" i="1" s="1"/>
  <c r="F53" i="1"/>
  <c r="G53" i="1" s="1"/>
  <c r="J52" i="1"/>
  <c r="K52" i="1" s="1"/>
  <c r="I52" i="1"/>
  <c r="H52" i="1"/>
  <c r="G52" i="1"/>
  <c r="F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K44" i="1"/>
  <c r="J44" i="1"/>
  <c r="I44" i="1"/>
  <c r="H44" i="1"/>
  <c r="F44" i="1"/>
  <c r="G44" i="1" s="1"/>
  <c r="J43" i="1"/>
  <c r="K43" i="1" s="1"/>
  <c r="H43" i="1"/>
  <c r="I43" i="1" s="1"/>
  <c r="F43" i="1"/>
  <c r="G43" i="1" s="1"/>
  <c r="J42" i="1"/>
  <c r="K42" i="1" s="1"/>
  <c r="H42" i="1"/>
  <c r="I42" i="1" s="1"/>
  <c r="F42" i="1"/>
  <c r="G42" i="1" s="1"/>
  <c r="J41" i="1"/>
  <c r="K41" i="1" s="1"/>
  <c r="H41" i="1"/>
  <c r="I41" i="1" s="1"/>
  <c r="F41" i="1"/>
  <c r="G41" i="1" s="1"/>
  <c r="J40" i="1"/>
  <c r="K40" i="1" s="1"/>
  <c r="H40" i="1"/>
  <c r="I40" i="1" s="1"/>
  <c r="F40" i="1"/>
  <c r="G40" i="1" s="1"/>
  <c r="J39" i="1"/>
  <c r="K39" i="1" s="1"/>
  <c r="H39" i="1"/>
  <c r="I39" i="1" s="1"/>
  <c r="F39" i="1"/>
  <c r="G39" i="1" s="1"/>
  <c r="J32" i="1"/>
  <c r="K32" i="1" s="1"/>
  <c r="H32" i="1"/>
  <c r="I32" i="1" s="1"/>
  <c r="F32" i="1"/>
  <c r="G32" i="1" s="1"/>
  <c r="J31" i="1"/>
  <c r="K31" i="1" s="1"/>
  <c r="H31" i="1"/>
  <c r="I31" i="1" s="1"/>
  <c r="F31" i="1"/>
  <c r="G31" i="1" s="1"/>
  <c r="J30" i="1"/>
  <c r="K30" i="1" s="1"/>
  <c r="H30" i="1"/>
  <c r="I30" i="1" s="1"/>
  <c r="F30" i="1"/>
  <c r="G30" i="1" s="1"/>
  <c r="J29" i="1"/>
  <c r="K29" i="1" s="1"/>
  <c r="H29" i="1"/>
  <c r="I29" i="1" s="1"/>
  <c r="F29" i="1"/>
  <c r="G29" i="1" s="1"/>
  <c r="J28" i="1"/>
  <c r="K28" i="1" s="1"/>
  <c r="H28" i="1"/>
  <c r="I28" i="1" s="1"/>
  <c r="F28" i="1"/>
  <c r="G28" i="1" s="1"/>
  <c r="J27" i="1"/>
  <c r="K27" i="1" s="1"/>
  <c r="H27" i="1"/>
  <c r="I27" i="1" s="1"/>
  <c r="G27" i="1"/>
  <c r="J26" i="1"/>
  <c r="K26" i="1" s="1"/>
  <c r="H26" i="1"/>
  <c r="I26" i="1" s="1"/>
  <c r="F26" i="1"/>
  <c r="G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<sst xmlns="http://schemas.openxmlformats.org/spreadsheetml/2006/main" count="164" uniqueCount="66">
  <si>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</si>
  <si>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</si>
  <si>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</si>
  <si>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</si>
  <si>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</si>
  <si>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</si>
  <si>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</si>
  <si>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</si>
  <si>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</si>
  <si>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</si>
  <si>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</si>
  <si>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</si>
  <si>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</si>
  <si>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</si>
  <si>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</si>
  <si>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</si>
  <si>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</si>
  <si>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</si>
  <si>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</si>
  <si>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</si>
  <si>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</si>
  <si>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</si>
  <si>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</si>
  <si>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</si>
  <si>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</si>
  <si>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</si>
  <si>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</si>
  <si>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</si>
  <si>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</si>
  <si>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</si>
  <si>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</si>
  <si>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</si>
  <si>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</si>
  <si>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</si>
  <si>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</si>
  <si>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</si>
  <si>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</si>
  <si>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</si>
  <si>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</si>
  <si>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</si>
  <si>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</si>
  <si>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</si>
  <si>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</si>
  <si>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</si>
  <si>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</si>
  <si>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</si>
  <si>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</si>
  <si>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</si>
  <si>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</si>
  <si>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</si>
  <si>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</si>
  <si>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</si>
  <si>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</si>
  <si>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</si>
  <si>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</si>
  <si>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</si>
  <si>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</si>
  <si>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</si>
  <si>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</si>
  <si>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</si>
  <si>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</si>
  <si>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</si>
  <si>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</si>
  <si>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ADOLFO VENEGAS</t>
  </si>
  <si>
    <t>CRISTOPHER CARO</t>
  </si>
  <si>
    <t>MATIAS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</si>
</sst>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53" zoomScale="120" zoomScaleNormal="120" workbookViewId="0">
      <selection activeCell="D78" sqref="D78:E84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1</v>
      </c>
      <c r="D4" s="37" t="e">
        <f>C60</f>
        <v>#N/A</v>
      </c>
      <c r="E4" s="36" t="e">
        <f>C4*C$2+D4*D$2</f>
        <v>#N/A</v>
      </c>
    </row>
    <row r="5" spans="1:11" x14ac:dyDescent="0.25">
      <c r="A5" s="3">
        <v>2</v>
      </c>
      <c r="B5" s="16" t="s">
        <v>64</v>
      </c>
      <c r="C5" s="31" t="e">
        <f>C34</f>
        <v>#N/A</v>
      </c>
      <c r="D5" s="37" t="e">
        <f>C73</f>
        <v>#N/A</v>
      </c>
      <c r="E5" s="36" t="e">
        <f t="shared" ref="E5:E6" si="0">C5*C$2+D5*D$2</f>
        <v>#N/A</v>
      </c>
    </row>
    <row r="6" spans="1:11" x14ac:dyDescent="0.25">
      <c r="A6" s="3">
        <v>3</v>
      </c>
      <c r="B6" s="16" t="s">
        <v>65</v>
      </c>
      <c r="C6" s="31" t="e">
        <f>C47</f>
        <v>#N/A</v>
      </c>
      <c r="D6" s="37" t="e">
        <f>C86</f>
        <v>#N/A</v>
      </c>
      <c r="E6" s="36" t="e">
        <f t="shared" si="0"/>
        <v>#N/A</v>
      </c>
    </row>
    <row r="11" spans="1:11" ht="18.75" outlineLevel="1" x14ac:dyDescent="0.25">
      <c r="A11" s="48" t="s">
        <v>4</v>
      </c>
      <c r="B11" s="11" t="str">
        <f>B4</f>
        <v>ADOLFO VENEGAS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/>
      <c r="F13" s="12" t="str">
        <f t="shared" ref="F13:F17" si="1">IF($C13=L,"X","")</f>
        <v/>
      </c>
      <c r="G13" s="12" t="str">
        <f>IF(F13="X",60*0.15,"")</f>
        <v/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7" si="4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/>
      <c r="E14" s="12"/>
      <c r="F14" s="12" t="str">
        <f t="shared" si="1"/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/>
      <c r="F15" s="12" t="str">
        <f t="shared" si="1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/>
      <c r="E16" s="12"/>
      <c r="F16" s="12" t="str">
        <f t="shared" si="1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/>
      <c r="F17" s="12" t="str">
        <f t="shared" si="1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/>
      <c r="E18" s="12"/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5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/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0</v>
      </c>
      <c r="D20" s="13"/>
      <c r="E20" s="13">
        <f>SUM(E13:E19)</f>
        <v>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1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CRISTOPHER CARO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/>
      <c r="F26" s="12" t="str">
        <f t="shared" ref="F26:F30" si="6">IF($C26=L,"X","")</f>
        <v/>
      </c>
      <c r="G26" s="12" t="str">
        <f>IF(F26="X",60*0.15,"")</f>
        <v/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/>
      <c r="E27" s="12"/>
      <c r="F27" s="12" t="str">
        <f t="shared" si="6"/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/>
      <c r="F28" s="12" t="str">
        <f t="shared" si="6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/>
      <c r="E29" s="12"/>
      <c r="F29" s="12" t="str">
        <f t="shared" si="6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/>
      <c r="F30" s="12" t="str">
        <f t="shared" si="6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/>
      <c r="E31" s="12"/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/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8" t="s">
        <v>12</v>
      </c>
      <c r="C33" s="22">
        <f>E33+G33+I33+K33</f>
        <v>0</v>
      </c>
      <c r="D33" s="13"/>
      <c r="E33" s="13">
        <f>SUM(E26:E32)</f>
        <v>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 t="e">
        <f>VLOOKUP(C33,ESCALA_IEP!A15:B215,2,FALSE)</f>
        <v>#N/A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 t="str">
        <f>B6</f>
        <v>MATIAS TORRES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/>
      <c r="F39" s="12" t="str">
        <f t="shared" ref="F39:F43" si="10">IF($C39=L,"X","")</f>
        <v/>
      </c>
      <c r="G39" s="12" t="str">
        <f>IF(F39="X",60*0.15,"")</f>
        <v/>
      </c>
      <c r="H39" s="12" t="str">
        <f t="shared" ref="H39:H43" si="11">IF($C39=ML,"X","")</f>
        <v/>
      </c>
      <c r="I39" s="12" t="str">
        <f>IF(H39="X",30*0.15,"")</f>
        <v/>
      </c>
      <c r="J39" s="12" t="str">
        <f t="shared" ref="J39:J43" si="12">IF($C39=NL,"X","")</f>
        <v/>
      </c>
      <c r="K39" s="12" t="str">
        <f t="shared" ref="K39:K45" si="13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/>
      <c r="F40" s="12" t="str">
        <f t="shared" si="10"/>
        <v/>
      </c>
      <c r="G40" s="12" t="str">
        <f>IF(F40="X",60*0.25,"")</f>
        <v/>
      </c>
      <c r="H40" s="12" t="str">
        <f t="shared" si="11"/>
        <v/>
      </c>
      <c r="I40" s="12" t="str">
        <f>IF(H40="X",30*0.25,"")</f>
        <v/>
      </c>
      <c r="J40" s="12" t="str">
        <f t="shared" si="12"/>
        <v/>
      </c>
      <c r="K40" s="12" t="str">
        <f t="shared" si="13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/>
      <c r="F41" s="12" t="str">
        <f t="shared" si="10"/>
        <v/>
      </c>
      <c r="G41" s="12" t="str">
        <f>IF(F41="X",60*0.2,"")</f>
        <v/>
      </c>
      <c r="H41" s="12" t="str">
        <f t="shared" si="11"/>
        <v/>
      </c>
      <c r="I41" s="12" t="str">
        <f>IF(H41="X",30*0.2,"")</f>
        <v/>
      </c>
      <c r="J41" s="12" t="str">
        <f t="shared" si="12"/>
        <v/>
      </c>
      <c r="K41" s="12" t="str">
        <f t="shared" si="13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/>
      <c r="E42" s="12"/>
      <c r="F42" s="12" t="str">
        <f t="shared" si="10"/>
        <v/>
      </c>
      <c r="G42" s="12" t="str">
        <f>IF(F42="X",60*0.05,"")</f>
        <v/>
      </c>
      <c r="H42" s="12" t="str">
        <f t="shared" si="11"/>
        <v/>
      </c>
      <c r="I42" s="12" t="str">
        <f>IF(H42="X",30*0.05,"")</f>
        <v/>
      </c>
      <c r="J42" s="12" t="str">
        <f t="shared" si="12"/>
        <v/>
      </c>
      <c r="K42" s="12" t="str">
        <f t="shared" si="13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/>
      <c r="F43" s="12" t="str">
        <f t="shared" si="10"/>
        <v/>
      </c>
      <c r="G43" s="12" t="str">
        <f>IF(F43="X",60*0.05,"")</f>
        <v/>
      </c>
      <c r="H43" s="12" t="str">
        <f t="shared" si="11"/>
        <v/>
      </c>
      <c r="I43" s="12" t="str">
        <f>IF(H43="X",30*0.05,"")</f>
        <v/>
      </c>
      <c r="J43" s="12" t="str">
        <f t="shared" si="12"/>
        <v/>
      </c>
      <c r="K43" s="12" t="str">
        <f t="shared" si="13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/>
      <c r="E44" s="12"/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3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/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3"/>
        <v/>
      </c>
    </row>
    <row r="46" spans="1:11" ht="24" customHeight="1" x14ac:dyDescent="0.3">
      <c r="A46" s="40"/>
      <c r="B46" s="18" t="s">
        <v>12</v>
      </c>
      <c r="C46" s="22">
        <f>E46+G46+I46+K46</f>
        <v>0</v>
      </c>
      <c r="D46" s="13"/>
      <c r="E46" s="13">
        <f>SUM(E39:E45)</f>
        <v>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 t="e">
        <f>VLOOKUP(C46,ESCALA_IEP!A28:B228,2,FALSE)</f>
        <v>#N/A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ADOLFO VENEGAS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/>
      <c r="F52" s="12" t="str">
        <f t="shared" ref="F52:F56" si="14">IF($C52=L,"X","")</f>
        <v/>
      </c>
      <c r="G52" s="12" t="str">
        <f>IF(F52="X",60*0.15,"")</f>
        <v/>
      </c>
      <c r="H52" s="12" t="str">
        <f t="shared" ref="H52:H56" si="15">IF($C52=ML,"X","")</f>
        <v/>
      </c>
      <c r="I52" s="12" t="str">
        <f>IF(H52="X",30*0.15,"")</f>
        <v/>
      </c>
      <c r="J52" s="12" t="str">
        <f t="shared" ref="J52:J56" si="16">IF($C52=NL,"X","")</f>
        <v/>
      </c>
      <c r="K52" s="12" t="str">
        <f t="shared" ref="K52:K58" si="17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/>
      <c r="E53" s="12"/>
      <c r="F53" s="12" t="str">
        <f t="shared" si="14"/>
        <v/>
      </c>
      <c r="G53" s="12" t="str">
        <f>IF(F53="X",60*0.25,"")</f>
        <v/>
      </c>
      <c r="H53" s="12" t="str">
        <f t="shared" si="15"/>
        <v/>
      </c>
      <c r="I53" s="12" t="str">
        <f>IF(H53="X",30*0.25,"")</f>
        <v/>
      </c>
      <c r="J53" s="12" t="str">
        <f t="shared" si="16"/>
        <v/>
      </c>
      <c r="K53" s="12" t="str">
        <f t="shared" si="17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/>
      <c r="F54" s="12" t="str">
        <f t="shared" si="14"/>
        <v/>
      </c>
      <c r="G54" s="12" t="str">
        <f>IF(F54="X",60*0.2,"")</f>
        <v/>
      </c>
      <c r="H54" s="12" t="str">
        <f t="shared" si="15"/>
        <v/>
      </c>
      <c r="I54" s="12" t="str">
        <f>IF(H54="X",30*0.2,"")</f>
        <v/>
      </c>
      <c r="J54" s="12" t="str">
        <f t="shared" si="16"/>
        <v/>
      </c>
      <c r="K54" s="12" t="str">
        <f t="shared" si="17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/>
      <c r="E55" s="12"/>
      <c r="F55" s="12" t="str">
        <f t="shared" si="14"/>
        <v/>
      </c>
      <c r="G55" s="12" t="str">
        <f>IF(F55="X",60*0.05,"")</f>
        <v/>
      </c>
      <c r="H55" s="12" t="str">
        <f t="shared" si="15"/>
        <v/>
      </c>
      <c r="I55" s="12" t="str">
        <f>IF(H55="X",30*0.05,"")</f>
        <v/>
      </c>
      <c r="J55" s="12" t="str">
        <f t="shared" si="16"/>
        <v/>
      </c>
      <c r="K55" s="12" t="str">
        <f t="shared" si="17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/>
      <c r="F56" s="12" t="str">
        <f t="shared" si="14"/>
        <v/>
      </c>
      <c r="G56" s="12" t="str">
        <f>IF(F56="X",60*0.05,"")</f>
        <v/>
      </c>
      <c r="H56" s="12" t="str">
        <f t="shared" si="15"/>
        <v/>
      </c>
      <c r="I56" s="12" t="str">
        <f>IF(H56="X",30*0.05,"")</f>
        <v/>
      </c>
      <c r="J56" s="12" t="str">
        <f t="shared" si="16"/>
        <v/>
      </c>
      <c r="K56" s="12" t="str">
        <f t="shared" si="17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/>
      <c r="E57" s="12"/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7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/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7"/>
        <v/>
      </c>
    </row>
    <row r="59" spans="1:11" ht="24" customHeight="1" x14ac:dyDescent="0.3">
      <c r="A59" s="40"/>
      <c r="B59" s="18" t="s">
        <v>12</v>
      </c>
      <c r="C59" s="22">
        <f>E59+G59+I59+K59</f>
        <v>0</v>
      </c>
      <c r="D59" s="13"/>
      <c r="E59" s="13">
        <f>SUM(E52:E58)</f>
        <v>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 t="e">
        <f>VLOOKUP(C59,ESCALA_IEP!A41:B241,2,FALSE)</f>
        <v>#N/A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CRISTOPHER CARO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/>
      <c r="F65" s="12" t="str">
        <f t="shared" ref="F65:F69" si="18">IF($C65=L,"X","")</f>
        <v/>
      </c>
      <c r="G65" s="12" t="str">
        <f>IF(F65="X",60*0.15,"")</f>
        <v/>
      </c>
      <c r="H65" s="12" t="str">
        <f t="shared" ref="H65:H69" si="19">IF($C65=ML,"X","")</f>
        <v/>
      </c>
      <c r="I65" s="12" t="str">
        <f>IF(H65="X",30*0.15,"")</f>
        <v/>
      </c>
      <c r="J65" s="12" t="str">
        <f t="shared" ref="J65:J69" si="20">IF($C65=NL,"X","")</f>
        <v/>
      </c>
      <c r="K65" s="12" t="str">
        <f t="shared" ref="K65:K71" si="21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/>
      <c r="E66" s="12"/>
      <c r="F66" s="12" t="str">
        <f t="shared" si="18"/>
        <v/>
      </c>
      <c r="G66" s="12" t="str">
        <f>IF(F66="X",60*0.25,"")</f>
        <v/>
      </c>
      <c r="H66" s="12" t="str">
        <f t="shared" si="19"/>
        <v/>
      </c>
      <c r="I66" s="12" t="str">
        <f>IF(H66="X",30*0.25,"")</f>
        <v/>
      </c>
      <c r="J66" s="12" t="str">
        <f t="shared" si="20"/>
        <v/>
      </c>
      <c r="K66" s="12" t="str">
        <f t="shared" si="21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/>
      <c r="F67" s="12" t="str">
        <f t="shared" si="18"/>
        <v/>
      </c>
      <c r="G67" s="12" t="str">
        <f>IF(F67="X",60*0.2,"")</f>
        <v/>
      </c>
      <c r="H67" s="12" t="str">
        <f t="shared" si="19"/>
        <v/>
      </c>
      <c r="I67" s="12" t="str">
        <f>IF(H67="X",30*0.2,"")</f>
        <v/>
      </c>
      <c r="J67" s="12" t="str">
        <f t="shared" si="20"/>
        <v/>
      </c>
      <c r="K67" s="12" t="str">
        <f t="shared" si="21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/>
      <c r="E68" s="12"/>
      <c r="F68" s="12" t="str">
        <f t="shared" si="18"/>
        <v/>
      </c>
      <c r="G68" s="12" t="str">
        <f>IF(F68="X",60*0.05,"")</f>
        <v/>
      </c>
      <c r="H68" s="12" t="str">
        <f t="shared" si="19"/>
        <v/>
      </c>
      <c r="I68" s="12" t="str">
        <f>IF(H68="X",30*0.05,"")</f>
        <v/>
      </c>
      <c r="J68" s="12" t="str">
        <f t="shared" si="20"/>
        <v/>
      </c>
      <c r="K68" s="12" t="str">
        <f t="shared" si="21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/>
      <c r="F69" s="12" t="str">
        <f t="shared" si="18"/>
        <v/>
      </c>
      <c r="G69" s="12" t="str">
        <f>IF(F69="X",60*0.05,"")</f>
        <v/>
      </c>
      <c r="H69" s="12" t="str">
        <f t="shared" si="19"/>
        <v/>
      </c>
      <c r="I69" s="12" t="str">
        <f>IF(H69="X",30*0.05,"")</f>
        <v/>
      </c>
      <c r="J69" s="12" t="str">
        <f t="shared" si="20"/>
        <v/>
      </c>
      <c r="K69" s="12" t="str">
        <f t="shared" si="21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/>
      <c r="E70" s="12"/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1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/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1"/>
        <v/>
      </c>
    </row>
    <row r="72" spans="1:11" ht="24" customHeight="1" x14ac:dyDescent="0.3">
      <c r="A72" s="40"/>
      <c r="B72" s="18" t="s">
        <v>12</v>
      </c>
      <c r="C72" s="22">
        <f>E72+G72+I72+K72</f>
        <v>0</v>
      </c>
      <c r="D72" s="13"/>
      <c r="E72" s="13">
        <f>SUM(E65:E71)</f>
        <v>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 t="e">
        <f>VLOOKUP(C72,ESCALA_IEP!A54:B254,2,FALSE)</f>
        <v>#N/A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 t="str">
        <f>B6</f>
        <v>MATIAS TORRES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/>
      <c r="F78" s="12" t="str">
        <f t="shared" ref="F78:F82" si="22">IF($C78=L,"X","")</f>
        <v/>
      </c>
      <c r="G78" s="12" t="str">
        <f>IF(F78="X",60*0.15,"")</f>
        <v/>
      </c>
      <c r="H78" s="12" t="str">
        <f t="shared" ref="H78:H82" si="23">IF($C78=ML,"X","")</f>
        <v/>
      </c>
      <c r="I78" s="12" t="str">
        <f>IF(H78="X",30*0.15,"")</f>
        <v/>
      </c>
      <c r="J78" s="12" t="str">
        <f t="shared" ref="J78:J82" si="24">IF($C78=NL,"X","")</f>
        <v/>
      </c>
      <c r="K78" s="12" t="str">
        <f t="shared" ref="K78:K84" si="25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/>
      <c r="E79" s="12"/>
      <c r="F79" s="12" t="str">
        <f t="shared" si="22"/>
        <v/>
      </c>
      <c r="G79" s="12" t="str">
        <f>IF(F79="X",60*0.25,"")</f>
        <v/>
      </c>
      <c r="H79" s="12" t="str">
        <f t="shared" si="23"/>
        <v/>
      </c>
      <c r="I79" s="12" t="str">
        <f>IF(H79="X",30*0.25,"")</f>
        <v/>
      </c>
      <c r="J79" s="12" t="str">
        <f t="shared" si="24"/>
        <v/>
      </c>
      <c r="K79" s="12" t="str">
        <f t="shared" si="25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/>
      <c r="F80" s="12" t="str">
        <f t="shared" si="22"/>
        <v/>
      </c>
      <c r="G80" s="12" t="str">
        <f>IF(F80="X",60*0.2,"")</f>
        <v/>
      </c>
      <c r="H80" s="12" t="str">
        <f t="shared" si="23"/>
        <v/>
      </c>
      <c r="I80" s="12" t="str">
        <f>IF(H80="X",30*0.2,"")</f>
        <v/>
      </c>
      <c r="J80" s="12" t="str">
        <f t="shared" si="24"/>
        <v/>
      </c>
      <c r="K80" s="12" t="str">
        <f t="shared" si="25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/>
      <c r="E81" s="12"/>
      <c r="F81" s="12" t="str">
        <f t="shared" si="22"/>
        <v/>
      </c>
      <c r="G81" s="12" t="str">
        <f>IF(F81="X",60*0.05,"")</f>
        <v/>
      </c>
      <c r="H81" s="12" t="str">
        <f t="shared" si="23"/>
        <v/>
      </c>
      <c r="I81" s="12" t="str">
        <f>IF(H81="X",30*0.05,"")</f>
        <v/>
      </c>
      <c r="J81" s="12" t="str">
        <f t="shared" si="24"/>
        <v/>
      </c>
      <c r="K81" s="12" t="str">
        <f t="shared" si="25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/>
      <c r="F82" s="12" t="str">
        <f t="shared" si="22"/>
        <v/>
      </c>
      <c r="G82" s="12" t="str">
        <f>IF(F82="X",60*0.05,"")</f>
        <v/>
      </c>
      <c r="H82" s="12" t="str">
        <f t="shared" si="23"/>
        <v/>
      </c>
      <c r="I82" s="12" t="str">
        <f>IF(H82="X",30*0.05,"")</f>
        <v/>
      </c>
      <c r="J82" s="12" t="str">
        <f t="shared" si="24"/>
        <v/>
      </c>
      <c r="K82" s="12" t="str">
        <f t="shared" si="25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/>
      <c r="E83" s="12"/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5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/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5"/>
        <v/>
      </c>
    </row>
    <row r="85" spans="1:11" ht="24" customHeight="1" x14ac:dyDescent="0.3">
      <c r="A85" s="40"/>
      <c r="B85" s="18" t="s">
        <v>12</v>
      </c>
      <c r="C85" s="22">
        <f>E85+G85+I85+K85</f>
        <v>0</v>
      </c>
      <c r="D85" s="13"/>
      <c r="E85" s="13">
        <f>SUM(E78:E84)</f>
        <v>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 t="e">
        <f>VLOOKUP(C85,ESCALA_IEP!A67:B267,2,FALSE)</f>
        <v>#N/A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Adolfo Venegas Gomez</cp:lastModifiedBy>
  <cp:revision/>
  <dcterms:created xsi:type="dcterms:W3CDTF">2023-08-07T04:08:01Z</dcterms:created>
  <dcterms:modified xsi:type="dcterms:W3CDTF">2024-12-13T00:22:29Z</dcterms:modified>
  <cp:category/>
  <cp:contentStatus/>
</cp:coreProperties>
</file>