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Epicode\Database-SQL\Esercizi_W5\Esercizio_DB_McDonalds\"/>
    </mc:Choice>
  </mc:AlternateContent>
  <xr:revisionPtr revIDLastSave="0" documentId="13_ncr:1_{B539C828-53B7-40E6-85FA-7FDEE9C3F058}" xr6:coauthVersionLast="47" xr6:coauthVersionMax="47" xr10:uidLastSave="{00000000-0000-0000-0000-000000000000}"/>
  <bookViews>
    <workbookView xWindow="-120" yWindow="-120" windowWidth="20730" windowHeight="11040" firstSheet="5" activeTab="8" xr2:uid="{81A02F66-6D41-4630-804A-9CE3F6162F56}"/>
  </bookViews>
  <sheets>
    <sheet name="Visione Globale" sheetId="11" r:id="rId1"/>
    <sheet name="PANINI" sheetId="1" r:id="rId2"/>
    <sheet name="FINGER FOOD" sheetId="2" r:id="rId3"/>
    <sheet name="BEVANDE" sheetId="3" r:id="rId4"/>
    <sheet name="MENU" sheetId="6" r:id="rId5"/>
    <sheet name="PUNTI VENDITA" sheetId="4" r:id="rId6"/>
    <sheet name="CLIENTI" sheetId="5" r:id="rId7"/>
    <sheet name="SCONTI CLIENTI" sheetId="9" r:id="rId8"/>
    <sheet name="ORDINI CLIENTE" sheetId="7" r:id="rId9"/>
    <sheet name="DIPENDENTI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1" l="1"/>
  <c r="F35" i="11"/>
  <c r="F34" i="11"/>
  <c r="F33" i="11"/>
  <c r="F32" i="11"/>
  <c r="F31" i="11"/>
  <c r="F30" i="11"/>
  <c r="F29" i="11"/>
  <c r="F10" i="7"/>
  <c r="F4" i="7"/>
  <c r="F11" i="7"/>
  <c r="F9" i="7"/>
  <c r="F8" i="7"/>
  <c r="F7" i="7"/>
  <c r="F6" i="7"/>
  <c r="F5" i="7"/>
</calcChain>
</file>

<file path=xl/sharedStrings.xml><?xml version="1.0" encoding="utf-8"?>
<sst xmlns="http://schemas.openxmlformats.org/spreadsheetml/2006/main" count="541" uniqueCount="187">
  <si>
    <t>P-1</t>
  </si>
  <si>
    <t>P-2</t>
  </si>
  <si>
    <t>P-3</t>
  </si>
  <si>
    <t>P-4</t>
  </si>
  <si>
    <t>P-5</t>
  </si>
  <si>
    <t>P-6</t>
  </si>
  <si>
    <t>Hamburger</t>
  </si>
  <si>
    <t>Double Cheeseburger</t>
  </si>
  <si>
    <t>Big Mac</t>
  </si>
  <si>
    <t>Crispy McBacon</t>
  </si>
  <si>
    <t>Gran Crispy McBacon</t>
  </si>
  <si>
    <t>McChicken</t>
  </si>
  <si>
    <t>McToast</t>
  </si>
  <si>
    <t>P-7</t>
  </si>
  <si>
    <t>P-8</t>
  </si>
  <si>
    <t>P-9</t>
  </si>
  <si>
    <t>MySelection</t>
  </si>
  <si>
    <t>PANINO</t>
  </si>
  <si>
    <t>FINGER FOOD</t>
  </si>
  <si>
    <t>F-1</t>
  </si>
  <si>
    <t>F-2</t>
  </si>
  <si>
    <t>F-3</t>
  </si>
  <si>
    <t>F-4</t>
  </si>
  <si>
    <t>P-10</t>
  </si>
  <si>
    <t>McFiletto</t>
  </si>
  <si>
    <t>NOME</t>
  </si>
  <si>
    <t>Patatine</t>
  </si>
  <si>
    <t>Alette</t>
  </si>
  <si>
    <t>Panzerotti</t>
  </si>
  <si>
    <t>Nuggets</t>
  </si>
  <si>
    <t>SpicyNuggets</t>
  </si>
  <si>
    <t>RiccheCheddar</t>
  </si>
  <si>
    <t>RiccheBacon</t>
  </si>
  <si>
    <t>F-5</t>
  </si>
  <si>
    <t>F-6</t>
  </si>
  <si>
    <t>F-7</t>
  </si>
  <si>
    <t>BEVANDA</t>
  </si>
  <si>
    <t>ID BEVANDA</t>
  </si>
  <si>
    <t>B-1</t>
  </si>
  <si>
    <t>B-2</t>
  </si>
  <si>
    <t>B-3</t>
  </si>
  <si>
    <t>B-4</t>
  </si>
  <si>
    <t>B-5</t>
  </si>
  <si>
    <t>B-6</t>
  </si>
  <si>
    <t>B-7</t>
  </si>
  <si>
    <t>B-8</t>
  </si>
  <si>
    <t>CocaCola</t>
  </si>
  <si>
    <t>CocaZero</t>
  </si>
  <si>
    <t>Sprite</t>
  </si>
  <si>
    <t>Fanta</t>
  </si>
  <si>
    <t>Acqua Naturale</t>
  </si>
  <si>
    <t>Acqua Frizzante</t>
  </si>
  <si>
    <t>Succo Arancia</t>
  </si>
  <si>
    <t>B-9</t>
  </si>
  <si>
    <t>Birra</t>
  </si>
  <si>
    <t>B-10</t>
  </si>
  <si>
    <t>PUNTO VENDITA (RM)</t>
  </si>
  <si>
    <t>LOCALITA'</t>
  </si>
  <si>
    <t>PV-1</t>
  </si>
  <si>
    <t>PV-2</t>
  </si>
  <si>
    <t>PV-3</t>
  </si>
  <si>
    <t>PV-4</t>
  </si>
  <si>
    <t>PV-5</t>
  </si>
  <si>
    <t>PV-6</t>
  </si>
  <si>
    <t>PV-7</t>
  </si>
  <si>
    <t>Cinque Lune</t>
  </si>
  <si>
    <t>Spagna</t>
  </si>
  <si>
    <t>Romanina</t>
  </si>
  <si>
    <t>Tor Tre Teste</t>
  </si>
  <si>
    <t>Tuscolana</t>
  </si>
  <si>
    <t>Trevi</t>
  </si>
  <si>
    <t>PV-9</t>
  </si>
  <si>
    <t>PV-8</t>
  </si>
  <si>
    <t>Re Di Roma</t>
  </si>
  <si>
    <t>Corso Francia</t>
  </si>
  <si>
    <t>Frattocchie</t>
  </si>
  <si>
    <t>PV-10</t>
  </si>
  <si>
    <t>Porta Di Roma</t>
  </si>
  <si>
    <t>CLIENTE</t>
  </si>
  <si>
    <t>ID CLIENTE</t>
  </si>
  <si>
    <t>COGNOME</t>
  </si>
  <si>
    <t>The Pesca</t>
  </si>
  <si>
    <t>The Limone</t>
  </si>
  <si>
    <t>MENU'</t>
  </si>
  <si>
    <t>ID MENU'</t>
  </si>
  <si>
    <t>FORMULA</t>
  </si>
  <si>
    <t>M-1</t>
  </si>
  <si>
    <t>M-2</t>
  </si>
  <si>
    <t>M-3</t>
  </si>
  <si>
    <t>M-4</t>
  </si>
  <si>
    <t>McMenu Small</t>
  </si>
  <si>
    <t>McMenu Medium</t>
  </si>
  <si>
    <t>Happy Meal</t>
  </si>
  <si>
    <t>McMenu Large</t>
  </si>
  <si>
    <t>C-1</t>
  </si>
  <si>
    <t>C-2</t>
  </si>
  <si>
    <t>C-3</t>
  </si>
  <si>
    <t>C-4</t>
  </si>
  <si>
    <t>C-5</t>
  </si>
  <si>
    <t>C-6</t>
  </si>
  <si>
    <t>C-7</t>
  </si>
  <si>
    <t>C-8</t>
  </si>
  <si>
    <t>Topo</t>
  </si>
  <si>
    <t>Lino</t>
  </si>
  <si>
    <t>Titti</t>
  </si>
  <si>
    <t>Smith</t>
  </si>
  <si>
    <t>Paolo</t>
  </si>
  <si>
    <t>Condò</t>
  </si>
  <si>
    <t>Brad</t>
  </si>
  <si>
    <t>Pitty</t>
  </si>
  <si>
    <t xml:space="preserve">Anna </t>
  </si>
  <si>
    <t>Karenina</t>
  </si>
  <si>
    <t xml:space="preserve">Gianni </t>
  </si>
  <si>
    <t>Sperti</t>
  </si>
  <si>
    <t>Harry</t>
  </si>
  <si>
    <t>Potter</t>
  </si>
  <si>
    <t>Andy</t>
  </si>
  <si>
    <t>Norton</t>
  </si>
  <si>
    <t>ORDINE CLIENTE</t>
  </si>
  <si>
    <t>ID ORDINE</t>
  </si>
  <si>
    <t xml:space="preserve">DIPENDENTE </t>
  </si>
  <si>
    <t>ID DIPENDENTE</t>
  </si>
  <si>
    <t>O-1</t>
  </si>
  <si>
    <t>O-2</t>
  </si>
  <si>
    <t>O-3</t>
  </si>
  <si>
    <t>O-5</t>
  </si>
  <si>
    <t>O-6</t>
  </si>
  <si>
    <t>O-7</t>
  </si>
  <si>
    <t>O-8</t>
  </si>
  <si>
    <t>Via Rossi 45, 00183 RM</t>
  </si>
  <si>
    <t>Via Bianchi 11, 00179 RM</t>
  </si>
  <si>
    <t>Via Brombeis 67, 00186 RM</t>
  </si>
  <si>
    <t>Via Verdi 11, 00153 RM</t>
  </si>
  <si>
    <t>Via Gialli 29, 00115 RM</t>
  </si>
  <si>
    <t>Piazza Garibaldi 2, 00146 RM</t>
  </si>
  <si>
    <t>Corso Magellano 78, 00184 RM</t>
  </si>
  <si>
    <t>Viale Del Tramonto, 00113 RM</t>
  </si>
  <si>
    <t xml:space="preserve"> RESIDENZA</t>
  </si>
  <si>
    <t>ID FINGER FOOD</t>
  </si>
  <si>
    <t>ID PANINO</t>
  </si>
  <si>
    <t>ID PUNTO VENDITA</t>
  </si>
  <si>
    <t>SCONTO CLIENTE</t>
  </si>
  <si>
    <t>SCONTO</t>
  </si>
  <si>
    <t>M-5</t>
  </si>
  <si>
    <t>M-6</t>
  </si>
  <si>
    <t>M-7</t>
  </si>
  <si>
    <t>M-8</t>
  </si>
  <si>
    <t>McMenu Personalizzato 1</t>
  </si>
  <si>
    <t>McMenu Personalizzato 2</t>
  </si>
  <si>
    <t>McMenu Personalizzato 3</t>
  </si>
  <si>
    <t>McMenu Personalizzato 4</t>
  </si>
  <si>
    <t>Cheeseburger</t>
  </si>
  <si>
    <t>D-1</t>
  </si>
  <si>
    <t>D-2</t>
  </si>
  <si>
    <t>D-3</t>
  </si>
  <si>
    <t>D-4</t>
  </si>
  <si>
    <t>D-5</t>
  </si>
  <si>
    <t>D-6</t>
  </si>
  <si>
    <t>D-7</t>
  </si>
  <si>
    <t>Piva</t>
  </si>
  <si>
    <t>Can</t>
  </si>
  <si>
    <t>Yaman</t>
  </si>
  <si>
    <t>Diletta</t>
  </si>
  <si>
    <t>Leotta</t>
  </si>
  <si>
    <t xml:space="preserve">Alessandro </t>
  </si>
  <si>
    <t>Borghese</t>
  </si>
  <si>
    <t xml:space="preserve">Carlo </t>
  </si>
  <si>
    <t>Conti</t>
  </si>
  <si>
    <t>Terence</t>
  </si>
  <si>
    <t>Hill</t>
  </si>
  <si>
    <t>Sabrina</t>
  </si>
  <si>
    <t>Ferilli</t>
  </si>
  <si>
    <t>TOTALE</t>
  </si>
  <si>
    <t>PREZZO</t>
  </si>
  <si>
    <t>O-4</t>
  </si>
  <si>
    <t>SERVIZIO</t>
  </si>
  <si>
    <t>TOTALE ORDINE</t>
  </si>
  <si>
    <t xml:space="preserve"> PUNTO VENDITA</t>
  </si>
  <si>
    <t>VARCHAR(4)</t>
  </si>
  <si>
    <t>VARCHAR(12)</t>
  </si>
  <si>
    <t>VARCHAR(10)</t>
  </si>
  <si>
    <t>VARCHAR(30)</t>
  </si>
  <si>
    <t>VARCHAR(20)</t>
  </si>
  <si>
    <t>DECIMAL(4,2)</t>
  </si>
  <si>
    <t>VARCHAR(50)</t>
  </si>
  <si>
    <t>INT</t>
  </si>
  <si>
    <t>VARCHAR(5)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</si>
</sst>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\ * #,##0.00_-;\-&quot;€&quot;\ * #,##0.00_-;_-&quot;€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5" borderId="2" xfId="0" applyFill="1" applyBorder="1"/>
    <xf numFmtId="0" fontId="3" fillId="4" borderId="2" xfId="0" applyFont="1" applyFill="1" applyBorder="1" applyAlignment="1">
      <alignment horizontal="center"/>
    </xf>
    <xf numFmtId="9" fontId="0" fillId="5" borderId="2" xfId="0" applyNumberFormat="1" applyFill="1" applyBorder="1"/>
    <xf numFmtId="44" fontId="0" fillId="5" borderId="2" xfId="1" applyFont="1" applyFill="1" applyBorder="1"/>
    <xf numFmtId="44" fontId="0" fillId="5" borderId="2" xfId="1" applyFont="1" applyFill="1" applyBorder="1" applyAlignment="1"/>
    <xf numFmtId="0" fontId="4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9" borderId="2" xfId="0" applyFont="1" applyFill="1" applyBorder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</xdr:row>
      <xdr:rowOff>0</xdr:rowOff>
    </xdr:from>
    <xdr:to>
      <xdr:col>13</xdr:col>
      <xdr:colOff>342900</xdr:colOff>
      <xdr:row>5</xdr:row>
      <xdr:rowOff>85725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690929E-9298-60E3-C4DA-DB5457DED82C}"/>
            </a:ext>
          </a:extLst>
        </xdr:cNvPr>
        <xdr:cNvSpPr txBox="1"/>
      </xdr:nvSpPr>
      <xdr:spPr>
        <a:xfrm>
          <a:off x="6010275" y="381000"/>
          <a:ext cx="3209925" cy="4667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Si assume che i clienti possano ordinare solo tramite</a:t>
          </a:r>
          <a:r>
            <a:rPr lang="it-IT" sz="1100" baseline="0"/>
            <a:t> menù e non i prodotti singolarmente.</a:t>
          </a:r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3</xdr:row>
      <xdr:rowOff>66675</xdr:rowOff>
    </xdr:from>
    <xdr:to>
      <xdr:col>13</xdr:col>
      <xdr:colOff>581025</xdr:colOff>
      <xdr:row>6</xdr:row>
      <xdr:rowOff>9525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06EC26D-3F89-4EF5-20B2-801DC64FB7FA}"/>
            </a:ext>
          </a:extLst>
        </xdr:cNvPr>
        <xdr:cNvSpPr txBox="1"/>
      </xdr:nvSpPr>
      <xdr:spPr>
        <a:xfrm>
          <a:off x="5353050" y="447675"/>
          <a:ext cx="41433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Si assume che tutte</a:t>
          </a:r>
          <a:r>
            <a:rPr lang="it-IT" sz="1100" baseline="0"/>
            <a:t> le persone</a:t>
          </a:r>
          <a:r>
            <a:rPr lang="it-IT" sz="1100"/>
            <a:t> riportate siano clienti fidelizzati (di</a:t>
          </a:r>
          <a:r>
            <a:rPr lang="it-IT" sz="1100" baseline="0"/>
            <a:t> Roma) </a:t>
          </a:r>
          <a:r>
            <a:rPr lang="it-IT" sz="1100"/>
            <a:t>di</a:t>
          </a:r>
          <a:r>
            <a:rPr lang="it-IT" sz="1100" baseline="0"/>
            <a:t> cui si conoscono le principali generalità.</a:t>
          </a:r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3</xdr:row>
      <xdr:rowOff>28574</xdr:rowOff>
    </xdr:from>
    <xdr:to>
      <xdr:col>12</xdr:col>
      <xdr:colOff>228600</xdr:colOff>
      <xdr:row>5</xdr:row>
      <xdr:rowOff>152400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BA812DA-511A-735B-5146-0C7C4CB79F40}"/>
            </a:ext>
          </a:extLst>
        </xdr:cNvPr>
        <xdr:cNvSpPr txBox="1"/>
      </xdr:nvSpPr>
      <xdr:spPr>
        <a:xfrm>
          <a:off x="4333875" y="409574"/>
          <a:ext cx="3819525" cy="50482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Si</a:t>
          </a:r>
          <a:r>
            <a:rPr lang="it-IT" sz="1100" baseline="0"/>
            <a:t> assume che ciascun dipendente, per motivi organizzativi dell'azienda, lavori in più punti vendita.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C7B76-4FAF-4A44-9F73-BFFCE5EF5871}">
  <dimension ref="A1:M36"/>
  <sheetViews>
    <sheetView zoomScale="85" zoomScaleNormal="85" workbookViewId="0">
      <selection activeCell="I32" sqref="I32"/>
    </sheetView>
  </sheetViews>
  <sheetFormatPr defaultRowHeight="15" x14ac:dyDescent="0.25"/>
  <cols>
    <col min="1" max="1" width="10.5703125" bestFit="1" customWidth="1"/>
    <col min="2" max="2" width="23.85546875" bestFit="1" customWidth="1"/>
    <col min="3" max="3" width="10.5703125" bestFit="1" customWidth="1"/>
    <col min="4" max="4" width="15.5703125" bestFit="1" customWidth="1"/>
    <col min="5" max="5" width="16" bestFit="1" customWidth="1"/>
    <col min="6" max="6" width="15" bestFit="1" customWidth="1"/>
    <col min="7" max="8" width="18.28515625" bestFit="1" customWidth="1"/>
    <col min="9" max="9" width="13.5703125" bestFit="1" customWidth="1"/>
    <col min="10" max="11" width="14.5703125" bestFit="1" customWidth="1"/>
    <col min="12" max="12" width="10.7109375" bestFit="1" customWidth="1"/>
    <col min="13" max="13" width="28" bestFit="1" customWidth="1"/>
  </cols>
  <sheetData>
    <row r="1" spans="1:13" x14ac:dyDescent="0.25">
      <c r="A1" s="7" t="s">
        <v>17</v>
      </c>
      <c r="B1" s="8"/>
      <c r="D1" s="7" t="s">
        <v>18</v>
      </c>
      <c r="E1" s="7"/>
      <c r="G1" s="7" t="s">
        <v>36</v>
      </c>
      <c r="H1" s="8"/>
      <c r="J1" s="11" t="s">
        <v>78</v>
      </c>
      <c r="K1" s="12"/>
      <c r="L1" s="12"/>
      <c r="M1" s="12"/>
    </row>
    <row r="2" spans="1:13" x14ac:dyDescent="0.25">
      <c r="A2" s="13" t="s">
        <v>139</v>
      </c>
      <c r="B2" s="3" t="s">
        <v>25</v>
      </c>
      <c r="D2" s="13" t="s">
        <v>138</v>
      </c>
      <c r="E2" s="3" t="s">
        <v>25</v>
      </c>
      <c r="G2" s="13" t="s">
        <v>37</v>
      </c>
      <c r="H2" s="3" t="s">
        <v>25</v>
      </c>
      <c r="J2" s="13" t="s">
        <v>79</v>
      </c>
      <c r="K2" s="3" t="s">
        <v>25</v>
      </c>
      <c r="L2" s="3" t="s">
        <v>80</v>
      </c>
      <c r="M2" s="3" t="s">
        <v>137</v>
      </c>
    </row>
    <row r="3" spans="1:13" x14ac:dyDescent="0.25">
      <c r="A3" s="2" t="s">
        <v>0</v>
      </c>
      <c r="B3" s="2" t="s">
        <v>6</v>
      </c>
      <c r="D3" s="2" t="s">
        <v>19</v>
      </c>
      <c r="E3" s="2" t="s">
        <v>26</v>
      </c>
      <c r="G3" s="2" t="s">
        <v>38</v>
      </c>
      <c r="H3" s="2" t="s">
        <v>46</v>
      </c>
      <c r="J3" s="2" t="s">
        <v>94</v>
      </c>
      <c r="K3" s="2" t="s">
        <v>103</v>
      </c>
      <c r="L3" s="2" t="s">
        <v>102</v>
      </c>
      <c r="M3" s="2" t="s">
        <v>129</v>
      </c>
    </row>
    <row r="4" spans="1:13" x14ac:dyDescent="0.25">
      <c r="A4" s="2" t="s">
        <v>1</v>
      </c>
      <c r="B4" s="2" t="s">
        <v>151</v>
      </c>
      <c r="D4" s="2" t="s">
        <v>20</v>
      </c>
      <c r="E4" s="2" t="s">
        <v>27</v>
      </c>
      <c r="G4" s="2" t="s">
        <v>39</v>
      </c>
      <c r="H4" s="2" t="s">
        <v>47</v>
      </c>
      <c r="J4" s="2" t="s">
        <v>95</v>
      </c>
      <c r="K4" s="2" t="s">
        <v>104</v>
      </c>
      <c r="L4" s="2" t="s">
        <v>105</v>
      </c>
      <c r="M4" s="2" t="s">
        <v>130</v>
      </c>
    </row>
    <row r="5" spans="1:13" x14ac:dyDescent="0.25">
      <c r="A5" s="2" t="s">
        <v>2</v>
      </c>
      <c r="B5" s="2" t="s">
        <v>7</v>
      </c>
      <c r="D5" s="2" t="s">
        <v>21</v>
      </c>
      <c r="E5" s="2" t="s">
        <v>28</v>
      </c>
      <c r="G5" s="2" t="s">
        <v>40</v>
      </c>
      <c r="H5" s="2" t="s">
        <v>48</v>
      </c>
      <c r="J5" s="2" t="s">
        <v>96</v>
      </c>
      <c r="K5" s="2" t="s">
        <v>106</v>
      </c>
      <c r="L5" s="2" t="s">
        <v>107</v>
      </c>
      <c r="M5" s="2" t="s">
        <v>131</v>
      </c>
    </row>
    <row r="6" spans="1:13" x14ac:dyDescent="0.25">
      <c r="A6" s="2" t="s">
        <v>3</v>
      </c>
      <c r="B6" s="2" t="s">
        <v>8</v>
      </c>
      <c r="D6" s="2" t="s">
        <v>22</v>
      </c>
      <c r="E6" s="2" t="s">
        <v>29</v>
      </c>
      <c r="G6" s="2" t="s">
        <v>41</v>
      </c>
      <c r="H6" s="2" t="s">
        <v>49</v>
      </c>
      <c r="J6" s="2" t="s">
        <v>97</v>
      </c>
      <c r="K6" s="2" t="s">
        <v>108</v>
      </c>
      <c r="L6" s="2" t="s">
        <v>109</v>
      </c>
      <c r="M6" s="2" t="s">
        <v>132</v>
      </c>
    </row>
    <row r="7" spans="1:13" x14ac:dyDescent="0.25">
      <c r="A7" s="2" t="s">
        <v>4</v>
      </c>
      <c r="B7" s="2" t="s">
        <v>9</v>
      </c>
      <c r="D7" s="2" t="s">
        <v>33</v>
      </c>
      <c r="E7" s="2" t="s">
        <v>30</v>
      </c>
      <c r="G7" s="2" t="s">
        <v>42</v>
      </c>
      <c r="H7" s="2" t="s">
        <v>81</v>
      </c>
      <c r="J7" s="2" t="s">
        <v>98</v>
      </c>
      <c r="K7" s="2" t="s">
        <v>110</v>
      </c>
      <c r="L7" s="2" t="s">
        <v>111</v>
      </c>
      <c r="M7" s="2" t="s">
        <v>133</v>
      </c>
    </row>
    <row r="8" spans="1:13" x14ac:dyDescent="0.25">
      <c r="A8" s="2" t="s">
        <v>5</v>
      </c>
      <c r="B8" s="2" t="s">
        <v>10</v>
      </c>
      <c r="D8" s="2" t="s">
        <v>34</v>
      </c>
      <c r="E8" s="2" t="s">
        <v>31</v>
      </c>
      <c r="G8" s="2" t="s">
        <v>43</v>
      </c>
      <c r="H8" s="2" t="s">
        <v>82</v>
      </c>
      <c r="J8" s="2" t="s">
        <v>99</v>
      </c>
      <c r="K8" s="2" t="s">
        <v>112</v>
      </c>
      <c r="L8" s="2" t="s">
        <v>113</v>
      </c>
      <c r="M8" s="2" t="s">
        <v>134</v>
      </c>
    </row>
    <row r="9" spans="1:13" x14ac:dyDescent="0.25">
      <c r="A9" s="2" t="s">
        <v>13</v>
      </c>
      <c r="B9" s="2" t="s">
        <v>11</v>
      </c>
      <c r="D9" s="2" t="s">
        <v>35</v>
      </c>
      <c r="E9" s="2" t="s">
        <v>32</v>
      </c>
      <c r="G9" s="2" t="s">
        <v>44</v>
      </c>
      <c r="H9" s="2" t="s">
        <v>50</v>
      </c>
      <c r="J9" s="2" t="s">
        <v>100</v>
      </c>
      <c r="K9" s="2" t="s">
        <v>114</v>
      </c>
      <c r="L9" s="2" t="s">
        <v>115</v>
      </c>
      <c r="M9" s="2" t="s">
        <v>135</v>
      </c>
    </row>
    <row r="10" spans="1:13" x14ac:dyDescent="0.25">
      <c r="A10" s="2" t="s">
        <v>14</v>
      </c>
      <c r="B10" s="2" t="s">
        <v>12</v>
      </c>
      <c r="G10" s="2" t="s">
        <v>45</v>
      </c>
      <c r="H10" s="2" t="s">
        <v>51</v>
      </c>
      <c r="J10" s="2" t="s">
        <v>101</v>
      </c>
      <c r="K10" s="2" t="s">
        <v>116</v>
      </c>
      <c r="L10" s="2" t="s">
        <v>117</v>
      </c>
      <c r="M10" s="2" t="s">
        <v>136</v>
      </c>
    </row>
    <row r="11" spans="1:13" x14ac:dyDescent="0.25">
      <c r="A11" s="2" t="s">
        <v>15</v>
      </c>
      <c r="B11" s="2" t="s">
        <v>16</v>
      </c>
      <c r="G11" s="2" t="s">
        <v>53</v>
      </c>
      <c r="H11" s="2" t="s">
        <v>52</v>
      </c>
    </row>
    <row r="12" spans="1:13" x14ac:dyDescent="0.25">
      <c r="A12" s="2" t="s">
        <v>23</v>
      </c>
      <c r="B12" s="2" t="s">
        <v>24</v>
      </c>
      <c r="G12" s="2" t="s">
        <v>55</v>
      </c>
      <c r="H12" s="2" t="s">
        <v>54</v>
      </c>
      <c r="K12" s="7" t="s">
        <v>141</v>
      </c>
      <c r="L12" s="7"/>
    </row>
    <row r="13" spans="1:13" x14ac:dyDescent="0.25">
      <c r="K13" s="13" t="s">
        <v>79</v>
      </c>
      <c r="L13" s="3" t="s">
        <v>142</v>
      </c>
    </row>
    <row r="14" spans="1:13" x14ac:dyDescent="0.25">
      <c r="A14" s="7" t="s">
        <v>83</v>
      </c>
      <c r="B14" s="7"/>
      <c r="C14" s="7"/>
      <c r="D14" s="7"/>
      <c r="E14" s="7"/>
      <c r="F14" s="7"/>
      <c r="H14" s="9" t="s">
        <v>56</v>
      </c>
      <c r="I14" s="10"/>
      <c r="K14" s="2" t="s">
        <v>94</v>
      </c>
      <c r="L14" s="4">
        <v>0.12</v>
      </c>
    </row>
    <row r="15" spans="1:13" x14ac:dyDescent="0.25">
      <c r="A15" s="13" t="s">
        <v>84</v>
      </c>
      <c r="B15" s="3" t="s">
        <v>85</v>
      </c>
      <c r="C15" s="14" t="s">
        <v>139</v>
      </c>
      <c r="D15" s="14" t="s">
        <v>138</v>
      </c>
      <c r="E15" s="14" t="s">
        <v>37</v>
      </c>
      <c r="F15" s="3" t="s">
        <v>173</v>
      </c>
      <c r="H15" s="13" t="s">
        <v>140</v>
      </c>
      <c r="I15" s="3" t="s">
        <v>57</v>
      </c>
      <c r="K15" s="2" t="s">
        <v>95</v>
      </c>
      <c r="L15" s="4">
        <v>0.17</v>
      </c>
    </row>
    <row r="16" spans="1:13" x14ac:dyDescent="0.25">
      <c r="A16" s="2" t="s">
        <v>86</v>
      </c>
      <c r="B16" s="2" t="s">
        <v>90</v>
      </c>
      <c r="C16" s="2" t="s">
        <v>3</v>
      </c>
      <c r="D16" s="2" t="s">
        <v>19</v>
      </c>
      <c r="E16" s="2" t="s">
        <v>39</v>
      </c>
      <c r="F16" s="6">
        <v>8.5</v>
      </c>
      <c r="H16" s="2" t="s">
        <v>58</v>
      </c>
      <c r="I16" s="2" t="s">
        <v>65</v>
      </c>
      <c r="K16" s="2" t="s">
        <v>96</v>
      </c>
      <c r="L16" s="4">
        <v>0</v>
      </c>
    </row>
    <row r="17" spans="1:12" x14ac:dyDescent="0.25">
      <c r="A17" s="2" t="s">
        <v>87</v>
      </c>
      <c r="B17" s="2" t="s">
        <v>91</v>
      </c>
      <c r="C17" s="2" t="s">
        <v>1</v>
      </c>
      <c r="D17" s="2" t="s">
        <v>21</v>
      </c>
      <c r="E17" s="2" t="s">
        <v>38</v>
      </c>
      <c r="F17" s="6">
        <v>12</v>
      </c>
      <c r="H17" s="2" t="s">
        <v>59</v>
      </c>
      <c r="I17" s="2" t="s">
        <v>66</v>
      </c>
      <c r="K17" s="2" t="s">
        <v>97</v>
      </c>
      <c r="L17" s="4">
        <v>0.2</v>
      </c>
    </row>
    <row r="18" spans="1:12" x14ac:dyDescent="0.25">
      <c r="A18" s="2" t="s">
        <v>88</v>
      </c>
      <c r="B18" s="2" t="s">
        <v>93</v>
      </c>
      <c r="C18" s="2" t="s">
        <v>15</v>
      </c>
      <c r="D18" s="2" t="s">
        <v>22</v>
      </c>
      <c r="E18" s="2" t="s">
        <v>41</v>
      </c>
      <c r="F18" s="6">
        <v>16</v>
      </c>
      <c r="H18" s="2" t="s">
        <v>60</v>
      </c>
      <c r="I18" s="2" t="s">
        <v>67</v>
      </c>
      <c r="K18" s="2" t="s">
        <v>98</v>
      </c>
      <c r="L18" s="4">
        <v>0.1</v>
      </c>
    </row>
    <row r="19" spans="1:12" x14ac:dyDescent="0.25">
      <c r="A19" s="2" t="s">
        <v>89</v>
      </c>
      <c r="B19" s="2" t="s">
        <v>92</v>
      </c>
      <c r="C19" s="2" t="s">
        <v>0</v>
      </c>
      <c r="D19" s="2" t="s">
        <v>19</v>
      </c>
      <c r="E19" s="2" t="s">
        <v>42</v>
      </c>
      <c r="F19" s="6">
        <v>7.5</v>
      </c>
      <c r="H19" s="2" t="s">
        <v>61</v>
      </c>
      <c r="I19" s="2" t="s">
        <v>68</v>
      </c>
      <c r="K19" s="2" t="s">
        <v>99</v>
      </c>
      <c r="L19" s="4">
        <v>0.5</v>
      </c>
    </row>
    <row r="20" spans="1:12" x14ac:dyDescent="0.25">
      <c r="A20" s="2" t="s">
        <v>143</v>
      </c>
      <c r="B20" s="2" t="s">
        <v>147</v>
      </c>
      <c r="C20" s="2" t="s">
        <v>23</v>
      </c>
      <c r="D20" s="2" t="s">
        <v>33</v>
      </c>
      <c r="E20" s="2" t="s">
        <v>44</v>
      </c>
      <c r="F20" s="6">
        <v>14</v>
      </c>
      <c r="H20" s="2" t="s">
        <v>62</v>
      </c>
      <c r="I20" s="2" t="s">
        <v>69</v>
      </c>
      <c r="K20" s="2" t="s">
        <v>100</v>
      </c>
      <c r="L20" s="4">
        <v>0.08</v>
      </c>
    </row>
    <row r="21" spans="1:12" x14ac:dyDescent="0.25">
      <c r="A21" s="2" t="s">
        <v>144</v>
      </c>
      <c r="B21" s="2" t="s">
        <v>148</v>
      </c>
      <c r="C21" s="2" t="s">
        <v>4</v>
      </c>
      <c r="D21" s="2" t="s">
        <v>20</v>
      </c>
      <c r="E21" s="2" t="s">
        <v>55</v>
      </c>
      <c r="F21" s="6">
        <v>12.5</v>
      </c>
      <c r="H21" s="2" t="s">
        <v>63</v>
      </c>
      <c r="I21" s="2" t="s">
        <v>73</v>
      </c>
      <c r="K21" s="2" t="s">
        <v>101</v>
      </c>
      <c r="L21" s="4">
        <v>0.14000000000000001</v>
      </c>
    </row>
    <row r="22" spans="1:12" x14ac:dyDescent="0.25">
      <c r="A22" s="2" t="s">
        <v>145</v>
      </c>
      <c r="B22" s="2" t="s">
        <v>149</v>
      </c>
      <c r="C22" s="2" t="s">
        <v>14</v>
      </c>
      <c r="D22" s="2" t="s">
        <v>22</v>
      </c>
      <c r="E22" s="2" t="s">
        <v>38</v>
      </c>
      <c r="F22" s="6">
        <v>15</v>
      </c>
      <c r="H22" s="2" t="s">
        <v>64</v>
      </c>
      <c r="I22" s="2" t="s">
        <v>70</v>
      </c>
    </row>
    <row r="23" spans="1:12" x14ac:dyDescent="0.25">
      <c r="A23" s="2" t="s">
        <v>146</v>
      </c>
      <c r="B23" s="2" t="s">
        <v>150</v>
      </c>
      <c r="C23" s="2" t="s">
        <v>13</v>
      </c>
      <c r="D23" s="2" t="s">
        <v>35</v>
      </c>
      <c r="E23" s="2" t="s">
        <v>53</v>
      </c>
      <c r="F23" s="6">
        <v>11.5</v>
      </c>
      <c r="H23" s="2" t="s">
        <v>72</v>
      </c>
      <c r="I23" s="2" t="s">
        <v>74</v>
      </c>
    </row>
    <row r="24" spans="1:12" x14ac:dyDescent="0.25">
      <c r="H24" s="2" t="s">
        <v>71</v>
      </c>
      <c r="I24" s="2" t="s">
        <v>75</v>
      </c>
    </row>
    <row r="25" spans="1:12" x14ac:dyDescent="0.25">
      <c r="H25" s="2" t="s">
        <v>76</v>
      </c>
      <c r="I25" s="2" t="s">
        <v>77</v>
      </c>
    </row>
    <row r="27" spans="1:12" x14ac:dyDescent="0.25">
      <c r="A27" s="7" t="s">
        <v>118</v>
      </c>
      <c r="B27" s="7"/>
      <c r="C27" s="7"/>
      <c r="D27" s="7"/>
      <c r="E27" s="7"/>
      <c r="F27" s="7"/>
      <c r="G27" s="7"/>
      <c r="H27" s="7"/>
      <c r="J27" s="7" t="s">
        <v>120</v>
      </c>
      <c r="K27" s="7"/>
      <c r="L27" s="7"/>
    </row>
    <row r="28" spans="1:12" x14ac:dyDescent="0.25">
      <c r="A28" s="13" t="s">
        <v>119</v>
      </c>
      <c r="B28" s="14" t="s">
        <v>79</v>
      </c>
      <c r="C28" s="3" t="s">
        <v>85</v>
      </c>
      <c r="D28" s="3" t="s">
        <v>173</v>
      </c>
      <c r="E28" s="3" t="s">
        <v>141</v>
      </c>
      <c r="F28" s="15" t="s">
        <v>176</v>
      </c>
      <c r="G28" s="3" t="s">
        <v>177</v>
      </c>
      <c r="H28" s="3" t="s">
        <v>175</v>
      </c>
      <c r="J28" s="13" t="s">
        <v>121</v>
      </c>
      <c r="K28" s="3" t="s">
        <v>25</v>
      </c>
      <c r="L28" s="3" t="s">
        <v>80</v>
      </c>
    </row>
    <row r="29" spans="1:12" x14ac:dyDescent="0.25">
      <c r="A29" s="2" t="s">
        <v>122</v>
      </c>
      <c r="B29" s="2" t="s">
        <v>100</v>
      </c>
      <c r="C29" s="2" t="s">
        <v>143</v>
      </c>
      <c r="D29" s="6">
        <v>14</v>
      </c>
      <c r="E29" s="4">
        <v>0.08</v>
      </c>
      <c r="F29" s="5">
        <f>D29*(1-0.08)</f>
        <v>12.88</v>
      </c>
      <c r="G29" s="2" t="s">
        <v>66</v>
      </c>
      <c r="H29" s="2" t="s">
        <v>153</v>
      </c>
      <c r="J29" s="2" t="s">
        <v>152</v>
      </c>
      <c r="K29" s="2" t="s">
        <v>106</v>
      </c>
      <c r="L29" s="2" t="s">
        <v>159</v>
      </c>
    </row>
    <row r="30" spans="1:12" x14ac:dyDescent="0.25">
      <c r="A30" s="2" t="s">
        <v>123</v>
      </c>
      <c r="B30" s="2" t="s">
        <v>95</v>
      </c>
      <c r="C30" s="2" t="s">
        <v>86</v>
      </c>
      <c r="D30" s="6">
        <v>8.5</v>
      </c>
      <c r="E30" s="4">
        <v>0.17</v>
      </c>
      <c r="F30" s="5">
        <f>D30*(1-0.17)</f>
        <v>7.0549999999999997</v>
      </c>
      <c r="G30" s="2" t="s">
        <v>77</v>
      </c>
      <c r="H30" s="2" t="s">
        <v>158</v>
      </c>
      <c r="J30" s="2" t="s">
        <v>153</v>
      </c>
      <c r="K30" s="2" t="s">
        <v>160</v>
      </c>
      <c r="L30" s="2" t="s">
        <v>161</v>
      </c>
    </row>
    <row r="31" spans="1:12" x14ac:dyDescent="0.25">
      <c r="A31" s="2" t="s">
        <v>124</v>
      </c>
      <c r="B31" s="2" t="s">
        <v>94</v>
      </c>
      <c r="C31" s="2" t="s">
        <v>145</v>
      </c>
      <c r="D31" s="6">
        <v>15</v>
      </c>
      <c r="E31" s="4">
        <v>0.12</v>
      </c>
      <c r="F31" s="5">
        <f>D31*(1-0.12)</f>
        <v>13.2</v>
      </c>
      <c r="G31" s="2" t="s">
        <v>68</v>
      </c>
      <c r="H31" s="2" t="s">
        <v>152</v>
      </c>
      <c r="J31" s="2" t="s">
        <v>154</v>
      </c>
      <c r="K31" s="2" t="s">
        <v>162</v>
      </c>
      <c r="L31" s="2" t="s">
        <v>163</v>
      </c>
    </row>
    <row r="32" spans="1:12" x14ac:dyDescent="0.25">
      <c r="A32" s="2" t="s">
        <v>174</v>
      </c>
      <c r="B32" s="2" t="s">
        <v>101</v>
      </c>
      <c r="C32" s="2" t="s">
        <v>146</v>
      </c>
      <c r="D32" s="6">
        <v>11.5</v>
      </c>
      <c r="E32" s="4">
        <v>0.14000000000000001</v>
      </c>
      <c r="F32" s="5">
        <f>D32*(1-0.14)</f>
        <v>9.89</v>
      </c>
      <c r="G32" s="2" t="s">
        <v>74</v>
      </c>
      <c r="H32" s="2" t="s">
        <v>155</v>
      </c>
      <c r="J32" s="2" t="s">
        <v>155</v>
      </c>
      <c r="K32" s="2" t="s">
        <v>164</v>
      </c>
      <c r="L32" s="2" t="s">
        <v>165</v>
      </c>
    </row>
    <row r="33" spans="1:12" x14ac:dyDescent="0.25">
      <c r="A33" s="2" t="s">
        <v>125</v>
      </c>
      <c r="B33" s="2" t="s">
        <v>98</v>
      </c>
      <c r="C33" s="2" t="s">
        <v>88</v>
      </c>
      <c r="D33" s="6">
        <v>16</v>
      </c>
      <c r="E33" s="4">
        <v>0.1</v>
      </c>
      <c r="F33" s="5">
        <f>D33*(1-0.1)</f>
        <v>14.4</v>
      </c>
      <c r="G33" s="2" t="s">
        <v>69</v>
      </c>
      <c r="H33" s="2" t="s">
        <v>156</v>
      </c>
      <c r="J33" s="2" t="s">
        <v>156</v>
      </c>
      <c r="K33" s="2" t="s">
        <v>166</v>
      </c>
      <c r="L33" s="2" t="s">
        <v>167</v>
      </c>
    </row>
    <row r="34" spans="1:12" x14ac:dyDescent="0.25">
      <c r="A34" s="2" t="s">
        <v>126</v>
      </c>
      <c r="B34" s="2" t="s">
        <v>99</v>
      </c>
      <c r="C34" s="2" t="s">
        <v>87</v>
      </c>
      <c r="D34" s="6">
        <v>12</v>
      </c>
      <c r="E34" s="4">
        <v>0.5</v>
      </c>
      <c r="F34" s="5">
        <f>D34*(1-0.5)</f>
        <v>6</v>
      </c>
      <c r="G34" s="2" t="s">
        <v>65</v>
      </c>
      <c r="H34" s="2" t="s">
        <v>154</v>
      </c>
      <c r="J34" s="2" t="s">
        <v>157</v>
      </c>
      <c r="K34" s="2" t="s">
        <v>168</v>
      </c>
      <c r="L34" s="2" t="s">
        <v>169</v>
      </c>
    </row>
    <row r="35" spans="1:12" x14ac:dyDescent="0.25">
      <c r="A35" s="2" t="s">
        <v>127</v>
      </c>
      <c r="B35" s="2" t="s">
        <v>96</v>
      </c>
      <c r="C35" s="2" t="s">
        <v>89</v>
      </c>
      <c r="D35" s="6">
        <v>7.5</v>
      </c>
      <c r="E35" s="4">
        <v>0</v>
      </c>
      <c r="F35" s="5">
        <f>D35*(1-0)</f>
        <v>7.5</v>
      </c>
      <c r="G35" s="2" t="s">
        <v>67</v>
      </c>
      <c r="H35" s="2" t="s">
        <v>153</v>
      </c>
      <c r="J35" s="2" t="s">
        <v>158</v>
      </c>
      <c r="K35" s="2" t="s">
        <v>170</v>
      </c>
      <c r="L35" s="2" t="s">
        <v>171</v>
      </c>
    </row>
    <row r="36" spans="1:12" x14ac:dyDescent="0.25">
      <c r="A36" s="2" t="s">
        <v>128</v>
      </c>
      <c r="B36" s="2" t="s">
        <v>97</v>
      </c>
      <c r="C36" s="2" t="s">
        <v>144</v>
      </c>
      <c r="D36" s="6">
        <v>12.5</v>
      </c>
      <c r="E36" s="4">
        <v>0.2</v>
      </c>
      <c r="F36" s="5">
        <f>D36*(1-0.2)</f>
        <v>10</v>
      </c>
      <c r="G36" s="2" t="s">
        <v>70</v>
      </c>
      <c r="H36" s="2" t="s">
        <v>157</v>
      </c>
    </row>
  </sheetData>
  <mergeCells count="9">
    <mergeCell ref="A27:H27"/>
    <mergeCell ref="J27:L27"/>
    <mergeCell ref="A1:B1"/>
    <mergeCell ref="D1:E1"/>
    <mergeCell ref="G1:H1"/>
    <mergeCell ref="A14:F14"/>
    <mergeCell ref="H14:I14"/>
    <mergeCell ref="J1:M1"/>
    <mergeCell ref="K12:L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4DCD8-1157-44F7-BD1D-C8CA03675987}">
  <dimension ref="A1:C10"/>
  <sheetViews>
    <sheetView workbookViewId="0">
      <selection activeCell="A3" sqref="A3"/>
    </sheetView>
  </sheetViews>
  <sheetFormatPr defaultRowHeight="15" x14ac:dyDescent="0.25"/>
  <cols>
    <col min="1" max="1" width="14.5703125" bestFit="1" customWidth="1"/>
    <col min="2" max="3" width="13.140625" bestFit="1" customWidth="1"/>
  </cols>
  <sheetData>
    <row r="1" spans="1:3" x14ac:dyDescent="0.25">
      <c r="A1" s="7" t="s">
        <v>120</v>
      </c>
      <c r="B1" s="7"/>
      <c r="C1" s="7"/>
    </row>
    <row r="2" spans="1:3" x14ac:dyDescent="0.25">
      <c r="A2" s="3" t="s">
        <v>121</v>
      </c>
      <c r="B2" s="3" t="s">
        <v>25</v>
      </c>
      <c r="C2" s="3" t="s">
        <v>80</v>
      </c>
    </row>
    <row r="3" spans="1:3" x14ac:dyDescent="0.25">
      <c r="A3" s="16" t="s">
        <v>178</v>
      </c>
      <c r="B3" s="16" t="s">
        <v>179</v>
      </c>
      <c r="C3" s="16" t="s">
        <v>180</v>
      </c>
    </row>
    <row r="4" spans="1:3" x14ac:dyDescent="0.25">
      <c r="A4" s="2" t="s">
        <v>152</v>
      </c>
      <c r="B4" s="2" t="s">
        <v>106</v>
      </c>
      <c r="C4" s="2" t="s">
        <v>159</v>
      </c>
    </row>
    <row r="5" spans="1:3" x14ac:dyDescent="0.25">
      <c r="A5" s="2" t="s">
        <v>153</v>
      </c>
      <c r="B5" s="2" t="s">
        <v>160</v>
      </c>
      <c r="C5" s="2" t="s">
        <v>161</v>
      </c>
    </row>
    <row r="6" spans="1:3" x14ac:dyDescent="0.25">
      <c r="A6" s="2" t="s">
        <v>154</v>
      </c>
      <c r="B6" s="2" t="s">
        <v>162</v>
      </c>
      <c r="C6" s="2" t="s">
        <v>163</v>
      </c>
    </row>
    <row r="7" spans="1:3" x14ac:dyDescent="0.25">
      <c r="A7" s="2" t="s">
        <v>155</v>
      </c>
      <c r="B7" s="2" t="s">
        <v>164</v>
      </c>
      <c r="C7" s="2" t="s">
        <v>165</v>
      </c>
    </row>
    <row r="8" spans="1:3" x14ac:dyDescent="0.25">
      <c r="A8" s="2" t="s">
        <v>156</v>
      </c>
      <c r="B8" s="2" t="s">
        <v>166</v>
      </c>
      <c r="C8" s="2" t="s">
        <v>167</v>
      </c>
    </row>
    <row r="9" spans="1:3" x14ac:dyDescent="0.25">
      <c r="A9" s="2" t="s">
        <v>157</v>
      </c>
      <c r="B9" s="2" t="s">
        <v>168</v>
      </c>
      <c r="C9" s="2" t="s">
        <v>169</v>
      </c>
    </row>
    <row r="10" spans="1:3" x14ac:dyDescent="0.25">
      <c r="A10" s="2" t="s">
        <v>158</v>
      </c>
      <c r="B10" s="2" t="s">
        <v>170</v>
      </c>
      <c r="C10" s="2" t="s">
        <v>171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77CA-C2AA-47A0-A0EF-28A503005CD8}">
  <dimension ref="A1:F13"/>
  <sheetViews>
    <sheetView workbookViewId="0">
      <selection activeCell="C6" sqref="C6"/>
    </sheetView>
  </sheetViews>
  <sheetFormatPr defaultRowHeight="15" x14ac:dyDescent="0.25"/>
  <cols>
    <col min="1" max="1" width="12" bestFit="1" customWidth="1"/>
    <col min="2" max="2" width="20.5703125" bestFit="1" customWidth="1"/>
  </cols>
  <sheetData>
    <row r="1" spans="1:6" x14ac:dyDescent="0.25">
      <c r="A1" s="7" t="s">
        <v>17</v>
      </c>
      <c r="B1" s="8"/>
      <c r="C1" s="1"/>
      <c r="D1" s="1"/>
      <c r="E1" s="1"/>
      <c r="F1" s="1"/>
    </row>
    <row r="2" spans="1:6" x14ac:dyDescent="0.25">
      <c r="A2" s="3" t="s">
        <v>139</v>
      </c>
      <c r="B2" s="3" t="s">
        <v>25</v>
      </c>
    </row>
    <row r="3" spans="1:6" x14ac:dyDescent="0.25">
      <c r="A3" s="16" t="s">
        <v>178</v>
      </c>
      <c r="B3" s="16" t="s">
        <v>181</v>
      </c>
    </row>
    <row r="4" spans="1:6" x14ac:dyDescent="0.25">
      <c r="A4" s="2" t="s">
        <v>0</v>
      </c>
      <c r="B4" s="2" t="s">
        <v>6</v>
      </c>
    </row>
    <row r="5" spans="1:6" x14ac:dyDescent="0.25">
      <c r="A5" s="2" t="s">
        <v>1</v>
      </c>
      <c r="B5" s="2" t="s">
        <v>151</v>
      </c>
    </row>
    <row r="6" spans="1:6" x14ac:dyDescent="0.25">
      <c r="A6" s="2" t="s">
        <v>2</v>
      </c>
      <c r="B6" s="2" t="s">
        <v>7</v>
      </c>
    </row>
    <row r="7" spans="1:6" x14ac:dyDescent="0.25">
      <c r="A7" s="2" t="s">
        <v>3</v>
      </c>
      <c r="B7" s="2" t="s">
        <v>8</v>
      </c>
    </row>
    <row r="8" spans="1:6" x14ac:dyDescent="0.25">
      <c r="A8" s="2" t="s">
        <v>4</v>
      </c>
      <c r="B8" s="2" t="s">
        <v>9</v>
      </c>
    </row>
    <row r="9" spans="1:6" x14ac:dyDescent="0.25">
      <c r="A9" s="2" t="s">
        <v>5</v>
      </c>
      <c r="B9" s="2" t="s">
        <v>10</v>
      </c>
    </row>
    <row r="10" spans="1:6" x14ac:dyDescent="0.25">
      <c r="A10" s="2" t="s">
        <v>13</v>
      </c>
      <c r="B10" s="2" t="s">
        <v>11</v>
      </c>
    </row>
    <row r="11" spans="1:6" x14ac:dyDescent="0.25">
      <c r="A11" s="2" t="s">
        <v>14</v>
      </c>
      <c r="B11" s="2" t="s">
        <v>12</v>
      </c>
    </row>
    <row r="12" spans="1:6" x14ac:dyDescent="0.25">
      <c r="A12" s="2" t="s">
        <v>15</v>
      </c>
      <c r="B12" s="2" t="s">
        <v>16</v>
      </c>
    </row>
    <row r="13" spans="1:6" x14ac:dyDescent="0.25">
      <c r="A13" s="2" t="s">
        <v>23</v>
      </c>
      <c r="B13" s="2" t="s">
        <v>24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32FFA-B5D5-40A7-907A-6CD193547221}">
  <dimension ref="A1:B10"/>
  <sheetViews>
    <sheetView workbookViewId="0">
      <selection activeCell="C6" sqref="C6"/>
    </sheetView>
  </sheetViews>
  <sheetFormatPr defaultRowHeight="15" x14ac:dyDescent="0.25"/>
  <cols>
    <col min="1" max="1" width="15.5703125" bestFit="1" customWidth="1"/>
    <col min="2" max="2" width="14.28515625" bestFit="1" customWidth="1"/>
  </cols>
  <sheetData>
    <row r="1" spans="1:2" x14ac:dyDescent="0.25">
      <c r="A1" s="7" t="s">
        <v>18</v>
      </c>
      <c r="B1" s="7"/>
    </row>
    <row r="2" spans="1:2" x14ac:dyDescent="0.25">
      <c r="A2" s="3" t="s">
        <v>138</v>
      </c>
      <c r="B2" s="3" t="s">
        <v>25</v>
      </c>
    </row>
    <row r="3" spans="1:2" x14ac:dyDescent="0.25">
      <c r="A3" s="16" t="s">
        <v>178</v>
      </c>
      <c r="B3" s="16" t="s">
        <v>181</v>
      </c>
    </row>
    <row r="4" spans="1:2" x14ac:dyDescent="0.25">
      <c r="A4" s="2" t="s">
        <v>19</v>
      </c>
      <c r="B4" s="2" t="s">
        <v>26</v>
      </c>
    </row>
    <row r="5" spans="1:2" x14ac:dyDescent="0.25">
      <c r="A5" s="2" t="s">
        <v>20</v>
      </c>
      <c r="B5" s="2" t="s">
        <v>27</v>
      </c>
    </row>
    <row r="6" spans="1:2" x14ac:dyDescent="0.25">
      <c r="A6" s="2" t="s">
        <v>21</v>
      </c>
      <c r="B6" s="2" t="s">
        <v>28</v>
      </c>
    </row>
    <row r="7" spans="1:2" x14ac:dyDescent="0.25">
      <c r="A7" s="2" t="s">
        <v>22</v>
      </c>
      <c r="B7" s="2" t="s">
        <v>29</v>
      </c>
    </row>
    <row r="8" spans="1:2" x14ac:dyDescent="0.25">
      <c r="A8" s="2" t="s">
        <v>33</v>
      </c>
      <c r="B8" s="2" t="s">
        <v>30</v>
      </c>
    </row>
    <row r="9" spans="1:2" x14ac:dyDescent="0.25">
      <c r="A9" s="2" t="s">
        <v>34</v>
      </c>
      <c r="B9" s="2" t="s">
        <v>31</v>
      </c>
    </row>
    <row r="10" spans="1:2" x14ac:dyDescent="0.25">
      <c r="A10" s="2" t="s">
        <v>35</v>
      </c>
      <c r="B10" s="2" t="s">
        <v>32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4819-D1B3-4802-AAFA-92552744BB63}">
  <dimension ref="A1:B13"/>
  <sheetViews>
    <sheetView workbookViewId="0">
      <selection activeCell="D6" sqref="D6"/>
    </sheetView>
  </sheetViews>
  <sheetFormatPr defaultRowHeight="15" x14ac:dyDescent="0.25"/>
  <cols>
    <col min="1" max="1" width="12" bestFit="1" customWidth="1"/>
    <col min="2" max="2" width="15" bestFit="1" customWidth="1"/>
  </cols>
  <sheetData>
    <row r="1" spans="1:2" x14ac:dyDescent="0.25">
      <c r="A1" s="7" t="s">
        <v>36</v>
      </c>
      <c r="B1" s="8"/>
    </row>
    <row r="2" spans="1:2" x14ac:dyDescent="0.25">
      <c r="A2" s="3" t="s">
        <v>37</v>
      </c>
      <c r="B2" s="3" t="s">
        <v>25</v>
      </c>
    </row>
    <row r="3" spans="1:2" x14ac:dyDescent="0.25">
      <c r="A3" s="16" t="s">
        <v>178</v>
      </c>
      <c r="B3" s="16" t="s">
        <v>182</v>
      </c>
    </row>
    <row r="4" spans="1:2" x14ac:dyDescent="0.25">
      <c r="A4" s="2" t="s">
        <v>38</v>
      </c>
      <c r="B4" s="2" t="s">
        <v>46</v>
      </c>
    </row>
    <row r="5" spans="1:2" x14ac:dyDescent="0.25">
      <c r="A5" s="2" t="s">
        <v>39</v>
      </c>
      <c r="B5" s="2" t="s">
        <v>47</v>
      </c>
    </row>
    <row r="6" spans="1:2" x14ac:dyDescent="0.25">
      <c r="A6" s="2" t="s">
        <v>40</v>
      </c>
      <c r="B6" s="2" t="s">
        <v>48</v>
      </c>
    </row>
    <row r="7" spans="1:2" x14ac:dyDescent="0.25">
      <c r="A7" s="2" t="s">
        <v>41</v>
      </c>
      <c r="B7" s="2" t="s">
        <v>49</v>
      </c>
    </row>
    <row r="8" spans="1:2" x14ac:dyDescent="0.25">
      <c r="A8" s="2" t="s">
        <v>42</v>
      </c>
      <c r="B8" s="2" t="s">
        <v>81</v>
      </c>
    </row>
    <row r="9" spans="1:2" x14ac:dyDescent="0.25">
      <c r="A9" s="2" t="s">
        <v>43</v>
      </c>
      <c r="B9" s="2" t="s">
        <v>82</v>
      </c>
    </row>
    <row r="10" spans="1:2" x14ac:dyDescent="0.25">
      <c r="A10" s="2" t="s">
        <v>44</v>
      </c>
      <c r="B10" s="2" t="s">
        <v>50</v>
      </c>
    </row>
    <row r="11" spans="1:2" x14ac:dyDescent="0.25">
      <c r="A11" s="2" t="s">
        <v>45</v>
      </c>
      <c r="B11" s="2" t="s">
        <v>51</v>
      </c>
    </row>
    <row r="12" spans="1:2" x14ac:dyDescent="0.25">
      <c r="A12" s="2" t="s">
        <v>53</v>
      </c>
      <c r="B12" s="2" t="s">
        <v>52</v>
      </c>
    </row>
    <row r="13" spans="1:2" x14ac:dyDescent="0.25">
      <c r="A13" s="2" t="s">
        <v>55</v>
      </c>
      <c r="B13" s="2" t="s">
        <v>54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E44B-8693-41B7-BCC8-ADDD5EFDC608}">
  <dimension ref="A1:F11"/>
  <sheetViews>
    <sheetView workbookViewId="0">
      <selection activeCell="F2" sqref="F1:F1048576"/>
    </sheetView>
  </sheetViews>
  <sheetFormatPr defaultRowHeight="15" x14ac:dyDescent="0.25"/>
  <cols>
    <col min="1" max="1" width="12" bestFit="1" customWidth="1"/>
    <col min="2" max="2" width="23.85546875" bestFit="1" customWidth="1"/>
    <col min="3" max="3" width="12" bestFit="1" customWidth="1"/>
    <col min="4" max="4" width="15.5703125" bestFit="1" customWidth="1"/>
    <col min="5" max="5" width="14.7109375" bestFit="1" customWidth="1"/>
    <col min="6" max="6" width="13.140625" bestFit="1" customWidth="1"/>
  </cols>
  <sheetData>
    <row r="1" spans="1:6" x14ac:dyDescent="0.25">
      <c r="A1" s="7" t="s">
        <v>83</v>
      </c>
      <c r="B1" s="7"/>
      <c r="C1" s="7"/>
      <c r="D1" s="7"/>
      <c r="E1" s="7"/>
      <c r="F1" s="7"/>
    </row>
    <row r="2" spans="1:6" x14ac:dyDescent="0.25">
      <c r="A2" s="3" t="s">
        <v>84</v>
      </c>
      <c r="B2" s="3" t="s">
        <v>85</v>
      </c>
      <c r="C2" s="3" t="s">
        <v>139</v>
      </c>
      <c r="D2" s="3" t="s">
        <v>138</v>
      </c>
      <c r="E2" s="3" t="s">
        <v>37</v>
      </c>
      <c r="F2" s="3" t="s">
        <v>173</v>
      </c>
    </row>
    <row r="3" spans="1:6" x14ac:dyDescent="0.25">
      <c r="A3" s="16" t="s">
        <v>178</v>
      </c>
      <c r="B3" s="16" t="s">
        <v>181</v>
      </c>
      <c r="C3" s="16" t="s">
        <v>178</v>
      </c>
      <c r="D3" s="16" t="s">
        <v>178</v>
      </c>
      <c r="E3" s="16" t="s">
        <v>178</v>
      </c>
      <c r="F3" s="16" t="s">
        <v>183</v>
      </c>
    </row>
    <row r="4" spans="1:6" x14ac:dyDescent="0.25">
      <c r="A4" s="2" t="s">
        <v>86</v>
      </c>
      <c r="B4" s="2" t="s">
        <v>90</v>
      </c>
      <c r="C4" s="2" t="s">
        <v>3</v>
      </c>
      <c r="D4" s="2" t="s">
        <v>19</v>
      </c>
      <c r="E4" s="2" t="s">
        <v>39</v>
      </c>
      <c r="F4" s="6">
        <v>8.5</v>
      </c>
    </row>
    <row r="5" spans="1:6" x14ac:dyDescent="0.25">
      <c r="A5" s="2" t="s">
        <v>87</v>
      </c>
      <c r="B5" s="2" t="s">
        <v>91</v>
      </c>
      <c r="C5" s="2" t="s">
        <v>1</v>
      </c>
      <c r="D5" s="2" t="s">
        <v>21</v>
      </c>
      <c r="E5" s="2" t="s">
        <v>38</v>
      </c>
      <c r="F5" s="6">
        <v>12</v>
      </c>
    </row>
    <row r="6" spans="1:6" x14ac:dyDescent="0.25">
      <c r="A6" s="2" t="s">
        <v>88</v>
      </c>
      <c r="B6" s="2" t="s">
        <v>93</v>
      </c>
      <c r="C6" s="2" t="s">
        <v>15</v>
      </c>
      <c r="D6" s="2" t="s">
        <v>22</v>
      </c>
      <c r="E6" s="2" t="s">
        <v>41</v>
      </c>
      <c r="F6" s="6">
        <v>16</v>
      </c>
    </row>
    <row r="7" spans="1:6" x14ac:dyDescent="0.25">
      <c r="A7" s="2" t="s">
        <v>89</v>
      </c>
      <c r="B7" s="2" t="s">
        <v>92</v>
      </c>
      <c r="C7" s="2" t="s">
        <v>0</v>
      </c>
      <c r="D7" s="2" t="s">
        <v>19</v>
      </c>
      <c r="E7" s="2" t="s">
        <v>42</v>
      </c>
      <c r="F7" s="6">
        <v>7.5</v>
      </c>
    </row>
    <row r="8" spans="1:6" x14ac:dyDescent="0.25">
      <c r="A8" s="2" t="s">
        <v>143</v>
      </c>
      <c r="B8" s="2" t="s">
        <v>147</v>
      </c>
      <c r="C8" s="2" t="s">
        <v>23</v>
      </c>
      <c r="D8" s="2" t="s">
        <v>33</v>
      </c>
      <c r="E8" s="2" t="s">
        <v>44</v>
      </c>
      <c r="F8" s="6">
        <v>14</v>
      </c>
    </row>
    <row r="9" spans="1:6" x14ac:dyDescent="0.25">
      <c r="A9" s="2" t="s">
        <v>144</v>
      </c>
      <c r="B9" s="2" t="s">
        <v>148</v>
      </c>
      <c r="C9" s="2" t="s">
        <v>4</v>
      </c>
      <c r="D9" s="2" t="s">
        <v>20</v>
      </c>
      <c r="E9" s="2" t="s">
        <v>55</v>
      </c>
      <c r="F9" s="6">
        <v>12.5</v>
      </c>
    </row>
    <row r="10" spans="1:6" x14ac:dyDescent="0.25">
      <c r="A10" s="2" t="s">
        <v>145</v>
      </c>
      <c r="B10" s="2" t="s">
        <v>149</v>
      </c>
      <c r="C10" s="2" t="s">
        <v>14</v>
      </c>
      <c r="D10" s="2" t="s">
        <v>22</v>
      </c>
      <c r="E10" s="2" t="s">
        <v>38</v>
      </c>
      <c r="F10" s="6">
        <v>15</v>
      </c>
    </row>
    <row r="11" spans="1:6" x14ac:dyDescent="0.25">
      <c r="A11" s="2" t="s">
        <v>146</v>
      </c>
      <c r="B11" s="2" t="s">
        <v>150</v>
      </c>
      <c r="C11" s="2" t="s">
        <v>13</v>
      </c>
      <c r="D11" s="2" t="s">
        <v>35</v>
      </c>
      <c r="E11" s="2" t="s">
        <v>53</v>
      </c>
      <c r="F11" s="6">
        <v>11.5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FAF58-9DCD-4A76-A024-21B3B6197089}">
  <dimension ref="A1:B13"/>
  <sheetViews>
    <sheetView workbookViewId="0">
      <selection activeCell="B3" sqref="B3"/>
    </sheetView>
  </sheetViews>
  <sheetFormatPr defaultRowHeight="15" x14ac:dyDescent="0.25"/>
  <cols>
    <col min="1" max="1" width="18.28515625" bestFit="1" customWidth="1"/>
    <col min="2" max="2" width="13.5703125" bestFit="1" customWidth="1"/>
  </cols>
  <sheetData>
    <row r="1" spans="1:2" x14ac:dyDescent="0.25">
      <c r="A1" s="9" t="s">
        <v>56</v>
      </c>
      <c r="B1" s="10"/>
    </row>
    <row r="2" spans="1:2" x14ac:dyDescent="0.25">
      <c r="A2" s="3" t="s">
        <v>140</v>
      </c>
      <c r="B2" s="3" t="s">
        <v>57</v>
      </c>
    </row>
    <row r="3" spans="1:2" x14ac:dyDescent="0.25">
      <c r="A3" s="16" t="s">
        <v>186</v>
      </c>
      <c r="B3" s="16" t="s">
        <v>182</v>
      </c>
    </row>
    <row r="4" spans="1:2" x14ac:dyDescent="0.25">
      <c r="A4" s="2" t="s">
        <v>58</v>
      </c>
      <c r="B4" s="2" t="s">
        <v>65</v>
      </c>
    </row>
    <row r="5" spans="1:2" x14ac:dyDescent="0.25">
      <c r="A5" s="2" t="s">
        <v>59</v>
      </c>
      <c r="B5" s="2" t="s">
        <v>66</v>
      </c>
    </row>
    <row r="6" spans="1:2" x14ac:dyDescent="0.25">
      <c r="A6" s="2" t="s">
        <v>60</v>
      </c>
      <c r="B6" s="2" t="s">
        <v>67</v>
      </c>
    </row>
    <row r="7" spans="1:2" x14ac:dyDescent="0.25">
      <c r="A7" s="2" t="s">
        <v>61</v>
      </c>
      <c r="B7" s="2" t="s">
        <v>68</v>
      </c>
    </row>
    <row r="8" spans="1:2" x14ac:dyDescent="0.25">
      <c r="A8" s="2" t="s">
        <v>62</v>
      </c>
      <c r="B8" s="2" t="s">
        <v>69</v>
      </c>
    </row>
    <row r="9" spans="1:2" x14ac:dyDescent="0.25">
      <c r="A9" s="2" t="s">
        <v>63</v>
      </c>
      <c r="B9" s="2" t="s">
        <v>73</v>
      </c>
    </row>
    <row r="10" spans="1:2" x14ac:dyDescent="0.25">
      <c r="A10" s="2" t="s">
        <v>64</v>
      </c>
      <c r="B10" s="2" t="s">
        <v>70</v>
      </c>
    </row>
    <row r="11" spans="1:2" x14ac:dyDescent="0.25">
      <c r="A11" s="2" t="s">
        <v>72</v>
      </c>
      <c r="B11" s="2" t="s">
        <v>74</v>
      </c>
    </row>
    <row r="12" spans="1:2" x14ac:dyDescent="0.25">
      <c r="A12" s="2" t="s">
        <v>71</v>
      </c>
      <c r="B12" s="2" t="s">
        <v>75</v>
      </c>
    </row>
    <row r="13" spans="1:2" x14ac:dyDescent="0.25">
      <c r="A13" s="2" t="s">
        <v>76</v>
      </c>
      <c r="B13" s="2" t="s">
        <v>77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AD60-8B4A-4624-A4E8-74C19A990AA8}">
  <dimension ref="A1:D11"/>
  <sheetViews>
    <sheetView workbookViewId="0">
      <selection activeCell="D3" sqref="D3"/>
    </sheetView>
  </sheetViews>
  <sheetFormatPr defaultRowHeight="15" x14ac:dyDescent="0.25"/>
  <cols>
    <col min="1" max="1" width="12" bestFit="1" customWidth="1"/>
    <col min="2" max="3" width="13.140625" bestFit="1" customWidth="1"/>
    <col min="4" max="4" width="28" bestFit="1" customWidth="1"/>
    <col min="5" max="5" width="4.5703125" bestFit="1" customWidth="1"/>
  </cols>
  <sheetData>
    <row r="1" spans="1:4" x14ac:dyDescent="0.25">
      <c r="A1" s="11" t="s">
        <v>78</v>
      </c>
      <c r="B1" s="12"/>
      <c r="C1" s="12"/>
      <c r="D1" s="12"/>
    </row>
    <row r="2" spans="1:4" x14ac:dyDescent="0.25">
      <c r="A2" s="3" t="s">
        <v>79</v>
      </c>
      <c r="B2" s="3" t="s">
        <v>25</v>
      </c>
      <c r="C2" s="3" t="s">
        <v>80</v>
      </c>
      <c r="D2" s="3" t="s">
        <v>137</v>
      </c>
    </row>
    <row r="3" spans="1:4" x14ac:dyDescent="0.25">
      <c r="A3" s="16" t="s">
        <v>178</v>
      </c>
      <c r="B3" s="16" t="s">
        <v>180</v>
      </c>
      <c r="C3" s="16" t="s">
        <v>180</v>
      </c>
      <c r="D3" s="16" t="s">
        <v>184</v>
      </c>
    </row>
    <row r="4" spans="1:4" x14ac:dyDescent="0.25">
      <c r="A4" s="2" t="s">
        <v>94</v>
      </c>
      <c r="B4" s="2" t="s">
        <v>103</v>
      </c>
      <c r="C4" s="2" t="s">
        <v>102</v>
      </c>
      <c r="D4" s="2" t="s">
        <v>129</v>
      </c>
    </row>
    <row r="5" spans="1:4" x14ac:dyDescent="0.25">
      <c r="A5" s="2" t="s">
        <v>95</v>
      </c>
      <c r="B5" s="2" t="s">
        <v>104</v>
      </c>
      <c r="C5" s="2" t="s">
        <v>105</v>
      </c>
      <c r="D5" s="2" t="s">
        <v>130</v>
      </c>
    </row>
    <row r="6" spans="1:4" x14ac:dyDescent="0.25">
      <c r="A6" s="2" t="s">
        <v>96</v>
      </c>
      <c r="B6" s="2" t="s">
        <v>106</v>
      </c>
      <c r="C6" s="2" t="s">
        <v>107</v>
      </c>
      <c r="D6" s="2" t="s">
        <v>131</v>
      </c>
    </row>
    <row r="7" spans="1:4" x14ac:dyDescent="0.25">
      <c r="A7" s="2" t="s">
        <v>97</v>
      </c>
      <c r="B7" s="2" t="s">
        <v>108</v>
      </c>
      <c r="C7" s="2" t="s">
        <v>109</v>
      </c>
      <c r="D7" s="2" t="s">
        <v>132</v>
      </c>
    </row>
    <row r="8" spans="1:4" x14ac:dyDescent="0.25">
      <c r="A8" s="2" t="s">
        <v>98</v>
      </c>
      <c r="B8" s="2" t="s">
        <v>110</v>
      </c>
      <c r="C8" s="2" t="s">
        <v>111</v>
      </c>
      <c r="D8" s="2" t="s">
        <v>133</v>
      </c>
    </row>
    <row r="9" spans="1:4" x14ac:dyDescent="0.25">
      <c r="A9" s="2" t="s">
        <v>99</v>
      </c>
      <c r="B9" s="2" t="s">
        <v>112</v>
      </c>
      <c r="C9" s="2" t="s">
        <v>113</v>
      </c>
      <c r="D9" s="2" t="s">
        <v>134</v>
      </c>
    </row>
    <row r="10" spans="1:4" x14ac:dyDescent="0.25">
      <c r="A10" s="2" t="s">
        <v>100</v>
      </c>
      <c r="B10" s="2" t="s">
        <v>114</v>
      </c>
      <c r="C10" s="2" t="s">
        <v>115</v>
      </c>
      <c r="D10" s="2" t="s">
        <v>135</v>
      </c>
    </row>
    <row r="11" spans="1:4" x14ac:dyDescent="0.25">
      <c r="A11" s="2" t="s">
        <v>101</v>
      </c>
      <c r="B11" s="2" t="s">
        <v>116</v>
      </c>
      <c r="C11" s="2" t="s">
        <v>117</v>
      </c>
      <c r="D11" s="2" t="s">
        <v>136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42277-3385-4B80-963E-FF55366739D5}">
  <dimension ref="A1:B11"/>
  <sheetViews>
    <sheetView workbookViewId="0">
      <selection activeCell="B3" sqref="B3"/>
    </sheetView>
  </sheetViews>
  <sheetFormatPr defaultRowHeight="15" x14ac:dyDescent="0.25"/>
  <cols>
    <col min="1" max="1" width="12" bestFit="1" customWidth="1"/>
  </cols>
  <sheetData>
    <row r="1" spans="1:2" x14ac:dyDescent="0.25">
      <c r="A1" s="7" t="s">
        <v>141</v>
      </c>
      <c r="B1" s="7"/>
    </row>
    <row r="2" spans="1:2" x14ac:dyDescent="0.25">
      <c r="A2" s="3" t="s">
        <v>79</v>
      </c>
      <c r="B2" s="3" t="s">
        <v>142</v>
      </c>
    </row>
    <row r="3" spans="1:2" x14ac:dyDescent="0.25">
      <c r="A3" s="16" t="s">
        <v>178</v>
      </c>
      <c r="B3" s="16" t="s">
        <v>185</v>
      </c>
    </row>
    <row r="4" spans="1:2" x14ac:dyDescent="0.25">
      <c r="A4" s="2" t="s">
        <v>94</v>
      </c>
      <c r="B4" s="4">
        <v>0.12</v>
      </c>
    </row>
    <row r="5" spans="1:2" x14ac:dyDescent="0.25">
      <c r="A5" s="2" t="s">
        <v>95</v>
      </c>
      <c r="B5" s="4">
        <v>0.17</v>
      </c>
    </row>
    <row r="6" spans="1:2" x14ac:dyDescent="0.25">
      <c r="A6" s="2" t="s">
        <v>96</v>
      </c>
      <c r="B6" s="4">
        <v>0</v>
      </c>
    </row>
    <row r="7" spans="1:2" x14ac:dyDescent="0.25">
      <c r="A7" s="2" t="s">
        <v>97</v>
      </c>
      <c r="B7" s="4">
        <v>0.2</v>
      </c>
    </row>
    <row r="8" spans="1:2" x14ac:dyDescent="0.25">
      <c r="A8" s="2" t="s">
        <v>98</v>
      </c>
      <c r="B8" s="4">
        <v>0.1</v>
      </c>
    </row>
    <row r="9" spans="1:2" x14ac:dyDescent="0.25">
      <c r="A9" s="2" t="s">
        <v>99</v>
      </c>
      <c r="B9" s="4">
        <v>0.5</v>
      </c>
    </row>
    <row r="10" spans="1:2" x14ac:dyDescent="0.25">
      <c r="A10" s="2" t="s">
        <v>100</v>
      </c>
      <c r="B10" s="4">
        <v>0.08</v>
      </c>
    </row>
    <row r="11" spans="1:2" x14ac:dyDescent="0.25">
      <c r="A11" s="2" t="s">
        <v>101</v>
      </c>
      <c r="B11" s="4">
        <v>0.14000000000000001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04AD-B03B-47F8-8A10-BA2AB3203AB6}">
  <dimension ref="A1:H11"/>
  <sheetViews>
    <sheetView tabSelected="1" workbookViewId="0">
      <selection activeCell="D15" sqref="D15"/>
    </sheetView>
  </sheetViews>
  <sheetFormatPr defaultRowHeight="15" x14ac:dyDescent="0.25"/>
  <cols>
    <col min="1" max="3" width="12" bestFit="1" customWidth="1"/>
    <col min="4" max="5" width="16" bestFit="1" customWidth="1"/>
    <col min="6" max="6" width="13.140625" bestFit="1" customWidth="1"/>
    <col min="7" max="7" width="18.28515625" bestFit="1" customWidth="1"/>
    <col min="8" max="8" width="12" bestFit="1" customWidth="1"/>
  </cols>
  <sheetData>
    <row r="1" spans="1:8" x14ac:dyDescent="0.25">
      <c r="A1" s="7" t="s">
        <v>118</v>
      </c>
      <c r="B1" s="7"/>
      <c r="C1" s="7"/>
      <c r="D1" s="7"/>
      <c r="E1" s="7"/>
      <c r="F1" s="7"/>
      <c r="G1" s="7"/>
      <c r="H1" s="7"/>
    </row>
    <row r="2" spans="1:8" x14ac:dyDescent="0.25">
      <c r="A2" s="3" t="s">
        <v>119</v>
      </c>
      <c r="B2" s="3" t="s">
        <v>79</v>
      </c>
      <c r="C2" s="3" t="s">
        <v>85</v>
      </c>
      <c r="D2" s="3" t="s">
        <v>173</v>
      </c>
      <c r="E2" s="3" t="s">
        <v>141</v>
      </c>
      <c r="F2" s="3" t="s">
        <v>172</v>
      </c>
      <c r="G2" s="3" t="s">
        <v>140</v>
      </c>
      <c r="H2" s="3" t="s">
        <v>175</v>
      </c>
    </row>
    <row r="3" spans="1:8" x14ac:dyDescent="0.25">
      <c r="A3" s="16" t="s">
        <v>178</v>
      </c>
      <c r="B3" s="16" t="s">
        <v>178</v>
      </c>
      <c r="C3" s="16" t="s">
        <v>178</v>
      </c>
      <c r="D3" s="16" t="s">
        <v>183</v>
      </c>
      <c r="E3" s="16" t="s">
        <v>185</v>
      </c>
      <c r="F3" s="16" t="s">
        <v>183</v>
      </c>
      <c r="G3" s="16" t="s">
        <v>186</v>
      </c>
      <c r="H3" s="16" t="s">
        <v>178</v>
      </c>
    </row>
    <row r="4" spans="1:8" x14ac:dyDescent="0.25">
      <c r="A4" s="2" t="s">
        <v>122</v>
      </c>
      <c r="B4" s="2" t="s">
        <v>100</v>
      </c>
      <c r="C4" s="2" t="s">
        <v>143</v>
      </c>
      <c r="D4" s="6">
        <v>14</v>
      </c>
      <c r="E4" s="4">
        <v>0.08</v>
      </c>
      <c r="F4" s="5">
        <f>D4*(1-0.08)</f>
        <v>12.88</v>
      </c>
      <c r="G4" s="2" t="s">
        <v>59</v>
      </c>
      <c r="H4" s="2" t="s">
        <v>153</v>
      </c>
    </row>
    <row r="5" spans="1:8" x14ac:dyDescent="0.25">
      <c r="A5" s="2" t="s">
        <v>123</v>
      </c>
      <c r="B5" s="2" t="s">
        <v>95</v>
      </c>
      <c r="C5" s="2" t="s">
        <v>86</v>
      </c>
      <c r="D5" s="6">
        <v>8.5</v>
      </c>
      <c r="E5" s="4">
        <v>0.17</v>
      </c>
      <c r="F5" s="5">
        <f>D5*(1-0.17)</f>
        <v>7.0549999999999997</v>
      </c>
      <c r="G5" s="2" t="s">
        <v>76</v>
      </c>
      <c r="H5" s="2" t="s">
        <v>158</v>
      </c>
    </row>
    <row r="6" spans="1:8" x14ac:dyDescent="0.25">
      <c r="A6" s="2" t="s">
        <v>124</v>
      </c>
      <c r="B6" s="2" t="s">
        <v>94</v>
      </c>
      <c r="C6" s="2" t="s">
        <v>145</v>
      </c>
      <c r="D6" s="6">
        <v>15</v>
      </c>
      <c r="E6" s="4">
        <v>0.12</v>
      </c>
      <c r="F6" s="5">
        <f>D6*(1-0.12)</f>
        <v>13.2</v>
      </c>
      <c r="G6" s="2" t="s">
        <v>61</v>
      </c>
      <c r="H6" s="2" t="s">
        <v>152</v>
      </c>
    </row>
    <row r="7" spans="1:8" x14ac:dyDescent="0.25">
      <c r="A7" s="2" t="s">
        <v>174</v>
      </c>
      <c r="B7" s="2" t="s">
        <v>101</v>
      </c>
      <c r="C7" s="2" t="s">
        <v>146</v>
      </c>
      <c r="D7" s="6">
        <v>11.5</v>
      </c>
      <c r="E7" s="4">
        <v>0.14000000000000001</v>
      </c>
      <c r="F7" s="5">
        <f>D7*(1-0.14)</f>
        <v>9.89</v>
      </c>
      <c r="G7" s="2" t="s">
        <v>72</v>
      </c>
      <c r="H7" s="2" t="s">
        <v>155</v>
      </c>
    </row>
    <row r="8" spans="1:8" x14ac:dyDescent="0.25">
      <c r="A8" s="2" t="s">
        <v>125</v>
      </c>
      <c r="B8" s="2" t="s">
        <v>98</v>
      </c>
      <c r="C8" s="2" t="s">
        <v>88</v>
      </c>
      <c r="D8" s="6">
        <v>16</v>
      </c>
      <c r="E8" s="4">
        <v>0.1</v>
      </c>
      <c r="F8" s="5">
        <f>D8*(1-0.1)</f>
        <v>14.4</v>
      </c>
      <c r="G8" s="2" t="s">
        <v>62</v>
      </c>
      <c r="H8" s="2" t="s">
        <v>156</v>
      </c>
    </row>
    <row r="9" spans="1:8" x14ac:dyDescent="0.25">
      <c r="A9" s="2" t="s">
        <v>126</v>
      </c>
      <c r="B9" s="2" t="s">
        <v>99</v>
      </c>
      <c r="C9" s="2" t="s">
        <v>87</v>
      </c>
      <c r="D9" s="6">
        <v>12</v>
      </c>
      <c r="E9" s="4">
        <v>0.5</v>
      </c>
      <c r="F9" s="5">
        <f>D9*(1-0.5)</f>
        <v>6</v>
      </c>
      <c r="G9" s="2" t="s">
        <v>58</v>
      </c>
      <c r="H9" s="2" t="s">
        <v>154</v>
      </c>
    </row>
    <row r="10" spans="1:8" x14ac:dyDescent="0.25">
      <c r="A10" s="2" t="s">
        <v>127</v>
      </c>
      <c r="B10" s="2" t="s">
        <v>96</v>
      </c>
      <c r="C10" s="2" t="s">
        <v>89</v>
      </c>
      <c r="D10" s="6">
        <v>7.5</v>
      </c>
      <c r="E10" s="4">
        <v>0</v>
      </c>
      <c r="F10" s="5">
        <f>D10*(1-0)</f>
        <v>7.5</v>
      </c>
      <c r="G10" s="2" t="s">
        <v>60</v>
      </c>
      <c r="H10" s="2" t="s">
        <v>153</v>
      </c>
    </row>
    <row r="11" spans="1:8" x14ac:dyDescent="0.25">
      <c r="A11" s="2" t="s">
        <v>128</v>
      </c>
      <c r="B11" s="2" t="s">
        <v>97</v>
      </c>
      <c r="C11" s="2" t="s">
        <v>144</v>
      </c>
      <c r="D11" s="6">
        <v>12.5</v>
      </c>
      <c r="E11" s="4">
        <v>0.2</v>
      </c>
      <c r="F11" s="5">
        <f>D11*(1-0.2)</f>
        <v>10</v>
      </c>
      <c r="G11" s="2" t="s">
        <v>64</v>
      </c>
      <c r="H11" s="2" t="s">
        <v>157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Visione Globale</vt:lpstr>
      <vt:lpstr>PANINI</vt:lpstr>
      <vt:lpstr>FINGER FOOD</vt:lpstr>
      <vt:lpstr>BEVANDE</vt:lpstr>
      <vt:lpstr>MENU</vt:lpstr>
      <vt:lpstr>PUNTI VENDITA</vt:lpstr>
      <vt:lpstr>CLIENTI</vt:lpstr>
      <vt:lpstr>SCONTI CLIENTI</vt:lpstr>
      <vt:lpstr>ORDINI CLIENTE</vt:lpstr>
      <vt:lpstr>DIPENDENTI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Torbidoni</dc:creator>
  <cp:lastModifiedBy>Alessio Torbidoni</cp:lastModifiedBy>
  <dcterms:created xsi:type="dcterms:W3CDTF">2025-03-22T10:40:04Z</dcterms:created>
  <dcterms:modified xsi:type="dcterms:W3CDTF">2025-03-24T17:05:10Z</dcterms:modified>
</cp:coreProperties>
</file>