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Epicode\Database-SQL\Compito_Fine_Modulo_SQL_Alessio_Torbidoni\"/>
    </mc:Choice>
  </mc:AlternateContent>
  <xr:revisionPtr revIDLastSave="0" documentId="13_ncr:1_{2222E378-C067-4695-AA9A-86089BDD3A64}" xr6:coauthVersionLast="47" xr6:coauthVersionMax="47" xr10:uidLastSave="{00000000-0000-0000-0000-000000000000}"/>
  <bookViews>
    <workbookView xWindow="-120" yWindow="-120" windowWidth="20730" windowHeight="11040" activeTab="6" xr2:uid="{07FA0D60-0043-464A-BED9-7B29A1CE6BB9}"/>
  </bookViews>
  <sheets>
    <sheet name="PANORAMICA" sheetId="1" r:id="rId1"/>
    <sheet name="TABELLE" sheetId="2" r:id="rId2"/>
    <sheet name="Toy" sheetId="3" r:id="rId3"/>
    <sheet name="Categoria" sheetId="4" r:id="rId4"/>
    <sheet name="Regione" sheetId="5" r:id="rId5"/>
    <sheet name="Stato" sheetId="6" r:id="rId6"/>
    <sheet name="Sa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0" i="7" l="1"/>
  <c r="F59" i="7"/>
  <c r="F58" i="7"/>
  <c r="F55" i="7"/>
  <c r="F54" i="7"/>
  <c r="F52" i="7"/>
  <c r="F51" i="7"/>
  <c r="F50" i="7"/>
  <c r="F49" i="7"/>
  <c r="F48" i="7"/>
  <c r="F47" i="7"/>
  <c r="F45" i="7"/>
  <c r="F42" i="7"/>
  <c r="F41" i="7"/>
  <c r="F39" i="7"/>
  <c r="F36" i="7"/>
  <c r="F34" i="7"/>
  <c r="F32" i="7"/>
  <c r="F31" i="7"/>
  <c r="F30" i="7"/>
  <c r="F29" i="7"/>
  <c r="F28" i="7"/>
  <c r="F26" i="7"/>
  <c r="F25" i="7"/>
  <c r="F24" i="7"/>
  <c r="F23" i="7"/>
  <c r="F22" i="7"/>
  <c r="F18" i="7"/>
  <c r="F17" i="7"/>
  <c r="F16" i="7"/>
  <c r="F15" i="7"/>
  <c r="F14" i="7"/>
  <c r="F13" i="7"/>
  <c r="F10" i="7"/>
  <c r="F8" i="7"/>
  <c r="F7" i="7"/>
  <c r="F6" i="7"/>
  <c r="F5" i="7"/>
  <c r="F3" i="7"/>
</calcChain>
</file>

<file path=xl/sharedStrings.xml><?xml version="1.0" encoding="utf-8"?>
<sst xmlns="http://schemas.openxmlformats.org/spreadsheetml/2006/main" count="182" uniqueCount="156">
  <si>
    <t>TOY</t>
  </si>
  <si>
    <t>ID_TOY</t>
  </si>
  <si>
    <t>NOME_TOY</t>
  </si>
  <si>
    <t>ID_CATEGORIA</t>
  </si>
  <si>
    <t>PREZZO_UNITA'</t>
  </si>
  <si>
    <t>CATEGORIA</t>
  </si>
  <si>
    <t>NOME_CATEGORIA</t>
  </si>
  <si>
    <t>REGIONE</t>
  </si>
  <si>
    <t>ID_REGIONE</t>
  </si>
  <si>
    <t>NOME_REGIONE</t>
  </si>
  <si>
    <t>STATO</t>
  </si>
  <si>
    <t>ID_STATO</t>
  </si>
  <si>
    <t>NOME_STATO</t>
  </si>
  <si>
    <t>SALES</t>
  </si>
  <si>
    <t>ID_ORDINE</t>
  </si>
  <si>
    <t>DATA_ORDINE</t>
  </si>
  <si>
    <t>QTA'_PRODOTTO</t>
  </si>
  <si>
    <t>PREZZO_FINALE</t>
  </si>
  <si>
    <t xml:space="preserve">Giochi prima infanzia </t>
  </si>
  <si>
    <t>Giochi di ruolo</t>
  </si>
  <si>
    <t>Giochi musicali e sportivi</t>
  </si>
  <si>
    <t>Giochi educativi e creativi</t>
  </si>
  <si>
    <t>Veicoli e costruzioni</t>
  </si>
  <si>
    <t>Europa Occidentale</t>
  </si>
  <si>
    <t>Europa Orientale</t>
  </si>
  <si>
    <t>Europa Meridionale</t>
  </si>
  <si>
    <t>Europa Settentrionale</t>
  </si>
  <si>
    <t>USA Occidentale</t>
  </si>
  <si>
    <t>USA Orientale</t>
  </si>
  <si>
    <t>USA Meridionale</t>
  </si>
  <si>
    <t>USA Settentrionale</t>
  </si>
  <si>
    <t>Tappetino sensoriale</t>
  </si>
  <si>
    <t>Cucina giocattolo</t>
  </si>
  <si>
    <t>Sonaglio</t>
  </si>
  <si>
    <t>Peluche interattivo</t>
  </si>
  <si>
    <t>Giostrina da culla</t>
  </si>
  <si>
    <t>Macchina telecomandata</t>
  </si>
  <si>
    <t>Set costruzione LEGO</t>
  </si>
  <si>
    <t xml:space="preserve">Puzzle in legno </t>
  </si>
  <si>
    <t>Libro interattivo sonoro</t>
  </si>
  <si>
    <t>Palestrina baby</t>
  </si>
  <si>
    <t>Cantastorie</t>
  </si>
  <si>
    <t>Sapientino</t>
  </si>
  <si>
    <t>Ukulele giocattolo</t>
  </si>
  <si>
    <t>Xilofono colorato</t>
  </si>
  <si>
    <t>Tamburello</t>
  </si>
  <si>
    <t>Mini canestro</t>
  </si>
  <si>
    <t>Trattore giocattolo</t>
  </si>
  <si>
    <t xml:space="preserve">Cassetta attrezzi giocattolo </t>
  </si>
  <si>
    <t xml:space="preserve">Trenino in legno </t>
  </si>
  <si>
    <t xml:space="preserve">Pista per biglie </t>
  </si>
  <si>
    <t>Valigetta dottore</t>
  </si>
  <si>
    <t>Set gioco da campeggio</t>
  </si>
  <si>
    <t>Set da tè giocattolo</t>
  </si>
  <si>
    <t>Lavagna magnetica</t>
  </si>
  <si>
    <t>Giochi di incastri geometrici</t>
  </si>
  <si>
    <t>Portogallo</t>
  </si>
  <si>
    <t>Svezia</t>
  </si>
  <si>
    <t>Polonia</t>
  </si>
  <si>
    <t>Italia</t>
  </si>
  <si>
    <t>Grecia</t>
  </si>
  <si>
    <t>Norvegia</t>
  </si>
  <si>
    <t>Germania</t>
  </si>
  <si>
    <t>Francia</t>
  </si>
  <si>
    <t>Gran Bretagna</t>
  </si>
  <si>
    <t>Scozia</t>
  </si>
  <si>
    <t>Olanda</t>
  </si>
  <si>
    <t>Danimarca</t>
  </si>
  <si>
    <t>Lettonia</t>
  </si>
  <si>
    <t>Lituania</t>
  </si>
  <si>
    <t>Albania</t>
  </si>
  <si>
    <t>Croazia</t>
  </si>
  <si>
    <t>Svizzera</t>
  </si>
  <si>
    <t>Turchia</t>
  </si>
  <si>
    <t>Repubblica Ceca</t>
  </si>
  <si>
    <t>Islanda</t>
  </si>
  <si>
    <t>Ucraina</t>
  </si>
  <si>
    <t>Iowa</t>
  </si>
  <si>
    <t>California</t>
  </si>
  <si>
    <t>Alaska</t>
  </si>
  <si>
    <t>Wyoming</t>
  </si>
  <si>
    <t>Oregon</t>
  </si>
  <si>
    <t>Alabama</t>
  </si>
  <si>
    <t xml:space="preserve">Texas </t>
  </si>
  <si>
    <t>Florida</t>
  </si>
  <si>
    <t>Ohio</t>
  </si>
  <si>
    <t>Pennsylvania</t>
  </si>
  <si>
    <t>Michigan</t>
  </si>
  <si>
    <t>Washington</t>
  </si>
  <si>
    <t>Arizona</t>
  </si>
  <si>
    <t>Wisconsin</t>
  </si>
  <si>
    <t>Louisiana</t>
  </si>
  <si>
    <t>Oklahoma</t>
  </si>
  <si>
    <t>Connecticut</t>
  </si>
  <si>
    <t>Arkansas</t>
  </si>
  <si>
    <t>Mississipi</t>
  </si>
  <si>
    <t>2020-05-22</t>
  </si>
  <si>
    <t>2018-05-12</t>
  </si>
  <si>
    <t>2016-08-25</t>
  </si>
  <si>
    <t>2022-09-06</t>
  </si>
  <si>
    <t>2024-08-17</t>
  </si>
  <si>
    <t>2016-05-02</t>
  </si>
  <si>
    <t>2017-12-15</t>
  </si>
  <si>
    <t>2024-03-25</t>
  </si>
  <si>
    <t>2023-12-17</t>
  </si>
  <si>
    <t>2020-11-11</t>
  </si>
  <si>
    <t>2022-06-15</t>
  </si>
  <si>
    <t>2022-03-04</t>
  </si>
  <si>
    <t>2022-09-24</t>
  </si>
  <si>
    <t>2018-06-23</t>
  </si>
  <si>
    <t>2016-02-22</t>
  </si>
  <si>
    <t>2021-02-19</t>
  </si>
  <si>
    <t>2018-04-08</t>
  </si>
  <si>
    <t>2015-11-02</t>
  </si>
  <si>
    <t>2024-09-28</t>
  </si>
  <si>
    <t>2017-10-18</t>
  </si>
  <si>
    <t>2019-04-12</t>
  </si>
  <si>
    <t>2020-01-24</t>
  </si>
  <si>
    <t>2024-06-25</t>
  </si>
  <si>
    <t>2023-09-18</t>
  </si>
  <si>
    <t>2020-05-01</t>
  </si>
  <si>
    <t>2021-11-22</t>
  </si>
  <si>
    <t>2018-07-21</t>
  </si>
  <si>
    <t>2015-01-04</t>
  </si>
  <si>
    <t>2023-03-27</t>
  </si>
  <si>
    <t>2017-01-23</t>
  </si>
  <si>
    <t>2017-06-09</t>
  </si>
  <si>
    <t>2018-08-03</t>
  </si>
  <si>
    <t>2016-03-17</t>
  </si>
  <si>
    <t>2024-10-07</t>
  </si>
  <si>
    <t>2021-10-29</t>
  </si>
  <si>
    <t>2021-02-25</t>
  </si>
  <si>
    <t>2018-05-03</t>
  </si>
  <si>
    <t>2023-09-23</t>
  </si>
  <si>
    <t>2019-06-01</t>
  </si>
  <si>
    <t>2020-11-21</t>
  </si>
  <si>
    <t>2017-08-15</t>
  </si>
  <si>
    <t>2023-07-02</t>
  </si>
  <si>
    <t>2021-06-01</t>
  </si>
  <si>
    <t>2023-03-18</t>
  </si>
  <si>
    <t>2020-05-21</t>
  </si>
  <si>
    <t>2017-07-25</t>
  </si>
  <si>
    <t>2023-07-21</t>
  </si>
  <si>
    <t>2020-07-13</t>
  </si>
  <si>
    <t>2017-10-07</t>
  </si>
  <si>
    <t>2015-05-18</t>
  </si>
  <si>
    <t>2024-02-17</t>
  </si>
  <si>
    <t>2015-05-21</t>
  </si>
  <si>
    <t>2020-10-20</t>
  </si>
  <si>
    <t>2024-02-08</t>
  </si>
  <si>
    <t>2024-03-10</t>
  </si>
  <si>
    <t>2023-06-06</t>
  </si>
  <si>
    <t>2016-11-08</t>
  </si>
  <si>
    <t>2024-09-29</t>
  </si>
  <si>
    <t>2020-04-29</t>
  </si>
  <si>
    <t>2024-02-03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</si>
</sst>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44" fontId="0" fillId="6" borderId="1" xfId="1" applyFont="1" applyFill="1" applyBorder="1"/>
    <xf numFmtId="14" fontId="0" fillId="6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47625</xdr:rowOff>
    </xdr:from>
    <xdr:to>
      <xdr:col>12</xdr:col>
      <xdr:colOff>590550</xdr:colOff>
      <xdr:row>14</xdr:row>
      <xdr:rowOff>133350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9C4B9CF2-1C58-CB89-0808-04F353E68179}"/>
            </a:ext>
          </a:extLst>
        </xdr:cNvPr>
        <xdr:cNvSpPr txBox="1"/>
      </xdr:nvSpPr>
      <xdr:spPr>
        <a:xfrm>
          <a:off x="666750" y="238125"/>
          <a:ext cx="7239000" cy="25622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ToysGroup è un’azienda che distribuisce articoli (giocattoli) in diverse aree geografiche del mondo. Opera principalmente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nel mercato europeo e statunitense. Il suo target di riferimento è il/la bambino/a di fascia d'età 0 - 6 anni.</a:t>
          </a:r>
          <a:endParaRPr lang="it-I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ENTITA'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INDIVIDUATE: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it-IT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TOY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OVVERO IL PRODOTTO CHE VIENE VENDUTO (GIOCATTOLO), DI CUI ABBIAMO</a:t>
          </a:r>
          <a:r>
            <a:rPr lang="it-IT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ID_TOY, NOME_TOY, ID_CATEGORIA, PREZZO_UNITA';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it-IT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CATEGORIA</a:t>
          </a:r>
          <a:r>
            <a:rPr lang="it-I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OSSIA LA CATEGORIA DI APPARTENENZA DEL PRODOTTO VENDUTO, DI CUI ABBIAMO</a:t>
          </a:r>
          <a:r>
            <a:rPr lang="it-IT" sz="11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ID_CATEGORIA, NOME_CATEGORIA;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it-IT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REGIONE</a:t>
          </a:r>
          <a:r>
            <a:rPr lang="it-I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OVVERO L'AREA GEOGRAFICA DI VENDITA DEL PRODOTTO, DI CUI ABBIAMO: </a:t>
          </a:r>
          <a:r>
            <a:rPr lang="it-IT" sz="11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ID_REGIONE, NOME_REGIONE;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it-IT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STATO</a:t>
          </a:r>
          <a:r>
            <a:rPr lang="it-I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OVVERO IL PAESE APPARTENENTE ALL'AREA GEOGRAFICA DI CUI SOPRA. DI ESSO ABBIAMO</a:t>
          </a:r>
          <a:r>
            <a:rPr lang="it-IT" sz="11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ID_STATO, NOME_STATO, ID_REGIONE;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it-IT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VENDITA</a:t>
          </a:r>
          <a:r>
            <a:rPr lang="it-I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OSSIA L'EFFETTIVO ACQUISTO DEI PRODOTTI DELL'AZIENDA NELLE DIVERSE AREE GEOGRAFICHE, DI CUI ABBIAMO: </a:t>
          </a:r>
          <a:r>
            <a:rPr lang="it-IT" sz="11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ID_ORDINE, DATA_ORDINE, ID_TOY, QTA'_PRODOTTO, ID_STATO, PREZZO_FINALE.</a:t>
          </a:r>
          <a:endParaRPr lang="it-IT" sz="1100" b="1" i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2</xdr:row>
      <xdr:rowOff>76200</xdr:rowOff>
    </xdr:from>
    <xdr:to>
      <xdr:col>2</xdr:col>
      <xdr:colOff>628650</xdr:colOff>
      <xdr:row>4</xdr:row>
      <xdr:rowOff>180975</xdr:rowOff>
    </xdr:to>
    <xdr:cxnSp macro="">
      <xdr:nvCxnSpPr>
        <xdr:cNvPr id="7" name="Connettore curvo 6">
          <a:extLst>
            <a:ext uri="{FF2B5EF4-FFF2-40B4-BE49-F238E27FC236}">
              <a16:creationId xmlns:a16="http://schemas.microsoft.com/office/drawing/2014/main" id="{4C796731-4AE0-40D6-8CD6-CD4451CB8D4E}"/>
            </a:ext>
          </a:extLst>
        </xdr:cNvPr>
        <xdr:cNvCxnSpPr/>
      </xdr:nvCxnSpPr>
      <xdr:spPr>
        <a:xfrm flipV="1">
          <a:off x="523875" y="457200"/>
          <a:ext cx="2247900" cy="485775"/>
        </a:xfrm>
        <a:prstGeom prst="curvedConnector3">
          <a:avLst>
            <a:gd name="adj1" fmla="val 10042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419100</xdr:colOff>
      <xdr:row>3</xdr:row>
      <xdr:rowOff>142875</xdr:rowOff>
    </xdr:from>
    <xdr:ext cx="256160" cy="264560"/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60503F53-2FC0-2D82-E5B4-0F4EA6D33117}"/>
            </a:ext>
          </a:extLst>
        </xdr:cNvPr>
        <xdr:cNvSpPr txBox="1"/>
      </xdr:nvSpPr>
      <xdr:spPr>
        <a:xfrm>
          <a:off x="419100" y="7143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 b="1"/>
            <a:t>1</a:t>
          </a:r>
        </a:p>
      </xdr:txBody>
    </xdr:sp>
    <xdr:clientData/>
  </xdr:oneCellAnchor>
  <xdr:oneCellAnchor>
    <xdr:from>
      <xdr:col>2</xdr:col>
      <xdr:colOff>647700</xdr:colOff>
      <xdr:row>1</xdr:row>
      <xdr:rowOff>152399</xdr:rowOff>
    </xdr:from>
    <xdr:ext cx="314325" cy="311496"/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6C5D047A-9664-DA31-420D-37EEF75495B3}"/>
            </a:ext>
          </a:extLst>
        </xdr:cNvPr>
        <xdr:cNvSpPr txBox="1"/>
      </xdr:nvSpPr>
      <xdr:spPr>
        <a:xfrm>
          <a:off x="2790825" y="342899"/>
          <a:ext cx="3143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t-IT" sz="1400" b="1"/>
            <a:t>n</a:t>
          </a:r>
        </a:p>
      </xdr:txBody>
    </xdr:sp>
    <xdr:clientData/>
  </xdr:oneCellAnchor>
  <xdr:twoCellAnchor>
    <xdr:from>
      <xdr:col>7</xdr:col>
      <xdr:colOff>47625</xdr:colOff>
      <xdr:row>1</xdr:row>
      <xdr:rowOff>180975</xdr:rowOff>
    </xdr:from>
    <xdr:to>
      <xdr:col>9</xdr:col>
      <xdr:colOff>161925</xdr:colOff>
      <xdr:row>3</xdr:row>
      <xdr:rowOff>152400</xdr:rowOff>
    </xdr:to>
    <xdr:cxnSp macro="">
      <xdr:nvCxnSpPr>
        <xdr:cNvPr id="19" name="Connettore curvo 18">
          <a:extLst>
            <a:ext uri="{FF2B5EF4-FFF2-40B4-BE49-F238E27FC236}">
              <a16:creationId xmlns:a16="http://schemas.microsoft.com/office/drawing/2014/main" id="{BDEF25AD-0981-2905-A9E9-5CCD2F666EA9}"/>
            </a:ext>
          </a:extLst>
        </xdr:cNvPr>
        <xdr:cNvCxnSpPr/>
      </xdr:nvCxnSpPr>
      <xdr:spPr>
        <a:xfrm>
          <a:off x="6610350" y="371475"/>
          <a:ext cx="1933575" cy="352425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314325</xdr:colOff>
      <xdr:row>1</xdr:row>
      <xdr:rowOff>133350</xdr:rowOff>
    </xdr:from>
    <xdr:ext cx="256160" cy="264560"/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8A93FEE1-6468-525D-3E14-BFCB780C5911}"/>
            </a:ext>
          </a:extLst>
        </xdr:cNvPr>
        <xdr:cNvSpPr txBox="1"/>
      </xdr:nvSpPr>
      <xdr:spPr>
        <a:xfrm>
          <a:off x="6877050" y="3238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 b="1"/>
            <a:t>1</a:t>
          </a:r>
        </a:p>
      </xdr:txBody>
    </xdr:sp>
    <xdr:clientData/>
  </xdr:oneCellAnchor>
  <xdr:oneCellAnchor>
    <xdr:from>
      <xdr:col>9</xdr:col>
      <xdr:colOff>200025</xdr:colOff>
      <xdr:row>2</xdr:row>
      <xdr:rowOff>104775</xdr:rowOff>
    </xdr:from>
    <xdr:ext cx="281039" cy="311496"/>
    <xdr:sp macro="" textlink="">
      <xdr:nvSpPr>
        <xdr:cNvPr id="21" name="CasellaDiTesto 20">
          <a:extLst>
            <a:ext uri="{FF2B5EF4-FFF2-40B4-BE49-F238E27FC236}">
              <a16:creationId xmlns:a16="http://schemas.microsoft.com/office/drawing/2014/main" id="{86C89C3E-E683-C731-6D49-D5609DA30B17}"/>
            </a:ext>
          </a:extLst>
        </xdr:cNvPr>
        <xdr:cNvSpPr txBox="1"/>
      </xdr:nvSpPr>
      <xdr:spPr>
        <a:xfrm>
          <a:off x="8582025" y="485775"/>
          <a:ext cx="2810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/>
            <a:t>n</a:t>
          </a:r>
        </a:p>
      </xdr:txBody>
    </xdr:sp>
    <xdr:clientData/>
  </xdr:oneCellAnchor>
  <xdr:twoCellAnchor>
    <xdr:from>
      <xdr:col>0</xdr:col>
      <xdr:colOff>657225</xdr:colOff>
      <xdr:row>2</xdr:row>
      <xdr:rowOff>9525</xdr:rowOff>
    </xdr:from>
    <xdr:to>
      <xdr:col>5</xdr:col>
      <xdr:colOff>209550</xdr:colOff>
      <xdr:row>7</xdr:row>
      <xdr:rowOff>133350</xdr:rowOff>
    </xdr:to>
    <xdr:cxnSp macro="">
      <xdr:nvCxnSpPr>
        <xdr:cNvPr id="23" name="Connettore curvo 22">
          <a:extLst>
            <a:ext uri="{FF2B5EF4-FFF2-40B4-BE49-F238E27FC236}">
              <a16:creationId xmlns:a16="http://schemas.microsoft.com/office/drawing/2014/main" id="{BAE563F4-5BB7-47A0-2CB4-6810E08124C9}"/>
            </a:ext>
          </a:extLst>
        </xdr:cNvPr>
        <xdr:cNvCxnSpPr/>
      </xdr:nvCxnSpPr>
      <xdr:spPr>
        <a:xfrm>
          <a:off x="657225" y="390525"/>
          <a:ext cx="4552950" cy="1076325"/>
        </a:xfrm>
        <a:prstGeom prst="curvedConnector3">
          <a:avLst>
            <a:gd name="adj1" fmla="val 4853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657225</xdr:colOff>
      <xdr:row>1</xdr:row>
      <xdr:rowOff>142875</xdr:rowOff>
    </xdr:from>
    <xdr:ext cx="256160" cy="264560"/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913246EC-611F-F581-0F66-6EE03F621C6E}"/>
            </a:ext>
          </a:extLst>
        </xdr:cNvPr>
        <xdr:cNvSpPr txBox="1"/>
      </xdr:nvSpPr>
      <xdr:spPr>
        <a:xfrm>
          <a:off x="657225" y="3333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 b="1"/>
            <a:t>0</a:t>
          </a:r>
        </a:p>
      </xdr:txBody>
    </xdr:sp>
    <xdr:clientData/>
  </xdr:oneCellAnchor>
  <xdr:oneCellAnchor>
    <xdr:from>
      <xdr:col>5</xdr:col>
      <xdr:colOff>104775</xdr:colOff>
      <xdr:row>6</xdr:row>
      <xdr:rowOff>38100</xdr:rowOff>
    </xdr:from>
    <xdr:ext cx="281039" cy="311496"/>
    <xdr:sp macro="" textlink="">
      <xdr:nvSpPr>
        <xdr:cNvPr id="26" name="CasellaDiTesto 25">
          <a:extLst>
            <a:ext uri="{FF2B5EF4-FFF2-40B4-BE49-F238E27FC236}">
              <a16:creationId xmlns:a16="http://schemas.microsoft.com/office/drawing/2014/main" id="{DCA08AE9-0A77-6E14-4606-D5BF0A7FBE5A}"/>
            </a:ext>
          </a:extLst>
        </xdr:cNvPr>
        <xdr:cNvSpPr txBox="1"/>
      </xdr:nvSpPr>
      <xdr:spPr>
        <a:xfrm>
          <a:off x="5105400" y="1181100"/>
          <a:ext cx="2810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/>
            <a:t>n</a:t>
          </a:r>
        </a:p>
      </xdr:txBody>
    </xdr:sp>
    <xdr:clientData/>
  </xdr:oneCellAnchor>
  <xdr:oneCellAnchor>
    <xdr:from>
      <xdr:col>6</xdr:col>
      <xdr:colOff>790575</xdr:colOff>
      <xdr:row>1</xdr:row>
      <xdr:rowOff>28575</xdr:rowOff>
    </xdr:from>
    <xdr:ext cx="184731" cy="264560"/>
    <xdr:sp macro="" textlink="">
      <xdr:nvSpPr>
        <xdr:cNvPr id="40" name="CasellaDiTesto 39">
          <a:extLst>
            <a:ext uri="{FF2B5EF4-FFF2-40B4-BE49-F238E27FC236}">
              <a16:creationId xmlns:a16="http://schemas.microsoft.com/office/drawing/2014/main" id="{23FE8FF6-6024-0544-42D6-2AB21608A3BB}"/>
            </a:ext>
          </a:extLst>
        </xdr:cNvPr>
        <xdr:cNvSpPr txBox="1"/>
      </xdr:nvSpPr>
      <xdr:spPr>
        <a:xfrm>
          <a:off x="6276975" y="21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 b="1"/>
        </a:p>
      </xdr:txBody>
    </xdr:sp>
    <xdr:clientData/>
  </xdr:oneCellAnchor>
  <xdr:oneCellAnchor>
    <xdr:from>
      <xdr:col>6</xdr:col>
      <xdr:colOff>876300</xdr:colOff>
      <xdr:row>6</xdr:row>
      <xdr:rowOff>123825</xdr:rowOff>
    </xdr:from>
    <xdr:ext cx="184731" cy="311496"/>
    <xdr:sp macro="" textlink="">
      <xdr:nvSpPr>
        <xdr:cNvPr id="41" name="CasellaDiTesto 40">
          <a:extLst>
            <a:ext uri="{FF2B5EF4-FFF2-40B4-BE49-F238E27FC236}">
              <a16:creationId xmlns:a16="http://schemas.microsoft.com/office/drawing/2014/main" id="{CD4E8C8A-7E59-9386-09ED-0DC30A81C628}"/>
            </a:ext>
          </a:extLst>
        </xdr:cNvPr>
        <xdr:cNvSpPr txBox="1"/>
      </xdr:nvSpPr>
      <xdr:spPr>
        <a:xfrm>
          <a:off x="6362700" y="1266825"/>
          <a:ext cx="1847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400" b="1"/>
        </a:p>
      </xdr:txBody>
    </xdr:sp>
    <xdr:clientData/>
  </xdr:oneCellAnchor>
  <xdr:twoCellAnchor>
    <xdr:from>
      <xdr:col>7</xdr:col>
      <xdr:colOff>295275</xdr:colOff>
      <xdr:row>6</xdr:row>
      <xdr:rowOff>0</xdr:rowOff>
    </xdr:from>
    <xdr:to>
      <xdr:col>7</xdr:col>
      <xdr:colOff>304800</xdr:colOff>
      <xdr:row>7</xdr:row>
      <xdr:rowOff>161925</xdr:rowOff>
    </xdr:to>
    <xdr:cxnSp macro="">
      <xdr:nvCxnSpPr>
        <xdr:cNvPr id="43" name="Connettore 2 42">
          <a:extLst>
            <a:ext uri="{FF2B5EF4-FFF2-40B4-BE49-F238E27FC236}">
              <a16:creationId xmlns:a16="http://schemas.microsoft.com/office/drawing/2014/main" id="{37171A52-7664-9FE9-CDE1-6063701690C9}"/>
            </a:ext>
          </a:extLst>
        </xdr:cNvPr>
        <xdr:cNvCxnSpPr/>
      </xdr:nvCxnSpPr>
      <xdr:spPr>
        <a:xfrm flipH="1">
          <a:off x="6858000" y="1143000"/>
          <a:ext cx="95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38100</xdr:colOff>
      <xdr:row>5</xdr:row>
      <xdr:rowOff>142875</xdr:rowOff>
    </xdr:from>
    <xdr:ext cx="256160" cy="264560"/>
    <xdr:sp macro="" textlink="">
      <xdr:nvSpPr>
        <xdr:cNvPr id="44" name="CasellaDiTesto 43">
          <a:extLst>
            <a:ext uri="{FF2B5EF4-FFF2-40B4-BE49-F238E27FC236}">
              <a16:creationId xmlns:a16="http://schemas.microsoft.com/office/drawing/2014/main" id="{AA66C201-38DD-8B1A-FF53-20A56D9F3D0F}"/>
            </a:ext>
          </a:extLst>
        </xdr:cNvPr>
        <xdr:cNvSpPr txBox="1"/>
      </xdr:nvSpPr>
      <xdr:spPr>
        <a:xfrm>
          <a:off x="6600825" y="10953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 b="1"/>
            <a:t>0</a:t>
          </a:r>
        </a:p>
      </xdr:txBody>
    </xdr:sp>
    <xdr:clientData/>
  </xdr:oneCellAnchor>
  <xdr:oneCellAnchor>
    <xdr:from>
      <xdr:col>7</xdr:col>
      <xdr:colOff>314325</xdr:colOff>
      <xdr:row>6</xdr:row>
      <xdr:rowOff>152400</xdr:rowOff>
    </xdr:from>
    <xdr:ext cx="281039" cy="311496"/>
    <xdr:sp macro="" textlink="">
      <xdr:nvSpPr>
        <xdr:cNvPr id="45" name="CasellaDiTesto 44">
          <a:extLst>
            <a:ext uri="{FF2B5EF4-FFF2-40B4-BE49-F238E27FC236}">
              <a16:creationId xmlns:a16="http://schemas.microsoft.com/office/drawing/2014/main" id="{06971D1C-2174-0549-B785-419F7AAC5EC8}"/>
            </a:ext>
          </a:extLst>
        </xdr:cNvPr>
        <xdr:cNvSpPr txBox="1"/>
      </xdr:nvSpPr>
      <xdr:spPr>
        <a:xfrm>
          <a:off x="6877050" y="1295400"/>
          <a:ext cx="2810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 b="1"/>
            <a:t>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7BD1-D2E6-4053-8385-86EE062FB4EB}">
  <dimension ref="A1"/>
  <sheetViews>
    <sheetView workbookViewId="0">
      <selection activeCell="Q12" sqref="Q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6857-C9E0-47A6-B58E-E939F0B92BE2}">
  <dimension ref="A1:J10"/>
  <sheetViews>
    <sheetView workbookViewId="0">
      <selection activeCell="H15" sqref="H15"/>
    </sheetView>
  </sheetViews>
  <sheetFormatPr defaultRowHeight="15" x14ac:dyDescent="0.25"/>
  <cols>
    <col min="1" max="1" width="14.140625" bestFit="1" customWidth="1"/>
    <col min="2" max="2" width="18" bestFit="1" customWidth="1"/>
    <col min="3" max="3" width="14.140625" bestFit="1" customWidth="1"/>
    <col min="4" max="4" width="14.85546875" bestFit="1" customWidth="1"/>
    <col min="5" max="5" width="13.85546875" bestFit="1" customWidth="1"/>
    <col min="6" max="6" width="7.28515625" bestFit="1" customWidth="1"/>
    <col min="7" max="7" width="16.140625" bestFit="1" customWidth="1"/>
    <col min="8" max="8" width="11.7109375" bestFit="1" customWidth="1"/>
    <col min="9" max="9" width="15.5703125" bestFit="1" customWidth="1"/>
    <col min="10" max="10" width="11.7109375" bestFit="1" customWidth="1"/>
  </cols>
  <sheetData>
    <row r="1" spans="1:10" x14ac:dyDescent="0.25">
      <c r="A1" s="10" t="s">
        <v>0</v>
      </c>
      <c r="B1" s="10"/>
      <c r="C1" s="10"/>
      <c r="D1" s="10"/>
      <c r="H1" s="10" t="s">
        <v>7</v>
      </c>
      <c r="I1" s="10"/>
    </row>
    <row r="2" spans="1:10" x14ac:dyDescent="0.25">
      <c r="A2" s="2" t="s">
        <v>1</v>
      </c>
      <c r="B2" s="1" t="s">
        <v>2</v>
      </c>
      <c r="C2" s="3" t="s">
        <v>3</v>
      </c>
      <c r="D2" s="1" t="s">
        <v>4</v>
      </c>
      <c r="H2" s="2" t="s">
        <v>8</v>
      </c>
      <c r="I2" s="1" t="s">
        <v>9</v>
      </c>
    </row>
    <row r="5" spans="1:10" x14ac:dyDescent="0.25">
      <c r="H5" s="7" t="s">
        <v>10</v>
      </c>
      <c r="I5" s="8"/>
      <c r="J5" s="9"/>
    </row>
    <row r="6" spans="1:10" x14ac:dyDescent="0.25">
      <c r="A6" s="10" t="s">
        <v>5</v>
      </c>
      <c r="B6" s="10"/>
      <c r="H6" s="2" t="s">
        <v>11</v>
      </c>
      <c r="I6" s="1" t="s">
        <v>12</v>
      </c>
      <c r="J6" s="3" t="s">
        <v>8</v>
      </c>
    </row>
    <row r="7" spans="1:10" x14ac:dyDescent="0.25">
      <c r="A7" s="2" t="s">
        <v>3</v>
      </c>
      <c r="B7" s="1" t="s">
        <v>6</v>
      </c>
    </row>
    <row r="9" spans="1:10" x14ac:dyDescent="0.25">
      <c r="D9" s="7" t="s">
        <v>13</v>
      </c>
      <c r="E9" s="8"/>
      <c r="F9" s="8"/>
      <c r="G9" s="8"/>
      <c r="H9" s="8"/>
      <c r="I9" s="9"/>
    </row>
    <row r="10" spans="1:10" x14ac:dyDescent="0.25">
      <c r="D10" s="2" t="s">
        <v>14</v>
      </c>
      <c r="E10" s="1" t="s">
        <v>15</v>
      </c>
      <c r="F10" s="3" t="s">
        <v>1</v>
      </c>
      <c r="G10" s="1" t="s">
        <v>16</v>
      </c>
      <c r="H10" s="3" t="s">
        <v>11</v>
      </c>
      <c r="I10" s="1" t="s">
        <v>17</v>
      </c>
    </row>
  </sheetData>
  <mergeCells count="5">
    <mergeCell ref="D9:I9"/>
    <mergeCell ref="A1:D1"/>
    <mergeCell ref="A6:B6"/>
    <mergeCell ref="H1:I1"/>
    <mergeCell ref="H5:J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FDD3-C9AF-492E-B8FE-D3751AA8990C}">
  <dimension ref="A1:D27"/>
  <sheetViews>
    <sheetView workbookViewId="0">
      <selection activeCell="F17" sqref="F17"/>
    </sheetView>
  </sheetViews>
  <sheetFormatPr defaultRowHeight="15" x14ac:dyDescent="0.25"/>
  <cols>
    <col min="1" max="1" width="7.28515625" bestFit="1" customWidth="1"/>
    <col min="2" max="2" width="25.7109375" bestFit="1" customWidth="1"/>
    <col min="3" max="3" width="14.140625" bestFit="1" customWidth="1"/>
    <col min="4" max="4" width="14.85546875" bestFit="1" customWidth="1"/>
  </cols>
  <sheetData>
    <row r="1" spans="1:4" x14ac:dyDescent="0.25">
      <c r="A1" s="10" t="s">
        <v>0</v>
      </c>
      <c r="B1" s="10"/>
      <c r="C1" s="10"/>
      <c r="D1" s="10"/>
    </row>
    <row r="2" spans="1:4" x14ac:dyDescent="0.25">
      <c r="A2" s="2" t="s">
        <v>1</v>
      </c>
      <c r="B2" s="1" t="s">
        <v>2</v>
      </c>
      <c r="C2" s="3" t="s">
        <v>3</v>
      </c>
      <c r="D2" s="1" t="s">
        <v>4</v>
      </c>
    </row>
    <row r="3" spans="1:4" x14ac:dyDescent="0.25">
      <c r="A3" s="4">
        <v>1</v>
      </c>
      <c r="B3" s="4" t="s">
        <v>31</v>
      </c>
      <c r="C3" s="4">
        <v>1</v>
      </c>
      <c r="D3" s="5">
        <v>19.989999999999998</v>
      </c>
    </row>
    <row r="4" spans="1:4" x14ac:dyDescent="0.25">
      <c r="A4" s="4">
        <v>2</v>
      </c>
      <c r="B4" s="4" t="s">
        <v>33</v>
      </c>
      <c r="C4" s="4">
        <v>1</v>
      </c>
      <c r="D4" s="5">
        <v>8</v>
      </c>
    </row>
    <row r="5" spans="1:4" x14ac:dyDescent="0.25">
      <c r="A5" s="4">
        <v>3</v>
      </c>
      <c r="B5" s="4" t="s">
        <v>34</v>
      </c>
      <c r="C5" s="4">
        <v>1</v>
      </c>
      <c r="D5" s="5">
        <v>15</v>
      </c>
    </row>
    <row r="6" spans="1:4" x14ac:dyDescent="0.25">
      <c r="A6" s="4">
        <v>4</v>
      </c>
      <c r="B6" s="4" t="s">
        <v>35</v>
      </c>
      <c r="C6" s="4">
        <v>1</v>
      </c>
      <c r="D6" s="5">
        <v>29.99</v>
      </c>
    </row>
    <row r="7" spans="1:4" x14ac:dyDescent="0.25">
      <c r="A7" s="4">
        <v>5</v>
      </c>
      <c r="B7" s="4" t="s">
        <v>40</v>
      </c>
      <c r="C7" s="4">
        <v>1</v>
      </c>
      <c r="D7" s="5">
        <v>35</v>
      </c>
    </row>
    <row r="8" spans="1:4" x14ac:dyDescent="0.25">
      <c r="A8" s="4">
        <v>6</v>
      </c>
      <c r="B8" s="4" t="s">
        <v>38</v>
      </c>
      <c r="C8" s="4">
        <v>2</v>
      </c>
      <c r="D8" s="5">
        <v>12.99</v>
      </c>
    </row>
    <row r="9" spans="1:4" x14ac:dyDescent="0.25">
      <c r="A9" s="4">
        <v>7</v>
      </c>
      <c r="B9" s="4" t="s">
        <v>39</v>
      </c>
      <c r="C9" s="4">
        <v>2</v>
      </c>
      <c r="D9" s="5">
        <v>18.989999999999998</v>
      </c>
    </row>
    <row r="10" spans="1:4" x14ac:dyDescent="0.25">
      <c r="A10" s="4">
        <v>8</v>
      </c>
      <c r="B10" s="4" t="s">
        <v>42</v>
      </c>
      <c r="C10" s="4">
        <v>2</v>
      </c>
      <c r="D10" s="5">
        <v>18</v>
      </c>
    </row>
    <row r="11" spans="1:4" x14ac:dyDescent="0.25">
      <c r="A11" s="4">
        <v>9</v>
      </c>
      <c r="B11" s="4" t="s">
        <v>54</v>
      </c>
      <c r="C11" s="4">
        <v>2</v>
      </c>
      <c r="D11" s="5">
        <v>22</v>
      </c>
    </row>
    <row r="12" spans="1:4" x14ac:dyDescent="0.25">
      <c r="A12" s="4">
        <v>10</v>
      </c>
      <c r="B12" s="4" t="s">
        <v>55</v>
      </c>
      <c r="C12" s="4">
        <v>2</v>
      </c>
      <c r="D12" s="5">
        <v>15</v>
      </c>
    </row>
    <row r="13" spans="1:4" x14ac:dyDescent="0.25">
      <c r="A13" s="4">
        <v>11</v>
      </c>
      <c r="B13" s="4" t="s">
        <v>32</v>
      </c>
      <c r="C13" s="4">
        <v>3</v>
      </c>
      <c r="D13" s="5">
        <v>39.99</v>
      </c>
    </row>
    <row r="14" spans="1:4" x14ac:dyDescent="0.25">
      <c r="A14" s="4">
        <v>12</v>
      </c>
      <c r="B14" s="4" t="s">
        <v>51</v>
      </c>
      <c r="C14" s="4">
        <v>3</v>
      </c>
      <c r="D14" s="5">
        <v>15.99</v>
      </c>
    </row>
    <row r="15" spans="1:4" x14ac:dyDescent="0.25">
      <c r="A15" s="4">
        <v>13</v>
      </c>
      <c r="B15" s="4" t="s">
        <v>48</v>
      </c>
      <c r="C15" s="4">
        <v>3</v>
      </c>
      <c r="D15" s="5">
        <v>20</v>
      </c>
    </row>
    <row r="16" spans="1:4" x14ac:dyDescent="0.25">
      <c r="A16" s="4">
        <v>14</v>
      </c>
      <c r="B16" s="4" t="s">
        <v>52</v>
      </c>
      <c r="C16" s="4">
        <v>3</v>
      </c>
      <c r="D16" s="5">
        <v>38.99</v>
      </c>
    </row>
    <row r="17" spans="1:4" x14ac:dyDescent="0.25">
      <c r="A17" s="4">
        <v>15</v>
      </c>
      <c r="B17" s="4" t="s">
        <v>53</v>
      </c>
      <c r="C17" s="4">
        <v>3</v>
      </c>
      <c r="D17" s="5">
        <v>12.99</v>
      </c>
    </row>
    <row r="18" spans="1:4" x14ac:dyDescent="0.25">
      <c r="A18" s="4">
        <v>16</v>
      </c>
      <c r="B18" s="4" t="s">
        <v>50</v>
      </c>
      <c r="C18" s="4">
        <v>4</v>
      </c>
      <c r="D18" s="5">
        <v>17</v>
      </c>
    </row>
    <row r="19" spans="1:4" x14ac:dyDescent="0.25">
      <c r="A19" s="4">
        <v>17</v>
      </c>
      <c r="B19" s="4" t="s">
        <v>36</v>
      </c>
      <c r="C19" s="4">
        <v>4</v>
      </c>
      <c r="D19" s="5">
        <v>24</v>
      </c>
    </row>
    <row r="20" spans="1:4" x14ac:dyDescent="0.25">
      <c r="A20" s="4">
        <v>18</v>
      </c>
      <c r="B20" s="4" t="s">
        <v>37</v>
      </c>
      <c r="C20" s="4">
        <v>4</v>
      </c>
      <c r="D20" s="5">
        <v>21.99</v>
      </c>
    </row>
    <row r="21" spans="1:4" x14ac:dyDescent="0.25">
      <c r="A21" s="4">
        <v>19</v>
      </c>
      <c r="B21" s="4" t="s">
        <v>47</v>
      </c>
      <c r="C21" s="4">
        <v>4</v>
      </c>
      <c r="D21" s="5">
        <v>16</v>
      </c>
    </row>
    <row r="22" spans="1:4" x14ac:dyDescent="0.25">
      <c r="A22" s="4">
        <v>20</v>
      </c>
      <c r="B22" s="4" t="s">
        <v>49</v>
      </c>
      <c r="C22" s="4">
        <v>4</v>
      </c>
      <c r="D22" s="5">
        <v>20</v>
      </c>
    </row>
    <row r="23" spans="1:4" x14ac:dyDescent="0.25">
      <c r="A23" s="4">
        <v>21</v>
      </c>
      <c r="B23" s="4" t="s">
        <v>41</v>
      </c>
      <c r="C23" s="4">
        <v>5</v>
      </c>
      <c r="D23" s="5">
        <v>27.99</v>
      </c>
    </row>
    <row r="24" spans="1:4" x14ac:dyDescent="0.25">
      <c r="A24" s="4">
        <v>22</v>
      </c>
      <c r="B24" s="4" t="s">
        <v>43</v>
      </c>
      <c r="C24" s="4">
        <v>5</v>
      </c>
      <c r="D24" s="5">
        <v>19.989999999999998</v>
      </c>
    </row>
    <row r="25" spans="1:4" x14ac:dyDescent="0.25">
      <c r="A25" s="4">
        <v>23</v>
      </c>
      <c r="B25" s="4" t="s">
        <v>44</v>
      </c>
      <c r="C25" s="4">
        <v>5</v>
      </c>
      <c r="D25" s="5">
        <v>16</v>
      </c>
    </row>
    <row r="26" spans="1:4" x14ac:dyDescent="0.25">
      <c r="A26" s="4">
        <v>24</v>
      </c>
      <c r="B26" s="4" t="s">
        <v>45</v>
      </c>
      <c r="C26" s="4">
        <v>5</v>
      </c>
      <c r="D26" s="5">
        <v>18</v>
      </c>
    </row>
    <row r="27" spans="1:4" x14ac:dyDescent="0.25">
      <c r="A27" s="4">
        <v>25</v>
      </c>
      <c r="B27" s="4" t="s">
        <v>46</v>
      </c>
      <c r="C27" s="4">
        <v>5</v>
      </c>
      <c r="D27" s="5">
        <v>21.99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C8-2227-46EC-8CCA-219A055FE0FC}">
  <dimension ref="A1:B7"/>
  <sheetViews>
    <sheetView workbookViewId="0">
      <selection activeCell="C10" sqref="C10"/>
    </sheetView>
  </sheetViews>
  <sheetFormatPr defaultRowHeight="15" x14ac:dyDescent="0.25"/>
  <cols>
    <col min="1" max="1" width="14.140625" bestFit="1" customWidth="1"/>
    <col min="2" max="2" width="24.140625" bestFit="1" customWidth="1"/>
  </cols>
  <sheetData>
    <row r="1" spans="1:2" x14ac:dyDescent="0.25">
      <c r="A1" s="10" t="s">
        <v>5</v>
      </c>
      <c r="B1" s="10"/>
    </row>
    <row r="2" spans="1:2" x14ac:dyDescent="0.25">
      <c r="A2" s="2" t="s">
        <v>3</v>
      </c>
      <c r="B2" s="1" t="s">
        <v>6</v>
      </c>
    </row>
    <row r="3" spans="1:2" x14ac:dyDescent="0.25">
      <c r="A3" s="4">
        <v>1</v>
      </c>
      <c r="B3" s="4" t="s">
        <v>18</v>
      </c>
    </row>
    <row r="4" spans="1:2" x14ac:dyDescent="0.25">
      <c r="A4" s="4">
        <v>2</v>
      </c>
      <c r="B4" s="4" t="s">
        <v>21</v>
      </c>
    </row>
    <row r="5" spans="1:2" x14ac:dyDescent="0.25">
      <c r="A5" s="4">
        <v>3</v>
      </c>
      <c r="B5" s="4" t="s">
        <v>19</v>
      </c>
    </row>
    <row r="6" spans="1:2" x14ac:dyDescent="0.25">
      <c r="A6" s="4">
        <v>4</v>
      </c>
      <c r="B6" s="4" t="s">
        <v>22</v>
      </c>
    </row>
    <row r="7" spans="1:2" x14ac:dyDescent="0.25">
      <c r="A7" s="4">
        <v>5</v>
      </c>
      <c r="B7" s="4" t="s">
        <v>20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5CFF-82E2-43C8-BADD-1B758F9D12AA}">
  <dimension ref="A1:B10"/>
  <sheetViews>
    <sheetView workbookViewId="0">
      <selection activeCell="B13" sqref="B13"/>
    </sheetView>
  </sheetViews>
  <sheetFormatPr defaultRowHeight="15" x14ac:dyDescent="0.25"/>
  <cols>
    <col min="1" max="1" width="11.7109375" bestFit="1" customWidth="1"/>
    <col min="2" max="2" width="20.7109375" bestFit="1" customWidth="1"/>
  </cols>
  <sheetData>
    <row r="1" spans="1:2" x14ac:dyDescent="0.25">
      <c r="A1" s="10" t="s">
        <v>7</v>
      </c>
      <c r="B1" s="10"/>
    </row>
    <row r="2" spans="1:2" x14ac:dyDescent="0.25">
      <c r="A2" s="2" t="s">
        <v>8</v>
      </c>
      <c r="B2" s="1" t="s">
        <v>9</v>
      </c>
    </row>
    <row r="3" spans="1:2" x14ac:dyDescent="0.25">
      <c r="A3" s="4">
        <v>1</v>
      </c>
      <c r="B3" s="4" t="s">
        <v>23</v>
      </c>
    </row>
    <row r="4" spans="1:2" x14ac:dyDescent="0.25">
      <c r="A4" s="4">
        <v>2</v>
      </c>
      <c r="B4" s="4" t="s">
        <v>24</v>
      </c>
    </row>
    <row r="5" spans="1:2" x14ac:dyDescent="0.25">
      <c r="A5" s="4">
        <v>3</v>
      </c>
      <c r="B5" s="4" t="s">
        <v>25</v>
      </c>
    </row>
    <row r="6" spans="1:2" x14ac:dyDescent="0.25">
      <c r="A6" s="4">
        <v>4</v>
      </c>
      <c r="B6" s="4" t="s">
        <v>26</v>
      </c>
    </row>
    <row r="7" spans="1:2" x14ac:dyDescent="0.25">
      <c r="A7" s="4">
        <v>5</v>
      </c>
      <c r="B7" s="4" t="s">
        <v>27</v>
      </c>
    </row>
    <row r="8" spans="1:2" x14ac:dyDescent="0.25">
      <c r="A8" s="4">
        <v>6</v>
      </c>
      <c r="B8" s="4" t="s">
        <v>28</v>
      </c>
    </row>
    <row r="9" spans="1:2" x14ac:dyDescent="0.25">
      <c r="A9" s="4">
        <v>7</v>
      </c>
      <c r="B9" s="4" t="s">
        <v>29</v>
      </c>
    </row>
    <row r="10" spans="1:2" x14ac:dyDescent="0.25">
      <c r="A10" s="4">
        <v>8</v>
      </c>
      <c r="B10" s="4" t="s">
        <v>30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FEB1-3FFE-4A11-B515-89709AB232C1}">
  <dimension ref="A1:C42"/>
  <sheetViews>
    <sheetView workbookViewId="0">
      <selection activeCell="E10" sqref="E10"/>
    </sheetView>
  </sheetViews>
  <sheetFormatPr defaultRowHeight="15" x14ac:dyDescent="0.25"/>
  <cols>
    <col min="1" max="1" width="9.5703125" bestFit="1" customWidth="1"/>
    <col min="2" max="2" width="15.5703125" bestFit="1" customWidth="1"/>
    <col min="3" max="3" width="11.7109375" bestFit="1" customWidth="1"/>
  </cols>
  <sheetData>
    <row r="1" spans="1:3" x14ac:dyDescent="0.25">
      <c r="A1" s="10" t="s">
        <v>10</v>
      </c>
      <c r="B1" s="10"/>
      <c r="C1" s="10"/>
    </row>
    <row r="2" spans="1:3" x14ac:dyDescent="0.25">
      <c r="A2" s="2" t="s">
        <v>11</v>
      </c>
      <c r="B2" s="1" t="s">
        <v>12</v>
      </c>
      <c r="C2" s="3" t="s">
        <v>8</v>
      </c>
    </row>
    <row r="3" spans="1:3" x14ac:dyDescent="0.25">
      <c r="A3" s="4">
        <v>1</v>
      </c>
      <c r="B3" s="4" t="s">
        <v>56</v>
      </c>
      <c r="C3" s="4">
        <v>1</v>
      </c>
    </row>
    <row r="4" spans="1:3" x14ac:dyDescent="0.25">
      <c r="A4" s="4">
        <v>2</v>
      </c>
      <c r="B4" s="4" t="s">
        <v>57</v>
      </c>
      <c r="C4" s="4">
        <v>4</v>
      </c>
    </row>
    <row r="5" spans="1:3" x14ac:dyDescent="0.25">
      <c r="A5" s="4">
        <v>3</v>
      </c>
      <c r="B5" s="4" t="s">
        <v>58</v>
      </c>
      <c r="C5" s="4">
        <v>2</v>
      </c>
    </row>
    <row r="6" spans="1:3" x14ac:dyDescent="0.25">
      <c r="A6" s="4">
        <v>4</v>
      </c>
      <c r="B6" s="4" t="s">
        <v>59</v>
      </c>
      <c r="C6" s="4">
        <v>3</v>
      </c>
    </row>
    <row r="7" spans="1:3" x14ac:dyDescent="0.25">
      <c r="A7" s="4">
        <v>5</v>
      </c>
      <c r="B7" s="4" t="s">
        <v>60</v>
      </c>
      <c r="C7" s="4">
        <v>3</v>
      </c>
    </row>
    <row r="8" spans="1:3" x14ac:dyDescent="0.25">
      <c r="A8" s="4">
        <v>6</v>
      </c>
      <c r="B8" s="4" t="s">
        <v>61</v>
      </c>
      <c r="C8" s="4">
        <v>4</v>
      </c>
    </row>
    <row r="9" spans="1:3" x14ac:dyDescent="0.25">
      <c r="A9" s="4">
        <v>7</v>
      </c>
      <c r="B9" s="4" t="s">
        <v>62</v>
      </c>
      <c r="C9" s="4">
        <v>1</v>
      </c>
    </row>
    <row r="10" spans="1:3" x14ac:dyDescent="0.25">
      <c r="A10" s="4">
        <v>8</v>
      </c>
      <c r="B10" s="4" t="s">
        <v>63</v>
      </c>
      <c r="C10" s="4">
        <v>1</v>
      </c>
    </row>
    <row r="11" spans="1:3" x14ac:dyDescent="0.25">
      <c r="A11" s="4">
        <v>9</v>
      </c>
      <c r="B11" s="4" t="s">
        <v>64</v>
      </c>
      <c r="C11" s="4">
        <v>4</v>
      </c>
    </row>
    <row r="12" spans="1:3" x14ac:dyDescent="0.25">
      <c r="A12" s="4">
        <v>10</v>
      </c>
      <c r="B12" s="4" t="s">
        <v>65</v>
      </c>
      <c r="C12" s="4">
        <v>4</v>
      </c>
    </row>
    <row r="13" spans="1:3" x14ac:dyDescent="0.25">
      <c r="A13" s="4">
        <v>11</v>
      </c>
      <c r="B13" s="4" t="s">
        <v>66</v>
      </c>
      <c r="C13" s="4">
        <v>1</v>
      </c>
    </row>
    <row r="14" spans="1:3" x14ac:dyDescent="0.25">
      <c r="A14" s="4">
        <v>12</v>
      </c>
      <c r="B14" s="4" t="s">
        <v>67</v>
      </c>
      <c r="C14" s="4">
        <v>4</v>
      </c>
    </row>
    <row r="15" spans="1:3" x14ac:dyDescent="0.25">
      <c r="A15" s="4">
        <v>13</v>
      </c>
      <c r="B15" s="4" t="s">
        <v>68</v>
      </c>
      <c r="C15" s="4">
        <v>2</v>
      </c>
    </row>
    <row r="16" spans="1:3" x14ac:dyDescent="0.25">
      <c r="A16" s="4">
        <v>14</v>
      </c>
      <c r="B16" s="4" t="s">
        <v>69</v>
      </c>
      <c r="C16" s="4">
        <v>2</v>
      </c>
    </row>
    <row r="17" spans="1:3" x14ac:dyDescent="0.25">
      <c r="A17" s="4">
        <v>15</v>
      </c>
      <c r="B17" s="4" t="s">
        <v>70</v>
      </c>
      <c r="C17" s="4">
        <v>3</v>
      </c>
    </row>
    <row r="18" spans="1:3" x14ac:dyDescent="0.25">
      <c r="A18" s="4">
        <v>16</v>
      </c>
      <c r="B18" s="4" t="s">
        <v>71</v>
      </c>
      <c r="C18" s="4">
        <v>3</v>
      </c>
    </row>
    <row r="19" spans="1:3" x14ac:dyDescent="0.25">
      <c r="A19" s="4">
        <v>17</v>
      </c>
      <c r="B19" s="4" t="s">
        <v>72</v>
      </c>
      <c r="C19" s="4">
        <v>1</v>
      </c>
    </row>
    <row r="20" spans="1:3" x14ac:dyDescent="0.25">
      <c r="A20" s="4">
        <v>18</v>
      </c>
      <c r="B20" s="4" t="s">
        <v>73</v>
      </c>
      <c r="C20" s="4">
        <v>3</v>
      </c>
    </row>
    <row r="21" spans="1:3" x14ac:dyDescent="0.25">
      <c r="A21" s="4">
        <v>19</v>
      </c>
      <c r="B21" s="4" t="s">
        <v>74</v>
      </c>
      <c r="C21" s="4">
        <v>1</v>
      </c>
    </row>
    <row r="22" spans="1:3" x14ac:dyDescent="0.25">
      <c r="A22" s="4">
        <v>20</v>
      </c>
      <c r="B22" s="4" t="s">
        <v>75</v>
      </c>
      <c r="C22" s="4">
        <v>4</v>
      </c>
    </row>
    <row r="23" spans="1:3" x14ac:dyDescent="0.25">
      <c r="A23" s="4">
        <v>21</v>
      </c>
      <c r="B23" s="4" t="s">
        <v>76</v>
      </c>
      <c r="C23" s="4">
        <v>2</v>
      </c>
    </row>
    <row r="24" spans="1:3" x14ac:dyDescent="0.25">
      <c r="A24" s="4">
        <v>22</v>
      </c>
      <c r="B24" s="4" t="s">
        <v>77</v>
      </c>
      <c r="C24" s="4">
        <v>8</v>
      </c>
    </row>
    <row r="25" spans="1:3" x14ac:dyDescent="0.25">
      <c r="A25" s="4">
        <v>23</v>
      </c>
      <c r="B25" s="4" t="s">
        <v>78</v>
      </c>
      <c r="C25" s="4">
        <v>5</v>
      </c>
    </row>
    <row r="26" spans="1:3" x14ac:dyDescent="0.25">
      <c r="A26" s="4">
        <v>24</v>
      </c>
      <c r="B26" s="4" t="s">
        <v>79</v>
      </c>
      <c r="C26" s="4">
        <v>8</v>
      </c>
    </row>
    <row r="27" spans="1:3" x14ac:dyDescent="0.25">
      <c r="A27" s="4">
        <v>25</v>
      </c>
      <c r="B27" s="4" t="s">
        <v>80</v>
      </c>
      <c r="C27" s="4">
        <v>8</v>
      </c>
    </row>
    <row r="28" spans="1:3" x14ac:dyDescent="0.25">
      <c r="A28" s="4">
        <v>26</v>
      </c>
      <c r="B28" s="4" t="s">
        <v>81</v>
      </c>
      <c r="C28" s="4">
        <v>5</v>
      </c>
    </row>
    <row r="29" spans="1:3" x14ac:dyDescent="0.25">
      <c r="A29" s="4">
        <v>27</v>
      </c>
      <c r="B29" s="4" t="s">
        <v>94</v>
      </c>
      <c r="C29" s="4">
        <v>7</v>
      </c>
    </row>
    <row r="30" spans="1:3" x14ac:dyDescent="0.25">
      <c r="A30" s="4">
        <v>28</v>
      </c>
      <c r="B30" s="4" t="s">
        <v>95</v>
      </c>
      <c r="C30" s="4">
        <v>7</v>
      </c>
    </row>
    <row r="31" spans="1:3" x14ac:dyDescent="0.25">
      <c r="A31" s="4">
        <v>29</v>
      </c>
      <c r="B31" s="4" t="s">
        <v>82</v>
      </c>
      <c r="C31" s="4">
        <v>6</v>
      </c>
    </row>
    <row r="32" spans="1:3" x14ac:dyDescent="0.25">
      <c r="A32" s="4">
        <v>30</v>
      </c>
      <c r="B32" s="4" t="s">
        <v>83</v>
      </c>
      <c r="C32" s="4">
        <v>7</v>
      </c>
    </row>
    <row r="33" spans="1:3" x14ac:dyDescent="0.25">
      <c r="A33" s="4">
        <v>31</v>
      </c>
      <c r="B33" s="4" t="s">
        <v>84</v>
      </c>
      <c r="C33" s="4">
        <v>7</v>
      </c>
    </row>
    <row r="34" spans="1:3" x14ac:dyDescent="0.25">
      <c r="A34" s="4">
        <v>32</v>
      </c>
      <c r="B34" s="4" t="s">
        <v>85</v>
      </c>
      <c r="C34" s="4">
        <v>6</v>
      </c>
    </row>
    <row r="35" spans="1:3" x14ac:dyDescent="0.25">
      <c r="A35" s="4">
        <v>33</v>
      </c>
      <c r="B35" s="4" t="s">
        <v>86</v>
      </c>
      <c r="C35" s="4">
        <v>6</v>
      </c>
    </row>
    <row r="36" spans="1:3" x14ac:dyDescent="0.25">
      <c r="A36" s="4">
        <v>34</v>
      </c>
      <c r="B36" s="4" t="s">
        <v>92</v>
      </c>
      <c r="C36" s="4">
        <v>5</v>
      </c>
    </row>
    <row r="37" spans="1:3" x14ac:dyDescent="0.25">
      <c r="A37" s="4">
        <v>35</v>
      </c>
      <c r="B37" s="4" t="s">
        <v>89</v>
      </c>
      <c r="C37" s="4">
        <v>5</v>
      </c>
    </row>
    <row r="38" spans="1:3" x14ac:dyDescent="0.25">
      <c r="A38" s="4">
        <v>36</v>
      </c>
      <c r="B38" s="4" t="s">
        <v>88</v>
      </c>
      <c r="C38" s="4">
        <v>5</v>
      </c>
    </row>
    <row r="39" spans="1:3" x14ac:dyDescent="0.25">
      <c r="A39" s="4">
        <v>37</v>
      </c>
      <c r="B39" s="4" t="s">
        <v>87</v>
      </c>
      <c r="C39" s="4">
        <v>8</v>
      </c>
    </row>
    <row r="40" spans="1:3" x14ac:dyDescent="0.25">
      <c r="A40" s="4">
        <v>38</v>
      </c>
      <c r="B40" s="4" t="s">
        <v>90</v>
      </c>
      <c r="C40" s="4">
        <v>8</v>
      </c>
    </row>
    <row r="41" spans="1:3" x14ac:dyDescent="0.25">
      <c r="A41" s="4">
        <v>39</v>
      </c>
      <c r="B41" s="4" t="s">
        <v>91</v>
      </c>
      <c r="C41" s="4">
        <v>6</v>
      </c>
    </row>
    <row r="42" spans="1:3" x14ac:dyDescent="0.25">
      <c r="A42" s="4">
        <v>40</v>
      </c>
      <c r="B42" s="4" t="s">
        <v>93</v>
      </c>
      <c r="C42" s="4">
        <v>6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5EC9-9744-418F-B886-8D523DFF1A84}">
  <dimension ref="A1:F62"/>
  <sheetViews>
    <sheetView tabSelected="1" workbookViewId="0">
      <selection activeCell="H13" sqref="H13"/>
    </sheetView>
  </sheetViews>
  <sheetFormatPr defaultRowHeight="15" x14ac:dyDescent="0.25"/>
  <cols>
    <col min="1" max="1" width="10.7109375" bestFit="1" customWidth="1"/>
    <col min="2" max="2" width="23" bestFit="1" customWidth="1"/>
    <col min="3" max="3" width="7.28515625" bestFit="1" customWidth="1"/>
    <col min="4" max="4" width="16.140625" bestFit="1" customWidth="1"/>
    <col min="5" max="5" width="9.5703125" bestFit="1" customWidth="1"/>
    <col min="6" max="6" width="15" bestFit="1" customWidth="1"/>
  </cols>
  <sheetData>
    <row r="1" spans="1:6" x14ac:dyDescent="0.25">
      <c r="A1" s="7" t="s">
        <v>13</v>
      </c>
      <c r="B1" s="8"/>
      <c r="C1" s="8"/>
      <c r="D1" s="8"/>
      <c r="E1" s="8"/>
      <c r="F1" s="9"/>
    </row>
    <row r="2" spans="1:6" x14ac:dyDescent="0.25">
      <c r="A2" s="2" t="s">
        <v>14</v>
      </c>
      <c r="B2" s="1" t="s">
        <v>15</v>
      </c>
      <c r="C2" s="3" t="s">
        <v>1</v>
      </c>
      <c r="D2" s="1" t="s">
        <v>16</v>
      </c>
      <c r="E2" s="3" t="s">
        <v>11</v>
      </c>
      <c r="F2" s="1" t="s">
        <v>17</v>
      </c>
    </row>
    <row r="3" spans="1:6" x14ac:dyDescent="0.25">
      <c r="A3" s="4">
        <v>1</v>
      </c>
      <c r="B3" s="6" t="s">
        <v>96</v>
      </c>
      <c r="C3" s="4">
        <v>19</v>
      </c>
      <c r="D3" s="4">
        <v>4</v>
      </c>
      <c r="E3" s="4">
        <v>15</v>
      </c>
      <c r="F3" s="5">
        <f>16*4</f>
        <v>64</v>
      </c>
    </row>
    <row r="4" spans="1:6" x14ac:dyDescent="0.25">
      <c r="A4" s="4">
        <v>2</v>
      </c>
      <c r="B4" s="6" t="s">
        <v>97</v>
      </c>
      <c r="C4" s="4">
        <v>5</v>
      </c>
      <c r="D4" s="4">
        <v>1</v>
      </c>
      <c r="E4" s="4">
        <v>27</v>
      </c>
      <c r="F4" s="5">
        <v>35</v>
      </c>
    </row>
    <row r="5" spans="1:6" x14ac:dyDescent="0.25">
      <c r="A5" s="4">
        <v>3</v>
      </c>
      <c r="B5" s="6" t="s">
        <v>98</v>
      </c>
      <c r="C5" s="4">
        <v>2</v>
      </c>
      <c r="D5" s="4">
        <v>2</v>
      </c>
      <c r="E5" s="4">
        <v>3</v>
      </c>
      <c r="F5" s="5">
        <f>8*2</f>
        <v>16</v>
      </c>
    </row>
    <row r="6" spans="1:6" x14ac:dyDescent="0.25">
      <c r="A6" s="4">
        <v>4</v>
      </c>
      <c r="B6" s="6" t="s">
        <v>99</v>
      </c>
      <c r="C6" s="4">
        <v>24</v>
      </c>
      <c r="D6" s="4">
        <v>4</v>
      </c>
      <c r="E6" s="4">
        <v>19</v>
      </c>
      <c r="F6" s="5">
        <f>18*4</f>
        <v>72</v>
      </c>
    </row>
    <row r="7" spans="1:6" x14ac:dyDescent="0.25">
      <c r="A7" s="4">
        <v>5</v>
      </c>
      <c r="B7" s="6" t="s">
        <v>100</v>
      </c>
      <c r="C7" s="4">
        <v>23</v>
      </c>
      <c r="D7" s="4">
        <v>3</v>
      </c>
      <c r="E7" s="4">
        <v>36</v>
      </c>
      <c r="F7" s="5">
        <f>16*3</f>
        <v>48</v>
      </c>
    </row>
    <row r="8" spans="1:6" x14ac:dyDescent="0.25">
      <c r="A8" s="4">
        <v>6</v>
      </c>
      <c r="B8" s="6" t="s">
        <v>101</v>
      </c>
      <c r="C8" s="4">
        <v>23</v>
      </c>
      <c r="D8" s="4">
        <v>2</v>
      </c>
      <c r="E8" s="4">
        <v>22</v>
      </c>
      <c r="F8" s="5">
        <f>16*2</f>
        <v>32</v>
      </c>
    </row>
    <row r="9" spans="1:6" x14ac:dyDescent="0.25">
      <c r="A9" s="4">
        <v>7</v>
      </c>
      <c r="B9" s="6" t="s">
        <v>102</v>
      </c>
      <c r="C9" s="4">
        <v>16</v>
      </c>
      <c r="D9" s="4">
        <v>1</v>
      </c>
      <c r="E9" s="4">
        <v>11</v>
      </c>
      <c r="F9" s="5">
        <v>17</v>
      </c>
    </row>
    <row r="10" spans="1:6" x14ac:dyDescent="0.25">
      <c r="A10" s="4">
        <v>8</v>
      </c>
      <c r="B10" s="6" t="s">
        <v>103</v>
      </c>
      <c r="C10" s="4">
        <v>6</v>
      </c>
      <c r="D10" s="4">
        <v>3</v>
      </c>
      <c r="E10" s="4">
        <v>6</v>
      </c>
      <c r="F10" s="5">
        <f>12.99*3</f>
        <v>38.97</v>
      </c>
    </row>
    <row r="11" spans="1:6" x14ac:dyDescent="0.25">
      <c r="A11" s="4">
        <v>9</v>
      </c>
      <c r="B11" s="6" t="s">
        <v>104</v>
      </c>
      <c r="C11" s="4">
        <v>21</v>
      </c>
      <c r="D11" s="4">
        <v>1</v>
      </c>
      <c r="E11" s="4">
        <v>32</v>
      </c>
      <c r="F11" s="5">
        <v>27.99</v>
      </c>
    </row>
    <row r="12" spans="1:6" x14ac:dyDescent="0.25">
      <c r="A12" s="4">
        <v>10</v>
      </c>
      <c r="B12" s="6" t="s">
        <v>105</v>
      </c>
      <c r="C12" s="4">
        <v>6</v>
      </c>
      <c r="D12" s="4">
        <v>1</v>
      </c>
      <c r="E12" s="4">
        <v>40</v>
      </c>
      <c r="F12" s="5">
        <v>12.99</v>
      </c>
    </row>
    <row r="13" spans="1:6" x14ac:dyDescent="0.25">
      <c r="A13" s="4">
        <v>11</v>
      </c>
      <c r="B13" s="6" t="s">
        <v>106</v>
      </c>
      <c r="C13" s="4">
        <v>7</v>
      </c>
      <c r="D13" s="4">
        <v>4</v>
      </c>
      <c r="E13" s="4">
        <v>5</v>
      </c>
      <c r="F13" s="5">
        <f>18.99*4</f>
        <v>75.959999999999994</v>
      </c>
    </row>
    <row r="14" spans="1:6" x14ac:dyDescent="0.25">
      <c r="A14" s="4">
        <v>12</v>
      </c>
      <c r="B14" s="6" t="s">
        <v>107</v>
      </c>
      <c r="C14" s="4">
        <v>1</v>
      </c>
      <c r="D14" s="4">
        <v>2</v>
      </c>
      <c r="E14" s="4">
        <v>8</v>
      </c>
      <c r="F14" s="5">
        <f>19.99*2</f>
        <v>39.979999999999997</v>
      </c>
    </row>
    <row r="15" spans="1:6" x14ac:dyDescent="0.25">
      <c r="A15" s="4">
        <v>13</v>
      </c>
      <c r="B15" s="6" t="s">
        <v>108</v>
      </c>
      <c r="C15" s="4">
        <v>11</v>
      </c>
      <c r="D15" s="4">
        <v>2</v>
      </c>
      <c r="E15" s="4">
        <v>25</v>
      </c>
      <c r="F15" s="5">
        <f>39.99*2</f>
        <v>79.98</v>
      </c>
    </row>
    <row r="16" spans="1:6" x14ac:dyDescent="0.25">
      <c r="A16" s="4">
        <v>14</v>
      </c>
      <c r="B16" s="6" t="s">
        <v>109</v>
      </c>
      <c r="C16" s="4">
        <v>1</v>
      </c>
      <c r="D16" s="4">
        <v>3</v>
      </c>
      <c r="E16" s="4">
        <v>12</v>
      </c>
      <c r="F16" s="5">
        <f>19.99*3</f>
        <v>59.97</v>
      </c>
    </row>
    <row r="17" spans="1:6" x14ac:dyDescent="0.25">
      <c r="A17" s="4">
        <v>15</v>
      </c>
      <c r="B17" s="6" t="s">
        <v>110</v>
      </c>
      <c r="C17" s="4">
        <v>15</v>
      </c>
      <c r="D17" s="4">
        <v>1</v>
      </c>
      <c r="E17" s="4">
        <v>28</v>
      </c>
      <c r="F17" s="5">
        <f>12.99*1</f>
        <v>12.99</v>
      </c>
    </row>
    <row r="18" spans="1:6" x14ac:dyDescent="0.25">
      <c r="A18" s="4">
        <v>16</v>
      </c>
      <c r="B18" s="6" t="s">
        <v>111</v>
      </c>
      <c r="C18" s="4">
        <v>11</v>
      </c>
      <c r="D18" s="4">
        <v>4</v>
      </c>
      <c r="E18" s="4">
        <v>7</v>
      </c>
      <c r="F18" s="5">
        <f>39.99*4</f>
        <v>159.96</v>
      </c>
    </row>
    <row r="19" spans="1:6" x14ac:dyDescent="0.25">
      <c r="A19" s="4">
        <v>17</v>
      </c>
      <c r="B19" s="6" t="s">
        <v>112</v>
      </c>
      <c r="C19" s="4">
        <v>14</v>
      </c>
      <c r="D19" s="4">
        <v>1</v>
      </c>
      <c r="E19" s="4">
        <v>31</v>
      </c>
      <c r="F19" s="5">
        <v>38.99</v>
      </c>
    </row>
    <row r="20" spans="1:6" x14ac:dyDescent="0.25">
      <c r="A20" s="4">
        <v>18</v>
      </c>
      <c r="B20" s="6" t="s">
        <v>113</v>
      </c>
      <c r="C20" s="4">
        <v>5</v>
      </c>
      <c r="D20" s="4">
        <v>1</v>
      </c>
      <c r="E20" s="4">
        <v>14</v>
      </c>
      <c r="F20" s="5">
        <v>35</v>
      </c>
    </row>
    <row r="21" spans="1:6" x14ac:dyDescent="0.25">
      <c r="A21" s="4">
        <v>19</v>
      </c>
      <c r="B21" s="6" t="s">
        <v>114</v>
      </c>
      <c r="C21" s="4">
        <v>22</v>
      </c>
      <c r="D21" s="4">
        <v>1</v>
      </c>
      <c r="E21" s="4">
        <v>9</v>
      </c>
      <c r="F21" s="5">
        <v>19.989999999999998</v>
      </c>
    </row>
    <row r="22" spans="1:6" x14ac:dyDescent="0.25">
      <c r="A22" s="4">
        <v>20</v>
      </c>
      <c r="B22" s="6" t="s">
        <v>115</v>
      </c>
      <c r="C22" s="4">
        <v>4</v>
      </c>
      <c r="D22" s="4">
        <v>2</v>
      </c>
      <c r="E22" s="4">
        <v>24</v>
      </c>
      <c r="F22" s="5">
        <f>29.99*2</f>
        <v>59.98</v>
      </c>
    </row>
    <row r="23" spans="1:6" x14ac:dyDescent="0.25">
      <c r="A23" s="4">
        <v>21</v>
      </c>
      <c r="B23" s="6" t="s">
        <v>116</v>
      </c>
      <c r="C23" s="4">
        <v>16</v>
      </c>
      <c r="D23" s="4">
        <v>2</v>
      </c>
      <c r="E23" s="4">
        <v>1</v>
      </c>
      <c r="F23" s="5">
        <f>38.99*2</f>
        <v>77.98</v>
      </c>
    </row>
    <row r="24" spans="1:6" x14ac:dyDescent="0.25">
      <c r="A24" s="4">
        <v>22</v>
      </c>
      <c r="B24" s="6" t="s">
        <v>117</v>
      </c>
      <c r="C24" s="4">
        <v>18</v>
      </c>
      <c r="D24" s="4">
        <v>2</v>
      </c>
      <c r="E24" s="4">
        <v>37</v>
      </c>
      <c r="F24" s="5">
        <f>18.99*2</f>
        <v>37.979999999999997</v>
      </c>
    </row>
    <row r="25" spans="1:6" x14ac:dyDescent="0.25">
      <c r="A25" s="4">
        <v>23</v>
      </c>
      <c r="B25" s="6" t="s">
        <v>118</v>
      </c>
      <c r="C25" s="4">
        <v>2</v>
      </c>
      <c r="D25" s="4">
        <v>3</v>
      </c>
      <c r="E25" s="4">
        <v>18</v>
      </c>
      <c r="F25" s="5">
        <f>8*3</f>
        <v>24</v>
      </c>
    </row>
    <row r="26" spans="1:6" x14ac:dyDescent="0.25">
      <c r="A26" s="4">
        <v>24</v>
      </c>
      <c r="B26" s="6" t="s">
        <v>119</v>
      </c>
      <c r="C26" s="4">
        <v>15</v>
      </c>
      <c r="D26" s="4">
        <v>2</v>
      </c>
      <c r="E26" s="4">
        <v>39</v>
      </c>
      <c r="F26" s="5">
        <f>12.99*2</f>
        <v>25.98</v>
      </c>
    </row>
    <row r="27" spans="1:6" x14ac:dyDescent="0.25">
      <c r="A27" s="4">
        <v>25</v>
      </c>
      <c r="B27" s="6" t="s">
        <v>120</v>
      </c>
      <c r="C27" s="4">
        <v>22</v>
      </c>
      <c r="D27" s="4">
        <v>1</v>
      </c>
      <c r="E27" s="4">
        <v>21</v>
      </c>
      <c r="F27" s="5">
        <v>19.989999999999998</v>
      </c>
    </row>
    <row r="28" spans="1:6" x14ac:dyDescent="0.25">
      <c r="A28" s="4">
        <v>26</v>
      </c>
      <c r="B28" s="6" t="s">
        <v>121</v>
      </c>
      <c r="C28" s="4">
        <v>7</v>
      </c>
      <c r="D28" s="4">
        <v>4</v>
      </c>
      <c r="E28" s="4">
        <v>33</v>
      </c>
      <c r="F28" s="5">
        <f>18.99*4</f>
        <v>75.959999999999994</v>
      </c>
    </row>
    <row r="29" spans="1:6" x14ac:dyDescent="0.25">
      <c r="A29" s="4">
        <v>27</v>
      </c>
      <c r="B29" s="6" t="s">
        <v>122</v>
      </c>
      <c r="C29" s="4">
        <v>15</v>
      </c>
      <c r="D29" s="4">
        <v>3</v>
      </c>
      <c r="E29" s="4">
        <v>26</v>
      </c>
      <c r="F29" s="5">
        <f>12.99*3</f>
        <v>38.97</v>
      </c>
    </row>
    <row r="30" spans="1:6" x14ac:dyDescent="0.25">
      <c r="A30" s="4">
        <v>28</v>
      </c>
      <c r="B30" s="6" t="s">
        <v>123</v>
      </c>
      <c r="C30" s="4">
        <v>8</v>
      </c>
      <c r="D30" s="4">
        <v>2</v>
      </c>
      <c r="E30" s="4">
        <v>13</v>
      </c>
      <c r="F30" s="5">
        <f>18*2</f>
        <v>36</v>
      </c>
    </row>
    <row r="31" spans="1:6" x14ac:dyDescent="0.25">
      <c r="A31" s="4">
        <v>29</v>
      </c>
      <c r="B31" s="6" t="s">
        <v>124</v>
      </c>
      <c r="C31" s="4">
        <v>24</v>
      </c>
      <c r="D31" s="4">
        <v>2</v>
      </c>
      <c r="E31" s="4">
        <v>10</v>
      </c>
      <c r="F31" s="5">
        <f>18*2</f>
        <v>36</v>
      </c>
    </row>
    <row r="32" spans="1:6" x14ac:dyDescent="0.25">
      <c r="A32" s="4">
        <v>30</v>
      </c>
      <c r="B32" s="6" t="s">
        <v>125</v>
      </c>
      <c r="C32" s="4">
        <v>2</v>
      </c>
      <c r="D32" s="4">
        <v>2</v>
      </c>
      <c r="E32" s="4">
        <v>29</v>
      </c>
      <c r="F32" s="5">
        <f>8*2</f>
        <v>16</v>
      </c>
    </row>
    <row r="33" spans="1:6" x14ac:dyDescent="0.25">
      <c r="A33" s="4">
        <v>31</v>
      </c>
      <c r="B33" s="6" t="s">
        <v>126</v>
      </c>
      <c r="C33" s="4">
        <v>6</v>
      </c>
      <c r="D33" s="4">
        <v>1</v>
      </c>
      <c r="E33" s="4">
        <v>17</v>
      </c>
      <c r="F33" s="5">
        <v>12.99</v>
      </c>
    </row>
    <row r="34" spans="1:6" x14ac:dyDescent="0.25">
      <c r="A34" s="4">
        <v>32</v>
      </c>
      <c r="B34" s="6" t="s">
        <v>127</v>
      </c>
      <c r="C34" s="4">
        <v>23</v>
      </c>
      <c r="D34" s="4">
        <v>3</v>
      </c>
      <c r="E34" s="4">
        <v>35</v>
      </c>
      <c r="F34" s="5">
        <f>16*3</f>
        <v>48</v>
      </c>
    </row>
    <row r="35" spans="1:6" x14ac:dyDescent="0.25">
      <c r="A35" s="4">
        <v>33</v>
      </c>
      <c r="B35" s="6" t="s">
        <v>128</v>
      </c>
      <c r="C35" s="4">
        <v>20</v>
      </c>
      <c r="D35" s="4">
        <v>1</v>
      </c>
      <c r="E35" s="4">
        <v>38</v>
      </c>
      <c r="F35" s="5">
        <v>20</v>
      </c>
    </row>
    <row r="36" spans="1:6" x14ac:dyDescent="0.25">
      <c r="A36" s="4">
        <v>34</v>
      </c>
      <c r="B36" s="6" t="s">
        <v>129</v>
      </c>
      <c r="C36" s="4">
        <v>18</v>
      </c>
      <c r="D36" s="4">
        <v>4</v>
      </c>
      <c r="E36" s="4">
        <v>2</v>
      </c>
      <c r="F36" s="5">
        <f>21.99*4</f>
        <v>87.96</v>
      </c>
    </row>
    <row r="37" spans="1:6" x14ac:dyDescent="0.25">
      <c r="A37" s="4">
        <v>35</v>
      </c>
      <c r="B37" s="6" t="s">
        <v>130</v>
      </c>
      <c r="C37" s="4">
        <v>13</v>
      </c>
      <c r="D37" s="4">
        <v>1</v>
      </c>
      <c r="E37" s="4">
        <v>30</v>
      </c>
      <c r="F37" s="5">
        <v>20</v>
      </c>
    </row>
    <row r="38" spans="1:6" x14ac:dyDescent="0.25">
      <c r="A38" s="4">
        <v>36</v>
      </c>
      <c r="B38" s="6" t="s">
        <v>131</v>
      </c>
      <c r="C38" s="4">
        <v>18</v>
      </c>
      <c r="D38" s="4">
        <v>1</v>
      </c>
      <c r="E38" s="4">
        <v>4</v>
      </c>
      <c r="F38" s="5">
        <v>21.99</v>
      </c>
    </row>
    <row r="39" spans="1:6" x14ac:dyDescent="0.25">
      <c r="A39" s="4">
        <v>37</v>
      </c>
      <c r="B39" s="6" t="s">
        <v>132</v>
      </c>
      <c r="C39" s="4">
        <v>19</v>
      </c>
      <c r="D39" s="4">
        <v>2</v>
      </c>
      <c r="E39" s="4">
        <v>20</v>
      </c>
      <c r="F39" s="5">
        <f>16*2</f>
        <v>32</v>
      </c>
    </row>
    <row r="40" spans="1:6" x14ac:dyDescent="0.25">
      <c r="A40" s="4">
        <v>38</v>
      </c>
      <c r="B40" s="6" t="s">
        <v>133</v>
      </c>
      <c r="C40" s="4">
        <v>12</v>
      </c>
      <c r="D40" s="4">
        <v>1</v>
      </c>
      <c r="E40" s="4">
        <v>16</v>
      </c>
      <c r="F40" s="5">
        <v>15.99</v>
      </c>
    </row>
    <row r="41" spans="1:6" x14ac:dyDescent="0.25">
      <c r="A41" s="4">
        <v>39</v>
      </c>
      <c r="B41" s="6" t="s">
        <v>134</v>
      </c>
      <c r="C41" s="4">
        <v>20</v>
      </c>
      <c r="D41" s="4">
        <v>2</v>
      </c>
      <c r="E41" s="4">
        <v>34</v>
      </c>
      <c r="F41" s="5">
        <f>20*2</f>
        <v>40</v>
      </c>
    </row>
    <row r="42" spans="1:6" x14ac:dyDescent="0.25">
      <c r="A42" s="4">
        <v>40</v>
      </c>
      <c r="B42" s="6" t="s">
        <v>135</v>
      </c>
      <c r="C42" s="4">
        <v>3</v>
      </c>
      <c r="D42" s="4">
        <v>3</v>
      </c>
      <c r="E42" s="4">
        <v>23</v>
      </c>
      <c r="F42" s="5">
        <f>15*3</f>
        <v>45</v>
      </c>
    </row>
    <row r="43" spans="1:6" x14ac:dyDescent="0.25">
      <c r="A43" s="4">
        <v>41</v>
      </c>
      <c r="B43" s="6" t="s">
        <v>136</v>
      </c>
      <c r="C43" s="4">
        <v>10</v>
      </c>
      <c r="D43" s="4">
        <v>1</v>
      </c>
      <c r="E43" s="4">
        <v>4</v>
      </c>
      <c r="F43" s="5">
        <v>15</v>
      </c>
    </row>
    <row r="44" spans="1:6" x14ac:dyDescent="0.25">
      <c r="A44" s="4">
        <v>42</v>
      </c>
      <c r="B44" s="6" t="s">
        <v>137</v>
      </c>
      <c r="C44" s="4">
        <v>22</v>
      </c>
      <c r="D44" s="4">
        <v>1</v>
      </c>
      <c r="E44" s="4">
        <v>22</v>
      </c>
      <c r="F44" s="5">
        <v>19.989999999999998</v>
      </c>
    </row>
    <row r="45" spans="1:6" x14ac:dyDescent="0.25">
      <c r="A45" s="4">
        <v>43</v>
      </c>
      <c r="B45" s="6" t="s">
        <v>138</v>
      </c>
      <c r="C45" s="4">
        <v>7</v>
      </c>
      <c r="D45" s="4">
        <v>4</v>
      </c>
      <c r="E45" s="4">
        <v>32</v>
      </c>
      <c r="F45" s="5">
        <f>18.99*4</f>
        <v>75.959999999999994</v>
      </c>
    </row>
    <row r="46" spans="1:6" x14ac:dyDescent="0.25">
      <c r="A46" s="4">
        <v>44</v>
      </c>
      <c r="B46" s="6" t="s">
        <v>139</v>
      </c>
      <c r="C46" s="4">
        <v>11</v>
      </c>
      <c r="D46" s="4">
        <v>1</v>
      </c>
      <c r="E46" s="4">
        <v>34</v>
      </c>
      <c r="F46" s="5">
        <v>22</v>
      </c>
    </row>
    <row r="47" spans="1:6" x14ac:dyDescent="0.25">
      <c r="A47" s="4">
        <v>45</v>
      </c>
      <c r="B47" s="6" t="s">
        <v>140</v>
      </c>
      <c r="C47" s="4">
        <v>7</v>
      </c>
      <c r="D47" s="4">
        <v>2</v>
      </c>
      <c r="E47" s="4">
        <v>11</v>
      </c>
      <c r="F47" s="5">
        <f>18.99*2</f>
        <v>37.979999999999997</v>
      </c>
    </row>
    <row r="48" spans="1:6" x14ac:dyDescent="0.25">
      <c r="A48" s="4">
        <v>46</v>
      </c>
      <c r="B48" s="6" t="s">
        <v>141</v>
      </c>
      <c r="C48" s="4">
        <v>5</v>
      </c>
      <c r="D48" s="4">
        <v>2</v>
      </c>
      <c r="E48" s="4">
        <v>7</v>
      </c>
      <c r="F48" s="5">
        <f>35*2</f>
        <v>70</v>
      </c>
    </row>
    <row r="49" spans="1:6" x14ac:dyDescent="0.25">
      <c r="A49" s="4">
        <v>47</v>
      </c>
      <c r="B49" s="6" t="s">
        <v>142</v>
      </c>
      <c r="C49" s="4">
        <v>8</v>
      </c>
      <c r="D49" s="4">
        <v>2</v>
      </c>
      <c r="E49" s="4">
        <v>29</v>
      </c>
      <c r="F49" s="5">
        <f>18*2</f>
        <v>36</v>
      </c>
    </row>
    <row r="50" spans="1:6" x14ac:dyDescent="0.25">
      <c r="A50" s="4">
        <v>48</v>
      </c>
      <c r="B50" s="6" t="s">
        <v>143</v>
      </c>
      <c r="C50" s="4">
        <v>5</v>
      </c>
      <c r="D50" s="4">
        <v>3</v>
      </c>
      <c r="E50" s="4">
        <v>40</v>
      </c>
      <c r="F50" s="5">
        <f>35*3</f>
        <v>105</v>
      </c>
    </row>
    <row r="51" spans="1:6" x14ac:dyDescent="0.25">
      <c r="A51" s="4">
        <v>49</v>
      </c>
      <c r="B51" s="6" t="s">
        <v>144</v>
      </c>
      <c r="C51" s="4">
        <v>4</v>
      </c>
      <c r="D51" s="4">
        <v>2</v>
      </c>
      <c r="E51" s="4">
        <v>1</v>
      </c>
      <c r="F51" s="5">
        <f>29.99*2</f>
        <v>59.98</v>
      </c>
    </row>
    <row r="52" spans="1:6" x14ac:dyDescent="0.25">
      <c r="A52" s="4">
        <v>50</v>
      </c>
      <c r="B52" s="6" t="s">
        <v>145</v>
      </c>
      <c r="C52" s="4">
        <v>9</v>
      </c>
      <c r="D52" s="4">
        <v>2</v>
      </c>
      <c r="E52" s="4">
        <v>12</v>
      </c>
      <c r="F52" s="5">
        <f>22*2</f>
        <v>44</v>
      </c>
    </row>
    <row r="53" spans="1:6" x14ac:dyDescent="0.25">
      <c r="A53" s="4">
        <v>51</v>
      </c>
      <c r="B53" s="6" t="s">
        <v>146</v>
      </c>
      <c r="C53" s="4">
        <v>21</v>
      </c>
      <c r="D53" s="4">
        <v>1</v>
      </c>
      <c r="E53" s="4">
        <v>31</v>
      </c>
      <c r="F53" s="5">
        <v>27.99</v>
      </c>
    </row>
    <row r="54" spans="1:6" x14ac:dyDescent="0.25">
      <c r="A54" s="4">
        <v>52</v>
      </c>
      <c r="B54" s="6" t="s">
        <v>147</v>
      </c>
      <c r="C54" s="4">
        <v>17</v>
      </c>
      <c r="D54" s="4">
        <v>2</v>
      </c>
      <c r="E54" s="4">
        <v>28</v>
      </c>
      <c r="F54" s="5">
        <f>24*2</f>
        <v>48</v>
      </c>
    </row>
    <row r="55" spans="1:6" x14ac:dyDescent="0.25">
      <c r="A55" s="4">
        <v>53</v>
      </c>
      <c r="B55" s="6" t="s">
        <v>148</v>
      </c>
      <c r="C55" s="4">
        <v>20</v>
      </c>
      <c r="D55" s="4">
        <v>2</v>
      </c>
      <c r="E55" s="4">
        <v>9</v>
      </c>
      <c r="F55" s="5">
        <f>20*2</f>
        <v>40</v>
      </c>
    </row>
    <row r="56" spans="1:6" x14ac:dyDescent="0.25">
      <c r="A56" s="4">
        <v>54</v>
      </c>
      <c r="B56" s="6" t="s">
        <v>149</v>
      </c>
      <c r="C56" s="4">
        <v>14</v>
      </c>
      <c r="D56" s="4">
        <v>1</v>
      </c>
      <c r="E56" s="4">
        <v>20</v>
      </c>
      <c r="F56" s="5">
        <v>38.99</v>
      </c>
    </row>
    <row r="57" spans="1:6" x14ac:dyDescent="0.25">
      <c r="A57" s="4">
        <v>55</v>
      </c>
      <c r="B57" s="6" t="s">
        <v>150</v>
      </c>
      <c r="C57" s="4">
        <v>1</v>
      </c>
      <c r="D57" s="4">
        <v>1</v>
      </c>
      <c r="E57" s="4">
        <v>2</v>
      </c>
      <c r="F57" s="5">
        <v>19.989999999999998</v>
      </c>
    </row>
    <row r="58" spans="1:6" x14ac:dyDescent="0.25">
      <c r="A58" s="4">
        <v>56</v>
      </c>
      <c r="B58" s="6" t="s">
        <v>151</v>
      </c>
      <c r="C58" s="4">
        <v>7</v>
      </c>
      <c r="D58" s="4">
        <v>4</v>
      </c>
      <c r="E58" s="4">
        <v>30</v>
      </c>
      <c r="F58" s="5">
        <f>18.99*4</f>
        <v>75.959999999999994</v>
      </c>
    </row>
    <row r="59" spans="1:6" x14ac:dyDescent="0.25">
      <c r="A59" s="4">
        <v>57</v>
      </c>
      <c r="B59" s="6" t="s">
        <v>152</v>
      </c>
      <c r="C59" s="4">
        <v>20</v>
      </c>
      <c r="D59" s="4">
        <v>4</v>
      </c>
      <c r="E59" s="4">
        <v>19</v>
      </c>
      <c r="F59" s="5">
        <f>20*4</f>
        <v>80</v>
      </c>
    </row>
    <row r="60" spans="1:6" x14ac:dyDescent="0.25">
      <c r="A60" s="4">
        <v>58</v>
      </c>
      <c r="B60" s="6" t="s">
        <v>153</v>
      </c>
      <c r="C60" s="4">
        <v>22</v>
      </c>
      <c r="D60" s="4">
        <v>3</v>
      </c>
      <c r="E60" s="4">
        <v>33</v>
      </c>
      <c r="F60" s="5">
        <f>19.99*3</f>
        <v>59.97</v>
      </c>
    </row>
    <row r="61" spans="1:6" x14ac:dyDescent="0.25">
      <c r="A61" s="4">
        <v>59</v>
      </c>
      <c r="B61" s="6" t="s">
        <v>154</v>
      </c>
      <c r="C61" s="4">
        <v>4</v>
      </c>
      <c r="D61" s="4">
        <v>1</v>
      </c>
      <c r="E61" s="4">
        <v>5</v>
      </c>
      <c r="F61" s="5">
        <v>29.99</v>
      </c>
    </row>
    <row r="62" spans="1:6" x14ac:dyDescent="0.25">
      <c r="A62" s="4">
        <v>60</v>
      </c>
      <c r="B62" s="6" t="s">
        <v>155</v>
      </c>
      <c r="C62" s="4">
        <v>3</v>
      </c>
      <c r="D62" s="4">
        <v>1</v>
      </c>
      <c r="E62" s="4">
        <v>25</v>
      </c>
      <c r="F62" s="5">
        <v>15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PANORAMICA</vt:lpstr>
      <vt:lpstr>TABELLE</vt:lpstr>
      <vt:lpstr>Toy</vt:lpstr>
      <vt:lpstr>Categoria</vt:lpstr>
      <vt:lpstr>Regione</vt:lpstr>
      <vt:lpstr>Stato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Torbidoni</dc:creator>
  <cp:lastModifiedBy>Alessio Torbidoni</cp:lastModifiedBy>
  <dcterms:created xsi:type="dcterms:W3CDTF">2025-04-13T09:36:07Z</dcterms:created>
  <dcterms:modified xsi:type="dcterms:W3CDTF">2025-04-14T08:13:15Z</dcterms:modified>
</cp:coreProperties>
</file>