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7jg\Dropbox\Shared Folder with RA\Projects\SEEM\Morphometry\"/>
    </mc:Choice>
  </mc:AlternateContent>
  <bookViews>
    <workbookView xWindow="0" yWindow="0" windowWidth="28800" windowHeight="18000" tabRatio="717" activeTab="1"/>
  </bookViews>
  <sheets>
    <sheet name="Duodenal-SEEM" sheetId="1" r:id="rId1"/>
    <sheet name="Duodenal-SEEMClean" sheetId="12" r:id="rId2"/>
    <sheet name="Rectal-SEEM" sheetId="2" r:id="rId3"/>
    <sheet name="Rectal-SEEMClean" sheetId="25" r:id="rId4"/>
    <sheet name="Rectal-UVA-normal" sheetId="6" r:id="rId5"/>
    <sheet name="Rectal-UVA-normalClean" sheetId="26" r:id="rId6"/>
    <sheet name="Rectal-UVA-disease" sheetId="8" r:id="rId7"/>
    <sheet name="Rectal-UVA-diseaseClean" sheetId="27" r:id="rId8"/>
    <sheet name="Duodenal-UVA-Normal" sheetId="3" r:id="rId9"/>
    <sheet name="Duodenal-UVA-NormalClean" sheetId="28" r:id="rId10"/>
    <sheet name="Duodenal-UVA-Celiac" sheetId="4" r:id="rId11"/>
    <sheet name="Duodenal-UVA-CeliacClean" sheetId="29" r:id="rId12"/>
    <sheet name="duodenal-CCHMC-Normal" sheetId="9" r:id="rId13"/>
    <sheet name="duodenal-CCHMC-NormalClean" sheetId="30" r:id="rId14"/>
    <sheet name="duodenal-CCHMC-Celiac" sheetId="10" r:id="rId15"/>
    <sheet name="duodenal-CCHMC-CeliacClean" sheetId="31" r:id="rId16"/>
    <sheet name="Duodenal-PK-Normal" sheetId="33" r:id="rId17"/>
    <sheet name="Duodenal-PK-NormalClean" sheetId="11" r:id="rId18"/>
    <sheet name="Duodenal-PK-Celiac" sheetId="32" r:id="rId19"/>
    <sheet name="Duodenal-PK-CeliacClean" sheetId="13" r:id="rId20"/>
    <sheet name="for analysis with scores" sheetId="20" r:id="rId21"/>
    <sheet name="R_for analysis with scores" sheetId="24" r:id="rId22"/>
    <sheet name="Sheet8" sheetId="21" r:id="rId23"/>
    <sheet name="Sheet9" sheetId="22" r:id="rId24"/>
    <sheet name="Sheet1 (3)" sheetId="23" r:id="rId25"/>
  </sheets>
  <definedNames>
    <definedName name="_xlnm._FilterDatabase" localSheetId="1" hidden="1">'Duodenal-SEEMClean'!$A$1:$O$1</definedName>
    <definedName name="_xlnm._FilterDatabase" localSheetId="10" hidden="1">'Duodenal-UVA-Celiac'!$A$1:$U$64</definedName>
    <definedName name="_xlnm._FilterDatabase" localSheetId="11" hidden="1">'Duodenal-UVA-CeliacClean'!$A$1:$M$64</definedName>
  </definedNames>
  <calcPr calcId="152511"/>
  <pivotCaches>
    <pivotCache cacheId="0" r:id="rId26"/>
    <pivotCache cacheId="1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F30" i="12"/>
  <c r="O10" i="33" l="1"/>
  <c r="E10" i="33"/>
  <c r="O9" i="33"/>
  <c r="E9" i="33"/>
  <c r="E8" i="33"/>
  <c r="O7" i="33"/>
  <c r="E7" i="33"/>
  <c r="O6" i="33"/>
  <c r="E6" i="33"/>
  <c r="O5" i="33"/>
  <c r="E5" i="33"/>
  <c r="O4" i="33"/>
  <c r="E4" i="33"/>
  <c r="O3" i="33"/>
  <c r="E3" i="33"/>
  <c r="O2" i="33"/>
  <c r="E2" i="33"/>
  <c r="D19" i="32" l="1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Q4" i="32"/>
  <c r="D4" i="32"/>
  <c r="Q3" i="32"/>
  <c r="D3" i="32"/>
  <c r="Q2" i="32"/>
  <c r="D2" i="32"/>
  <c r="O12" i="31"/>
  <c r="K12" i="31"/>
  <c r="E12" i="31"/>
  <c r="O11" i="31"/>
  <c r="K11" i="31"/>
  <c r="E11" i="31"/>
  <c r="O9" i="31"/>
  <c r="K9" i="31"/>
  <c r="E9" i="31"/>
  <c r="O8" i="31"/>
  <c r="K8" i="31"/>
  <c r="E8" i="31"/>
  <c r="O7" i="31"/>
  <c r="K7" i="31"/>
  <c r="E7" i="31"/>
  <c r="O5" i="31"/>
  <c r="K5" i="31"/>
  <c r="E5" i="31"/>
  <c r="O2" i="31"/>
  <c r="M2" i="31"/>
  <c r="K2" i="31"/>
  <c r="E2" i="31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J32" i="29"/>
  <c r="D32" i="29"/>
  <c r="J31" i="29"/>
  <c r="D31" i="29"/>
  <c r="J30" i="29"/>
  <c r="D30" i="29"/>
  <c r="J29" i="29"/>
  <c r="D29" i="29"/>
  <c r="J28" i="29"/>
  <c r="D28" i="29"/>
  <c r="J27" i="29"/>
  <c r="D27" i="29"/>
  <c r="J26" i="29"/>
  <c r="D26" i="29"/>
  <c r="J25" i="29"/>
  <c r="D25" i="29"/>
  <c r="J24" i="29"/>
  <c r="D24" i="29"/>
  <c r="J23" i="29"/>
  <c r="D23" i="29"/>
  <c r="J22" i="29"/>
  <c r="D22" i="29"/>
  <c r="J21" i="29"/>
  <c r="D21" i="29"/>
  <c r="J20" i="29"/>
  <c r="D20" i="29"/>
  <c r="J19" i="29"/>
  <c r="D19" i="29"/>
  <c r="J18" i="29"/>
  <c r="D18" i="29"/>
  <c r="J17" i="29"/>
  <c r="D17" i="29"/>
  <c r="J16" i="29"/>
  <c r="D16" i="29"/>
  <c r="J15" i="29"/>
  <c r="D15" i="29"/>
  <c r="J14" i="29"/>
  <c r="D14" i="29"/>
  <c r="J13" i="29"/>
  <c r="D13" i="29"/>
  <c r="J12" i="29"/>
  <c r="D12" i="29"/>
  <c r="J11" i="29"/>
  <c r="D11" i="29"/>
  <c r="J10" i="29"/>
  <c r="D10" i="29"/>
  <c r="J9" i="29"/>
  <c r="D9" i="29"/>
  <c r="J8" i="29"/>
  <c r="D8" i="29"/>
  <c r="J7" i="29"/>
  <c r="D7" i="29"/>
  <c r="J6" i="29"/>
  <c r="D6" i="29"/>
  <c r="J5" i="29"/>
  <c r="D5" i="29"/>
  <c r="J4" i="29"/>
  <c r="D4" i="29"/>
  <c r="J3" i="29"/>
  <c r="D3" i="29"/>
  <c r="J2" i="29"/>
  <c r="D2" i="29"/>
  <c r="J31" i="28"/>
  <c r="D31" i="28"/>
  <c r="J30" i="28"/>
  <c r="D30" i="28"/>
  <c r="J29" i="28"/>
  <c r="D29" i="28"/>
  <c r="J28" i="28"/>
  <c r="D28" i="28"/>
  <c r="J27" i="28"/>
  <c r="D27" i="28"/>
  <c r="J26" i="28"/>
  <c r="D26" i="28"/>
  <c r="J25" i="28"/>
  <c r="D25" i="28"/>
  <c r="J24" i="28"/>
  <c r="D24" i="28"/>
  <c r="J23" i="28"/>
  <c r="D23" i="28"/>
  <c r="J22" i="28"/>
  <c r="D22" i="28"/>
  <c r="J21" i="28"/>
  <c r="D21" i="28"/>
  <c r="J20" i="28"/>
  <c r="D20" i="28"/>
  <c r="J19" i="28"/>
  <c r="D19" i="28"/>
  <c r="J18" i="28"/>
  <c r="D18" i="28"/>
  <c r="J17" i="28"/>
  <c r="D17" i="28"/>
  <c r="J16" i="28"/>
  <c r="D16" i="28"/>
  <c r="J15" i="28"/>
  <c r="D15" i="28"/>
  <c r="J14" i="28"/>
  <c r="D14" i="28"/>
  <c r="J13" i="28"/>
  <c r="D13" i="28"/>
  <c r="J12" i="28"/>
  <c r="D12" i="28"/>
  <c r="J11" i="28"/>
  <c r="D11" i="28"/>
  <c r="J10" i="28"/>
  <c r="D10" i="28"/>
  <c r="J9" i="28"/>
  <c r="D9" i="28"/>
  <c r="J8" i="28"/>
  <c r="D8" i="28"/>
  <c r="J7" i="28"/>
  <c r="D7" i="28"/>
  <c r="J6" i="28"/>
  <c r="D6" i="28"/>
  <c r="J5" i="28"/>
  <c r="D5" i="28"/>
  <c r="J4" i="28"/>
  <c r="D4" i="28"/>
  <c r="J3" i="28"/>
  <c r="D3" i="28"/>
  <c r="J2" i="28"/>
  <c r="D2" i="28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K7" i="2" l="1"/>
  <c r="K8" i="2"/>
  <c r="K9" i="2"/>
  <c r="K10" i="2"/>
  <c r="K11" i="2"/>
  <c r="K12" i="2"/>
  <c r="K13" i="2"/>
  <c r="K14" i="2"/>
  <c r="K15" i="2"/>
  <c r="K16" i="2"/>
  <c r="F49" i="12"/>
  <c r="F50" i="12"/>
  <c r="F52" i="12"/>
  <c r="F53" i="12"/>
  <c r="F54" i="12"/>
  <c r="F56" i="12"/>
  <c r="F57" i="12"/>
  <c r="F58" i="12"/>
  <c r="F59" i="12"/>
  <c r="F48" i="12"/>
  <c r="F40" i="12"/>
  <c r="F41" i="12"/>
  <c r="F42" i="12"/>
  <c r="F43" i="12"/>
  <c r="F44" i="12"/>
  <c r="F45" i="12"/>
  <c r="F46" i="12"/>
  <c r="F39" i="12"/>
  <c r="F36" i="12" l="1"/>
  <c r="F35" i="12"/>
  <c r="F34" i="12"/>
  <c r="F33" i="12"/>
  <c r="N14" i="4" l="1"/>
  <c r="N15" i="4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D7" i="13" l="1"/>
  <c r="D8" i="13"/>
  <c r="D9" i="13"/>
  <c r="D10" i="13"/>
  <c r="D11" i="13"/>
  <c r="D12" i="13"/>
  <c r="D13" i="13"/>
  <c r="D14" i="13"/>
  <c r="D15" i="13"/>
  <c r="D16" i="13"/>
  <c r="D17" i="13"/>
  <c r="D18" i="13"/>
  <c r="D19" i="13"/>
  <c r="D6" i="13"/>
  <c r="D5" i="13"/>
  <c r="D4" i="13"/>
  <c r="D3" i="13"/>
  <c r="D2" i="13"/>
  <c r="G16" i="8"/>
  <c r="G12" i="8"/>
  <c r="H12" i="8"/>
  <c r="E13" i="9"/>
  <c r="Q2" i="1"/>
  <c r="F19" i="12"/>
  <c r="F20" i="12"/>
  <c r="Q27" i="1"/>
  <c r="E27" i="1"/>
  <c r="F10" i="12"/>
  <c r="F32" i="12"/>
  <c r="F31" i="12"/>
  <c r="F29" i="12"/>
  <c r="F28" i="12"/>
  <c r="F27" i="12"/>
  <c r="F26" i="12"/>
  <c r="F25" i="12"/>
  <c r="F24" i="12"/>
  <c r="F23" i="12"/>
  <c r="F22" i="12"/>
  <c r="F21" i="12"/>
  <c r="F18" i="12"/>
  <c r="F16" i="12"/>
  <c r="F15" i="12"/>
  <c r="F14" i="12"/>
  <c r="F12" i="12"/>
  <c r="F11" i="12"/>
  <c r="F9" i="12"/>
  <c r="F8" i="12"/>
  <c r="F7" i="12"/>
  <c r="F6" i="12"/>
  <c r="F5" i="12"/>
  <c r="F4" i="12"/>
  <c r="F2" i="12"/>
  <c r="F3" i="12"/>
  <c r="E38" i="1"/>
  <c r="E40" i="1"/>
  <c r="E41" i="1"/>
  <c r="E10" i="11"/>
  <c r="E9" i="11"/>
  <c r="E8" i="11"/>
  <c r="E7" i="11"/>
  <c r="E6" i="11"/>
  <c r="E5" i="11"/>
  <c r="E4" i="11"/>
  <c r="E3" i="11"/>
  <c r="E2" i="11"/>
  <c r="S8" i="10"/>
  <c r="S9" i="10"/>
  <c r="S11" i="10"/>
  <c r="S12" i="10"/>
  <c r="S7" i="10"/>
  <c r="S5" i="10"/>
  <c r="O5" i="10"/>
  <c r="O7" i="10"/>
  <c r="O8" i="10"/>
  <c r="O9" i="10"/>
  <c r="O11" i="10"/>
  <c r="O12" i="10"/>
  <c r="M2" i="10"/>
  <c r="O2" i="10"/>
  <c r="K2" i="10"/>
  <c r="K12" i="10"/>
  <c r="K11" i="10"/>
  <c r="K9" i="10"/>
  <c r="K8" i="10"/>
  <c r="K7" i="10"/>
  <c r="K5" i="10"/>
  <c r="E12" i="10"/>
  <c r="E11" i="10"/>
  <c r="E9" i="10"/>
  <c r="E8" i="10"/>
  <c r="E7" i="10"/>
  <c r="E5" i="10"/>
  <c r="E2" i="10"/>
  <c r="Q41" i="1"/>
  <c r="Q35" i="1"/>
  <c r="Q37" i="1"/>
  <c r="Q38" i="1"/>
  <c r="Q40" i="1"/>
  <c r="E36" i="1"/>
  <c r="E35" i="1"/>
  <c r="Q32" i="1"/>
  <c r="Q33" i="1"/>
  <c r="Q34" i="1"/>
  <c r="E34" i="1"/>
  <c r="Q31" i="1"/>
  <c r="E33" i="1"/>
  <c r="E32" i="1"/>
  <c r="E31" i="1"/>
  <c r="Q29" i="1"/>
  <c r="Q30" i="1"/>
  <c r="E30" i="1"/>
  <c r="Q28" i="1"/>
  <c r="E29" i="1"/>
  <c r="Q26" i="1"/>
  <c r="E28" i="1"/>
  <c r="E10" i="1"/>
  <c r="E11" i="1"/>
  <c r="E12" i="1"/>
  <c r="E13" i="1"/>
  <c r="E14" i="1"/>
  <c r="E16" i="1"/>
  <c r="E17" i="1"/>
  <c r="E18" i="1"/>
  <c r="E20" i="1"/>
  <c r="E22" i="1"/>
  <c r="E24" i="1"/>
  <c r="E26" i="1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E19" i="9"/>
  <c r="E18" i="9"/>
  <c r="E17" i="9"/>
  <c r="E16" i="9"/>
  <c r="E15" i="9"/>
  <c r="E14" i="9"/>
  <c r="E12" i="9"/>
  <c r="E11" i="9"/>
  <c r="E10" i="9"/>
  <c r="E9" i="9"/>
  <c r="E8" i="9"/>
  <c r="E7" i="9"/>
  <c r="E6" i="9"/>
  <c r="E5" i="9"/>
  <c r="E4" i="9"/>
  <c r="E3" i="9"/>
  <c r="E2" i="9"/>
  <c r="U32" i="4"/>
  <c r="N32" i="4"/>
  <c r="N31" i="4"/>
  <c r="U30" i="4"/>
  <c r="N30" i="4"/>
  <c r="U29" i="4"/>
  <c r="N29" i="4"/>
  <c r="U28" i="4"/>
  <c r="N28" i="4"/>
  <c r="U27" i="4"/>
  <c r="N27" i="4"/>
  <c r="U26" i="4"/>
  <c r="N26" i="4"/>
  <c r="U25" i="4"/>
  <c r="N25" i="4"/>
  <c r="U24" i="4"/>
  <c r="N24" i="4"/>
  <c r="U23" i="4"/>
  <c r="N23" i="4"/>
  <c r="U22" i="4"/>
  <c r="N22" i="4"/>
  <c r="U21" i="4"/>
  <c r="N21" i="4"/>
  <c r="U20" i="4"/>
  <c r="N20" i="4"/>
  <c r="U19" i="4"/>
  <c r="N19" i="4"/>
  <c r="U18" i="4"/>
  <c r="N18" i="4"/>
  <c r="U17" i="4"/>
  <c r="N17" i="4"/>
  <c r="U16" i="4"/>
  <c r="N16" i="4"/>
  <c r="U15" i="4"/>
  <c r="U14" i="4"/>
  <c r="U13" i="4"/>
  <c r="N13" i="4"/>
  <c r="U12" i="4"/>
  <c r="U11" i="4"/>
  <c r="N11" i="4"/>
  <c r="U10" i="4"/>
  <c r="N10" i="4"/>
  <c r="U9" i="4"/>
  <c r="N9" i="4"/>
  <c r="U8" i="4"/>
  <c r="N8" i="4"/>
  <c r="U7" i="4"/>
  <c r="N7" i="4"/>
  <c r="U6" i="4"/>
  <c r="N6" i="4"/>
  <c r="U5" i="4"/>
  <c r="N5" i="4"/>
  <c r="U4" i="4"/>
  <c r="N4" i="4"/>
  <c r="U3" i="4"/>
  <c r="N3" i="4"/>
  <c r="U2" i="4"/>
  <c r="N2" i="4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Q25" i="1"/>
  <c r="Q24" i="1"/>
  <c r="Q22" i="1"/>
  <c r="Q21" i="1"/>
  <c r="Q19" i="1"/>
  <c r="Q18" i="1"/>
  <c r="Q13" i="1"/>
  <c r="Q11" i="1"/>
  <c r="K11" i="1"/>
  <c r="Q8" i="1"/>
  <c r="K8" i="1"/>
  <c r="E9" i="1"/>
  <c r="K9" i="1"/>
  <c r="Q9" i="1"/>
  <c r="M16" i="8"/>
  <c r="G15" i="8"/>
  <c r="M15" i="8"/>
  <c r="M14" i="8"/>
  <c r="G14" i="8"/>
  <c r="M12" i="8"/>
  <c r="G11" i="8"/>
  <c r="M11" i="8"/>
  <c r="M8" i="8"/>
  <c r="G7" i="8"/>
  <c r="M7" i="8"/>
  <c r="G6" i="8"/>
  <c r="M6" i="8"/>
  <c r="G5" i="8"/>
  <c r="M5" i="8"/>
  <c r="M4" i="8"/>
  <c r="M3" i="8"/>
  <c r="G3" i="8"/>
  <c r="M2" i="8"/>
  <c r="F11" i="6"/>
  <c r="L11" i="6"/>
  <c r="L10" i="6"/>
  <c r="F10" i="6"/>
  <c r="F9" i="6"/>
  <c r="L9" i="6"/>
  <c r="F8" i="6"/>
  <c r="L8" i="6"/>
  <c r="F7" i="6"/>
  <c r="L7" i="6"/>
  <c r="L6" i="6"/>
  <c r="F6" i="6"/>
  <c r="L5" i="6"/>
  <c r="F5" i="6"/>
  <c r="F4" i="6"/>
  <c r="L4" i="6"/>
  <c r="F2" i="6"/>
  <c r="L2" i="6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Q7" i="1"/>
  <c r="K7" i="1"/>
  <c r="E7" i="1"/>
  <c r="Q6" i="1"/>
  <c r="K6" i="1"/>
  <c r="E6" i="1"/>
  <c r="Q5" i="1"/>
  <c r="K5" i="1"/>
  <c r="E5" i="1"/>
  <c r="Q4" i="1"/>
  <c r="K4" i="1"/>
  <c r="E4" i="1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10" i="2"/>
  <c r="E9" i="2"/>
  <c r="K6" i="2"/>
  <c r="E6" i="2"/>
  <c r="E7" i="2"/>
  <c r="K4" i="2"/>
  <c r="E4" i="2"/>
  <c r="E3" i="2"/>
  <c r="K3" i="2"/>
  <c r="K2" i="2"/>
  <c r="E2" i="2"/>
  <c r="Q3" i="1"/>
  <c r="K3" i="1"/>
  <c r="E3" i="1"/>
  <c r="K2" i="1"/>
  <c r="E2" i="1"/>
</calcChain>
</file>

<file path=xl/comments1.xml><?xml version="1.0" encoding="utf-8"?>
<comments xmlns="http://schemas.openxmlformats.org/spreadsheetml/2006/main">
  <authors>
    <author>Ehsan, Lubaina (le7jg)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area=2500um^2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area+2500um^2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from area = 2500 um^2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</commentList>
</comments>
</file>

<file path=xl/comments2.xml><?xml version="1.0" encoding="utf-8"?>
<comments xmlns="http://schemas.openxmlformats.org/spreadsheetml/2006/main">
  <authors>
    <author>Ehsan, Lubaina (le7jg)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area=2500um^2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area+2500um^2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from area = 2500 um^2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</commentList>
</comments>
</file>

<file path=xl/comments3.xml><?xml version="1.0" encoding="utf-8"?>
<comments xmlns="http://schemas.openxmlformats.org/spreadsheetml/2006/main">
  <authors>
    <author>Ehsan, Lubaina (le7jg)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area=2500um^2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area+2500um^2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from area = 2500 um^2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</commentList>
</comments>
</file>

<file path=xl/comments4.xml><?xml version="1.0" encoding="utf-8"?>
<comments xmlns="http://schemas.openxmlformats.org/spreadsheetml/2006/main">
  <authors>
    <author>Ehsan, Lubaina (le7jg)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area=2500um^2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area+2500um^2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from area = 2500 um^2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</commentList>
</comments>
</file>

<file path=xl/comments5.xml><?xml version="1.0" encoding="utf-8"?>
<comments xmlns="http://schemas.openxmlformats.org/spreadsheetml/2006/main">
  <authors>
    <author>Ehsan, Lubaina (le7jg)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area=2500um^2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area+2500um^2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from area = 2500 um^2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</commentList>
</comments>
</file>

<file path=xl/comments6.xml><?xml version="1.0" encoding="utf-8"?>
<comments xmlns="http://schemas.openxmlformats.org/spreadsheetml/2006/main">
  <authors>
    <author>Ehsan, Lubaina (le7jg)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area=2500um^2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area+2500um^2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from area = 2500 um^2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counted in 3 crypts</t>
        </r>
      </text>
    </comment>
  </commentList>
</comments>
</file>

<file path=xl/comments7.xml><?xml version="1.0" encoding="utf-8"?>
<comments xmlns="http://schemas.openxmlformats.org/spreadsheetml/2006/main">
  <authors>
    <author>Ehsan, Lubaina (le7jg)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Ehsan, Lubaina (le7jg):</t>
        </r>
        <r>
          <rPr>
            <sz val="9"/>
            <color indexed="81"/>
            <rFont val="Tahoma"/>
            <family val="2"/>
          </rPr>
          <t xml:space="preserve">
area+2500um^2</t>
        </r>
      </text>
    </comment>
  </commentList>
</comments>
</file>

<file path=xl/sharedStrings.xml><?xml version="1.0" encoding="utf-8"?>
<sst xmlns="http://schemas.openxmlformats.org/spreadsheetml/2006/main" count="1768" uniqueCount="451">
  <si>
    <t>File</t>
  </si>
  <si>
    <t>Villus Length</t>
  </si>
  <si>
    <t>Crypt Length</t>
  </si>
  <si>
    <t>V:C Ratio</t>
  </si>
  <si>
    <t>IELs/100 epi</t>
  </si>
  <si>
    <t>Area</t>
  </si>
  <si>
    <t>Comments</t>
  </si>
  <si>
    <t>Annotator</t>
  </si>
  <si>
    <t>VA</t>
  </si>
  <si>
    <t>SEEM_1_1</t>
  </si>
  <si>
    <t>MICs</t>
  </si>
  <si>
    <t>Goblet Cells/100 epi</t>
  </si>
  <si>
    <t>Giardia (Y/N)</t>
  </si>
  <si>
    <t>H. pylori (Y/N)</t>
  </si>
  <si>
    <t>MICs/2500um2</t>
  </si>
  <si>
    <t>Intramucosal Brunner Glands (# of foci)</t>
  </si>
  <si>
    <t>Average Paneth Cells/Crypt</t>
  </si>
  <si>
    <t>N</t>
  </si>
  <si>
    <t>SEEM_2_3</t>
  </si>
  <si>
    <t>neutro/2500um2</t>
  </si>
  <si>
    <t>eosino/2500um2</t>
  </si>
  <si>
    <t>total paneth</t>
  </si>
  <si>
    <t>number of crypts</t>
  </si>
  <si>
    <t xml:space="preserve">Neutro in LP </t>
  </si>
  <si>
    <t>Lymph in LP</t>
  </si>
  <si>
    <t xml:space="preserve">Eosinophils in LP </t>
  </si>
  <si>
    <t>Crypt dia-1</t>
  </si>
  <si>
    <t>Crypt dia-2</t>
  </si>
  <si>
    <t>Crypt dia-3</t>
  </si>
  <si>
    <t>Crypt diameter (um)</t>
  </si>
  <si>
    <t>Crypt length (um)</t>
  </si>
  <si>
    <t>Lympho in EP/3 crypt</t>
  </si>
  <si>
    <t>Lympho Ep/crypt</t>
  </si>
  <si>
    <t>R_SEEM_27</t>
  </si>
  <si>
    <t>R_SEEM_26</t>
  </si>
  <si>
    <t>R_SEEM_28</t>
  </si>
  <si>
    <t>R_SEEM_30</t>
  </si>
  <si>
    <t>Neutro in EP/ 3crypt</t>
  </si>
  <si>
    <t>Eosinophils in EP/3crypt</t>
  </si>
  <si>
    <t>R_SEEM_31</t>
  </si>
  <si>
    <t>R_SEEM_32</t>
  </si>
  <si>
    <t>NA</t>
  </si>
  <si>
    <t>R_SEEM_33</t>
  </si>
  <si>
    <t>R_SEEM_34</t>
  </si>
  <si>
    <t>C03-05</t>
  </si>
  <si>
    <t>C03-06</t>
  </si>
  <si>
    <t>C03-07</t>
  </si>
  <si>
    <t>C03-08</t>
  </si>
  <si>
    <t>C03-09</t>
  </si>
  <si>
    <t>C03-10</t>
  </si>
  <si>
    <t>C03-12</t>
  </si>
  <si>
    <t>C03-13</t>
  </si>
  <si>
    <t>C04-15</t>
  </si>
  <si>
    <t>C04-17</t>
  </si>
  <si>
    <t>C04-18</t>
  </si>
  <si>
    <t>C04-19</t>
  </si>
  <si>
    <t>C04-21</t>
  </si>
  <si>
    <t>C04-23</t>
  </si>
  <si>
    <t>C04-24</t>
  </si>
  <si>
    <t>C05-26</t>
  </si>
  <si>
    <t>C06-27</t>
  </si>
  <si>
    <t>C06-28</t>
  </si>
  <si>
    <t>C06-29</t>
  </si>
  <si>
    <t>C06-30</t>
  </si>
  <si>
    <t>C06-31</t>
  </si>
  <si>
    <t>C06-32</t>
  </si>
  <si>
    <t>C06-33</t>
  </si>
  <si>
    <t>C07-34</t>
  </si>
  <si>
    <t>C07-35</t>
  </si>
  <si>
    <t>C07-37</t>
  </si>
  <si>
    <t>C07-40</t>
  </si>
  <si>
    <t>C08-41</t>
  </si>
  <si>
    <t>C08-43</t>
  </si>
  <si>
    <t>C09-46</t>
  </si>
  <si>
    <t>C10-47</t>
  </si>
  <si>
    <t>C10-48</t>
  </si>
  <si>
    <t>C10-49</t>
  </si>
  <si>
    <t>C10-50</t>
  </si>
  <si>
    <t>C10-51</t>
  </si>
  <si>
    <t>C10-52</t>
  </si>
  <si>
    <t>C11-54</t>
  </si>
  <si>
    <t>C11-55</t>
  </si>
  <si>
    <t>C11-56</t>
  </si>
  <si>
    <t>C11-57</t>
  </si>
  <si>
    <t>C12-58</t>
  </si>
  <si>
    <t>C12-59</t>
  </si>
  <si>
    <t>C12-60</t>
  </si>
  <si>
    <t>C12-61</t>
  </si>
  <si>
    <t>C12-62</t>
  </si>
  <si>
    <t>C12-63</t>
  </si>
  <si>
    <t>C12-64</t>
  </si>
  <si>
    <t>C13-65</t>
  </si>
  <si>
    <t>C13-66</t>
  </si>
  <si>
    <t>C13-67</t>
  </si>
  <si>
    <t>C13-68</t>
  </si>
  <si>
    <t>C14-69</t>
  </si>
  <si>
    <t>C14-70</t>
  </si>
  <si>
    <t>C14-71</t>
  </si>
  <si>
    <t>C15-73</t>
  </si>
  <si>
    <t>C15-74</t>
  </si>
  <si>
    <t>C15-75</t>
  </si>
  <si>
    <t>C16-76</t>
  </si>
  <si>
    <t>C16-77</t>
  </si>
  <si>
    <t>C16-79</t>
  </si>
  <si>
    <t>C17-80</t>
  </si>
  <si>
    <t>C17-81</t>
  </si>
  <si>
    <t>C17-83</t>
  </si>
  <si>
    <t>SEEM_3_1</t>
  </si>
  <si>
    <t>SEEM_4_1</t>
  </si>
  <si>
    <t>N/A</t>
  </si>
  <si>
    <t>y ?</t>
  </si>
  <si>
    <t>SEEM_5_3_1</t>
  </si>
  <si>
    <t>SEEM_6_2</t>
  </si>
  <si>
    <t>LE</t>
  </si>
  <si>
    <t>N14-01</t>
  </si>
  <si>
    <t>N14-02</t>
  </si>
  <si>
    <t>N14-03</t>
  </si>
  <si>
    <t>N14-04</t>
  </si>
  <si>
    <t>N14-05</t>
  </si>
  <si>
    <t>N14-06</t>
  </si>
  <si>
    <t>N14-07</t>
  </si>
  <si>
    <t>N14-08</t>
  </si>
  <si>
    <t>N14-09</t>
  </si>
  <si>
    <t>N14-10</t>
  </si>
  <si>
    <t>N14-11</t>
  </si>
  <si>
    <t>N14-12</t>
  </si>
  <si>
    <t>N14-13</t>
  </si>
  <si>
    <t>N14-14</t>
  </si>
  <si>
    <t>N14-15</t>
  </si>
  <si>
    <t>N14-16</t>
  </si>
  <si>
    <t>N14-17</t>
  </si>
  <si>
    <t>N14-18</t>
  </si>
  <si>
    <t>N14-19</t>
  </si>
  <si>
    <t>N15-21</t>
  </si>
  <si>
    <t>N15-22</t>
  </si>
  <si>
    <t>N15-23</t>
  </si>
  <si>
    <t>N15-25</t>
  </si>
  <si>
    <t>N15-26</t>
  </si>
  <si>
    <t>N15-27</t>
  </si>
  <si>
    <t>N15-28</t>
  </si>
  <si>
    <t>N15-29</t>
  </si>
  <si>
    <t>N15-30</t>
  </si>
  <si>
    <t>N15-31</t>
  </si>
  <si>
    <t>N15-32</t>
  </si>
  <si>
    <t>N15-33</t>
  </si>
  <si>
    <t>N15-34</t>
  </si>
  <si>
    <t>N15-35</t>
  </si>
  <si>
    <t>N16-36</t>
  </si>
  <si>
    <t>N16-37</t>
  </si>
  <si>
    <t>N16-38</t>
  </si>
  <si>
    <t>N16-39</t>
  </si>
  <si>
    <t>N16-40</t>
  </si>
  <si>
    <t>N16-41</t>
  </si>
  <si>
    <t>N16-42</t>
  </si>
  <si>
    <t>N16-43</t>
  </si>
  <si>
    <t>N16-44</t>
  </si>
  <si>
    <t>N16-45</t>
  </si>
  <si>
    <t>N16-46</t>
  </si>
  <si>
    <t>N16-47</t>
  </si>
  <si>
    <t>N16-48</t>
  </si>
  <si>
    <t>N16-49</t>
  </si>
  <si>
    <t>N17-50</t>
  </si>
  <si>
    <t>N17-51</t>
  </si>
  <si>
    <t>N17-52</t>
  </si>
  <si>
    <t>N17-53</t>
  </si>
  <si>
    <t>N17-55</t>
  </si>
  <si>
    <t>N17-56</t>
  </si>
  <si>
    <t>N17-58</t>
  </si>
  <si>
    <t>N17-59</t>
  </si>
  <si>
    <t>N17-60</t>
  </si>
  <si>
    <t>N17-61</t>
  </si>
  <si>
    <t>N17-62</t>
  </si>
  <si>
    <t>N17-63</t>
  </si>
  <si>
    <t>N17-64</t>
  </si>
  <si>
    <t>N17-65</t>
  </si>
  <si>
    <t>RD_01</t>
  </si>
  <si>
    <t>Rectum</t>
  </si>
  <si>
    <t>RD_02</t>
  </si>
  <si>
    <t>RD_03</t>
  </si>
  <si>
    <t>RD_04</t>
  </si>
  <si>
    <t>RD_05</t>
  </si>
  <si>
    <t>RD_06</t>
  </si>
  <si>
    <t>RD_07</t>
  </si>
  <si>
    <t>RD_08</t>
  </si>
  <si>
    <t>RD_09</t>
  </si>
  <si>
    <t>RD_10</t>
  </si>
  <si>
    <t>RD_11</t>
  </si>
  <si>
    <t>RD_12</t>
  </si>
  <si>
    <t>Random Colon</t>
  </si>
  <si>
    <t>RD_13</t>
  </si>
  <si>
    <t>RD_14</t>
  </si>
  <si>
    <t>Rectosigmoid</t>
  </si>
  <si>
    <t>RD_15</t>
  </si>
  <si>
    <t>RD_16</t>
  </si>
  <si>
    <t>Colon Left</t>
  </si>
  <si>
    <t>RD_17</t>
  </si>
  <si>
    <t>RD_18</t>
  </si>
  <si>
    <t>RD_19</t>
  </si>
  <si>
    <t>Colon left</t>
  </si>
  <si>
    <t>RD_20</t>
  </si>
  <si>
    <t>Cecum</t>
  </si>
  <si>
    <t>RD_21</t>
  </si>
  <si>
    <t>RD_22</t>
  </si>
  <si>
    <t>cecum</t>
  </si>
  <si>
    <t>RD_23</t>
  </si>
  <si>
    <t>Rectum/Sigmoid</t>
  </si>
  <si>
    <t>RN_01</t>
  </si>
  <si>
    <t>RN_02</t>
  </si>
  <si>
    <t>RN_03</t>
  </si>
  <si>
    <t>RN_04</t>
  </si>
  <si>
    <t>RN_05</t>
  </si>
  <si>
    <t>RN_06</t>
  </si>
  <si>
    <t>RN_07</t>
  </si>
  <si>
    <t>RN_08</t>
  </si>
  <si>
    <t>RN_09</t>
  </si>
  <si>
    <t>RN_10</t>
  </si>
  <si>
    <t>RN_11</t>
  </si>
  <si>
    <t>Sigmoid</t>
  </si>
  <si>
    <t>RN_12</t>
  </si>
  <si>
    <t>RN_13</t>
  </si>
  <si>
    <t>RN_14</t>
  </si>
  <si>
    <t>RN_15</t>
  </si>
  <si>
    <t>Distal Colon</t>
  </si>
  <si>
    <t>RN_16</t>
  </si>
  <si>
    <t>RN_17</t>
  </si>
  <si>
    <t>Distal colon</t>
  </si>
  <si>
    <t>RN_18</t>
  </si>
  <si>
    <t>RN_19</t>
  </si>
  <si>
    <t>details</t>
  </si>
  <si>
    <t>R_SEEM_29</t>
  </si>
  <si>
    <t>superficial tissue</t>
  </si>
  <si>
    <t>SEEM_7_2</t>
  </si>
  <si>
    <t>PMN/100 epi</t>
  </si>
  <si>
    <t>SEEM_7_1</t>
  </si>
  <si>
    <t>SEEM_8_2</t>
  </si>
  <si>
    <t>SEEM_8_1</t>
  </si>
  <si>
    <t>SEEM_8_3</t>
  </si>
  <si>
    <t>ZJ</t>
  </si>
  <si>
    <t>SEEM_9_1</t>
  </si>
  <si>
    <t>MIC/2500um2</t>
  </si>
  <si>
    <t>SEEM_11_3</t>
  </si>
  <si>
    <t>SEEM_10_3</t>
  </si>
  <si>
    <t>SEEM_10_2</t>
  </si>
  <si>
    <t>SEEM_10_1</t>
  </si>
  <si>
    <t>SEEM_12_3</t>
  </si>
  <si>
    <t>SEEM_13_3</t>
  </si>
  <si>
    <t>SEEM_14_2</t>
  </si>
  <si>
    <t>SEEM_15_2</t>
  </si>
  <si>
    <t>SEEM_15_3</t>
  </si>
  <si>
    <t>SEEM_16_3</t>
  </si>
  <si>
    <t>C-001</t>
  </si>
  <si>
    <t>C-007</t>
  </si>
  <si>
    <t>C-008</t>
  </si>
  <si>
    <t>C-009</t>
  </si>
  <si>
    <t>C-011</t>
  </si>
  <si>
    <t>C-012</t>
  </si>
  <si>
    <t>C-013</t>
  </si>
  <si>
    <t>C-014</t>
  </si>
  <si>
    <t>C-015</t>
  </si>
  <si>
    <t>C-016</t>
  </si>
  <si>
    <t>C-017</t>
  </si>
  <si>
    <t>C-018</t>
  </si>
  <si>
    <t>C-019</t>
  </si>
  <si>
    <t>C-020</t>
  </si>
  <si>
    <t>C-022</t>
  </si>
  <si>
    <t>C-024</t>
  </si>
  <si>
    <t>C-025</t>
  </si>
  <si>
    <t>C-026</t>
  </si>
  <si>
    <t>C-027</t>
  </si>
  <si>
    <t>C-028</t>
  </si>
  <si>
    <t>C-036</t>
  </si>
  <si>
    <t>C-037</t>
  </si>
  <si>
    <t>C-040</t>
  </si>
  <si>
    <t>C-041</t>
  </si>
  <si>
    <t>C-043</t>
  </si>
  <si>
    <t>C-050</t>
  </si>
  <si>
    <t>C-051</t>
  </si>
  <si>
    <t>C-052</t>
  </si>
  <si>
    <t>C-056</t>
  </si>
  <si>
    <t>C-057</t>
  </si>
  <si>
    <t>C-055</t>
  </si>
  <si>
    <t>C-002</t>
  </si>
  <si>
    <t>C-004</t>
  </si>
  <si>
    <t>C-005</t>
  </si>
  <si>
    <t>C-029</t>
  </si>
  <si>
    <t>C-031</t>
  </si>
  <si>
    <t>C-032</t>
  </si>
  <si>
    <t>C-033</t>
  </si>
  <si>
    <t>C-034</t>
  </si>
  <si>
    <t>C-035</t>
  </si>
  <si>
    <t>C-038</t>
  </si>
  <si>
    <t>C-039</t>
  </si>
  <si>
    <t>C-042</t>
  </si>
  <si>
    <t>C-044</t>
  </si>
  <si>
    <t>C-045</t>
  </si>
  <si>
    <t>C-046</t>
  </si>
  <si>
    <t>C-047</t>
  </si>
  <si>
    <t>C-048</t>
  </si>
  <si>
    <t>C-049</t>
  </si>
  <si>
    <t>C-053</t>
  </si>
  <si>
    <t>C-058</t>
  </si>
  <si>
    <t>SEEM_9_3</t>
  </si>
  <si>
    <t>SEEM_13_2</t>
  </si>
  <si>
    <t>Did not stain correctly</t>
  </si>
  <si>
    <t xml:space="preserve">Foveolar metaplasia? Could not measure goblet cells </t>
  </si>
  <si>
    <t>MIC</t>
  </si>
  <si>
    <t>MIC counts</t>
  </si>
  <si>
    <t>SEEM_17_2</t>
  </si>
  <si>
    <t>SEEM_19_1</t>
  </si>
  <si>
    <t>SEEM_20_3</t>
  </si>
  <si>
    <t>SEEM_21_1</t>
  </si>
  <si>
    <t>SEEM_22_3</t>
  </si>
  <si>
    <t>SEEM_23_2</t>
  </si>
  <si>
    <t>SEEM_24_2</t>
  </si>
  <si>
    <t>gastric?</t>
  </si>
  <si>
    <t>SEEM_25_3</t>
  </si>
  <si>
    <t>SEEM_26_1</t>
  </si>
  <si>
    <t>SEEM_27_1</t>
  </si>
  <si>
    <t>SEEM_27_2</t>
  </si>
  <si>
    <t>SEEM_28_3</t>
  </si>
  <si>
    <t>SEEM_30_2</t>
  </si>
  <si>
    <t>SEEM_31_1</t>
  </si>
  <si>
    <t>C-002_001</t>
  </si>
  <si>
    <t>C-002_002</t>
  </si>
  <si>
    <t>C-002_003</t>
  </si>
  <si>
    <t>C-002_004</t>
  </si>
  <si>
    <t>C-002_005</t>
  </si>
  <si>
    <t>C-004_001</t>
  </si>
  <si>
    <t>C-004_002</t>
  </si>
  <si>
    <t>C-004_003</t>
  </si>
  <si>
    <t>C-004_004</t>
  </si>
  <si>
    <t>C-004_005</t>
  </si>
  <si>
    <t>C-005_001</t>
  </si>
  <si>
    <t>neutro</t>
  </si>
  <si>
    <t>eosino</t>
  </si>
  <si>
    <t xml:space="preserve">Could not measure </t>
  </si>
  <si>
    <t>Could not measure, too blurry</t>
  </si>
  <si>
    <t>VA/LE</t>
  </si>
  <si>
    <t>PK</t>
  </si>
  <si>
    <t>IIMAC 017</t>
  </si>
  <si>
    <t>IIMAC 027</t>
  </si>
  <si>
    <t>IIMAC 029</t>
  </si>
  <si>
    <t>IIMAC 032</t>
  </si>
  <si>
    <t>IIMAC 035</t>
  </si>
  <si>
    <t>IIMAC 059</t>
  </si>
  <si>
    <t>IIMAC 101</t>
  </si>
  <si>
    <t>IIMAC 153</t>
  </si>
  <si>
    <t>IIMAC 162</t>
  </si>
  <si>
    <t>1_1</t>
  </si>
  <si>
    <t>5_1</t>
  </si>
  <si>
    <t>(villi: 8_1)</t>
  </si>
  <si>
    <t>(villi: 9_3)</t>
  </si>
  <si>
    <t>(villi: 13_3)</t>
  </si>
  <si>
    <t>(villi: 15_3)</t>
  </si>
  <si>
    <t>(paneth: 27_1)</t>
  </si>
  <si>
    <t>SEEM_18_3</t>
  </si>
  <si>
    <t>Giardia_Path_Report</t>
  </si>
  <si>
    <t>HPylori_Path_Report</t>
  </si>
  <si>
    <t>Y</t>
  </si>
  <si>
    <t>3 banded neutrophils in villus</t>
  </si>
  <si>
    <t>no biopsy on slide</t>
  </si>
  <si>
    <t>IIMAC 001</t>
  </si>
  <si>
    <t>IIMAC 004</t>
  </si>
  <si>
    <t>IIMAC 010 (slide 5)</t>
  </si>
  <si>
    <t>IIMAC 020</t>
  </si>
  <si>
    <t>IIMAC 021</t>
  </si>
  <si>
    <t>IIMAC 023</t>
  </si>
  <si>
    <t>IIMAC 030</t>
  </si>
  <si>
    <t>IIMAC 047</t>
  </si>
  <si>
    <t>IIMAC 074</t>
  </si>
  <si>
    <t>IIMAC 075</t>
  </si>
  <si>
    <t>IIMAC 076</t>
  </si>
  <si>
    <t>IIMAC 088</t>
  </si>
  <si>
    <t>IIMAC 106</t>
  </si>
  <si>
    <t>IIMAC 158 (slide 1)</t>
  </si>
  <si>
    <t>IIMAC 171</t>
  </si>
  <si>
    <t>IIMAC 044</t>
  </si>
  <si>
    <t>IIMAC 121 (slide 1)</t>
  </si>
  <si>
    <t>IIMAC 026</t>
  </si>
  <si>
    <t>Disease</t>
  </si>
  <si>
    <t>Ulcerative Proctitis</t>
  </si>
  <si>
    <t>Cryptitis</t>
  </si>
  <si>
    <t>Ulcerative Proctitis (UC)</t>
  </si>
  <si>
    <t>Ulcerative Proctitis - Proctitis (IBD)</t>
  </si>
  <si>
    <t>UC</t>
  </si>
  <si>
    <t>R_SEEM_38</t>
  </si>
  <si>
    <t>SEEM EE Scores_AKU Pathologists</t>
  </si>
  <si>
    <t>SEEM V:C</t>
  </si>
  <si>
    <t>Row Labels</t>
  </si>
  <si>
    <t>Grand Total</t>
  </si>
  <si>
    <t>Sum of SEEM EE Scores</t>
  </si>
  <si>
    <t>Sum of SEEM V:C</t>
  </si>
  <si>
    <t>SEEM_01_1</t>
  </si>
  <si>
    <t>SEEM_02_3</t>
  </si>
  <si>
    <t>SEEM_03_1</t>
  </si>
  <si>
    <t>SEEM_04_1</t>
  </si>
  <si>
    <t>SEEM_05_3_1</t>
  </si>
  <si>
    <t>SEEM_06_2</t>
  </si>
  <si>
    <t>SEEM_07_2</t>
  </si>
  <si>
    <t xml:space="preserve">SEEM_08_2 </t>
  </si>
  <si>
    <t>SEEM_09_1</t>
  </si>
  <si>
    <t>CM_EE_Scores_Shiny</t>
  </si>
  <si>
    <t>SEEM EE Score villous architecture_AKU Pathologists</t>
  </si>
  <si>
    <t>Sum of SEEM EE Score villous architecture_AKU Pathologists</t>
  </si>
  <si>
    <t>SEEM EE Score villous architecture_CM_Shiny</t>
  </si>
  <si>
    <t>MIC/2500um2_LE_Redo</t>
  </si>
  <si>
    <t>epi cells: 10_2)</t>
  </si>
  <si>
    <t>IELs/100 epi_LE</t>
  </si>
  <si>
    <t>Goblet Cells/100 epi_LE</t>
  </si>
  <si>
    <t>Neutro/100 epi</t>
  </si>
  <si>
    <t>MICs_LE</t>
  </si>
  <si>
    <t>Lympho_NO_Plasma__LE</t>
  </si>
  <si>
    <t>Area_LE</t>
  </si>
  <si>
    <t>MICs/2500um2_LE</t>
  </si>
  <si>
    <t>SEEM_32_1</t>
  </si>
  <si>
    <t>SEEM_33_2</t>
  </si>
  <si>
    <t>SEEM_34_3</t>
  </si>
  <si>
    <t>SEEM_35_1</t>
  </si>
  <si>
    <t>SEEM_36_3</t>
  </si>
  <si>
    <t>SEEM_37_1</t>
  </si>
  <si>
    <t>SEEM_38_1</t>
  </si>
  <si>
    <t>SEEM_39_3</t>
  </si>
  <si>
    <t>SEEM_40_3</t>
  </si>
  <si>
    <t>SEEM_41_1</t>
  </si>
  <si>
    <t>SEEM_42_1</t>
  </si>
  <si>
    <t>SEEM_43_1</t>
  </si>
  <si>
    <t>SEEM_44_2</t>
  </si>
  <si>
    <t>SEEM_45_2</t>
  </si>
  <si>
    <t>SEEM_46_1</t>
  </si>
  <si>
    <t>(brunner: 46_2)</t>
  </si>
  <si>
    <t>SEEM_47_3</t>
  </si>
  <si>
    <t>SEEM_48_2</t>
  </si>
  <si>
    <t>SEEM_49_3</t>
  </si>
  <si>
    <t>SEEM_50_5</t>
  </si>
  <si>
    <t>SEEM_51_6</t>
  </si>
  <si>
    <t>SEEM_52_3</t>
  </si>
  <si>
    <t>SEEM_53_1</t>
  </si>
  <si>
    <t>SEEM_55_1</t>
  </si>
  <si>
    <t>SEEM_54_1</t>
  </si>
  <si>
    <t>SEEM_56_1</t>
  </si>
  <si>
    <t>SEEM_57_1</t>
  </si>
  <si>
    <t>SEEM_58_1</t>
  </si>
  <si>
    <t>R_SEEM_39</t>
  </si>
  <si>
    <t>R_SEEM_41</t>
  </si>
  <si>
    <t>R_SEEM_44</t>
  </si>
  <si>
    <t>R_SEEM_45</t>
  </si>
  <si>
    <t>R_SEEM_47</t>
  </si>
  <si>
    <t xml:space="preserve">Neutro/2500um2 LP </t>
  </si>
  <si>
    <t xml:space="preserve">MICs/2500um2 LP </t>
  </si>
  <si>
    <t xml:space="preserve">Eosinophils/2500um2 LP </t>
  </si>
  <si>
    <t>SEEM_29_1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</si>
</sst>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;[Red]0.00"/>
  </numFmts>
  <fonts count="15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1"/>
      <color rgb="FF3F3F7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9" fillId="7" borderId="0" applyNumberFormat="0" applyBorder="0" applyAlignment="0" applyProtection="0"/>
    <xf numFmtId="0" fontId="10" fillId="9" borderId="0" applyNumberFormat="0" applyBorder="0" applyAlignment="0" applyProtection="0"/>
    <xf numFmtId="0" fontId="14" fillId="13" borderId="10" applyNumberFormat="0" applyAlignment="0" applyProtection="0"/>
    <xf numFmtId="0" fontId="1" fillId="14" borderId="11" applyNumberFormat="0" applyFont="0" applyAlignment="0" applyProtection="0"/>
  </cellStyleXfs>
  <cellXfs count="196">
    <xf numFmtId="0" fontId="0" fillId="0" borderId="0" xfId="0"/>
    <xf numFmtId="0" fontId="1" fillId="0" borderId="2" xfId="0" applyNumberFormat="1" applyFont="1" applyBorder="1" applyAlignment="1" applyProtection="1">
      <alignment vertical="top"/>
    </xf>
    <xf numFmtId="2" fontId="2" fillId="0" borderId="3" xfId="0" applyNumberFormat="1" applyFont="1" applyBorder="1" applyAlignment="1" applyProtection="1">
      <alignment vertical="top"/>
    </xf>
    <xf numFmtId="1" fontId="3" fillId="0" borderId="4" xfId="0" applyNumberFormat="1" applyFont="1" applyBorder="1" applyAlignment="1" applyProtection="1">
      <alignment vertical="top"/>
    </xf>
    <xf numFmtId="0" fontId="4" fillId="0" borderId="2" xfId="0" applyNumberFormat="1" applyFont="1" applyBorder="1" applyAlignment="1" applyProtection="1">
      <alignment vertical="top"/>
    </xf>
    <xf numFmtId="0" fontId="4" fillId="0" borderId="0" xfId="0" applyFont="1"/>
    <xf numFmtId="2" fontId="2" fillId="0" borderId="4" xfId="0" applyNumberFormat="1" applyFont="1" applyBorder="1" applyAlignment="1" applyProtection="1">
      <alignment vertical="top"/>
    </xf>
    <xf numFmtId="0" fontId="1" fillId="0" borderId="4" xfId="0" applyNumberFormat="1" applyFont="1" applyBorder="1" applyAlignment="1" applyProtection="1">
      <alignment vertical="top"/>
    </xf>
    <xf numFmtId="0" fontId="4" fillId="0" borderId="4" xfId="0" applyNumberFormat="1" applyFont="1" applyBorder="1" applyAlignment="1" applyProtection="1">
      <alignment vertical="top"/>
    </xf>
    <xf numFmtId="0" fontId="4" fillId="0" borderId="4" xfId="0" applyNumberFormat="1" applyFont="1" applyFill="1" applyBorder="1" applyAlignment="1" applyProtection="1">
      <alignment vertical="top"/>
    </xf>
    <xf numFmtId="0" fontId="5" fillId="2" borderId="1" xfId="0" applyNumberFormat="1" applyFont="1" applyFill="1" applyBorder="1" applyAlignment="1" applyProtection="1">
      <alignment vertical="top"/>
    </xf>
    <xf numFmtId="0" fontId="5" fillId="2" borderId="4" xfId="0" applyNumberFormat="1" applyFont="1" applyFill="1" applyBorder="1" applyAlignment="1" applyProtection="1">
      <alignment vertical="top"/>
    </xf>
    <xf numFmtId="0" fontId="5" fillId="2" borderId="0" xfId="0" applyFont="1" applyFill="1"/>
    <xf numFmtId="16" fontId="4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2" fontId="4" fillId="0" borderId="4" xfId="0" applyNumberFormat="1" applyFont="1" applyBorder="1" applyAlignment="1" applyProtection="1">
      <alignment vertical="top"/>
    </xf>
    <xf numFmtId="0" fontId="0" fillId="0" borderId="5" xfId="0" applyBorder="1"/>
    <xf numFmtId="0" fontId="0" fillId="0" borderId="2" xfId="0" applyNumberFormat="1" applyFont="1" applyBorder="1" applyAlignment="1" applyProtection="1">
      <alignment vertical="top"/>
    </xf>
    <xf numFmtId="0" fontId="0" fillId="0" borderId="4" xfId="0" applyNumberFormat="1" applyFont="1" applyBorder="1" applyAlignment="1" applyProtection="1">
      <alignment vertical="top"/>
    </xf>
    <xf numFmtId="0" fontId="0" fillId="4" borderId="5" xfId="0" applyFill="1" applyBorder="1"/>
    <xf numFmtId="0" fontId="0" fillId="0" borderId="0" xfId="0" applyFill="1"/>
    <xf numFmtId="0" fontId="8" fillId="0" borderId="0" xfId="0" applyFont="1" applyFill="1"/>
    <xf numFmtId="0" fontId="0" fillId="3" borderId="0" xfId="0" applyFill="1"/>
    <xf numFmtId="0" fontId="4" fillId="3" borderId="0" xfId="0" applyFont="1" applyFill="1"/>
    <xf numFmtId="2" fontId="1" fillId="0" borderId="2" xfId="0" applyNumberFormat="1" applyFont="1" applyBorder="1" applyAlignment="1" applyProtection="1">
      <alignment vertical="top"/>
    </xf>
    <xf numFmtId="1" fontId="2" fillId="0" borderId="4" xfId="0" applyNumberFormat="1" applyFont="1" applyBorder="1" applyAlignment="1" applyProtection="1">
      <alignment vertical="top"/>
    </xf>
    <xf numFmtId="1" fontId="2" fillId="0" borderId="3" xfId="0" applyNumberFormat="1" applyFont="1" applyBorder="1" applyAlignment="1" applyProtection="1">
      <alignment vertical="top"/>
    </xf>
    <xf numFmtId="0" fontId="5" fillId="3" borderId="4" xfId="0" applyNumberFormat="1" applyFont="1" applyFill="1" applyBorder="1" applyAlignment="1" applyProtection="1">
      <alignment vertical="top"/>
    </xf>
    <xf numFmtId="2" fontId="1" fillId="0" borderId="4" xfId="0" applyNumberFormat="1" applyFont="1" applyBorder="1" applyAlignment="1" applyProtection="1">
      <alignment vertical="top"/>
    </xf>
    <xf numFmtId="0" fontId="0" fillId="0" borderId="4" xfId="0" applyNumberFormat="1" applyFont="1" applyFill="1" applyBorder="1" applyAlignment="1" applyProtection="1">
      <alignment vertical="top"/>
    </xf>
    <xf numFmtId="2" fontId="0" fillId="0" borderId="4" xfId="0" applyNumberFormat="1" applyFont="1" applyFill="1" applyBorder="1" applyAlignment="1" applyProtection="1">
      <alignment vertical="top"/>
    </xf>
    <xf numFmtId="0" fontId="5" fillId="5" borderId="4" xfId="0" applyNumberFormat="1" applyFont="1" applyFill="1" applyBorder="1" applyAlignment="1" applyProtection="1">
      <alignment vertical="top"/>
    </xf>
    <xf numFmtId="0" fontId="5" fillId="5" borderId="1" xfId="0" applyNumberFormat="1" applyFont="1" applyFill="1" applyBorder="1" applyAlignment="1" applyProtection="1">
      <alignment vertical="top"/>
    </xf>
    <xf numFmtId="1" fontId="0" fillId="0" borderId="4" xfId="0" applyNumberFormat="1" applyFont="1" applyFill="1" applyBorder="1" applyAlignment="1" applyProtection="1">
      <alignment vertical="top"/>
    </xf>
    <xf numFmtId="0" fontId="0" fillId="0" borderId="6" xfId="0" applyBorder="1"/>
    <xf numFmtId="0" fontId="0" fillId="0" borderId="6" xfId="0" applyFill="1" applyBorder="1"/>
    <xf numFmtId="0" fontId="0" fillId="6" borderId="6" xfId="0" applyFill="1" applyBorder="1"/>
    <xf numFmtId="1" fontId="1" fillId="0" borderId="4" xfId="0" applyNumberFormat="1" applyFont="1" applyBorder="1" applyAlignment="1" applyProtection="1">
      <alignment vertical="top"/>
    </xf>
    <xf numFmtId="1" fontId="0" fillId="0" borderId="0" xfId="0" applyNumberFormat="1"/>
    <xf numFmtId="1" fontId="4" fillId="0" borderId="0" xfId="0" applyNumberFormat="1" applyFont="1"/>
    <xf numFmtId="1" fontId="4" fillId="0" borderId="4" xfId="0" applyNumberFormat="1" applyFont="1" applyBorder="1" applyAlignment="1" applyProtection="1">
      <alignment vertical="top"/>
    </xf>
    <xf numFmtId="0" fontId="9" fillId="7" borderId="0" xfId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4" xfId="0" applyNumberFormat="1" applyFont="1" applyBorder="1" applyAlignment="1" applyProtection="1">
      <alignment vertical="top"/>
    </xf>
    <xf numFmtId="0" fontId="0" fillId="8" borderId="2" xfId="0" applyNumberFormat="1" applyFont="1" applyFill="1" applyBorder="1" applyAlignment="1" applyProtection="1">
      <alignment vertical="top"/>
    </xf>
    <xf numFmtId="0" fontId="1" fillId="8" borderId="4" xfId="0" applyNumberFormat="1" applyFont="1" applyFill="1" applyBorder="1" applyAlignment="1" applyProtection="1">
      <alignment vertical="top"/>
    </xf>
    <xf numFmtId="2" fontId="2" fillId="8" borderId="4" xfId="0" applyNumberFormat="1" applyFont="1" applyFill="1" applyBorder="1" applyAlignment="1" applyProtection="1">
      <alignment vertical="top"/>
    </xf>
    <xf numFmtId="2" fontId="2" fillId="8" borderId="3" xfId="0" applyNumberFormat="1" applyFont="1" applyFill="1" applyBorder="1" applyAlignment="1" applyProtection="1">
      <alignment vertical="top"/>
    </xf>
    <xf numFmtId="2" fontId="1" fillId="8" borderId="4" xfId="0" applyNumberFormat="1" applyFont="1" applyFill="1" applyBorder="1" applyAlignment="1" applyProtection="1">
      <alignment vertical="top"/>
    </xf>
    <xf numFmtId="0" fontId="0" fillId="8" borderId="0" xfId="0" applyFill="1"/>
    <xf numFmtId="0" fontId="1" fillId="8" borderId="2" xfId="0" applyNumberFormat="1" applyFont="1" applyFill="1" applyBorder="1" applyAlignment="1" applyProtection="1">
      <alignment vertical="top"/>
    </xf>
    <xf numFmtId="1" fontId="3" fillId="8" borderId="4" xfId="0" applyNumberFormat="1" applyFont="1" applyFill="1" applyBorder="1" applyAlignment="1" applyProtection="1">
      <alignment vertical="top"/>
    </xf>
    <xf numFmtId="1" fontId="2" fillId="8" borderId="4" xfId="0" applyNumberFormat="1" applyFont="1" applyFill="1" applyBorder="1" applyAlignment="1" applyProtection="1">
      <alignment vertical="top"/>
    </xf>
    <xf numFmtId="1" fontId="0" fillId="8" borderId="4" xfId="0" applyNumberFormat="1" applyFont="1" applyFill="1" applyBorder="1" applyAlignment="1" applyProtection="1">
      <alignment vertical="top"/>
    </xf>
    <xf numFmtId="0" fontId="0" fillId="8" borderId="4" xfId="0" applyNumberFormat="1" applyFont="1" applyFill="1" applyBorder="1" applyAlignment="1" applyProtection="1">
      <alignment vertical="top"/>
    </xf>
    <xf numFmtId="166" fontId="3" fillId="8" borderId="4" xfId="0" applyNumberFormat="1" applyFont="1" applyFill="1" applyBorder="1" applyAlignment="1" applyProtection="1">
      <alignment vertical="top"/>
    </xf>
    <xf numFmtId="166" fontId="3" fillId="0" borderId="4" xfId="0" applyNumberFormat="1" applyFont="1" applyBorder="1" applyAlignment="1" applyProtection="1">
      <alignment vertical="top"/>
    </xf>
    <xf numFmtId="166" fontId="0" fillId="0" borderId="0" xfId="0" applyNumberFormat="1"/>
    <xf numFmtId="166" fontId="0" fillId="8" borderId="4" xfId="0" applyNumberFormat="1" applyFont="1" applyFill="1" applyBorder="1" applyAlignment="1" applyProtection="1">
      <alignment vertical="top"/>
    </xf>
    <xf numFmtId="166" fontId="0" fillId="0" borderId="4" xfId="0" applyNumberFormat="1" applyFont="1" applyFill="1" applyBorder="1" applyAlignment="1" applyProtection="1">
      <alignment vertical="top"/>
    </xf>
    <xf numFmtId="166" fontId="4" fillId="0" borderId="4" xfId="0" applyNumberFormat="1" applyFont="1" applyFill="1" applyBorder="1" applyAlignment="1" applyProtection="1">
      <alignment vertical="top"/>
    </xf>
    <xf numFmtId="0" fontId="10" fillId="9" borderId="0" xfId="2"/>
    <xf numFmtId="0" fontId="10" fillId="9" borderId="5" xfId="2" applyBorder="1"/>
    <xf numFmtId="0" fontId="11" fillId="10" borderId="6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0" fillId="10" borderId="0" xfId="0" applyFill="1"/>
    <xf numFmtId="0" fontId="10" fillId="9" borderId="4" xfId="2" applyNumberFormat="1" applyBorder="1" applyAlignment="1" applyProtection="1">
      <alignment vertical="top"/>
    </xf>
    <xf numFmtId="2" fontId="10" fillId="9" borderId="4" xfId="2" applyNumberFormat="1" applyBorder="1" applyAlignment="1" applyProtection="1">
      <alignment vertical="top"/>
    </xf>
    <xf numFmtId="0" fontId="12" fillId="8" borderId="4" xfId="2" applyNumberFormat="1" applyFont="1" applyFill="1" applyBorder="1" applyAlignment="1" applyProtection="1">
      <alignment vertical="top"/>
    </xf>
    <xf numFmtId="0" fontId="12" fillId="8" borderId="0" xfId="2" applyFont="1" applyFill="1"/>
    <xf numFmtId="2" fontId="12" fillId="8" borderId="4" xfId="2" applyNumberFormat="1" applyFont="1" applyFill="1" applyBorder="1" applyAlignment="1" applyProtection="1">
      <alignment vertical="top"/>
    </xf>
    <xf numFmtId="1" fontId="12" fillId="8" borderId="4" xfId="2" applyNumberFormat="1" applyFont="1" applyFill="1" applyBorder="1" applyAlignment="1" applyProtection="1">
      <alignment vertical="top"/>
    </xf>
    <xf numFmtId="166" fontId="12" fillId="8" borderId="4" xfId="2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>
      <alignment vertical="top"/>
    </xf>
    <xf numFmtId="2" fontId="2" fillId="0" borderId="3" xfId="0" applyNumberFormat="1" applyFont="1" applyFill="1" applyBorder="1" applyAlignment="1" applyProtection="1">
      <alignment vertical="top"/>
    </xf>
    <xf numFmtId="0" fontId="1" fillId="0" borderId="2" xfId="0" applyNumberFormat="1" applyFont="1" applyFill="1" applyBorder="1" applyAlignment="1" applyProtection="1">
      <alignment vertical="top"/>
    </xf>
    <xf numFmtId="0" fontId="0" fillId="0" borderId="4" xfId="0" applyBorder="1"/>
    <xf numFmtId="0" fontId="0" fillId="11" borderId="5" xfId="0" applyFill="1" applyBorder="1"/>
    <xf numFmtId="0" fontId="0" fillId="11" borderId="0" xfId="0" applyFill="1"/>
    <xf numFmtId="0" fontId="0" fillId="6" borderId="5" xfId="0" applyFill="1" applyBorder="1"/>
    <xf numFmtId="0" fontId="0" fillId="6" borderId="0" xfId="0" applyFill="1"/>
    <xf numFmtId="2" fontId="9" fillId="7" borderId="0" xfId="1" applyNumberFormat="1"/>
    <xf numFmtId="0" fontId="13" fillId="0" borderId="4" xfId="0" applyFont="1" applyBorder="1"/>
    <xf numFmtId="0" fontId="13" fillId="6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0" borderId="4" xfId="0" applyFont="1" applyFill="1" applyBorder="1"/>
    <xf numFmtId="0" fontId="0" fillId="0" borderId="0" xfId="0" applyBorder="1"/>
    <xf numFmtId="1" fontId="9" fillId="7" borderId="4" xfId="1" applyNumberFormat="1" applyBorder="1" applyAlignment="1" applyProtection="1">
      <alignment vertical="top"/>
    </xf>
    <xf numFmtId="1" fontId="9" fillId="7" borderId="0" xfId="1" applyNumberFormat="1"/>
    <xf numFmtId="0" fontId="5" fillId="14" borderId="11" xfId="4" applyNumberFormat="1" applyFont="1" applyAlignment="1" applyProtection="1">
      <alignment vertical="top"/>
    </xf>
    <xf numFmtId="0" fontId="0" fillId="6" borderId="0" xfId="0" applyFill="1" applyBorder="1"/>
    <xf numFmtId="0" fontId="14" fillId="13" borderId="10" xfId="3"/>
    <xf numFmtId="0" fontId="9" fillId="7" borderId="4" xfId="1" applyBorder="1"/>
    <xf numFmtId="2" fontId="5" fillId="2" borderId="4" xfId="0" applyNumberFormat="1" applyFont="1" applyFill="1" applyBorder="1" applyAlignment="1" applyProtection="1">
      <alignment vertical="top"/>
    </xf>
    <xf numFmtId="2" fontId="9" fillId="7" borderId="4" xfId="1" applyNumberFormat="1" applyBorder="1" applyAlignment="1" applyProtection="1">
      <alignment vertical="top"/>
    </xf>
    <xf numFmtId="2" fontId="0" fillId="11" borderId="0" xfId="0" applyNumberFormat="1" applyFill="1"/>
    <xf numFmtId="1" fontId="9" fillId="7" borderId="11" xfId="1" applyNumberFormat="1" applyBorder="1" applyAlignment="1" applyProtection="1">
      <alignment vertical="top"/>
    </xf>
    <xf numFmtId="1" fontId="9" fillId="7" borderId="11" xfId="1" applyNumberFormat="1" applyBorder="1"/>
    <xf numFmtId="1" fontId="9" fillId="14" borderId="11" xfId="4" applyNumberFormat="1" applyFont="1"/>
    <xf numFmtId="1" fontId="9" fillId="14" borderId="11" xfId="4" applyNumberFormat="1" applyFont="1" applyAlignment="1" applyProtection="1">
      <alignment vertical="top"/>
    </xf>
    <xf numFmtId="0" fontId="9" fillId="7" borderId="11" xfId="1" applyBorder="1"/>
    <xf numFmtId="0" fontId="9" fillId="7" borderId="11" xfId="1" applyNumberFormat="1" applyBorder="1" applyAlignment="1" applyProtection="1">
      <alignment vertical="top"/>
    </xf>
    <xf numFmtId="0" fontId="0" fillId="6" borderId="4" xfId="0" applyFill="1" applyBorder="1"/>
    <xf numFmtId="2" fontId="9" fillId="7" borderId="11" xfId="1" applyNumberFormat="1" applyBorder="1"/>
    <xf numFmtId="2" fontId="0" fillId="6" borderId="0" xfId="0" applyNumberFormat="1" applyFill="1"/>
    <xf numFmtId="0" fontId="12" fillId="0" borderId="6" xfId="0" applyFont="1" applyFill="1" applyBorder="1" applyAlignment="1">
      <alignment horizontal="left" vertical="top" wrapText="1"/>
    </xf>
    <xf numFmtId="0" fontId="5" fillId="2" borderId="1" xfId="0" applyNumberFormat="1" applyFont="1" applyFill="1" applyBorder="1" applyAlignment="1" applyProtection="1">
      <alignment horizontal="left" vertical="top"/>
    </xf>
    <xf numFmtId="0" fontId="5" fillId="2" borderId="4" xfId="0" applyNumberFormat="1" applyFont="1" applyFill="1" applyBorder="1" applyAlignment="1" applyProtection="1">
      <alignment horizontal="left" vertical="top"/>
    </xf>
    <xf numFmtId="0" fontId="5" fillId="3" borderId="4" xfId="0" applyNumberFormat="1" applyFont="1" applyFill="1" applyBorder="1" applyAlignment="1" applyProtection="1">
      <alignment horizontal="left" vertical="top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9" fillId="7" borderId="0" xfId="1" applyAlignment="1">
      <alignment horizontal="left"/>
    </xf>
    <xf numFmtId="0" fontId="0" fillId="0" borderId="0" xfId="0" applyFill="1" applyAlignment="1">
      <alignment horizontal="left"/>
    </xf>
    <xf numFmtId="0" fontId="10" fillId="9" borderId="0" xfId="2" applyAlignment="1">
      <alignment horizontal="left"/>
    </xf>
    <xf numFmtId="0" fontId="0" fillId="0" borderId="4" xfId="0" applyBorder="1" applyAlignment="1">
      <alignment horizontal="left"/>
    </xf>
    <xf numFmtId="0" fontId="5" fillId="2" borderId="1" xfId="0" applyNumberFormat="1" applyFont="1" applyFill="1" applyBorder="1" applyAlignment="1" applyProtection="1">
      <alignment horizontal="left"/>
    </xf>
    <xf numFmtId="0" fontId="5" fillId="2" borderId="4" xfId="0" applyNumberFormat="1" applyFont="1" applyFill="1" applyBorder="1" applyAlignment="1" applyProtection="1">
      <alignment horizontal="left"/>
    </xf>
    <xf numFmtId="0" fontId="5" fillId="3" borderId="4" xfId="0" applyNumberFormat="1" applyFont="1" applyFill="1" applyBorder="1" applyAlignment="1" applyProtection="1">
      <alignment horizontal="left"/>
    </xf>
    <xf numFmtId="2" fontId="1" fillId="0" borderId="2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0" fontId="4" fillId="0" borderId="2" xfId="0" applyNumberFormat="1" applyFont="1" applyBorder="1" applyAlignment="1" applyProtection="1">
      <alignment horizontal="left"/>
    </xf>
    <xf numFmtId="0" fontId="12" fillId="0" borderId="6" xfId="0" applyFont="1" applyFill="1" applyBorder="1" applyAlignment="1">
      <alignment horizontal="left"/>
    </xf>
    <xf numFmtId="0" fontId="4" fillId="0" borderId="4" xfId="0" applyNumberFormat="1" applyFont="1" applyBorder="1" applyAlignment="1" applyProtection="1">
      <alignment horizontal="left"/>
    </xf>
    <xf numFmtId="0" fontId="1" fillId="0" borderId="2" xfId="0" applyNumberFormat="1" applyFont="1" applyBorder="1" applyAlignment="1" applyProtection="1">
      <alignment horizontal="left"/>
    </xf>
    <xf numFmtId="1" fontId="2" fillId="0" borderId="3" xfId="0" applyNumberFormat="1" applyFont="1" applyBorder="1" applyAlignment="1" applyProtection="1">
      <alignment horizontal="left"/>
    </xf>
    <xf numFmtId="0" fontId="4" fillId="0" borderId="4" xfId="0" applyNumberFormat="1" applyFont="1" applyFill="1" applyBorder="1" applyAlignment="1" applyProtection="1">
      <alignment horizontal="left"/>
    </xf>
    <xf numFmtId="2" fontId="2" fillId="0" borderId="3" xfId="0" applyNumberFormat="1" applyFont="1" applyBorder="1" applyAlignment="1" applyProtection="1">
      <alignment horizontal="left"/>
    </xf>
    <xf numFmtId="0" fontId="0" fillId="0" borderId="2" xfId="0" applyNumberFormat="1" applyFont="1" applyBorder="1" applyAlignment="1" applyProtection="1">
      <alignment horizontal="left"/>
    </xf>
    <xf numFmtId="0" fontId="0" fillId="0" borderId="4" xfId="0" applyNumberFormat="1" applyFont="1" applyBorder="1" applyAlignment="1" applyProtection="1">
      <alignment horizontal="left"/>
    </xf>
    <xf numFmtId="0" fontId="1" fillId="0" borderId="2" xfId="0" applyNumberFormat="1" applyFont="1" applyFill="1" applyBorder="1" applyAlignment="1" applyProtection="1">
      <alignment horizontal="left"/>
    </xf>
    <xf numFmtId="2" fontId="2" fillId="0" borderId="3" xfId="0" applyNumberFormat="1" applyFont="1" applyFill="1" applyBorder="1" applyAlignment="1" applyProtection="1">
      <alignment horizontal="left"/>
    </xf>
    <xf numFmtId="0" fontId="1" fillId="0" borderId="4" xfId="0" applyNumberFormat="1" applyFont="1" applyFill="1" applyBorder="1" applyAlignment="1" applyProtection="1">
      <alignment horizontal="left"/>
    </xf>
    <xf numFmtId="0" fontId="4" fillId="0" borderId="2" xfId="0" applyNumberFormat="1" applyFont="1" applyFill="1" applyBorder="1" applyAlignment="1" applyProtection="1">
      <alignment horizontal="left"/>
    </xf>
    <xf numFmtId="0" fontId="10" fillId="9" borderId="4" xfId="2" applyNumberFormat="1" applyBorder="1" applyAlignment="1" applyProtection="1">
      <alignment horizontal="left"/>
    </xf>
    <xf numFmtId="2" fontId="10" fillId="9" borderId="4" xfId="2" applyNumberFormat="1" applyBorder="1" applyAlignment="1" applyProtection="1">
      <alignment horizontal="left"/>
    </xf>
    <xf numFmtId="2" fontId="10" fillId="9" borderId="3" xfId="2" applyNumberFormat="1" applyBorder="1" applyAlignment="1" applyProtection="1">
      <alignment horizontal="left"/>
    </xf>
    <xf numFmtId="0" fontId="0" fillId="0" borderId="4" xfId="0" applyNumberFormat="1" applyFont="1" applyFill="1" applyBorder="1" applyAlignment="1" applyProtection="1">
      <alignment horizontal="left"/>
    </xf>
    <xf numFmtId="1" fontId="2" fillId="0" borderId="4" xfId="0" applyNumberFormat="1" applyFont="1" applyFill="1" applyBorder="1" applyAlignment="1" applyProtection="1">
      <alignment horizontal="left"/>
    </xf>
    <xf numFmtId="1" fontId="2" fillId="0" borderId="3" xfId="0" applyNumberFormat="1" applyFont="1" applyFill="1" applyBorder="1" applyAlignment="1" applyProtection="1">
      <alignment horizontal="left"/>
    </xf>
    <xf numFmtId="2" fontId="2" fillId="0" borderId="4" xfId="0" applyNumberFormat="1" applyFont="1" applyBorder="1" applyAlignment="1" applyProtection="1">
      <alignment horizontal="left"/>
    </xf>
    <xf numFmtId="1" fontId="0" fillId="0" borderId="4" xfId="0" applyNumberFormat="1" applyFont="1" applyFill="1" applyBorder="1" applyAlignment="1" applyProtection="1">
      <alignment horizontal="left"/>
    </xf>
    <xf numFmtId="2" fontId="0" fillId="0" borderId="4" xfId="0" applyNumberFormat="1" applyFont="1" applyFill="1" applyBorder="1" applyAlignment="1" applyProtection="1">
      <alignment horizontal="left"/>
    </xf>
    <xf numFmtId="0" fontId="0" fillId="0" borderId="4" xfId="0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5" borderId="4" xfId="0" applyNumberFormat="1" applyFont="1" applyFill="1" applyBorder="1" applyAlignment="1" applyProtection="1">
      <alignment horizontal="left" vertical="top"/>
    </xf>
    <xf numFmtId="0" fontId="5" fillId="5" borderId="1" xfId="0" applyNumberFormat="1" applyFont="1" applyFill="1" applyBorder="1" applyAlignment="1" applyProtection="1">
      <alignment horizontal="left" vertical="top"/>
    </xf>
    <xf numFmtId="0" fontId="11" fillId="12" borderId="7" xfId="0" applyFont="1" applyFill="1" applyBorder="1" applyAlignment="1">
      <alignment horizontal="left" vertical="center"/>
    </xf>
    <xf numFmtId="0" fontId="0" fillId="12" borderId="8" xfId="0" applyFont="1" applyFill="1" applyBorder="1" applyAlignment="1">
      <alignment horizontal="left" vertical="center"/>
    </xf>
    <xf numFmtId="0" fontId="12" fillId="12" borderId="7" xfId="0" applyFont="1" applyFill="1" applyBorder="1" applyAlignment="1">
      <alignment horizontal="left" vertical="center"/>
    </xf>
    <xf numFmtId="0" fontId="0" fillId="12" borderId="7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2" fillId="12" borderId="9" xfId="0" applyFont="1" applyFill="1" applyBorder="1" applyAlignment="1">
      <alignment horizontal="left" vertical="center"/>
    </xf>
    <xf numFmtId="2" fontId="0" fillId="0" borderId="0" xfId="0" applyNumberFormat="1" applyAlignment="1">
      <alignment horizontal="left"/>
    </xf>
    <xf numFmtId="0" fontId="5" fillId="14" borderId="11" xfId="4" applyNumberFormat="1" applyFont="1" applyAlignment="1" applyProtection="1">
      <alignment horizontal="left" vertical="top"/>
    </xf>
    <xf numFmtId="2" fontId="5" fillId="2" borderId="4" xfId="0" applyNumberFormat="1" applyFont="1" applyFill="1" applyBorder="1" applyAlignment="1" applyProtection="1">
      <alignment horizontal="left" vertical="top"/>
    </xf>
    <xf numFmtId="0" fontId="0" fillId="0" borderId="5" xfId="0" applyBorder="1" applyAlignment="1">
      <alignment horizontal="left"/>
    </xf>
    <xf numFmtId="1" fontId="9" fillId="7" borderId="11" xfId="1" applyNumberFormat="1" applyBorder="1" applyAlignment="1" applyProtection="1">
      <alignment horizontal="left" vertical="top"/>
    </xf>
    <xf numFmtId="0" fontId="9" fillId="7" borderId="11" xfId="1" applyBorder="1" applyAlignment="1">
      <alignment horizontal="left"/>
    </xf>
    <xf numFmtId="0" fontId="1" fillId="0" borderId="4" xfId="0" applyNumberFormat="1" applyFont="1" applyBorder="1" applyAlignment="1" applyProtection="1">
      <alignment horizontal="left" vertical="top"/>
    </xf>
    <xf numFmtId="1" fontId="1" fillId="0" borderId="4" xfId="0" applyNumberFormat="1" applyFont="1" applyBorder="1" applyAlignment="1" applyProtection="1">
      <alignment horizontal="left" vertical="top"/>
    </xf>
    <xf numFmtId="1" fontId="9" fillId="7" borderId="4" xfId="1" applyNumberFormat="1" applyBorder="1" applyAlignment="1" applyProtection="1">
      <alignment horizontal="left" vertical="top"/>
    </xf>
    <xf numFmtId="1" fontId="4" fillId="0" borderId="4" xfId="0" applyNumberFormat="1" applyFont="1" applyBorder="1" applyAlignment="1" applyProtection="1">
      <alignment horizontal="left" vertical="top"/>
    </xf>
    <xf numFmtId="0" fontId="1" fillId="0" borderId="2" xfId="0" applyNumberFormat="1" applyFont="1" applyBorder="1" applyAlignment="1" applyProtection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1" fontId="9" fillId="7" borderId="11" xfId="1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4" fillId="0" borderId="2" xfId="0" applyNumberFormat="1" applyFont="1" applyBorder="1" applyAlignment="1" applyProtection="1">
      <alignment horizontal="left" vertical="top"/>
    </xf>
    <xf numFmtId="2" fontId="2" fillId="0" borderId="3" xfId="0" applyNumberFormat="1" applyFont="1" applyBorder="1" applyAlignment="1" applyProtection="1">
      <alignment horizontal="left" vertical="top"/>
    </xf>
    <xf numFmtId="2" fontId="9" fillId="7" borderId="4" xfId="1" applyNumberFormat="1" applyBorder="1" applyAlignment="1" applyProtection="1">
      <alignment horizontal="left" vertical="top"/>
    </xf>
    <xf numFmtId="0" fontId="0" fillId="0" borderId="4" xfId="0" applyNumberFormat="1" applyFont="1" applyFill="1" applyBorder="1" applyAlignment="1" applyProtection="1">
      <alignment horizontal="left" vertical="top"/>
    </xf>
    <xf numFmtId="1" fontId="0" fillId="0" borderId="4" xfId="0" applyNumberFormat="1" applyFont="1" applyFill="1" applyBorder="1" applyAlignment="1" applyProtection="1">
      <alignment horizontal="left" vertical="top"/>
    </xf>
    <xf numFmtId="1" fontId="3" fillId="0" borderId="4" xfId="0" applyNumberFormat="1" applyFont="1" applyBorder="1" applyAlignment="1" applyProtection="1">
      <alignment horizontal="left" vertical="top"/>
    </xf>
    <xf numFmtId="2" fontId="9" fillId="7" borderId="0" xfId="1" applyNumberFormat="1" applyAlignment="1">
      <alignment horizontal="left"/>
    </xf>
    <xf numFmtId="1" fontId="9" fillId="7" borderId="0" xfId="1" applyNumberFormat="1" applyAlignment="1">
      <alignment horizontal="left"/>
    </xf>
    <xf numFmtId="0" fontId="0" fillId="11" borderId="5" xfId="0" applyFill="1" applyBorder="1" applyAlignment="1">
      <alignment horizontal="left"/>
    </xf>
    <xf numFmtId="0" fontId="0" fillId="11" borderId="0" xfId="0" applyFill="1" applyAlignment="1">
      <alignment horizontal="left"/>
    </xf>
    <xf numFmtId="2" fontId="0" fillId="11" borderId="0" xfId="0" applyNumberFormat="1" applyFill="1" applyAlignment="1">
      <alignment horizontal="left"/>
    </xf>
    <xf numFmtId="0" fontId="0" fillId="4" borderId="5" xfId="0" applyFill="1" applyBorder="1" applyAlignment="1">
      <alignment horizontal="left"/>
    </xf>
    <xf numFmtId="2" fontId="5" fillId="2" borderId="1" xfId="0" applyNumberFormat="1" applyFont="1" applyFill="1" applyBorder="1" applyAlignment="1" applyProtection="1">
      <alignment horizontal="left" vertical="top"/>
    </xf>
    <xf numFmtId="2" fontId="9" fillId="7" borderId="11" xfId="1" applyNumberFormat="1" applyBorder="1" applyAlignment="1" applyProtection="1">
      <alignment horizontal="left" vertical="top"/>
    </xf>
    <xf numFmtId="2" fontId="9" fillId="7" borderId="11" xfId="1" applyNumberFormat="1" applyBorder="1" applyAlignment="1">
      <alignment horizontal="left"/>
    </xf>
    <xf numFmtId="2" fontId="0" fillId="6" borderId="4" xfId="0" applyNumberFormat="1" applyFill="1" applyBorder="1" applyAlignment="1">
      <alignment horizontal="left"/>
    </xf>
    <xf numFmtId="2" fontId="0" fillId="0" borderId="4" xfId="0" applyNumberFormat="1" applyBorder="1" applyAlignment="1">
      <alignment horizontal="left"/>
    </xf>
    <xf numFmtId="0" fontId="0" fillId="6" borderId="0" xfId="0" applyFill="1" applyAlignment="1">
      <alignment horizontal="left"/>
    </xf>
    <xf numFmtId="2" fontId="0" fillId="6" borderId="0" xfId="0" applyNumberFormat="1" applyFill="1" applyAlignment="1">
      <alignment horizontal="left"/>
    </xf>
    <xf numFmtId="0" fontId="14" fillId="13" borderId="10" xfId="3" applyAlignment="1">
      <alignment horizontal="left"/>
    </xf>
    <xf numFmtId="0" fontId="0" fillId="0" borderId="0" xfId="0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0" xfId="0" applyFill="1" applyBorder="1" applyAlignment="1">
      <alignment horizontal="left"/>
    </xf>
  </cellXfs>
  <cellStyles count="5">
    <cellStyle name="Bad" xfId="1" builtinId="27"/>
    <cellStyle name="Input" xfId="3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[SEEM_CAPGAN_Morphometry_Dropbox.xlsx]Sheet8!PivotTable5</c:name>
    <c:fmtId val="0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Sheet8!$C$3</c:f>
              <c:strCache>
                <c:ptCount val="1"/>
                <c:pt idx="0">
                  <c:v>Sum of SEEM V:C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Sheet8!$A$4:$A$34</c:f>
              <c:strCache>
                <c:ptCount val="30"/>
                <c:pt idx="0">
                  <c:v>SEEM_01_1</c:v>
                </c:pt>
                <c:pt idx="1">
                  <c:v>SEEM_02_3</c:v>
                </c:pt>
                <c:pt idx="2">
                  <c:v>SEEM_03_1</c:v>
                </c:pt>
                <c:pt idx="3">
                  <c:v>SEEM_04_1</c:v>
                </c:pt>
                <c:pt idx="4">
                  <c:v>SEEM_05_3_1</c:v>
                </c:pt>
                <c:pt idx="5">
                  <c:v>SEEM_06_2</c:v>
                </c:pt>
                <c:pt idx="6">
                  <c:v>SEEM_07_2</c:v>
                </c:pt>
                <c:pt idx="7">
                  <c:v>SEEM_08_2 </c:v>
                </c:pt>
                <c:pt idx="8">
                  <c:v>SEEM_09_1</c:v>
                </c:pt>
                <c:pt idx="9">
                  <c:v>SEEM_10_2</c:v>
                </c:pt>
                <c:pt idx="10">
                  <c:v>SEEM_11_3</c:v>
                </c:pt>
                <c:pt idx="11">
                  <c:v>SEEM_12_3</c:v>
                </c:pt>
                <c:pt idx="12">
                  <c:v>SEEM_13_3</c:v>
                </c:pt>
                <c:pt idx="13">
                  <c:v>SEEM_14_2</c:v>
                </c:pt>
                <c:pt idx="14">
                  <c:v>SEEM_15_2</c:v>
                </c:pt>
                <c:pt idx="15">
                  <c:v>SEEM_16_3</c:v>
                </c:pt>
                <c:pt idx="16">
                  <c:v>SEEM_17_2</c:v>
                </c:pt>
                <c:pt idx="17">
                  <c:v>SEEM_18_3</c:v>
                </c:pt>
                <c:pt idx="18">
                  <c:v>SEEM_19_1</c:v>
                </c:pt>
                <c:pt idx="19">
                  <c:v>SEEM_20_3</c:v>
                </c:pt>
                <c:pt idx="20">
                  <c:v>SEEM_21_1</c:v>
                </c:pt>
                <c:pt idx="21">
                  <c:v>SEEM_22_3</c:v>
                </c:pt>
                <c:pt idx="22">
                  <c:v>SEEM_23_2</c:v>
                </c:pt>
                <c:pt idx="23">
                  <c:v>SEEM_24_2</c:v>
                </c:pt>
                <c:pt idx="24">
                  <c:v>SEEM_25_3</c:v>
                </c:pt>
                <c:pt idx="25">
                  <c:v>SEEM_26_1</c:v>
                </c:pt>
                <c:pt idx="26">
                  <c:v>SEEM_27_1</c:v>
                </c:pt>
                <c:pt idx="27">
                  <c:v>SEEM_28_3</c:v>
                </c:pt>
                <c:pt idx="28">
                  <c:v>SEEM_30_2</c:v>
                </c:pt>
                <c:pt idx="29">
                  <c:v>SEEM_31_1</c:v>
                </c:pt>
              </c:strCache>
            </c:strRef>
          </c:cat>
          <c:val>
            <c:numRef>
              <c:f>Sheet8!$C$4:$C$34</c:f>
              <c:numCache>
                <c:formatCode>General</c:formatCode>
                <c:ptCount val="30"/>
                <c:pt idx="0">
                  <c:v>3.77</c:v>
                </c:pt>
                <c:pt idx="1">
                  <c:v>1.53</c:v>
                </c:pt>
                <c:pt idx="2">
                  <c:v>1.64</c:v>
                </c:pt>
                <c:pt idx="3">
                  <c:v>3.33</c:v>
                </c:pt>
                <c:pt idx="4">
                  <c:v>1.5</c:v>
                </c:pt>
                <c:pt idx="5">
                  <c:v>1.28</c:v>
                </c:pt>
                <c:pt idx="6">
                  <c:v>2.46</c:v>
                </c:pt>
                <c:pt idx="7">
                  <c:v>1.64</c:v>
                </c:pt>
                <c:pt idx="8">
                  <c:v>2.44</c:v>
                </c:pt>
                <c:pt idx="9">
                  <c:v>0.74</c:v>
                </c:pt>
                <c:pt idx="10">
                  <c:v>2</c:v>
                </c:pt>
                <c:pt idx="12">
                  <c:v>1.66</c:v>
                </c:pt>
                <c:pt idx="13">
                  <c:v>2.25</c:v>
                </c:pt>
                <c:pt idx="14">
                  <c:v>2.87</c:v>
                </c:pt>
                <c:pt idx="16">
                  <c:v>1.64</c:v>
                </c:pt>
                <c:pt idx="17">
                  <c:v>0.6</c:v>
                </c:pt>
                <c:pt idx="18">
                  <c:v>1.41</c:v>
                </c:pt>
                <c:pt idx="19">
                  <c:v>1.44</c:v>
                </c:pt>
                <c:pt idx="20">
                  <c:v>1.1200000000000001</c:v>
                </c:pt>
                <c:pt idx="21">
                  <c:v>1.35</c:v>
                </c:pt>
                <c:pt idx="22">
                  <c:v>3.19</c:v>
                </c:pt>
                <c:pt idx="23">
                  <c:v>0.86</c:v>
                </c:pt>
                <c:pt idx="24">
                  <c:v>2.68</c:v>
                </c:pt>
                <c:pt idx="25">
                  <c:v>1.62</c:v>
                </c:pt>
                <c:pt idx="26">
                  <c:v>2.12</c:v>
                </c:pt>
                <c:pt idx="27">
                  <c:v>2</c:v>
                </c:pt>
                <c:pt idx="28">
                  <c:v>2.39</c:v>
                </c:pt>
                <c:pt idx="29">
                  <c:v>0.92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93-EC40-98AF-65382CFD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72224"/>
        <c:axId val="112371664"/>
      </c:barChart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SEEM EE Scores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Sheet8!$A$4:$A$34</c:f>
              <c:strCache>
                <c:ptCount val="30"/>
                <c:pt idx="0">
                  <c:v>SEEM_01_1</c:v>
                </c:pt>
                <c:pt idx="1">
                  <c:v>SEEM_02_3</c:v>
                </c:pt>
                <c:pt idx="2">
                  <c:v>SEEM_03_1</c:v>
                </c:pt>
                <c:pt idx="3">
                  <c:v>SEEM_04_1</c:v>
                </c:pt>
                <c:pt idx="4">
                  <c:v>SEEM_05_3_1</c:v>
                </c:pt>
                <c:pt idx="5">
                  <c:v>SEEM_06_2</c:v>
                </c:pt>
                <c:pt idx="6">
                  <c:v>SEEM_07_2</c:v>
                </c:pt>
                <c:pt idx="7">
                  <c:v>SEEM_08_2 </c:v>
                </c:pt>
                <c:pt idx="8">
                  <c:v>SEEM_09_1</c:v>
                </c:pt>
                <c:pt idx="9">
                  <c:v>SEEM_10_2</c:v>
                </c:pt>
                <c:pt idx="10">
                  <c:v>SEEM_11_3</c:v>
                </c:pt>
                <c:pt idx="11">
                  <c:v>SEEM_12_3</c:v>
                </c:pt>
                <c:pt idx="12">
                  <c:v>SEEM_13_3</c:v>
                </c:pt>
                <c:pt idx="13">
                  <c:v>SEEM_14_2</c:v>
                </c:pt>
                <c:pt idx="14">
                  <c:v>SEEM_15_2</c:v>
                </c:pt>
                <c:pt idx="15">
                  <c:v>SEEM_16_3</c:v>
                </c:pt>
                <c:pt idx="16">
                  <c:v>SEEM_17_2</c:v>
                </c:pt>
                <c:pt idx="17">
                  <c:v>SEEM_18_3</c:v>
                </c:pt>
                <c:pt idx="18">
                  <c:v>SEEM_19_1</c:v>
                </c:pt>
                <c:pt idx="19">
                  <c:v>SEEM_20_3</c:v>
                </c:pt>
                <c:pt idx="20">
                  <c:v>SEEM_21_1</c:v>
                </c:pt>
                <c:pt idx="21">
                  <c:v>SEEM_22_3</c:v>
                </c:pt>
                <c:pt idx="22">
                  <c:v>SEEM_23_2</c:v>
                </c:pt>
                <c:pt idx="23">
                  <c:v>SEEM_24_2</c:v>
                </c:pt>
                <c:pt idx="24">
                  <c:v>SEEM_25_3</c:v>
                </c:pt>
                <c:pt idx="25">
                  <c:v>SEEM_26_1</c:v>
                </c:pt>
                <c:pt idx="26">
                  <c:v>SEEM_27_1</c:v>
                </c:pt>
                <c:pt idx="27">
                  <c:v>SEEM_28_3</c:v>
                </c:pt>
                <c:pt idx="28">
                  <c:v>SEEM_30_2</c:v>
                </c:pt>
                <c:pt idx="29">
                  <c:v>SEEM_31_1</c:v>
                </c:pt>
              </c:strCache>
            </c:strRef>
          </c:cat>
          <c:val>
            <c:numRef>
              <c:f>Sheet8!$B$4:$B$34</c:f>
              <c:numCache>
                <c:formatCode>General</c:formatCode>
                <c:ptCount val="30"/>
                <c:pt idx="0">
                  <c:v>12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11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3</c:v>
                </c:pt>
                <c:pt idx="18">
                  <c:v>6</c:v>
                </c:pt>
                <c:pt idx="19">
                  <c:v>9</c:v>
                </c:pt>
                <c:pt idx="20">
                  <c:v>6</c:v>
                </c:pt>
                <c:pt idx="21">
                  <c:v>12</c:v>
                </c:pt>
                <c:pt idx="22">
                  <c:v>4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93-EC40-98AF-65382CFD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0544"/>
        <c:axId val="112371104"/>
      </c:lineChart>
      <c:catAx>
        <c:axId val="1123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1104"/>
        <c:crosses val="autoZero"/>
        <c:auto val="1"/>
        <c:lblAlgn val="ctr"/>
        <c:lblOffset val="100"/>
        <c:noMultiLvlLbl val="0"/>
      </c:catAx>
      <c:valAx>
        <c:axId val="1123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0544"/>
        <c:crosses val="autoZero"/>
        <c:crossBetween val="between"/>
      </c:valAx>
      <c:valAx>
        <c:axId val="11237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2224"/>
        <c:crosses val="max"/>
        <c:crossBetween val="between"/>
      </c:valAx>
      <c:catAx>
        <c:axId val="11237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7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[SEEM_CAPGAN_Morphometry_Dropbox.xlsx]Sheet9!PivotTable6</c:name>
    <c:fmtId val="0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Sheet9!$C$3</c:f>
              <c:strCache>
                <c:ptCount val="1"/>
                <c:pt idx="0">
                  <c:v>Sum of SEEM V:C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Sheet9!$A$4:$A$34</c:f>
              <c:strCache>
                <c:ptCount val="30"/>
                <c:pt idx="0">
                  <c:v>SEEM_01_1</c:v>
                </c:pt>
                <c:pt idx="1">
                  <c:v>SEEM_02_3</c:v>
                </c:pt>
                <c:pt idx="2">
                  <c:v>SEEM_03_1</c:v>
                </c:pt>
                <c:pt idx="3">
                  <c:v>SEEM_04_1</c:v>
                </c:pt>
                <c:pt idx="4">
                  <c:v>SEEM_05_3_1</c:v>
                </c:pt>
                <c:pt idx="5">
                  <c:v>SEEM_06_2</c:v>
                </c:pt>
                <c:pt idx="6">
                  <c:v>SEEM_07_2</c:v>
                </c:pt>
                <c:pt idx="7">
                  <c:v>SEEM_08_2 </c:v>
                </c:pt>
                <c:pt idx="8">
                  <c:v>SEEM_09_1</c:v>
                </c:pt>
                <c:pt idx="9">
                  <c:v>SEEM_10_2</c:v>
                </c:pt>
                <c:pt idx="10">
                  <c:v>SEEM_11_3</c:v>
                </c:pt>
                <c:pt idx="11">
                  <c:v>SEEM_12_3</c:v>
                </c:pt>
                <c:pt idx="12">
                  <c:v>SEEM_13_3</c:v>
                </c:pt>
                <c:pt idx="13">
                  <c:v>SEEM_14_2</c:v>
                </c:pt>
                <c:pt idx="14">
                  <c:v>SEEM_15_2</c:v>
                </c:pt>
                <c:pt idx="15">
                  <c:v>SEEM_16_3</c:v>
                </c:pt>
                <c:pt idx="16">
                  <c:v>SEEM_17_2</c:v>
                </c:pt>
                <c:pt idx="17">
                  <c:v>SEEM_18_3</c:v>
                </c:pt>
                <c:pt idx="18">
                  <c:v>SEEM_19_1</c:v>
                </c:pt>
                <c:pt idx="19">
                  <c:v>SEEM_20_3</c:v>
                </c:pt>
                <c:pt idx="20">
                  <c:v>SEEM_21_1</c:v>
                </c:pt>
                <c:pt idx="21">
                  <c:v>SEEM_22_3</c:v>
                </c:pt>
                <c:pt idx="22">
                  <c:v>SEEM_23_2</c:v>
                </c:pt>
                <c:pt idx="23">
                  <c:v>SEEM_24_2</c:v>
                </c:pt>
                <c:pt idx="24">
                  <c:v>SEEM_25_3</c:v>
                </c:pt>
                <c:pt idx="25">
                  <c:v>SEEM_26_1</c:v>
                </c:pt>
                <c:pt idx="26">
                  <c:v>SEEM_27_1</c:v>
                </c:pt>
                <c:pt idx="27">
                  <c:v>SEEM_28_3</c:v>
                </c:pt>
                <c:pt idx="28">
                  <c:v>SEEM_30_2</c:v>
                </c:pt>
                <c:pt idx="29">
                  <c:v>SEEM_31_1</c:v>
                </c:pt>
              </c:strCache>
            </c:strRef>
          </c:cat>
          <c:val>
            <c:numRef>
              <c:f>Sheet9!$C$4:$C$34</c:f>
              <c:numCache>
                <c:formatCode>General</c:formatCode>
                <c:ptCount val="30"/>
                <c:pt idx="0">
                  <c:v>3.77</c:v>
                </c:pt>
                <c:pt idx="1">
                  <c:v>1.53</c:v>
                </c:pt>
                <c:pt idx="2">
                  <c:v>1.64</c:v>
                </c:pt>
                <c:pt idx="3">
                  <c:v>3.33</c:v>
                </c:pt>
                <c:pt idx="4">
                  <c:v>1.5</c:v>
                </c:pt>
                <c:pt idx="5">
                  <c:v>1.28</c:v>
                </c:pt>
                <c:pt idx="6">
                  <c:v>2.46</c:v>
                </c:pt>
                <c:pt idx="7">
                  <c:v>1.64</c:v>
                </c:pt>
                <c:pt idx="8">
                  <c:v>2.44</c:v>
                </c:pt>
                <c:pt idx="9">
                  <c:v>0.74</c:v>
                </c:pt>
                <c:pt idx="10">
                  <c:v>2</c:v>
                </c:pt>
                <c:pt idx="12">
                  <c:v>1.66</c:v>
                </c:pt>
                <c:pt idx="13">
                  <c:v>2.25</c:v>
                </c:pt>
                <c:pt idx="14">
                  <c:v>2.87</c:v>
                </c:pt>
                <c:pt idx="16">
                  <c:v>1.64</c:v>
                </c:pt>
                <c:pt idx="17">
                  <c:v>0.6</c:v>
                </c:pt>
                <c:pt idx="18">
                  <c:v>1.41</c:v>
                </c:pt>
                <c:pt idx="19">
                  <c:v>1.44</c:v>
                </c:pt>
                <c:pt idx="20">
                  <c:v>1.1200000000000001</c:v>
                </c:pt>
                <c:pt idx="21">
                  <c:v>1.35</c:v>
                </c:pt>
                <c:pt idx="22">
                  <c:v>3.19</c:v>
                </c:pt>
                <c:pt idx="23">
                  <c:v>0.86</c:v>
                </c:pt>
                <c:pt idx="24">
                  <c:v>2.68</c:v>
                </c:pt>
                <c:pt idx="25">
                  <c:v>1.62</c:v>
                </c:pt>
                <c:pt idx="26">
                  <c:v>2.12</c:v>
                </c:pt>
                <c:pt idx="27">
                  <c:v>2</c:v>
                </c:pt>
                <c:pt idx="28">
                  <c:v>2.39</c:v>
                </c:pt>
                <c:pt idx="29">
                  <c:v>0.92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0-E545-A95E-3759C5D8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76704"/>
        <c:axId val="112376144"/>
      </c:barChart>
      <c:lineChart>
        <c:grouping val="standar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SEEM EE Score villous architecture_AKU Pathologists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Sheet9!$A$4:$A$34</c:f>
              <c:strCache>
                <c:ptCount val="30"/>
                <c:pt idx="0">
                  <c:v>SEEM_01_1</c:v>
                </c:pt>
                <c:pt idx="1">
                  <c:v>SEEM_02_3</c:v>
                </c:pt>
                <c:pt idx="2">
                  <c:v>SEEM_03_1</c:v>
                </c:pt>
                <c:pt idx="3">
                  <c:v>SEEM_04_1</c:v>
                </c:pt>
                <c:pt idx="4">
                  <c:v>SEEM_05_3_1</c:v>
                </c:pt>
                <c:pt idx="5">
                  <c:v>SEEM_06_2</c:v>
                </c:pt>
                <c:pt idx="6">
                  <c:v>SEEM_07_2</c:v>
                </c:pt>
                <c:pt idx="7">
                  <c:v>SEEM_08_2 </c:v>
                </c:pt>
                <c:pt idx="8">
                  <c:v>SEEM_09_1</c:v>
                </c:pt>
                <c:pt idx="9">
                  <c:v>SEEM_10_2</c:v>
                </c:pt>
                <c:pt idx="10">
                  <c:v>SEEM_11_3</c:v>
                </c:pt>
                <c:pt idx="11">
                  <c:v>SEEM_12_3</c:v>
                </c:pt>
                <c:pt idx="12">
                  <c:v>SEEM_13_3</c:v>
                </c:pt>
                <c:pt idx="13">
                  <c:v>SEEM_14_2</c:v>
                </c:pt>
                <c:pt idx="14">
                  <c:v>SEEM_15_2</c:v>
                </c:pt>
                <c:pt idx="15">
                  <c:v>SEEM_16_3</c:v>
                </c:pt>
                <c:pt idx="16">
                  <c:v>SEEM_17_2</c:v>
                </c:pt>
                <c:pt idx="17">
                  <c:v>SEEM_18_3</c:v>
                </c:pt>
                <c:pt idx="18">
                  <c:v>SEEM_19_1</c:v>
                </c:pt>
                <c:pt idx="19">
                  <c:v>SEEM_20_3</c:v>
                </c:pt>
                <c:pt idx="20">
                  <c:v>SEEM_21_1</c:v>
                </c:pt>
                <c:pt idx="21">
                  <c:v>SEEM_22_3</c:v>
                </c:pt>
                <c:pt idx="22">
                  <c:v>SEEM_23_2</c:v>
                </c:pt>
                <c:pt idx="23">
                  <c:v>SEEM_24_2</c:v>
                </c:pt>
                <c:pt idx="24">
                  <c:v>SEEM_25_3</c:v>
                </c:pt>
                <c:pt idx="25">
                  <c:v>SEEM_26_1</c:v>
                </c:pt>
                <c:pt idx="26">
                  <c:v>SEEM_27_1</c:v>
                </c:pt>
                <c:pt idx="27">
                  <c:v>SEEM_28_3</c:v>
                </c:pt>
                <c:pt idx="28">
                  <c:v>SEEM_30_2</c:v>
                </c:pt>
                <c:pt idx="29">
                  <c:v>SEEM_31_1</c:v>
                </c:pt>
              </c:strCache>
            </c:strRef>
          </c:cat>
          <c:val>
            <c:numRef>
              <c:f>Sheet9!$B$4:$B$34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0-E545-A95E-3759C5D8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5024"/>
        <c:axId val="112375584"/>
      </c:lineChart>
      <c:catAx>
        <c:axId val="1123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5584"/>
        <c:crosses val="autoZero"/>
        <c:auto val="1"/>
        <c:lblAlgn val="ctr"/>
        <c:lblOffset val="100"/>
        <c:noMultiLvlLbl val="0"/>
      </c:catAx>
      <c:valAx>
        <c:axId val="1123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5024"/>
        <c:crosses val="autoZero"/>
        <c:crossBetween val="between"/>
      </c:valAx>
      <c:valAx>
        <c:axId val="11237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6704"/>
        <c:crosses val="max"/>
        <c:crossBetween val="between"/>
      </c:valAx>
      <c:catAx>
        <c:axId val="1123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7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80961</xdr:rowOff>
    </xdr:from>
    <xdr:to>
      <xdr:col>18</xdr:col>
      <xdr:colOff>276225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6</xdr:row>
      <xdr:rowOff>138111</xdr:rowOff>
    </xdr:from>
    <xdr:to>
      <xdr:col>17</xdr:col>
      <xdr:colOff>85725</xdr:colOff>
      <xdr:row>35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hsan, Lubaina *HS" refreshedDate="43722.42249837963" createdVersion="5" refreshedVersion="5" minRefreshableVersion="3" recordCount="30">
  <cacheSource type="worksheet">
    <worksheetSource ref="A1:E31" sheet="for analysis with scores"/>
  </cacheSource>
  <cacheFields count="3">
    <cacheField name="File" numFmtId="0">
      <sharedItems count="30">
        <s v="SEEM_01_1"/>
        <s v="SEEM_02_3"/>
        <s v="SEEM_03_1"/>
        <s v="SEEM_04_1"/>
        <s v="SEEM_05_3_1"/>
        <s v="SEEM_06_2"/>
        <s v="SEEM_07_2"/>
        <s v="SEEM_08_2 "/>
        <s v="SEEM_09_1"/>
        <s v="SEEM_10_2"/>
        <s v="SEEM_11_3"/>
        <s v="SEEM_12_3"/>
        <s v="SEEM_13_3"/>
        <s v="SEEM_14_2"/>
        <s v="SEEM_15_2"/>
        <s v="SEEM_16_3"/>
        <s v="SEEM_17_2"/>
        <s v="SEEM_18_3"/>
        <s v="SEEM_19_1"/>
        <s v="SEEM_20_3"/>
        <s v="SEEM_21_1"/>
        <s v="SEEM_22_3"/>
        <s v="SEEM_23_2"/>
        <s v="SEEM_24_2"/>
        <s v="SEEM_25_3"/>
        <s v="SEEM_26_1"/>
        <s v="SEEM_27_1"/>
        <s v="SEEM_28_3"/>
        <s v="SEEM_30_2"/>
        <s v="SEEM_31_1"/>
      </sharedItems>
    </cacheField>
    <cacheField name="SEEM V:C" numFmtId="0">
      <sharedItems containsString="0" containsBlank="1" containsNumber="1" minValue="0.6" maxValue="3.77" count="26">
        <n v="3.77"/>
        <n v="1.53"/>
        <n v="1.64"/>
        <n v="3.33"/>
        <n v="1.5"/>
        <n v="1.28"/>
        <n v="2.46"/>
        <n v="2.44"/>
        <n v="0.74"/>
        <n v="2"/>
        <m/>
        <n v="1.66"/>
        <n v="2.25"/>
        <n v="2.87"/>
        <n v="0.6"/>
        <n v="1.41"/>
        <n v="1.44"/>
        <n v="1.1200000000000001"/>
        <n v="1.35"/>
        <n v="3.19"/>
        <n v="0.86"/>
        <n v="2.68"/>
        <n v="1.62"/>
        <n v="2.12"/>
        <n v="2.39"/>
        <n v="0.92"/>
      </sharedItems>
    </cacheField>
    <cacheField name="SEEM EE Scores" numFmtId="0">
      <sharedItems containsSemiMixedTypes="0" containsString="0" containsNumber="1" containsInteger="1" minValue="3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hsan, Lubaina *HS" refreshedDate="43722.441147685182" createdVersion="5" refreshedVersion="5" minRefreshableVersion="3" recordCount="30">
  <cacheSource type="worksheet">
    <worksheetSource ref="A1:G31" sheet="for analysis with scores"/>
  </cacheSource>
  <cacheFields count="5">
    <cacheField name="File" numFmtId="0">
      <sharedItems count="30">
        <s v="SEEM_01_1"/>
        <s v="SEEM_02_3"/>
        <s v="SEEM_03_1"/>
        <s v="SEEM_04_1"/>
        <s v="SEEM_05_3_1"/>
        <s v="SEEM_06_2"/>
        <s v="SEEM_07_2"/>
        <s v="SEEM_08_2 "/>
        <s v="SEEM_09_1"/>
        <s v="SEEM_10_2"/>
        <s v="SEEM_11_3"/>
        <s v="SEEM_12_3"/>
        <s v="SEEM_13_3"/>
        <s v="SEEM_14_2"/>
        <s v="SEEM_15_2"/>
        <s v="SEEM_16_3"/>
        <s v="SEEM_17_2"/>
        <s v="SEEM_18_3"/>
        <s v="SEEM_19_1"/>
        <s v="SEEM_20_3"/>
        <s v="SEEM_21_1"/>
        <s v="SEEM_22_3"/>
        <s v="SEEM_23_2"/>
        <s v="SEEM_24_2"/>
        <s v="SEEM_25_3"/>
        <s v="SEEM_26_1"/>
        <s v="SEEM_27_1"/>
        <s v="SEEM_28_3"/>
        <s v="SEEM_30_2"/>
        <s v="SEEM_31_1"/>
      </sharedItems>
    </cacheField>
    <cacheField name="SEEM V:C" numFmtId="0">
      <sharedItems containsString="0" containsBlank="1" containsNumber="1" minValue="0.6" maxValue="3.77" count="26">
        <n v="3.77"/>
        <n v="1.53"/>
        <n v="1.64"/>
        <n v="3.33"/>
        <n v="1.5"/>
        <n v="1.28"/>
        <n v="2.46"/>
        <n v="2.44"/>
        <n v="0.74"/>
        <n v="2"/>
        <m/>
        <n v="1.66"/>
        <n v="2.25"/>
        <n v="2.87"/>
        <n v="0.6"/>
        <n v="1.41"/>
        <n v="1.44"/>
        <n v="1.1200000000000001"/>
        <n v="1.35"/>
        <n v="3.19"/>
        <n v="0.86"/>
        <n v="2.68"/>
        <n v="1.62"/>
        <n v="2.12"/>
        <n v="2.39"/>
        <n v="0.92"/>
      </sharedItems>
    </cacheField>
    <cacheField name="SEEM EE Scores_AKU Pathologists" numFmtId="0">
      <sharedItems containsSemiMixedTypes="0" containsString="0" containsNumber="1" containsInteger="1" minValue="3" maxValue="12"/>
    </cacheField>
    <cacheField name="CM_EE_Scores_Shiny" numFmtId="0">
      <sharedItems containsString="0" containsBlank="1" containsNumber="1" containsInteger="1" minValue="2" maxValue="15"/>
    </cacheField>
    <cacheField name="SEEM EE Score villous architecture_AKU Pathologist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2"/>
  </r>
  <r>
    <x v="1"/>
    <x v="1"/>
    <n v="6"/>
  </r>
  <r>
    <x v="2"/>
    <x v="2"/>
    <n v="8"/>
  </r>
  <r>
    <x v="3"/>
    <x v="3"/>
    <n v="10"/>
  </r>
  <r>
    <x v="4"/>
    <x v="4"/>
    <n v="6"/>
  </r>
  <r>
    <x v="5"/>
    <x v="5"/>
    <n v="3"/>
  </r>
  <r>
    <x v="6"/>
    <x v="6"/>
    <n v="5"/>
  </r>
  <r>
    <x v="7"/>
    <x v="2"/>
    <n v="9"/>
  </r>
  <r>
    <x v="8"/>
    <x v="7"/>
    <n v="6"/>
  </r>
  <r>
    <x v="9"/>
    <x v="8"/>
    <n v="6"/>
  </r>
  <r>
    <x v="10"/>
    <x v="9"/>
    <n v="10"/>
  </r>
  <r>
    <x v="11"/>
    <x v="10"/>
    <n v="11"/>
  </r>
  <r>
    <x v="12"/>
    <x v="11"/>
    <n v="5"/>
  </r>
  <r>
    <x v="13"/>
    <x v="12"/>
    <n v="8"/>
  </r>
  <r>
    <x v="14"/>
    <x v="13"/>
    <n v="9"/>
  </r>
  <r>
    <x v="15"/>
    <x v="10"/>
    <n v="8"/>
  </r>
  <r>
    <x v="16"/>
    <x v="2"/>
    <n v="9"/>
  </r>
  <r>
    <x v="17"/>
    <x v="14"/>
    <n v="3"/>
  </r>
  <r>
    <x v="18"/>
    <x v="15"/>
    <n v="6"/>
  </r>
  <r>
    <x v="19"/>
    <x v="16"/>
    <n v="9"/>
  </r>
  <r>
    <x v="20"/>
    <x v="17"/>
    <n v="6"/>
  </r>
  <r>
    <x v="21"/>
    <x v="18"/>
    <n v="12"/>
  </r>
  <r>
    <x v="22"/>
    <x v="19"/>
    <n v="4"/>
  </r>
  <r>
    <x v="23"/>
    <x v="20"/>
    <n v="8"/>
  </r>
  <r>
    <x v="24"/>
    <x v="21"/>
    <n v="6"/>
  </r>
  <r>
    <x v="25"/>
    <x v="22"/>
    <n v="4"/>
  </r>
  <r>
    <x v="26"/>
    <x v="23"/>
    <n v="9"/>
  </r>
  <r>
    <x v="27"/>
    <x v="9"/>
    <n v="8"/>
  </r>
  <r>
    <x v="28"/>
    <x v="24"/>
    <n v="3"/>
  </r>
  <r>
    <x v="29"/>
    <x v="25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n v="12"/>
    <n v="9"/>
    <n v="3"/>
  </r>
  <r>
    <x v="1"/>
    <x v="1"/>
    <n v="6"/>
    <n v="3"/>
    <n v="0"/>
  </r>
  <r>
    <x v="2"/>
    <x v="2"/>
    <n v="8"/>
    <n v="2"/>
    <n v="1"/>
  </r>
  <r>
    <x v="3"/>
    <x v="3"/>
    <n v="10"/>
    <n v="15"/>
    <n v="1"/>
  </r>
  <r>
    <x v="4"/>
    <x v="4"/>
    <n v="6"/>
    <n v="9"/>
    <n v="1"/>
  </r>
  <r>
    <x v="5"/>
    <x v="5"/>
    <n v="3"/>
    <n v="8"/>
    <n v="0"/>
  </r>
  <r>
    <x v="6"/>
    <x v="6"/>
    <n v="5"/>
    <n v="11"/>
    <n v="0"/>
  </r>
  <r>
    <x v="7"/>
    <x v="2"/>
    <n v="9"/>
    <n v="12"/>
    <n v="2"/>
  </r>
  <r>
    <x v="8"/>
    <x v="7"/>
    <n v="6"/>
    <m/>
    <n v="0"/>
  </r>
  <r>
    <x v="9"/>
    <x v="8"/>
    <n v="6"/>
    <m/>
    <n v="0"/>
  </r>
  <r>
    <x v="10"/>
    <x v="9"/>
    <n v="10"/>
    <m/>
    <n v="1"/>
  </r>
  <r>
    <x v="11"/>
    <x v="10"/>
    <n v="11"/>
    <m/>
    <n v="2"/>
  </r>
  <r>
    <x v="12"/>
    <x v="11"/>
    <n v="5"/>
    <m/>
    <n v="0"/>
  </r>
  <r>
    <x v="13"/>
    <x v="12"/>
    <n v="8"/>
    <m/>
    <n v="1"/>
  </r>
  <r>
    <x v="14"/>
    <x v="13"/>
    <n v="9"/>
    <m/>
    <n v="1"/>
  </r>
  <r>
    <x v="15"/>
    <x v="10"/>
    <n v="8"/>
    <m/>
    <n v="1"/>
  </r>
  <r>
    <x v="16"/>
    <x v="2"/>
    <n v="9"/>
    <m/>
    <n v="1"/>
  </r>
  <r>
    <x v="17"/>
    <x v="14"/>
    <n v="3"/>
    <m/>
    <n v="0"/>
  </r>
  <r>
    <x v="18"/>
    <x v="15"/>
    <n v="6"/>
    <m/>
    <n v="0"/>
  </r>
  <r>
    <x v="19"/>
    <x v="16"/>
    <n v="9"/>
    <m/>
    <n v="1"/>
  </r>
  <r>
    <x v="20"/>
    <x v="17"/>
    <n v="6"/>
    <m/>
    <n v="0"/>
  </r>
  <r>
    <x v="21"/>
    <x v="18"/>
    <n v="12"/>
    <m/>
    <n v="1"/>
  </r>
  <r>
    <x v="22"/>
    <x v="19"/>
    <n v="4"/>
    <m/>
    <n v="0"/>
  </r>
  <r>
    <x v="23"/>
    <x v="20"/>
    <n v="8"/>
    <m/>
    <n v="1"/>
  </r>
  <r>
    <x v="24"/>
    <x v="21"/>
    <n v="6"/>
    <m/>
    <n v="0"/>
  </r>
  <r>
    <x v="25"/>
    <x v="22"/>
    <n v="4"/>
    <m/>
    <n v="0"/>
  </r>
  <r>
    <x v="26"/>
    <x v="23"/>
    <n v="9"/>
    <m/>
    <n v="0"/>
  </r>
  <r>
    <x v="27"/>
    <x v="9"/>
    <n v="8"/>
    <m/>
    <n v="0"/>
  </r>
  <r>
    <x v="28"/>
    <x v="24"/>
    <n v="3"/>
    <m/>
    <n v="0"/>
  </r>
  <r>
    <x v="29"/>
    <x v="25"/>
    <n v="4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3:C34" firstHeaderRow="0" firstDataRow="1" firstDataCol="1"/>
  <pivotFields count="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>
      <items count="27">
        <item x="14"/>
        <item x="8"/>
        <item x="20"/>
        <item x="25"/>
        <item x="17"/>
        <item x="5"/>
        <item x="18"/>
        <item x="15"/>
        <item x="16"/>
        <item x="4"/>
        <item x="1"/>
        <item x="22"/>
        <item x="2"/>
        <item x="11"/>
        <item x="9"/>
        <item x="23"/>
        <item x="12"/>
        <item x="24"/>
        <item x="7"/>
        <item x="6"/>
        <item x="21"/>
        <item x="13"/>
        <item x="19"/>
        <item x="3"/>
        <item x="0"/>
        <item x="10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EM EE Scores" fld="2" baseField="0" baseItem="0"/>
    <dataField name="Sum of SEEM V:C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C34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>
      <items count="27">
        <item x="14"/>
        <item x="8"/>
        <item x="20"/>
        <item x="25"/>
        <item x="17"/>
        <item x="5"/>
        <item x="18"/>
        <item x="15"/>
        <item x="16"/>
        <item x="4"/>
        <item x="1"/>
        <item x="22"/>
        <item x="2"/>
        <item x="11"/>
        <item x="9"/>
        <item x="23"/>
        <item x="12"/>
        <item x="24"/>
        <item x="7"/>
        <item x="6"/>
        <item x="21"/>
        <item x="13"/>
        <item x="19"/>
        <item x="3"/>
        <item x="0"/>
        <item x="10"/>
        <item t="default"/>
      </items>
    </pivotField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EM EE Score villous architecture_AKU Pathologists" fld="4" baseField="0" baseItem="0"/>
    <dataField name="Sum of SEEM V:C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G1" zoomScaleNormal="100" workbookViewId="0">
      <pane ySplit="1" topLeftCell="A2" activePane="bottomLeft" state="frozen"/>
      <selection pane="bottomLeft" activeCell="U40" sqref="U40"/>
    </sheetView>
  </sheetViews>
  <sheetFormatPr defaultColWidth="8.85546875" defaultRowHeight="15"/>
  <cols>
    <col min="1" max="1" width="21.85546875" customWidth="1"/>
    <col min="2" max="2" width="9" customWidth="1"/>
    <col min="3" max="3" width="12.42578125" bestFit="1" customWidth="1"/>
    <col min="4" max="4" width="12.140625" bestFit="1" customWidth="1"/>
    <col min="5" max="5" width="12.140625" customWidth="1"/>
    <col min="6" max="6" width="14.42578125" customWidth="1"/>
    <col min="7" max="8" width="14.28515625" customWidth="1"/>
    <col min="9" max="9" width="15.42578125" customWidth="1"/>
    <col min="10" max="10" width="13.7109375" customWidth="1"/>
    <col min="11" max="11" width="11.85546875" customWidth="1"/>
    <col min="12" max="12" width="12" customWidth="1"/>
    <col min="13" max="13" width="12.42578125" customWidth="1"/>
    <col min="14" max="14" width="9.28515625" customWidth="1"/>
    <col min="15" max="15" width="11.42578125" customWidth="1"/>
    <col min="16" max="16" width="12.85546875" customWidth="1"/>
    <col min="17" max="17" width="13.140625" customWidth="1"/>
    <col min="18" max="19" width="27.140625" customWidth="1"/>
    <col min="20" max="20" width="38.28515625" bestFit="1" customWidth="1"/>
    <col min="21" max="21" width="18" customWidth="1"/>
  </cols>
  <sheetData>
    <row r="1" spans="1:21" s="12" customFormat="1">
      <c r="A1" s="10" t="s">
        <v>0</v>
      </c>
      <c r="B1" s="11"/>
      <c r="C1" s="10" t="s">
        <v>1</v>
      </c>
      <c r="D1" s="10" t="s">
        <v>2</v>
      </c>
      <c r="E1" s="10" t="s">
        <v>3</v>
      </c>
      <c r="F1" s="11" t="s">
        <v>11</v>
      </c>
      <c r="G1" s="10" t="s">
        <v>4</v>
      </c>
      <c r="H1" s="28" t="s">
        <v>232</v>
      </c>
      <c r="I1" s="11" t="s">
        <v>239</v>
      </c>
      <c r="J1" s="32" t="s">
        <v>5</v>
      </c>
      <c r="K1" s="33" t="s">
        <v>14</v>
      </c>
      <c r="L1" s="10" t="s">
        <v>19</v>
      </c>
      <c r="M1" s="10" t="s">
        <v>20</v>
      </c>
      <c r="N1" s="11" t="s">
        <v>15</v>
      </c>
      <c r="O1" s="11" t="s">
        <v>21</v>
      </c>
      <c r="P1" s="11" t="s">
        <v>22</v>
      </c>
      <c r="Q1" s="11" t="s">
        <v>16</v>
      </c>
      <c r="R1" s="11" t="s">
        <v>12</v>
      </c>
      <c r="S1" s="11" t="s">
        <v>13</v>
      </c>
      <c r="T1" s="10" t="s">
        <v>6</v>
      </c>
      <c r="U1" s="11" t="s">
        <v>7</v>
      </c>
    </row>
    <row r="2" spans="1:21">
      <c r="A2" s="4" t="s">
        <v>18</v>
      </c>
      <c r="B2" s="8"/>
      <c r="C2" s="1">
        <v>325.14</v>
      </c>
      <c r="D2" s="1">
        <v>211.89</v>
      </c>
      <c r="E2" s="25">
        <f t="shared" ref="E2:E41" si="0">C2/D2</f>
        <v>1.5344754353674077</v>
      </c>
      <c r="F2" s="7">
        <v>8</v>
      </c>
      <c r="G2" s="27">
        <v>4</v>
      </c>
      <c r="H2" s="26"/>
      <c r="I2" s="26">
        <v>14</v>
      </c>
      <c r="J2" s="1">
        <v>2509.46</v>
      </c>
      <c r="K2" s="25">
        <f t="shared" ref="K2:K11" si="1">(I2/J2)*2500</f>
        <v>13.947223705498395</v>
      </c>
      <c r="L2" s="7"/>
      <c r="M2" s="7"/>
      <c r="N2" s="8">
        <v>1</v>
      </c>
      <c r="O2" s="7">
        <v>11</v>
      </c>
      <c r="P2" s="8">
        <v>5</v>
      </c>
      <c r="Q2" s="14">
        <f>O2/P2</f>
        <v>2.2000000000000002</v>
      </c>
      <c r="R2" s="8" t="s">
        <v>17</v>
      </c>
      <c r="S2" s="8" t="s">
        <v>17</v>
      </c>
      <c r="T2" s="1"/>
      <c r="U2" s="9" t="s">
        <v>8</v>
      </c>
    </row>
    <row r="3" spans="1:21">
      <c r="A3" s="5" t="s">
        <v>9</v>
      </c>
      <c r="B3" s="5"/>
      <c r="C3">
        <v>336.49</v>
      </c>
      <c r="D3">
        <v>89.25</v>
      </c>
      <c r="E3" s="25">
        <f t="shared" si="0"/>
        <v>3.7701960784313728</v>
      </c>
      <c r="F3">
        <v>9</v>
      </c>
      <c r="G3">
        <v>22</v>
      </c>
      <c r="I3">
        <v>22</v>
      </c>
      <c r="J3">
        <v>2498</v>
      </c>
      <c r="K3" s="25">
        <f t="shared" si="1"/>
        <v>22.017614091273018</v>
      </c>
      <c r="L3">
        <v>0</v>
      </c>
      <c r="M3">
        <v>1</v>
      </c>
      <c r="N3">
        <v>2</v>
      </c>
      <c r="O3">
        <v>11</v>
      </c>
      <c r="P3">
        <v>5</v>
      </c>
      <c r="Q3" s="14">
        <f t="shared" ref="Q3:Q9" si="2">O3/P3</f>
        <v>2.2000000000000002</v>
      </c>
      <c r="T3" s="4"/>
      <c r="U3" t="s">
        <v>113</v>
      </c>
    </row>
    <row r="4" spans="1:21">
      <c r="A4" s="4" t="s">
        <v>107</v>
      </c>
      <c r="B4" s="8"/>
      <c r="C4" s="1">
        <v>194.99</v>
      </c>
      <c r="D4" s="1">
        <v>119.17</v>
      </c>
      <c r="E4" s="25">
        <f t="shared" si="0"/>
        <v>1.6362339514978603</v>
      </c>
      <c r="F4" s="7">
        <v>8</v>
      </c>
      <c r="G4" s="27">
        <v>6</v>
      </c>
      <c r="H4" s="26"/>
      <c r="I4" s="26">
        <v>27</v>
      </c>
      <c r="J4" s="1">
        <v>2505.61</v>
      </c>
      <c r="K4" s="25">
        <f t="shared" si="1"/>
        <v>26.939547655062043</v>
      </c>
      <c r="L4" s="7">
        <v>0</v>
      </c>
      <c r="M4" s="7">
        <v>2</v>
      </c>
      <c r="N4" s="7"/>
      <c r="O4" s="7">
        <v>32</v>
      </c>
      <c r="P4" s="7">
        <v>5</v>
      </c>
      <c r="Q4" s="14">
        <f t="shared" si="2"/>
        <v>6.4</v>
      </c>
      <c r="R4" s="8" t="s">
        <v>17</v>
      </c>
      <c r="S4" s="8" t="s">
        <v>17</v>
      </c>
      <c r="T4" s="2"/>
      <c r="U4" t="s">
        <v>113</v>
      </c>
    </row>
    <row r="5" spans="1:21">
      <c r="A5" s="18" t="s">
        <v>108</v>
      </c>
      <c r="B5" s="19"/>
      <c r="C5" s="1">
        <v>254.53</v>
      </c>
      <c r="D5" s="2">
        <v>76.38</v>
      </c>
      <c r="E5" s="25">
        <f t="shared" si="0"/>
        <v>3.3324168630531554</v>
      </c>
      <c r="F5" s="7">
        <v>6</v>
      </c>
      <c r="G5" s="1">
        <v>9</v>
      </c>
      <c r="H5" s="7"/>
      <c r="I5" s="7">
        <v>28</v>
      </c>
      <c r="J5" s="1">
        <v>2509.4699999999998</v>
      </c>
      <c r="K5" s="25">
        <f t="shared" si="1"/>
        <v>27.894336254268829</v>
      </c>
      <c r="L5" s="7">
        <v>0</v>
      </c>
      <c r="M5" s="7">
        <v>2</v>
      </c>
      <c r="N5" s="19" t="s">
        <v>109</v>
      </c>
      <c r="O5" s="7">
        <v>14</v>
      </c>
      <c r="P5" s="7">
        <v>5</v>
      </c>
      <c r="Q5" s="14">
        <f t="shared" si="2"/>
        <v>2.8</v>
      </c>
      <c r="R5" s="19" t="s">
        <v>110</v>
      </c>
      <c r="S5" s="7"/>
      <c r="T5" s="1"/>
      <c r="U5" t="s">
        <v>113</v>
      </c>
    </row>
    <row r="6" spans="1:21">
      <c r="A6" s="18" t="s">
        <v>111</v>
      </c>
      <c r="B6" s="19"/>
      <c r="C6" s="1">
        <v>228.18</v>
      </c>
      <c r="D6" s="2">
        <v>169.26</v>
      </c>
      <c r="E6" s="25">
        <f t="shared" si="0"/>
        <v>1.3481035093938321</v>
      </c>
      <c r="F6" s="7">
        <v>8</v>
      </c>
      <c r="G6" s="1">
        <v>7</v>
      </c>
      <c r="H6" s="7"/>
      <c r="I6" s="19">
        <v>8</v>
      </c>
      <c r="J6" s="1">
        <v>2499.65</v>
      </c>
      <c r="K6" s="25">
        <f t="shared" si="1"/>
        <v>8.0011201568219548</v>
      </c>
      <c r="L6" s="7">
        <v>0</v>
      </c>
      <c r="M6" s="7">
        <v>3</v>
      </c>
      <c r="N6" s="7"/>
      <c r="O6" s="7">
        <v>11</v>
      </c>
      <c r="P6" s="7">
        <v>5</v>
      </c>
      <c r="Q6" s="14">
        <f t="shared" si="2"/>
        <v>2.2000000000000002</v>
      </c>
      <c r="R6" s="7"/>
      <c r="S6" s="7"/>
      <c r="T6" s="1"/>
      <c r="U6" t="s">
        <v>113</v>
      </c>
    </row>
    <row r="7" spans="1:21">
      <c r="A7" s="18" t="s">
        <v>112</v>
      </c>
      <c r="B7" s="19"/>
      <c r="C7" s="1">
        <v>237.45</v>
      </c>
      <c r="D7" s="2">
        <v>185.11</v>
      </c>
      <c r="E7" s="25">
        <f t="shared" si="0"/>
        <v>1.2827507968235101</v>
      </c>
      <c r="F7" s="7">
        <v>4</v>
      </c>
      <c r="G7" s="1">
        <v>5</v>
      </c>
      <c r="H7" s="7"/>
      <c r="I7" s="7">
        <v>27</v>
      </c>
      <c r="J7" s="1">
        <v>2499.25</v>
      </c>
      <c r="K7" s="25">
        <f t="shared" si="1"/>
        <v>27.008102430729217</v>
      </c>
      <c r="L7" s="7">
        <v>0</v>
      </c>
      <c r="M7" s="7">
        <v>0</v>
      </c>
      <c r="N7" s="19" t="s">
        <v>109</v>
      </c>
      <c r="O7" s="7">
        <v>20</v>
      </c>
      <c r="P7" s="7">
        <v>5</v>
      </c>
      <c r="Q7" s="14">
        <f t="shared" si="2"/>
        <v>4</v>
      </c>
      <c r="R7" s="7"/>
      <c r="S7" s="7"/>
      <c r="T7" s="1"/>
      <c r="U7" t="s">
        <v>113</v>
      </c>
    </row>
    <row r="8" spans="1:21">
      <c r="A8" s="18" t="s">
        <v>233</v>
      </c>
      <c r="B8" s="19"/>
      <c r="C8" t="s">
        <v>41</v>
      </c>
      <c r="D8" t="s">
        <v>41</v>
      </c>
      <c r="E8" s="29"/>
      <c r="F8" s="7">
        <v>4</v>
      </c>
      <c r="G8" s="7">
        <v>23</v>
      </c>
      <c r="H8" s="7">
        <v>0</v>
      </c>
      <c r="I8" s="7">
        <v>8</v>
      </c>
      <c r="J8" s="7">
        <v>2502.5</v>
      </c>
      <c r="K8" s="29">
        <f t="shared" si="1"/>
        <v>7.9920079920079923</v>
      </c>
      <c r="L8" s="7">
        <v>2</v>
      </c>
      <c r="M8" s="7">
        <v>3</v>
      </c>
      <c r="N8" s="19">
        <v>0</v>
      </c>
      <c r="O8" s="7">
        <v>14</v>
      </c>
      <c r="P8" s="7">
        <v>5</v>
      </c>
      <c r="Q8" s="14">
        <f t="shared" si="2"/>
        <v>2.8</v>
      </c>
      <c r="R8" s="7"/>
      <c r="S8" s="7"/>
      <c r="T8" s="7"/>
      <c r="U8" t="s">
        <v>237</v>
      </c>
    </row>
    <row r="9" spans="1:21">
      <c r="A9" s="18" t="s">
        <v>231</v>
      </c>
      <c r="B9" s="19"/>
      <c r="C9" s="1">
        <v>266.51</v>
      </c>
      <c r="D9" s="2">
        <v>108.17</v>
      </c>
      <c r="E9" s="2">
        <f t="shared" si="0"/>
        <v>2.4638069705093835</v>
      </c>
      <c r="F9" s="7">
        <v>1</v>
      </c>
      <c r="G9" s="1">
        <v>13</v>
      </c>
      <c r="H9" s="7">
        <v>2</v>
      </c>
      <c r="I9" s="7">
        <v>9</v>
      </c>
      <c r="J9" s="1">
        <v>2500.34</v>
      </c>
      <c r="K9" s="25">
        <f t="shared" si="1"/>
        <v>8.9987761664413632</v>
      </c>
      <c r="L9" s="7">
        <v>1</v>
      </c>
      <c r="M9" s="7">
        <v>3</v>
      </c>
      <c r="N9" s="7">
        <v>0</v>
      </c>
      <c r="O9" s="7">
        <v>18</v>
      </c>
      <c r="P9" s="7">
        <v>5</v>
      </c>
      <c r="Q9" s="7">
        <f t="shared" si="2"/>
        <v>3.6</v>
      </c>
      <c r="R9" s="7"/>
      <c r="S9" s="7"/>
      <c r="T9" s="1"/>
      <c r="U9" t="s">
        <v>237</v>
      </c>
    </row>
    <row r="10" spans="1:21" s="53" customFormat="1">
      <c r="A10" s="48" t="s">
        <v>235</v>
      </c>
      <c r="B10" s="58"/>
      <c r="C10" s="49">
        <v>226.63</v>
      </c>
      <c r="D10" s="50">
        <v>138.33000000000001</v>
      </c>
      <c r="E10" s="51">
        <f t="shared" si="0"/>
        <v>1.6383286344249257</v>
      </c>
      <c r="F10" s="49"/>
      <c r="G10" s="49"/>
      <c r="H10" s="49"/>
      <c r="I10" s="49"/>
      <c r="J10" s="49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53" t="s">
        <v>237</v>
      </c>
    </row>
    <row r="11" spans="1:21">
      <c r="A11" s="18" t="s">
        <v>234</v>
      </c>
      <c r="B11" s="19"/>
      <c r="C11" t="s">
        <v>41</v>
      </c>
      <c r="D11" t="s">
        <v>41</v>
      </c>
      <c r="E11" s="2" t="e">
        <f t="shared" si="0"/>
        <v>#VALUE!</v>
      </c>
      <c r="F11" s="30">
        <v>3</v>
      </c>
      <c r="G11" s="30">
        <v>18</v>
      </c>
      <c r="H11">
        <v>2</v>
      </c>
      <c r="I11" s="30">
        <v>5</v>
      </c>
      <c r="J11" s="30">
        <v>2499.98</v>
      </c>
      <c r="K11" s="31">
        <f t="shared" si="1"/>
        <v>5.000040000320003</v>
      </c>
      <c r="L11" s="30">
        <v>2</v>
      </c>
      <c r="M11" s="30">
        <v>3</v>
      </c>
      <c r="N11" s="30">
        <v>0</v>
      </c>
      <c r="O11" s="30">
        <v>18</v>
      </c>
      <c r="P11" s="30">
        <v>5</v>
      </c>
      <c r="Q11" s="7">
        <f>O11/P11</f>
        <v>3.6</v>
      </c>
      <c r="U11" t="s">
        <v>237</v>
      </c>
    </row>
    <row r="12" spans="1:21" s="53" customFormat="1">
      <c r="A12" s="48" t="s">
        <v>236</v>
      </c>
      <c r="B12" s="58"/>
      <c r="C12" s="54">
        <v>55.4</v>
      </c>
      <c r="D12" s="55">
        <v>74.81</v>
      </c>
      <c r="E12" s="51">
        <f t="shared" si="0"/>
        <v>0.74054270819409163</v>
      </c>
      <c r="F12" s="55"/>
      <c r="G12" s="55"/>
      <c r="H12" s="55"/>
      <c r="I12" s="55"/>
      <c r="J12" s="54"/>
      <c r="K12" s="55"/>
      <c r="L12" s="55"/>
      <c r="M12" s="55"/>
      <c r="N12" s="55"/>
      <c r="R12" s="55"/>
      <c r="S12" s="55"/>
      <c r="T12" s="55"/>
      <c r="U12" s="53" t="s">
        <v>237</v>
      </c>
    </row>
    <row r="13" spans="1:21">
      <c r="A13" s="18" t="s">
        <v>238</v>
      </c>
      <c r="B13" s="19"/>
      <c r="C13" t="s">
        <v>41</v>
      </c>
      <c r="D13" t="s">
        <v>41</v>
      </c>
      <c r="E13" s="2" t="e">
        <f t="shared" si="0"/>
        <v>#VALUE!</v>
      </c>
      <c r="F13" s="26">
        <v>4</v>
      </c>
      <c r="G13" s="27">
        <v>14</v>
      </c>
      <c r="H13" s="26">
        <v>0</v>
      </c>
      <c r="I13" s="26">
        <v>3</v>
      </c>
      <c r="J13" s="1"/>
      <c r="K13" s="2"/>
      <c r="L13" s="26">
        <v>1</v>
      </c>
      <c r="M13" s="26">
        <v>0</v>
      </c>
      <c r="N13" s="26">
        <v>0</v>
      </c>
      <c r="O13" s="3">
        <v>26</v>
      </c>
      <c r="P13" s="3">
        <v>5</v>
      </c>
      <c r="Q13" s="3">
        <f>O13/P13</f>
        <v>5.2</v>
      </c>
      <c r="R13" s="6"/>
      <c r="S13" s="6"/>
      <c r="T13" s="2"/>
      <c r="U13" t="s">
        <v>237</v>
      </c>
    </row>
    <row r="14" spans="1:21" s="53" customFormat="1">
      <c r="A14" s="48" t="s">
        <v>301</v>
      </c>
      <c r="B14" s="58"/>
      <c r="C14" s="49">
        <v>323.72000000000003</v>
      </c>
      <c r="D14" s="50">
        <v>132.9</v>
      </c>
      <c r="E14" s="51">
        <f t="shared" si="0"/>
        <v>2.4358164033107599</v>
      </c>
      <c r="F14" s="56"/>
      <c r="G14" s="56"/>
      <c r="H14" s="56"/>
      <c r="I14" s="56"/>
      <c r="J14" s="49"/>
      <c r="K14" s="50"/>
      <c r="L14" s="56"/>
      <c r="M14" s="56"/>
      <c r="N14" s="56"/>
      <c r="O14" s="55"/>
      <c r="P14" s="55"/>
      <c r="Q14" s="55"/>
      <c r="R14" s="50"/>
      <c r="S14" s="50"/>
      <c r="T14" s="50"/>
    </row>
    <row r="15" spans="1:21">
      <c r="A15" s="18" t="s">
        <v>243</v>
      </c>
      <c r="B15" s="19"/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R15" s="6"/>
      <c r="S15" s="6"/>
      <c r="T15" s="47" t="s">
        <v>314</v>
      </c>
      <c r="U15" t="s">
        <v>237</v>
      </c>
    </row>
    <row r="16" spans="1:21">
      <c r="A16" s="18" t="s">
        <v>242</v>
      </c>
      <c r="B16" s="19"/>
      <c r="C16" t="s">
        <v>41</v>
      </c>
      <c r="D16" t="s">
        <v>41</v>
      </c>
      <c r="E16" s="2" t="e">
        <f t="shared" si="0"/>
        <v>#VALUE!</v>
      </c>
      <c r="F16" s="26">
        <v>9</v>
      </c>
      <c r="G16" s="26">
        <v>6</v>
      </c>
      <c r="H16" s="26">
        <v>0</v>
      </c>
      <c r="I16" s="26"/>
      <c r="J16" s="7"/>
      <c r="K16" s="6"/>
      <c r="L16" s="26"/>
      <c r="M16" s="26"/>
      <c r="N16" s="26"/>
      <c r="O16" s="3"/>
      <c r="P16" s="3"/>
      <c r="Q16" s="3"/>
      <c r="R16" s="6"/>
      <c r="S16" s="6"/>
      <c r="T16" s="6"/>
      <c r="U16" t="s">
        <v>237</v>
      </c>
    </row>
    <row r="17" spans="1:21" s="53" customFormat="1">
      <c r="A17" s="48" t="s">
        <v>241</v>
      </c>
      <c r="B17" s="58"/>
      <c r="C17" s="49">
        <v>104.68</v>
      </c>
      <c r="D17" s="50">
        <v>141.72</v>
      </c>
      <c r="E17" s="51">
        <f t="shared" si="0"/>
        <v>0.73863957098504096</v>
      </c>
      <c r="I17" s="56">
        <v>4</v>
      </c>
      <c r="J17" s="49"/>
      <c r="K17" s="50"/>
      <c r="L17" s="56">
        <v>0</v>
      </c>
      <c r="M17" s="56">
        <v>1</v>
      </c>
      <c r="N17" s="56">
        <v>0</v>
      </c>
      <c r="O17" s="55"/>
      <c r="P17" s="55"/>
      <c r="Q17" s="59"/>
      <c r="R17" s="50"/>
      <c r="S17" s="50"/>
      <c r="T17" s="50"/>
      <c r="U17" s="53" t="s">
        <v>237</v>
      </c>
    </row>
    <row r="18" spans="1:21">
      <c r="A18" s="18" t="s">
        <v>240</v>
      </c>
      <c r="B18" s="19"/>
      <c r="C18" s="1">
        <v>275.68</v>
      </c>
      <c r="D18" s="2">
        <v>137.72</v>
      </c>
      <c r="E18" s="2">
        <f t="shared" si="0"/>
        <v>2.0017426662794078</v>
      </c>
      <c r="F18" s="26">
        <v>5</v>
      </c>
      <c r="G18" s="27">
        <v>13</v>
      </c>
      <c r="H18" s="6"/>
      <c r="I18" s="26">
        <v>6</v>
      </c>
      <c r="J18" s="1"/>
      <c r="K18" s="2"/>
      <c r="L18" s="26">
        <v>0</v>
      </c>
      <c r="M18" s="26">
        <v>1</v>
      </c>
      <c r="N18" s="26">
        <v>0</v>
      </c>
      <c r="O18" s="26">
        <v>25</v>
      </c>
      <c r="P18" s="26">
        <v>5</v>
      </c>
      <c r="Q18" s="60">
        <f>O18/P18</f>
        <v>5</v>
      </c>
      <c r="R18" s="6"/>
      <c r="S18" s="6"/>
      <c r="T18" s="2"/>
      <c r="U18" t="s">
        <v>237</v>
      </c>
    </row>
    <row r="19" spans="1:21">
      <c r="A19" s="18" t="s">
        <v>244</v>
      </c>
      <c r="B19" s="19"/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>
        <v>3</v>
      </c>
      <c r="L19">
        <v>0</v>
      </c>
      <c r="M19">
        <v>2</v>
      </c>
      <c r="O19">
        <v>32</v>
      </c>
      <c r="P19">
        <v>5</v>
      </c>
      <c r="Q19" s="60">
        <f>O19/P19</f>
        <v>6.4</v>
      </c>
      <c r="U19" t="s">
        <v>237</v>
      </c>
    </row>
    <row r="20" spans="1:21" s="53" customFormat="1">
      <c r="A20" s="48" t="s">
        <v>302</v>
      </c>
      <c r="B20" s="58"/>
      <c r="C20" s="53">
        <v>379.08</v>
      </c>
      <c r="D20" s="53">
        <v>228.43</v>
      </c>
      <c r="E20" s="51">
        <f t="shared" si="0"/>
        <v>1.6595018167491133</v>
      </c>
      <c r="Q20" s="59"/>
    </row>
    <row r="21" spans="1:21">
      <c r="A21" s="18" t="s">
        <v>245</v>
      </c>
      <c r="B21" s="19"/>
      <c r="C21" t="s">
        <v>41</v>
      </c>
      <c r="D21" t="s">
        <v>41</v>
      </c>
      <c r="E21" t="s">
        <v>41</v>
      </c>
      <c r="F21">
        <v>10</v>
      </c>
      <c r="G21">
        <v>13</v>
      </c>
      <c r="H21">
        <v>0</v>
      </c>
      <c r="I21" s="34">
        <v>4</v>
      </c>
      <c r="L21" s="34">
        <v>0</v>
      </c>
      <c r="M21" s="34">
        <v>2</v>
      </c>
      <c r="N21" s="34">
        <v>0</v>
      </c>
      <c r="O21" s="34">
        <v>22</v>
      </c>
      <c r="P21" s="34">
        <v>5</v>
      </c>
      <c r="Q21" s="60">
        <f>O21/P21</f>
        <v>4.4000000000000004</v>
      </c>
      <c r="U21" t="s">
        <v>237</v>
      </c>
    </row>
    <row r="22" spans="1:21">
      <c r="A22" s="18" t="s">
        <v>246</v>
      </c>
      <c r="B22" s="19"/>
      <c r="C22">
        <v>262.79000000000002</v>
      </c>
      <c r="D22">
        <v>116.77</v>
      </c>
      <c r="E22" s="2">
        <f t="shared" si="0"/>
        <v>2.2504924209985444</v>
      </c>
      <c r="F22">
        <v>10</v>
      </c>
      <c r="G22">
        <v>10</v>
      </c>
      <c r="H22">
        <v>0</v>
      </c>
      <c r="I22" s="34">
        <v>3</v>
      </c>
      <c r="L22" s="34">
        <v>1</v>
      </c>
      <c r="M22" s="34">
        <v>2</v>
      </c>
      <c r="N22" s="34">
        <v>0</v>
      </c>
      <c r="O22" s="34">
        <v>19</v>
      </c>
      <c r="P22" s="34">
        <v>5</v>
      </c>
      <c r="Q22" s="60">
        <f>O22/P22</f>
        <v>3.8</v>
      </c>
      <c r="U22" t="s">
        <v>237</v>
      </c>
    </row>
    <row r="23" spans="1:21">
      <c r="A23" s="18" t="s">
        <v>247</v>
      </c>
      <c r="B23" s="19"/>
      <c r="C23" t="s">
        <v>41</v>
      </c>
      <c r="D23" t="s">
        <v>41</v>
      </c>
      <c r="E23" t="s">
        <v>41</v>
      </c>
      <c r="F23">
        <v>7</v>
      </c>
      <c r="G23">
        <v>18</v>
      </c>
      <c r="H23">
        <v>0</v>
      </c>
      <c r="I23" s="34">
        <v>7</v>
      </c>
      <c r="L23" s="34">
        <v>0</v>
      </c>
      <c r="M23" s="34">
        <v>3</v>
      </c>
      <c r="N23" s="34">
        <v>0</v>
      </c>
      <c r="Q23" s="61"/>
    </row>
    <row r="24" spans="1:21" s="53" customFormat="1">
      <c r="A24" s="48" t="s">
        <v>248</v>
      </c>
      <c r="B24" s="58"/>
      <c r="C24" s="53">
        <v>418.86</v>
      </c>
      <c r="D24" s="53">
        <v>145.81</v>
      </c>
      <c r="E24" s="51">
        <f t="shared" si="0"/>
        <v>2.8726424799396475</v>
      </c>
      <c r="O24" s="57">
        <v>17</v>
      </c>
      <c r="P24" s="57">
        <v>5</v>
      </c>
      <c r="Q24" s="62">
        <f>O24/P24</f>
        <v>3.4</v>
      </c>
    </row>
    <row r="25" spans="1:21">
      <c r="A25" s="18" t="s">
        <v>249</v>
      </c>
      <c r="B25" s="19"/>
      <c r="C25" t="s">
        <v>41</v>
      </c>
      <c r="D25" t="s">
        <v>41</v>
      </c>
      <c r="E25" t="s">
        <v>41</v>
      </c>
      <c r="F25">
        <v>14</v>
      </c>
      <c r="G25">
        <v>9</v>
      </c>
      <c r="H25">
        <v>0</v>
      </c>
      <c r="I25" s="34">
        <v>4</v>
      </c>
      <c r="L25" s="34">
        <v>0</v>
      </c>
      <c r="M25" s="34">
        <v>1</v>
      </c>
      <c r="N25" s="34">
        <v>0</v>
      </c>
      <c r="O25" s="34">
        <v>19</v>
      </c>
      <c r="P25" s="34">
        <v>5</v>
      </c>
      <c r="Q25" s="63">
        <f>O25/P25</f>
        <v>3.8</v>
      </c>
    </row>
    <row r="26" spans="1:21">
      <c r="A26" s="30" t="s">
        <v>307</v>
      </c>
      <c r="B26" s="30"/>
      <c r="C26">
        <v>158.46</v>
      </c>
      <c r="D26">
        <v>96.33</v>
      </c>
      <c r="E26" s="2">
        <f t="shared" si="0"/>
        <v>1.6449704142011836</v>
      </c>
      <c r="F26">
        <v>5</v>
      </c>
      <c r="G26">
        <v>11</v>
      </c>
      <c r="H26">
        <v>0</v>
      </c>
      <c r="I26" s="34">
        <v>14</v>
      </c>
      <c r="L26" s="34">
        <v>1</v>
      </c>
      <c r="M26" s="34">
        <v>1</v>
      </c>
      <c r="N26" s="34">
        <v>0</v>
      </c>
      <c r="O26" s="34">
        <v>25</v>
      </c>
      <c r="P26" s="34">
        <v>5</v>
      </c>
      <c r="Q26" s="63">
        <f t="shared" ref="Q26:Q28" si="3">O26/P26</f>
        <v>5</v>
      </c>
      <c r="U26" t="s">
        <v>113</v>
      </c>
    </row>
    <row r="27" spans="1:21">
      <c r="A27" s="9" t="s">
        <v>355</v>
      </c>
      <c r="B27" s="9"/>
      <c r="C27">
        <v>137.83000000000001</v>
      </c>
      <c r="D27">
        <v>229.44</v>
      </c>
      <c r="E27" s="2">
        <f t="shared" si="0"/>
        <v>0.60072350069735014</v>
      </c>
      <c r="F27">
        <v>23</v>
      </c>
      <c r="G27">
        <v>14</v>
      </c>
      <c r="H27">
        <v>0</v>
      </c>
      <c r="I27" s="34">
        <v>13</v>
      </c>
      <c r="L27" s="34">
        <v>0</v>
      </c>
      <c r="M27" s="34">
        <v>2</v>
      </c>
      <c r="N27" s="34">
        <v>1</v>
      </c>
      <c r="O27" s="34">
        <v>19</v>
      </c>
      <c r="P27" s="34">
        <v>5</v>
      </c>
      <c r="Q27" s="63">
        <f t="shared" si="3"/>
        <v>3.8</v>
      </c>
    </row>
    <row r="28" spans="1:21">
      <c r="A28" s="30" t="s">
        <v>308</v>
      </c>
      <c r="B28" s="30"/>
      <c r="C28">
        <v>137.31</v>
      </c>
      <c r="D28">
        <v>97.69</v>
      </c>
      <c r="E28" s="31">
        <f t="shared" si="0"/>
        <v>1.4055686354795782</v>
      </c>
      <c r="F28">
        <v>5</v>
      </c>
      <c r="G28">
        <v>14</v>
      </c>
      <c r="I28" s="34">
        <v>15</v>
      </c>
      <c r="L28" s="34">
        <v>0</v>
      </c>
      <c r="M28" s="34">
        <v>2</v>
      </c>
      <c r="N28" s="34">
        <v>4</v>
      </c>
      <c r="O28" s="34">
        <v>12</v>
      </c>
      <c r="P28" s="34">
        <v>5</v>
      </c>
      <c r="Q28" s="63">
        <f t="shared" si="3"/>
        <v>2.4</v>
      </c>
      <c r="U28" t="s">
        <v>113</v>
      </c>
    </row>
    <row r="29" spans="1:21">
      <c r="A29" s="30" t="s">
        <v>309</v>
      </c>
      <c r="B29" s="30"/>
      <c r="C29">
        <v>218.98</v>
      </c>
      <c r="D29">
        <v>152.04</v>
      </c>
      <c r="E29" s="31">
        <f t="shared" si="0"/>
        <v>1.4402788739805314</v>
      </c>
      <c r="F29">
        <v>6</v>
      </c>
      <c r="G29">
        <v>7</v>
      </c>
      <c r="H29">
        <v>0</v>
      </c>
      <c r="I29" s="34">
        <v>16</v>
      </c>
      <c r="L29" s="34">
        <v>0</v>
      </c>
      <c r="M29" s="34">
        <v>2</v>
      </c>
      <c r="O29" s="34">
        <v>18</v>
      </c>
      <c r="P29" s="34">
        <v>5</v>
      </c>
      <c r="Q29" s="63">
        <f t="shared" ref="Q29:Q30" si="4">O29/P29</f>
        <v>3.6</v>
      </c>
      <c r="U29" t="s">
        <v>113</v>
      </c>
    </row>
    <row r="30" spans="1:21">
      <c r="A30" s="30" t="s">
        <v>310</v>
      </c>
      <c r="B30" s="30"/>
      <c r="C30">
        <v>169.7</v>
      </c>
      <c r="D30">
        <v>151.04</v>
      </c>
      <c r="E30" s="31">
        <f t="shared" si="0"/>
        <v>1.1235434322033899</v>
      </c>
      <c r="F30">
        <v>7</v>
      </c>
      <c r="G30">
        <v>6</v>
      </c>
      <c r="H30">
        <v>2</v>
      </c>
      <c r="I30" s="34">
        <v>11</v>
      </c>
      <c r="L30" s="34">
        <v>1</v>
      </c>
      <c r="M30" s="34">
        <v>4</v>
      </c>
      <c r="N30" s="34">
        <v>2</v>
      </c>
      <c r="O30" s="34">
        <v>23</v>
      </c>
      <c r="P30" s="34">
        <v>5</v>
      </c>
      <c r="Q30" s="63">
        <f t="shared" si="4"/>
        <v>4.5999999999999996</v>
      </c>
      <c r="U30" t="s">
        <v>113</v>
      </c>
    </row>
    <row r="31" spans="1:21">
      <c r="A31" s="30" t="s">
        <v>311</v>
      </c>
      <c r="B31" s="30"/>
      <c r="C31">
        <v>179.8</v>
      </c>
      <c r="D31">
        <v>133.27000000000001</v>
      </c>
      <c r="E31" s="31">
        <f t="shared" si="0"/>
        <v>1.3491408418999025</v>
      </c>
      <c r="F31">
        <v>4</v>
      </c>
      <c r="G31">
        <v>23</v>
      </c>
      <c r="H31">
        <v>0</v>
      </c>
      <c r="I31" s="34">
        <v>8</v>
      </c>
      <c r="L31" s="34">
        <v>0</v>
      </c>
      <c r="M31" s="34">
        <v>3</v>
      </c>
      <c r="N31" s="34">
        <v>1</v>
      </c>
      <c r="O31" s="34">
        <v>31</v>
      </c>
      <c r="P31" s="34">
        <v>5</v>
      </c>
      <c r="Q31" s="63">
        <f t="shared" ref="Q31" si="5">O31/P31</f>
        <v>6.2</v>
      </c>
      <c r="U31" t="s">
        <v>113</v>
      </c>
    </row>
    <row r="32" spans="1:21">
      <c r="A32" s="30" t="s">
        <v>312</v>
      </c>
      <c r="B32" s="30"/>
      <c r="C32">
        <v>252.78</v>
      </c>
      <c r="D32">
        <v>79.14</v>
      </c>
      <c r="E32" s="31">
        <f t="shared" si="0"/>
        <v>3.1940864291129643</v>
      </c>
      <c r="F32">
        <v>3</v>
      </c>
      <c r="G32">
        <v>13</v>
      </c>
      <c r="I32" s="34">
        <v>13</v>
      </c>
      <c r="L32" s="34">
        <v>0</v>
      </c>
      <c r="M32" s="34">
        <v>3</v>
      </c>
      <c r="N32" s="34">
        <v>1</v>
      </c>
      <c r="O32" s="34">
        <v>12</v>
      </c>
      <c r="P32" s="34">
        <v>5</v>
      </c>
      <c r="Q32" s="63">
        <f t="shared" ref="Q32:Q41" si="6">O32/P32</f>
        <v>2.4</v>
      </c>
      <c r="U32" t="s">
        <v>113</v>
      </c>
    </row>
    <row r="33" spans="1:21">
      <c r="A33" s="30" t="s">
        <v>313</v>
      </c>
      <c r="B33" s="30"/>
      <c r="C33">
        <v>171.34</v>
      </c>
      <c r="D33">
        <v>199.34</v>
      </c>
      <c r="E33" s="31">
        <f t="shared" si="0"/>
        <v>0.85953647035216219</v>
      </c>
      <c r="F33">
        <v>3</v>
      </c>
      <c r="G33">
        <v>8</v>
      </c>
      <c r="I33" s="34">
        <v>9</v>
      </c>
      <c r="L33" s="34">
        <v>0</v>
      </c>
      <c r="M33" s="34">
        <v>2</v>
      </c>
      <c r="N33" s="34">
        <v>1</v>
      </c>
      <c r="O33" s="34">
        <v>17</v>
      </c>
      <c r="P33" s="34">
        <v>5</v>
      </c>
      <c r="Q33" s="63">
        <f t="shared" si="6"/>
        <v>3.4</v>
      </c>
      <c r="U33" t="s">
        <v>113</v>
      </c>
    </row>
    <row r="34" spans="1:21">
      <c r="A34" s="30" t="s">
        <v>315</v>
      </c>
      <c r="B34" s="30"/>
      <c r="C34">
        <v>443.63</v>
      </c>
      <c r="D34">
        <v>165.27</v>
      </c>
      <c r="E34" s="31">
        <f t="shared" si="0"/>
        <v>2.6842742179463905</v>
      </c>
      <c r="F34">
        <v>9</v>
      </c>
      <c r="G34">
        <v>6</v>
      </c>
      <c r="H34">
        <v>2</v>
      </c>
      <c r="I34" s="34">
        <v>10</v>
      </c>
      <c r="L34" s="34">
        <v>0</v>
      </c>
      <c r="M34" s="34">
        <v>2</v>
      </c>
      <c r="N34" s="34">
        <v>1</v>
      </c>
      <c r="O34" s="34">
        <v>19</v>
      </c>
      <c r="P34" s="34">
        <v>5</v>
      </c>
      <c r="Q34" s="63">
        <f t="shared" si="6"/>
        <v>3.8</v>
      </c>
      <c r="U34" t="s">
        <v>113</v>
      </c>
    </row>
    <row r="35" spans="1:21">
      <c r="A35" s="30" t="s">
        <v>316</v>
      </c>
      <c r="B35" s="30"/>
      <c r="C35">
        <v>306.02</v>
      </c>
      <c r="D35">
        <v>189.14</v>
      </c>
      <c r="E35" s="31">
        <f t="shared" si="0"/>
        <v>1.6179549540023264</v>
      </c>
      <c r="F35">
        <v>5</v>
      </c>
      <c r="G35">
        <v>6</v>
      </c>
      <c r="H35">
        <v>0</v>
      </c>
      <c r="I35" s="34">
        <v>12</v>
      </c>
      <c r="L35" s="34">
        <v>1</v>
      </c>
      <c r="M35" s="34">
        <v>3</v>
      </c>
      <c r="N35" s="34">
        <v>0</v>
      </c>
      <c r="O35" s="34">
        <v>30</v>
      </c>
      <c r="P35" s="34">
        <v>5</v>
      </c>
      <c r="Q35" s="63">
        <f t="shared" si="6"/>
        <v>6</v>
      </c>
      <c r="U35" t="s">
        <v>113</v>
      </c>
    </row>
    <row r="36" spans="1:21">
      <c r="A36" s="30" t="s">
        <v>317</v>
      </c>
      <c r="B36" s="30"/>
      <c r="C36">
        <v>189.23</v>
      </c>
      <c r="D36">
        <v>89.25</v>
      </c>
      <c r="E36" s="31">
        <f t="shared" si="0"/>
        <v>2.1202240896358542</v>
      </c>
      <c r="F36">
        <v>10</v>
      </c>
      <c r="G36">
        <v>11</v>
      </c>
      <c r="H36">
        <v>0</v>
      </c>
      <c r="I36" s="34">
        <v>18</v>
      </c>
      <c r="L36" s="34">
        <v>1</v>
      </c>
      <c r="M36" s="34">
        <v>3</v>
      </c>
      <c r="N36" s="34">
        <v>0</v>
      </c>
      <c r="O36" t="s">
        <v>41</v>
      </c>
      <c r="P36" t="s">
        <v>41</v>
      </c>
      <c r="Q36" s="64" t="s">
        <v>41</v>
      </c>
      <c r="U36" t="s">
        <v>113</v>
      </c>
    </row>
    <row r="37" spans="1:21" s="74" customFormat="1">
      <c r="A37" s="73" t="s">
        <v>318</v>
      </c>
      <c r="B37" s="73"/>
      <c r="E37" s="75"/>
      <c r="O37" s="76">
        <v>10</v>
      </c>
      <c r="P37" s="76">
        <v>5</v>
      </c>
      <c r="Q37" s="77">
        <f t="shared" si="6"/>
        <v>2</v>
      </c>
      <c r="U37" s="74" t="s">
        <v>113</v>
      </c>
    </row>
    <row r="38" spans="1:21">
      <c r="A38" s="30" t="s">
        <v>319</v>
      </c>
      <c r="B38" s="30"/>
      <c r="C38">
        <v>187.8</v>
      </c>
      <c r="D38">
        <v>93.77</v>
      </c>
      <c r="E38" s="31">
        <f t="shared" si="0"/>
        <v>2.0027727418150798</v>
      </c>
      <c r="F38">
        <v>5</v>
      </c>
      <c r="G38">
        <v>19</v>
      </c>
      <c r="H38">
        <v>2</v>
      </c>
      <c r="I38" s="34">
        <v>14</v>
      </c>
      <c r="L38" s="34">
        <v>1</v>
      </c>
      <c r="M38" s="34">
        <v>3</v>
      </c>
      <c r="N38" s="34">
        <v>0</v>
      </c>
      <c r="O38" s="34">
        <v>10</v>
      </c>
      <c r="P38" s="34">
        <v>5</v>
      </c>
      <c r="Q38" s="63">
        <f t="shared" si="6"/>
        <v>2</v>
      </c>
    </row>
    <row r="39" spans="1:21" s="90" customFormat="1">
      <c r="A39" s="143" t="s">
        <v>450</v>
      </c>
      <c r="B39" s="143"/>
      <c r="C39" s="90">
        <v>121.93</v>
      </c>
      <c r="D39" s="90">
        <v>89.58</v>
      </c>
      <c r="E39" s="148">
        <f t="shared" ref="E39" si="7">C39/D39</f>
        <v>1.3611297164545659</v>
      </c>
      <c r="F39" s="90">
        <v>2</v>
      </c>
      <c r="G39" s="90">
        <v>33</v>
      </c>
      <c r="H39" s="90">
        <v>0</v>
      </c>
      <c r="I39" s="90">
        <v>17</v>
      </c>
      <c r="J39" s="149"/>
      <c r="K39" s="147"/>
      <c r="L39" s="147">
        <v>0</v>
      </c>
      <c r="M39" s="147">
        <v>1</v>
      </c>
      <c r="N39" s="90">
        <v>1</v>
      </c>
      <c r="P39" s="121"/>
      <c r="Q39" s="121"/>
      <c r="U39" s="90" t="s">
        <v>113</v>
      </c>
    </row>
    <row r="40" spans="1:21">
      <c r="A40" s="30" t="s">
        <v>320</v>
      </c>
      <c r="B40" s="30"/>
      <c r="C40">
        <v>378.27</v>
      </c>
      <c r="D40">
        <v>158.25</v>
      </c>
      <c r="E40" s="31">
        <f t="shared" si="0"/>
        <v>2.3903317535545021</v>
      </c>
      <c r="F40">
        <v>7</v>
      </c>
      <c r="G40">
        <v>12</v>
      </c>
      <c r="H40">
        <v>0</v>
      </c>
      <c r="I40" s="34">
        <v>20</v>
      </c>
      <c r="L40" s="34">
        <v>0</v>
      </c>
      <c r="M40" s="34">
        <v>2</v>
      </c>
      <c r="N40" s="34">
        <v>0</v>
      </c>
      <c r="O40" s="34">
        <v>13</v>
      </c>
      <c r="P40" s="34">
        <v>5</v>
      </c>
      <c r="Q40" s="63">
        <f t="shared" si="6"/>
        <v>2.6</v>
      </c>
    </row>
    <row r="41" spans="1:21">
      <c r="A41" s="30" t="s">
        <v>321</v>
      </c>
      <c r="B41" s="30"/>
      <c r="C41">
        <v>251.03</v>
      </c>
      <c r="D41">
        <v>273.17</v>
      </c>
      <c r="E41" s="31">
        <f t="shared" si="0"/>
        <v>0.91895156862027305</v>
      </c>
      <c r="F41">
        <v>4</v>
      </c>
      <c r="G41">
        <v>10</v>
      </c>
      <c r="H41">
        <v>0</v>
      </c>
      <c r="I41" s="34">
        <v>22</v>
      </c>
      <c r="L41" s="34">
        <v>0</v>
      </c>
      <c r="M41" s="34">
        <v>2</v>
      </c>
      <c r="N41" s="34">
        <v>2</v>
      </c>
      <c r="O41" s="34">
        <v>26</v>
      </c>
      <c r="P41" s="34">
        <v>5</v>
      </c>
      <c r="Q41" s="63">
        <f t="shared" si="6"/>
        <v>5.2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ySplit="1" topLeftCell="A2" activePane="bottomLeft" state="frozen"/>
      <selection pane="bottomLeft" activeCell="H13" sqref="H13"/>
    </sheetView>
  </sheetViews>
  <sheetFormatPr defaultColWidth="8.85546875" defaultRowHeight="15"/>
  <cols>
    <col min="1" max="1" width="11.42578125" style="90" customWidth="1"/>
    <col min="2" max="2" width="12.42578125" style="90" bestFit="1" customWidth="1"/>
    <col min="3" max="3" width="12.140625" style="90" bestFit="1" customWidth="1"/>
    <col min="4" max="4" width="12.140625" style="90" customWidth="1"/>
    <col min="5" max="5" width="6.7109375" style="90" customWidth="1"/>
    <col min="6" max="6" width="8.140625" style="90" customWidth="1"/>
    <col min="7" max="7" width="6.42578125" style="90" customWidth="1"/>
    <col min="8" max="8" width="7" style="90" customWidth="1"/>
    <col min="9" max="9" width="8.85546875" style="159" customWidth="1"/>
    <col min="10" max="10" width="8.42578125" style="159" customWidth="1"/>
    <col min="11" max="11" width="6" style="90" customWidth="1"/>
    <col min="12" max="12" width="5.42578125" style="90" customWidth="1"/>
    <col min="13" max="13" width="7.140625" style="90" customWidth="1"/>
    <col min="14" max="19" width="13.7109375" style="90" customWidth="1"/>
    <col min="20" max="16384" width="8.85546875" style="90"/>
  </cols>
  <sheetData>
    <row r="1" spans="1:15" s="116" customFormat="1">
      <c r="A1" s="113" t="s">
        <v>0</v>
      </c>
      <c r="B1" s="113" t="s">
        <v>1</v>
      </c>
      <c r="C1" s="113" t="s">
        <v>2</v>
      </c>
      <c r="D1" s="113" t="s">
        <v>3</v>
      </c>
      <c r="E1" s="114" t="s">
        <v>408</v>
      </c>
      <c r="F1" s="114" t="s">
        <v>407</v>
      </c>
      <c r="G1" s="160" t="s">
        <v>409</v>
      </c>
      <c r="H1" s="114" t="s">
        <v>410</v>
      </c>
      <c r="I1" s="161" t="s">
        <v>412</v>
      </c>
      <c r="J1" s="185" t="s">
        <v>413</v>
      </c>
      <c r="K1" s="113" t="s">
        <v>19</v>
      </c>
      <c r="L1" s="113" t="s">
        <v>20</v>
      </c>
      <c r="M1" s="114" t="s">
        <v>15</v>
      </c>
      <c r="N1" s="113" t="s">
        <v>6</v>
      </c>
      <c r="O1" s="114" t="s">
        <v>7</v>
      </c>
    </row>
    <row r="2" spans="1:15">
      <c r="A2" s="162" t="s">
        <v>114</v>
      </c>
      <c r="B2" s="90">
        <v>257</v>
      </c>
      <c r="C2" s="90">
        <v>87.2</v>
      </c>
      <c r="D2" s="159">
        <f t="shared" ref="D2:D31" si="0">(B2/C2)</f>
        <v>2.9472477064220182</v>
      </c>
      <c r="E2" s="163">
        <v>7</v>
      </c>
      <c r="F2" s="164">
        <v>6</v>
      </c>
      <c r="G2" s="164"/>
      <c r="H2" s="163">
        <v>18</v>
      </c>
      <c r="I2" s="165">
        <v>2892.56</v>
      </c>
      <c r="J2" s="186">
        <f t="shared" ref="J2:J31" si="1">(H2*2500)/I2</f>
        <v>15.557153524905274</v>
      </c>
      <c r="K2" s="166">
        <v>0</v>
      </c>
      <c r="L2" s="167">
        <v>1</v>
      </c>
      <c r="M2" s="168">
        <v>0</v>
      </c>
      <c r="N2" s="169"/>
      <c r="O2" s="170" t="s">
        <v>337</v>
      </c>
    </row>
    <row r="3" spans="1:15">
      <c r="A3" s="162" t="s">
        <v>115</v>
      </c>
      <c r="B3" s="90">
        <v>409.9</v>
      </c>
      <c r="C3" s="90">
        <v>176.7</v>
      </c>
      <c r="D3" s="159">
        <f t="shared" si="0"/>
        <v>2.3197509903791738</v>
      </c>
      <c r="E3" s="171">
        <v>6</v>
      </c>
      <c r="F3" s="164">
        <v>11</v>
      </c>
      <c r="G3" s="164">
        <v>1</v>
      </c>
      <c r="H3" s="171">
        <v>18</v>
      </c>
      <c r="I3" s="90">
        <v>2582.38</v>
      </c>
      <c r="J3" s="186">
        <f t="shared" si="1"/>
        <v>17.425785515687078</v>
      </c>
      <c r="K3" s="172">
        <v>0</v>
      </c>
      <c r="L3" s="172">
        <v>0</v>
      </c>
      <c r="M3" s="172">
        <v>0</v>
      </c>
      <c r="N3" s="173"/>
      <c r="O3" s="170" t="s">
        <v>337</v>
      </c>
    </row>
    <row r="4" spans="1:15">
      <c r="A4" s="162" t="s">
        <v>116</v>
      </c>
      <c r="B4" s="90">
        <v>351.6</v>
      </c>
      <c r="C4" s="90">
        <v>145.9</v>
      </c>
      <c r="D4" s="159">
        <f t="shared" si="0"/>
        <v>2.4098697738176833</v>
      </c>
      <c r="E4" s="163">
        <v>4</v>
      </c>
      <c r="F4" s="164">
        <v>3</v>
      </c>
      <c r="G4" s="164"/>
      <c r="H4" s="163">
        <v>30</v>
      </c>
      <c r="I4" s="165">
        <v>3174.19</v>
      </c>
      <c r="J4" s="186">
        <f t="shared" si="1"/>
        <v>23.628075193986497</v>
      </c>
      <c r="K4" s="167">
        <v>1</v>
      </c>
      <c r="L4" s="166">
        <v>0</v>
      </c>
      <c r="M4" s="166">
        <v>0</v>
      </c>
      <c r="N4" s="174"/>
      <c r="O4" s="170" t="s">
        <v>337</v>
      </c>
    </row>
    <row r="5" spans="1:15">
      <c r="A5" s="162" t="s">
        <v>117</v>
      </c>
      <c r="B5" s="90">
        <v>535.92999999999995</v>
      </c>
      <c r="C5" s="90">
        <v>130.6</v>
      </c>
      <c r="D5" s="159">
        <f t="shared" si="0"/>
        <v>4.1035987748851452</v>
      </c>
      <c r="E5" s="163">
        <v>11</v>
      </c>
      <c r="F5" s="164">
        <v>8</v>
      </c>
      <c r="G5" s="164"/>
      <c r="H5" s="163">
        <v>23</v>
      </c>
      <c r="I5" s="165">
        <v>2736</v>
      </c>
      <c r="J5" s="186">
        <f t="shared" si="1"/>
        <v>21.01608187134503</v>
      </c>
      <c r="K5" s="166">
        <v>0</v>
      </c>
      <c r="L5" s="166">
        <v>0</v>
      </c>
      <c r="M5" s="166">
        <v>0</v>
      </c>
      <c r="N5" s="169"/>
      <c r="O5" s="170" t="s">
        <v>337</v>
      </c>
    </row>
    <row r="6" spans="1:15">
      <c r="A6" s="162" t="s">
        <v>118</v>
      </c>
      <c r="B6" s="90">
        <v>321.39999999999998</v>
      </c>
      <c r="C6" s="90">
        <v>74.8</v>
      </c>
      <c r="D6" s="159">
        <f t="shared" si="0"/>
        <v>4.2967914438502675</v>
      </c>
      <c r="E6" s="163">
        <v>14</v>
      </c>
      <c r="F6" s="164">
        <v>4</v>
      </c>
      <c r="G6" s="164"/>
      <c r="H6" s="163">
        <v>20</v>
      </c>
      <c r="I6" s="165">
        <v>2555.23</v>
      </c>
      <c r="J6" s="186">
        <f t="shared" si="1"/>
        <v>19.567710147423128</v>
      </c>
      <c r="K6" s="166">
        <v>0</v>
      </c>
      <c r="L6" s="167">
        <v>1</v>
      </c>
      <c r="M6" s="166">
        <v>0</v>
      </c>
      <c r="N6" s="169"/>
      <c r="O6" s="170" t="s">
        <v>337</v>
      </c>
    </row>
    <row r="7" spans="1:15">
      <c r="A7" s="162" t="s">
        <v>119</v>
      </c>
      <c r="B7" s="90">
        <v>286.7</v>
      </c>
      <c r="C7" s="90">
        <v>61.59</v>
      </c>
      <c r="D7" s="159">
        <f t="shared" si="0"/>
        <v>4.6549764572170806</v>
      </c>
      <c r="E7" s="163">
        <v>15</v>
      </c>
      <c r="F7" s="164">
        <v>11</v>
      </c>
      <c r="G7" s="164"/>
      <c r="H7" s="163">
        <v>17</v>
      </c>
      <c r="I7" s="175">
        <v>2511.25</v>
      </c>
      <c r="J7" s="186">
        <f t="shared" si="1"/>
        <v>16.923842707814835</v>
      </c>
      <c r="K7" s="166">
        <v>0</v>
      </c>
      <c r="L7" s="167">
        <v>1</v>
      </c>
      <c r="M7" s="166">
        <v>0</v>
      </c>
      <c r="N7" s="169"/>
      <c r="O7" s="170" t="s">
        <v>337</v>
      </c>
    </row>
    <row r="8" spans="1:15">
      <c r="A8" s="162" t="s">
        <v>120</v>
      </c>
      <c r="B8" s="90">
        <v>253.5</v>
      </c>
      <c r="C8" s="90">
        <v>73.2</v>
      </c>
      <c r="D8" s="159">
        <f t="shared" si="0"/>
        <v>3.4631147540983607</v>
      </c>
      <c r="E8" s="163">
        <v>11</v>
      </c>
      <c r="F8" s="164">
        <v>10</v>
      </c>
      <c r="G8" s="164"/>
      <c r="H8" s="163">
        <v>19</v>
      </c>
      <c r="I8" s="165">
        <v>2517.38</v>
      </c>
      <c r="J8" s="186">
        <f t="shared" si="1"/>
        <v>18.86882393599695</v>
      </c>
      <c r="K8" s="166">
        <v>0</v>
      </c>
      <c r="L8" s="167">
        <v>2</v>
      </c>
      <c r="M8" s="166">
        <v>0</v>
      </c>
      <c r="N8" s="169"/>
      <c r="O8" s="170" t="s">
        <v>337</v>
      </c>
    </row>
    <row r="9" spans="1:15">
      <c r="A9" s="162" t="s">
        <v>121</v>
      </c>
      <c r="B9" s="90">
        <v>249.4</v>
      </c>
      <c r="C9" s="90">
        <v>77.099999999999994</v>
      </c>
      <c r="D9" s="159">
        <f t="shared" si="0"/>
        <v>3.2347600518806749</v>
      </c>
      <c r="E9" s="163">
        <v>14</v>
      </c>
      <c r="F9" s="164">
        <v>4</v>
      </c>
      <c r="G9" s="164"/>
      <c r="H9" s="163">
        <v>15</v>
      </c>
      <c r="I9" s="176">
        <v>2663.88</v>
      </c>
      <c r="J9" s="186">
        <f t="shared" si="1"/>
        <v>14.077210685165998</v>
      </c>
      <c r="K9" s="177">
        <v>0</v>
      </c>
      <c r="L9" s="177">
        <v>0</v>
      </c>
      <c r="M9" s="177">
        <v>0</v>
      </c>
      <c r="O9" s="170" t="s">
        <v>337</v>
      </c>
    </row>
    <row r="10" spans="1:15">
      <c r="A10" s="162" t="s">
        <v>122</v>
      </c>
      <c r="B10" s="90">
        <v>304.08999999999997</v>
      </c>
      <c r="C10" s="90">
        <v>101.2</v>
      </c>
      <c r="D10" s="159">
        <f t="shared" si="0"/>
        <v>3.0048418972332014</v>
      </c>
      <c r="E10" s="163">
        <v>13</v>
      </c>
      <c r="F10" s="164">
        <v>3</v>
      </c>
      <c r="G10" s="164"/>
      <c r="H10" s="163">
        <v>11</v>
      </c>
      <c r="I10" s="175">
        <v>2567.81</v>
      </c>
      <c r="J10" s="186">
        <f t="shared" si="1"/>
        <v>10.709515112099416</v>
      </c>
      <c r="K10" s="166">
        <v>0</v>
      </c>
      <c r="L10" s="167">
        <v>2</v>
      </c>
      <c r="M10" s="166">
        <v>0</v>
      </c>
      <c r="N10" s="178"/>
      <c r="O10" s="170" t="s">
        <v>337</v>
      </c>
    </row>
    <row r="11" spans="1:15">
      <c r="A11" s="162" t="s">
        <v>123</v>
      </c>
      <c r="B11" s="90">
        <v>322</v>
      </c>
      <c r="C11" s="90">
        <v>87.95</v>
      </c>
      <c r="D11" s="159">
        <f t="shared" si="0"/>
        <v>3.6611711199545196</v>
      </c>
      <c r="E11" s="163">
        <v>16</v>
      </c>
      <c r="F11" s="164">
        <v>5</v>
      </c>
      <c r="G11" s="164"/>
      <c r="H11" s="163">
        <v>20</v>
      </c>
      <c r="I11" s="165">
        <v>2584.75</v>
      </c>
      <c r="J11" s="186">
        <f t="shared" si="1"/>
        <v>19.344230583228551</v>
      </c>
      <c r="K11" s="166">
        <v>0</v>
      </c>
      <c r="L11" s="121">
        <v>0</v>
      </c>
      <c r="M11" s="166">
        <v>0</v>
      </c>
      <c r="N11" s="174"/>
      <c r="O11" s="170" t="s">
        <v>337</v>
      </c>
    </row>
    <row r="12" spans="1:15">
      <c r="A12" s="162" t="s">
        <v>124</v>
      </c>
      <c r="B12" s="90">
        <v>281.39999999999998</v>
      </c>
      <c r="C12" s="90">
        <v>136.04</v>
      </c>
      <c r="D12" s="159">
        <f t="shared" si="0"/>
        <v>2.0685092619817702</v>
      </c>
      <c r="E12" s="163">
        <v>9</v>
      </c>
      <c r="F12" s="164">
        <v>6</v>
      </c>
      <c r="G12" s="164"/>
      <c r="H12" s="163">
        <v>13</v>
      </c>
      <c r="I12" s="165">
        <v>2784.25</v>
      </c>
      <c r="J12" s="186">
        <f t="shared" si="1"/>
        <v>11.67280237047679</v>
      </c>
      <c r="K12" s="166">
        <v>0</v>
      </c>
      <c r="L12" s="167">
        <v>2</v>
      </c>
      <c r="M12" s="166">
        <v>1</v>
      </c>
      <c r="N12" s="174"/>
      <c r="O12" s="170" t="s">
        <v>337</v>
      </c>
    </row>
    <row r="13" spans="1:15">
      <c r="A13" s="162" t="s">
        <v>125</v>
      </c>
      <c r="B13" s="90">
        <v>240.25</v>
      </c>
      <c r="C13" s="90">
        <v>76.89</v>
      </c>
      <c r="D13" s="159">
        <f t="shared" si="0"/>
        <v>3.1245935752373519</v>
      </c>
      <c r="E13" s="163">
        <v>12</v>
      </c>
      <c r="F13" s="164">
        <v>7</v>
      </c>
      <c r="G13" s="164"/>
      <c r="H13" s="163">
        <v>21</v>
      </c>
      <c r="I13" s="165">
        <v>2541</v>
      </c>
      <c r="J13" s="186">
        <f t="shared" si="1"/>
        <v>20.66115702479339</v>
      </c>
      <c r="K13" s="166">
        <v>0</v>
      </c>
      <c r="L13" s="167">
        <v>1</v>
      </c>
      <c r="M13" s="166">
        <v>0</v>
      </c>
      <c r="N13" s="174"/>
      <c r="O13" s="170" t="s">
        <v>337</v>
      </c>
    </row>
    <row r="14" spans="1:15">
      <c r="A14" s="162" t="s">
        <v>126</v>
      </c>
      <c r="B14" s="90">
        <v>334.7</v>
      </c>
      <c r="C14" s="90">
        <v>118.3</v>
      </c>
      <c r="D14" s="159">
        <f t="shared" si="0"/>
        <v>2.8292476754015214</v>
      </c>
      <c r="E14" s="171">
        <v>18</v>
      </c>
      <c r="F14" s="164">
        <v>6</v>
      </c>
      <c r="G14" s="164"/>
      <c r="H14" s="171">
        <v>25</v>
      </c>
      <c r="I14" s="170">
        <v>2601</v>
      </c>
      <c r="J14" s="186">
        <f t="shared" si="1"/>
        <v>24.029219530949636</v>
      </c>
      <c r="K14" s="172">
        <v>0</v>
      </c>
      <c r="L14" s="172">
        <v>2</v>
      </c>
      <c r="M14" s="172">
        <v>0</v>
      </c>
      <c r="O14" s="170" t="s">
        <v>337</v>
      </c>
    </row>
    <row r="15" spans="1:15">
      <c r="A15" s="162" t="s">
        <v>127</v>
      </c>
      <c r="B15" s="90">
        <v>433.3</v>
      </c>
      <c r="C15" s="90">
        <v>128.09</v>
      </c>
      <c r="D15" s="159">
        <f t="shared" si="0"/>
        <v>3.3827777344054963</v>
      </c>
      <c r="E15" s="171">
        <v>12</v>
      </c>
      <c r="F15" s="164">
        <v>9</v>
      </c>
      <c r="G15" s="164"/>
      <c r="H15" s="171">
        <v>21</v>
      </c>
      <c r="I15" s="179">
        <v>2505.75</v>
      </c>
      <c r="J15" s="186">
        <f t="shared" si="1"/>
        <v>20.951810835079318</v>
      </c>
      <c r="K15" s="172">
        <v>0</v>
      </c>
      <c r="L15" s="172">
        <v>3</v>
      </c>
      <c r="M15" s="172">
        <v>0</v>
      </c>
      <c r="O15" s="170" t="s">
        <v>337</v>
      </c>
    </row>
    <row r="16" spans="1:15">
      <c r="A16" s="162" t="s">
        <v>128</v>
      </c>
      <c r="B16" s="90">
        <v>297.31</v>
      </c>
      <c r="C16" s="90">
        <v>76.38</v>
      </c>
      <c r="D16" s="159">
        <f t="shared" si="0"/>
        <v>3.8925111285676883</v>
      </c>
      <c r="E16" s="171">
        <v>9</v>
      </c>
      <c r="F16" s="164">
        <v>9</v>
      </c>
      <c r="G16" s="164">
        <v>1</v>
      </c>
      <c r="H16" s="171">
        <v>15</v>
      </c>
      <c r="I16" s="179">
        <v>1917.94</v>
      </c>
      <c r="J16" s="186">
        <f t="shared" si="1"/>
        <v>19.552227911196386</v>
      </c>
      <c r="K16" s="172">
        <v>0</v>
      </c>
      <c r="L16" s="172">
        <v>0</v>
      </c>
      <c r="M16" s="172">
        <v>0</v>
      </c>
      <c r="O16" s="170" t="s">
        <v>337</v>
      </c>
    </row>
    <row r="17" spans="1:15">
      <c r="A17" s="162" t="s">
        <v>129</v>
      </c>
      <c r="B17" s="90">
        <v>397.42</v>
      </c>
      <c r="C17" s="90">
        <v>150.83000000000001</v>
      </c>
      <c r="D17" s="159">
        <f t="shared" si="0"/>
        <v>2.6348869588278192</v>
      </c>
      <c r="E17" s="171">
        <v>9</v>
      </c>
      <c r="F17" s="164">
        <v>6</v>
      </c>
      <c r="G17" s="164"/>
      <c r="H17" s="171">
        <v>12</v>
      </c>
      <c r="I17" s="170">
        <v>2950.88</v>
      </c>
      <c r="J17" s="186">
        <f t="shared" si="1"/>
        <v>10.166458819064143</v>
      </c>
      <c r="K17" s="172">
        <v>0</v>
      </c>
      <c r="L17" s="172">
        <v>0</v>
      </c>
      <c r="M17" s="172">
        <v>0</v>
      </c>
      <c r="O17" s="170" t="s">
        <v>337</v>
      </c>
    </row>
    <row r="18" spans="1:15">
      <c r="A18" s="162" t="s">
        <v>130</v>
      </c>
      <c r="B18" s="90">
        <v>500</v>
      </c>
      <c r="C18" s="90">
        <v>144.6</v>
      </c>
      <c r="D18" s="159">
        <f t="shared" si="0"/>
        <v>3.4578146611341634</v>
      </c>
      <c r="E18" s="171">
        <v>7</v>
      </c>
      <c r="F18" s="164">
        <v>2</v>
      </c>
      <c r="G18" s="164"/>
      <c r="H18" s="171">
        <v>14</v>
      </c>
      <c r="I18" s="170">
        <v>2614.06</v>
      </c>
      <c r="J18" s="186">
        <f t="shared" si="1"/>
        <v>13.389134143822254</v>
      </c>
      <c r="K18" s="172">
        <v>0</v>
      </c>
      <c r="L18" s="172">
        <v>0</v>
      </c>
      <c r="M18" s="172">
        <v>0</v>
      </c>
      <c r="O18" s="170" t="s">
        <v>337</v>
      </c>
    </row>
    <row r="19" spans="1:15">
      <c r="A19" s="162" t="s">
        <v>131</v>
      </c>
      <c r="B19" s="90">
        <v>387.93</v>
      </c>
      <c r="C19" s="90">
        <v>138.6</v>
      </c>
      <c r="D19" s="159">
        <f t="shared" si="0"/>
        <v>2.798917748917749</v>
      </c>
      <c r="E19" s="171">
        <v>10</v>
      </c>
      <c r="F19" s="164">
        <v>8</v>
      </c>
      <c r="G19" s="164"/>
      <c r="H19" s="171">
        <v>22</v>
      </c>
      <c r="I19" s="170">
        <v>2639.81</v>
      </c>
      <c r="J19" s="186">
        <f t="shared" si="1"/>
        <v>20.83483280993708</v>
      </c>
      <c r="K19" s="172">
        <v>0</v>
      </c>
      <c r="L19" s="180">
        <v>1</v>
      </c>
      <c r="M19" s="172">
        <v>0</v>
      </c>
      <c r="O19" s="170" t="s">
        <v>337</v>
      </c>
    </row>
    <row r="20" spans="1:15">
      <c r="A20" s="162" t="s">
        <v>132</v>
      </c>
      <c r="B20" s="90">
        <v>404.11</v>
      </c>
      <c r="C20" s="90">
        <v>126.3</v>
      </c>
      <c r="D20" s="159">
        <f t="shared" si="0"/>
        <v>3.1996041171813143</v>
      </c>
      <c r="E20" s="171">
        <v>9</v>
      </c>
      <c r="F20" s="164">
        <v>3</v>
      </c>
      <c r="G20" s="164"/>
      <c r="H20" s="171">
        <v>15</v>
      </c>
      <c r="I20" s="170">
        <v>2955.38</v>
      </c>
      <c r="J20" s="186">
        <f t="shared" si="1"/>
        <v>12.688723615914027</v>
      </c>
      <c r="K20" s="172">
        <v>0</v>
      </c>
      <c r="L20" s="172">
        <v>0</v>
      </c>
      <c r="M20" s="172">
        <v>0</v>
      </c>
      <c r="O20" s="170" t="s">
        <v>337</v>
      </c>
    </row>
    <row r="21" spans="1:15">
      <c r="A21" s="162" t="s">
        <v>133</v>
      </c>
      <c r="B21" s="90">
        <v>272.43</v>
      </c>
      <c r="C21" s="90">
        <v>101.43</v>
      </c>
      <c r="D21" s="159">
        <f t="shared" si="0"/>
        <v>2.6858917480035491</v>
      </c>
      <c r="E21" s="171">
        <v>11</v>
      </c>
      <c r="F21" s="164">
        <v>12</v>
      </c>
      <c r="G21" s="164"/>
      <c r="H21" s="171">
        <v>11</v>
      </c>
      <c r="I21" s="170">
        <v>2793.38</v>
      </c>
      <c r="J21" s="186">
        <f t="shared" si="1"/>
        <v>9.8447042650838767</v>
      </c>
      <c r="K21" s="172">
        <v>0</v>
      </c>
      <c r="L21" s="172">
        <v>1</v>
      </c>
      <c r="M21" s="172">
        <v>0</v>
      </c>
      <c r="O21" s="170" t="s">
        <v>337</v>
      </c>
    </row>
    <row r="22" spans="1:15">
      <c r="A22" s="162" t="s">
        <v>134</v>
      </c>
      <c r="B22" s="90">
        <v>649.29</v>
      </c>
      <c r="C22" s="90">
        <v>213.88</v>
      </c>
      <c r="D22" s="159">
        <f t="shared" si="0"/>
        <v>3.0357677202169442</v>
      </c>
      <c r="E22" s="171">
        <v>14</v>
      </c>
      <c r="F22" s="164">
        <v>11</v>
      </c>
      <c r="G22" s="164"/>
      <c r="H22" s="171">
        <v>12</v>
      </c>
      <c r="I22" s="179">
        <v>2854.13</v>
      </c>
      <c r="J22" s="186">
        <f t="shared" si="1"/>
        <v>10.511083938012634</v>
      </c>
      <c r="K22" s="172">
        <v>0</v>
      </c>
      <c r="L22" s="180">
        <v>1</v>
      </c>
      <c r="M22" s="172">
        <v>0</v>
      </c>
      <c r="O22" s="170" t="s">
        <v>337</v>
      </c>
    </row>
    <row r="23" spans="1:15">
      <c r="A23" s="162" t="s">
        <v>135</v>
      </c>
      <c r="B23" s="90">
        <v>285.43</v>
      </c>
      <c r="C23" s="90">
        <v>91.24</v>
      </c>
      <c r="D23" s="159">
        <f t="shared" si="0"/>
        <v>3.1283428320911884</v>
      </c>
      <c r="E23" s="171">
        <v>12</v>
      </c>
      <c r="F23" s="164">
        <v>9</v>
      </c>
      <c r="G23" s="164"/>
      <c r="H23" s="171">
        <v>11</v>
      </c>
      <c r="I23" s="170">
        <v>2768.63</v>
      </c>
      <c r="J23" s="186">
        <f t="shared" si="1"/>
        <v>9.9327104018955215</v>
      </c>
      <c r="K23" s="172">
        <v>0</v>
      </c>
      <c r="L23" s="180">
        <v>2</v>
      </c>
      <c r="M23" s="172">
        <v>0</v>
      </c>
      <c r="O23" s="170" t="s">
        <v>337</v>
      </c>
    </row>
    <row r="24" spans="1:15">
      <c r="A24" s="162" t="s">
        <v>136</v>
      </c>
      <c r="B24" s="90">
        <v>191.24</v>
      </c>
      <c r="C24" s="90">
        <v>51.84</v>
      </c>
      <c r="D24" s="159">
        <f t="shared" si="0"/>
        <v>3.6890432098765431</v>
      </c>
      <c r="E24" s="171">
        <v>13</v>
      </c>
      <c r="F24" s="164">
        <v>9</v>
      </c>
      <c r="G24" s="164"/>
      <c r="H24" s="171">
        <v>11</v>
      </c>
      <c r="I24" s="179">
        <v>2461.75</v>
      </c>
      <c r="J24" s="186">
        <f t="shared" si="1"/>
        <v>11.170914999492231</v>
      </c>
      <c r="K24" s="172">
        <v>0</v>
      </c>
      <c r="L24" s="172">
        <v>0</v>
      </c>
      <c r="M24" s="172">
        <v>0</v>
      </c>
      <c r="O24" s="170" t="s">
        <v>337</v>
      </c>
    </row>
    <row r="25" spans="1:15">
      <c r="A25" s="162" t="s">
        <v>137</v>
      </c>
      <c r="B25" s="90">
        <v>173.2</v>
      </c>
      <c r="C25" s="90">
        <v>56.13</v>
      </c>
      <c r="D25" s="159">
        <f t="shared" si="0"/>
        <v>3.085693924817388</v>
      </c>
      <c r="E25" s="171">
        <v>10</v>
      </c>
      <c r="F25" s="164">
        <v>9</v>
      </c>
      <c r="G25" s="164"/>
      <c r="H25" s="171">
        <v>10</v>
      </c>
      <c r="I25" s="170">
        <v>2787.75</v>
      </c>
      <c r="J25" s="186">
        <f t="shared" si="1"/>
        <v>8.9678055779750689</v>
      </c>
      <c r="K25" s="172">
        <v>0</v>
      </c>
      <c r="L25" s="172">
        <v>0</v>
      </c>
      <c r="M25" s="172">
        <v>0</v>
      </c>
      <c r="O25" s="170" t="s">
        <v>337</v>
      </c>
    </row>
    <row r="26" spans="1:15">
      <c r="A26" s="162" t="s">
        <v>138</v>
      </c>
      <c r="B26" s="90">
        <v>135.33000000000001</v>
      </c>
      <c r="C26" s="90">
        <v>45.9</v>
      </c>
      <c r="D26" s="159">
        <f t="shared" si="0"/>
        <v>2.9483660130718956</v>
      </c>
      <c r="E26" s="171">
        <v>9</v>
      </c>
      <c r="F26" s="164">
        <v>13</v>
      </c>
      <c r="G26" s="164"/>
      <c r="H26" s="171">
        <v>8</v>
      </c>
      <c r="I26" s="179">
        <v>1060.5</v>
      </c>
      <c r="J26" s="186">
        <f t="shared" si="1"/>
        <v>18.859028760018859</v>
      </c>
      <c r="K26" s="172">
        <v>0</v>
      </c>
      <c r="L26" s="180">
        <v>2</v>
      </c>
      <c r="M26" s="172">
        <v>0</v>
      </c>
      <c r="O26" s="170" t="s">
        <v>337</v>
      </c>
    </row>
    <row r="27" spans="1:15">
      <c r="A27" s="162" t="s">
        <v>139</v>
      </c>
      <c r="B27" s="90">
        <v>355.9</v>
      </c>
      <c r="C27" s="90">
        <v>91.73</v>
      </c>
      <c r="D27" s="159">
        <f t="shared" si="0"/>
        <v>3.8798648206693551</v>
      </c>
      <c r="E27" s="171">
        <v>7</v>
      </c>
      <c r="F27" s="164">
        <v>8</v>
      </c>
      <c r="G27" s="164"/>
      <c r="H27" s="171">
        <v>14</v>
      </c>
      <c r="I27" s="170">
        <v>3063.75</v>
      </c>
      <c r="J27" s="186">
        <f t="shared" si="1"/>
        <v>11.42390860873113</v>
      </c>
      <c r="K27" s="172">
        <v>0</v>
      </c>
      <c r="L27" s="172">
        <v>1</v>
      </c>
      <c r="M27" s="172">
        <v>0</v>
      </c>
      <c r="O27" s="170" t="s">
        <v>337</v>
      </c>
    </row>
    <row r="28" spans="1:15">
      <c r="A28" s="162" t="s">
        <v>140</v>
      </c>
      <c r="B28" s="90">
        <v>209.06</v>
      </c>
      <c r="C28" s="90">
        <v>85.96</v>
      </c>
      <c r="D28" s="159">
        <f t="shared" si="0"/>
        <v>2.4320614239181015</v>
      </c>
      <c r="E28" s="171">
        <v>12</v>
      </c>
      <c r="F28" s="164">
        <v>5</v>
      </c>
      <c r="G28" s="164"/>
      <c r="H28" s="171">
        <v>11</v>
      </c>
      <c r="I28" s="170">
        <v>2626.31</v>
      </c>
      <c r="J28" s="186">
        <f t="shared" si="1"/>
        <v>10.470964966055035</v>
      </c>
      <c r="K28" s="172">
        <v>0</v>
      </c>
      <c r="L28" s="172">
        <v>0</v>
      </c>
      <c r="M28" s="172">
        <v>0</v>
      </c>
      <c r="O28" s="170" t="s">
        <v>337</v>
      </c>
    </row>
    <row r="29" spans="1:15">
      <c r="A29" s="162" t="s">
        <v>141</v>
      </c>
      <c r="B29" s="90">
        <v>303.88</v>
      </c>
      <c r="C29" s="90">
        <v>97.7</v>
      </c>
      <c r="D29" s="159">
        <f t="shared" si="0"/>
        <v>3.1103377686796314</v>
      </c>
      <c r="E29" s="171">
        <v>20</v>
      </c>
      <c r="F29" s="164">
        <v>4</v>
      </c>
      <c r="G29" s="164"/>
      <c r="H29" s="171">
        <v>10</v>
      </c>
      <c r="I29" s="170">
        <v>2508.59</v>
      </c>
      <c r="J29" s="186">
        <f t="shared" si="1"/>
        <v>9.9657576566916077</v>
      </c>
      <c r="K29" s="172">
        <v>0</v>
      </c>
      <c r="L29" s="172">
        <v>4</v>
      </c>
      <c r="M29" s="172">
        <v>0</v>
      </c>
      <c r="O29" s="170" t="s">
        <v>337</v>
      </c>
    </row>
    <row r="30" spans="1:15">
      <c r="A30" s="162" t="s">
        <v>142</v>
      </c>
      <c r="B30" s="90">
        <v>367.9</v>
      </c>
      <c r="C30" s="90">
        <v>119.26</v>
      </c>
      <c r="D30" s="159">
        <f t="shared" si="0"/>
        <v>3.0848566157974169</v>
      </c>
      <c r="E30" s="171">
        <v>9</v>
      </c>
      <c r="F30" s="164">
        <v>8</v>
      </c>
      <c r="G30" s="164"/>
      <c r="H30" s="171">
        <v>7</v>
      </c>
      <c r="I30" s="179">
        <v>2261.75</v>
      </c>
      <c r="J30" s="186">
        <f t="shared" si="1"/>
        <v>7.737371504366088</v>
      </c>
      <c r="K30" s="172">
        <v>0</v>
      </c>
      <c r="L30" s="172">
        <v>0</v>
      </c>
      <c r="M30" s="172">
        <v>0</v>
      </c>
      <c r="O30" s="170" t="s">
        <v>337</v>
      </c>
    </row>
    <row r="31" spans="1:15">
      <c r="A31" s="162" t="s">
        <v>143</v>
      </c>
      <c r="B31" s="90">
        <v>147.19999999999999</v>
      </c>
      <c r="C31" s="90">
        <v>46.44</v>
      </c>
      <c r="D31" s="159">
        <f t="shared" si="0"/>
        <v>3.1696813092161928</v>
      </c>
      <c r="E31" s="171">
        <v>7</v>
      </c>
      <c r="F31" s="164">
        <v>3</v>
      </c>
      <c r="G31" s="164"/>
      <c r="H31" s="171">
        <v>9</v>
      </c>
      <c r="I31" s="170">
        <v>2886.2</v>
      </c>
      <c r="J31" s="186">
        <f t="shared" si="1"/>
        <v>7.7957175524911655</v>
      </c>
      <c r="K31" s="172">
        <v>0</v>
      </c>
      <c r="L31" s="180">
        <v>2</v>
      </c>
      <c r="M31" s="172">
        <v>0</v>
      </c>
      <c r="O31" s="170" t="s">
        <v>337</v>
      </c>
    </row>
    <row r="32" spans="1:15" s="182" customFormat="1">
      <c r="A32" s="181"/>
      <c r="I32" s="183"/>
      <c r="J32" s="183"/>
    </row>
    <row r="33" spans="1:1">
      <c r="A33" s="162"/>
    </row>
    <row r="34" spans="1:1">
      <c r="A34" s="162"/>
    </row>
    <row r="35" spans="1:1">
      <c r="A35" s="162"/>
    </row>
    <row r="36" spans="1:1">
      <c r="A36" s="162"/>
    </row>
    <row r="37" spans="1:1">
      <c r="A37" s="162"/>
    </row>
    <row r="38" spans="1:1">
      <c r="A38" s="162"/>
    </row>
    <row r="39" spans="1:1">
      <c r="A39" s="162"/>
    </row>
    <row r="40" spans="1:1">
      <c r="A40" s="162"/>
    </row>
    <row r="41" spans="1:1">
      <c r="A41" s="162"/>
    </row>
    <row r="42" spans="1:1">
      <c r="A42" s="162"/>
    </row>
    <row r="43" spans="1:1">
      <c r="A43" s="162"/>
    </row>
    <row r="44" spans="1:1">
      <c r="A44" s="184"/>
    </row>
    <row r="45" spans="1:1">
      <c r="A45" s="162"/>
    </row>
    <row r="46" spans="1:1">
      <c r="A46" s="162"/>
    </row>
    <row r="47" spans="1:1">
      <c r="A47" s="162"/>
    </row>
    <row r="48" spans="1:1">
      <c r="A48" s="162"/>
    </row>
    <row r="49" spans="1:1">
      <c r="A49" s="184"/>
    </row>
    <row r="50" spans="1:1">
      <c r="A50" s="162"/>
    </row>
    <row r="51" spans="1:1">
      <c r="A51" s="162"/>
    </row>
    <row r="52" spans="1:1">
      <c r="A52" s="162"/>
    </row>
    <row r="53" spans="1:1">
      <c r="A53" s="162"/>
    </row>
    <row r="54" spans="1:1">
      <c r="A54" s="162"/>
    </row>
    <row r="55" spans="1:1">
      <c r="A55" s="162"/>
    </row>
    <row r="56" spans="1:1">
      <c r="A56" s="162"/>
    </row>
    <row r="57" spans="1:1">
      <c r="A57" s="162"/>
    </row>
    <row r="58" spans="1:1">
      <c r="A58" s="162"/>
    </row>
    <row r="59" spans="1:1">
      <c r="A59" s="162"/>
    </row>
    <row r="60" spans="1:1">
      <c r="A60" s="184"/>
    </row>
    <row r="61" spans="1:1">
      <c r="A61" s="162"/>
    </row>
    <row r="62" spans="1:1">
      <c r="A62" s="162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workbookViewId="0">
      <selection activeCell="O2" sqref="O2:O32"/>
    </sheetView>
  </sheetViews>
  <sheetFormatPr defaultColWidth="8.85546875" defaultRowHeight="15"/>
  <cols>
    <col min="2" max="2" width="12.42578125" bestFit="1" customWidth="1"/>
    <col min="3" max="3" width="12.140625" bestFit="1" customWidth="1"/>
    <col min="5" max="5" width="7" customWidth="1"/>
    <col min="6" max="6" width="6.28515625" customWidth="1"/>
    <col min="7" max="7" width="5.42578125" customWidth="1"/>
    <col min="8" max="8" width="10.42578125" customWidth="1"/>
    <col min="9" max="9" width="5.7109375" customWidth="1"/>
    <col min="10" max="11" width="12.140625" customWidth="1"/>
    <col min="13" max="13" width="8.85546875" style="15"/>
    <col min="14" max="14" width="14.28515625" bestFit="1" customWidth="1"/>
    <col min="15" max="15" width="14.28515625" customWidth="1"/>
    <col min="16" max="17" width="15.85546875" bestFit="1" customWidth="1"/>
    <col min="18" max="18" width="36.28515625" bestFit="1" customWidth="1"/>
    <col min="19" max="19" width="11.85546875" bestFit="1" customWidth="1"/>
    <col min="20" max="20" width="16.140625" bestFit="1" customWidth="1"/>
    <col min="21" max="21" width="25.85546875" bestFit="1" customWidth="1"/>
    <col min="23" max="23" width="12.7109375" bestFit="1" customWidth="1"/>
    <col min="24" max="24" width="7.85546875" customWidth="1"/>
    <col min="25" max="25" width="26.85546875" customWidth="1"/>
    <col min="26" max="26" width="10" bestFit="1" customWidth="1"/>
  </cols>
  <sheetData>
    <row r="1" spans="1:26" s="12" customFormat="1">
      <c r="A1" s="10" t="s">
        <v>0</v>
      </c>
      <c r="B1" s="10" t="s">
        <v>1</v>
      </c>
      <c r="C1" s="10" t="s">
        <v>2</v>
      </c>
      <c r="D1" s="10" t="s">
        <v>3</v>
      </c>
      <c r="E1" s="11" t="s">
        <v>11</v>
      </c>
      <c r="F1" s="11" t="s">
        <v>408</v>
      </c>
      <c r="G1" s="10" t="s">
        <v>4</v>
      </c>
      <c r="H1" s="10" t="s">
        <v>407</v>
      </c>
      <c r="I1" s="11" t="s">
        <v>409</v>
      </c>
      <c r="J1" s="11" t="s">
        <v>10</v>
      </c>
      <c r="K1" s="11" t="s">
        <v>410</v>
      </c>
      <c r="L1" s="11" t="s">
        <v>5</v>
      </c>
      <c r="M1" s="100" t="s">
        <v>412</v>
      </c>
      <c r="N1" s="10" t="s">
        <v>14</v>
      </c>
      <c r="O1" s="11" t="s">
        <v>413</v>
      </c>
      <c r="P1" s="10" t="s">
        <v>19</v>
      </c>
      <c r="Q1" s="10" t="s">
        <v>20</v>
      </c>
      <c r="R1" s="11" t="s">
        <v>15</v>
      </c>
      <c r="S1" s="11" t="s">
        <v>21</v>
      </c>
      <c r="T1" s="11" t="s">
        <v>22</v>
      </c>
      <c r="U1" s="11" t="s">
        <v>16</v>
      </c>
      <c r="V1" s="11"/>
      <c r="W1" s="11" t="s">
        <v>12</v>
      </c>
      <c r="X1" s="11" t="s">
        <v>13</v>
      </c>
      <c r="Y1" s="10" t="s">
        <v>6</v>
      </c>
      <c r="Z1" s="11" t="s">
        <v>7</v>
      </c>
    </row>
    <row r="2" spans="1:26">
      <c r="A2" s="17" t="s">
        <v>44</v>
      </c>
      <c r="B2">
        <v>95.41</v>
      </c>
      <c r="C2">
        <v>300.8</v>
      </c>
      <c r="D2">
        <f t="shared" ref="D2:D33" si="0">(B2/C2)</f>
        <v>0.31718749999999996</v>
      </c>
      <c r="E2" s="81">
        <v>2</v>
      </c>
      <c r="F2" s="99">
        <v>2</v>
      </c>
      <c r="G2" s="81">
        <v>55</v>
      </c>
      <c r="H2" s="42">
        <v>51</v>
      </c>
      <c r="I2" s="42"/>
      <c r="J2">
        <v>23</v>
      </c>
      <c r="K2" s="107">
        <v>18</v>
      </c>
      <c r="L2">
        <v>2910.94</v>
      </c>
      <c r="M2" s="110">
        <v>2566.5</v>
      </c>
      <c r="N2">
        <f t="shared" ref="N2:N11" si="1">(J2/L2)*2500</f>
        <v>19.753069455227521</v>
      </c>
      <c r="O2" s="107">
        <f>(K2*2500)/M2</f>
        <v>17.533606078316772</v>
      </c>
      <c r="P2">
        <v>0</v>
      </c>
      <c r="Q2">
        <v>2</v>
      </c>
      <c r="R2">
        <v>0</v>
      </c>
      <c r="S2">
        <v>7</v>
      </c>
      <c r="T2">
        <v>5</v>
      </c>
      <c r="U2">
        <f t="shared" ref="U2:U30" si="2">S2/T2</f>
        <v>1.4</v>
      </c>
      <c r="W2" t="s">
        <v>17</v>
      </c>
      <c r="X2" t="s">
        <v>17</v>
      </c>
      <c r="Z2" t="s">
        <v>8</v>
      </c>
    </row>
    <row r="3" spans="1:26">
      <c r="A3" s="17" t="s">
        <v>45</v>
      </c>
      <c r="B3">
        <v>71.55</v>
      </c>
      <c r="C3">
        <v>302.7</v>
      </c>
      <c r="D3">
        <f t="shared" si="0"/>
        <v>0.23637264618434092</v>
      </c>
      <c r="E3" s="81">
        <v>7</v>
      </c>
      <c r="F3" s="99">
        <v>4</v>
      </c>
      <c r="G3" s="81">
        <v>88</v>
      </c>
      <c r="H3" s="42">
        <v>50</v>
      </c>
      <c r="I3" s="42"/>
      <c r="J3">
        <v>16</v>
      </c>
      <c r="K3" s="107">
        <v>20</v>
      </c>
      <c r="L3">
        <v>2937</v>
      </c>
      <c r="M3">
        <v>2937</v>
      </c>
      <c r="N3">
        <f t="shared" si="1"/>
        <v>13.619339462036089</v>
      </c>
      <c r="O3" s="107">
        <f t="shared" ref="O3:O32" si="3">(K3*2500)/M3</f>
        <v>17.024174327545115</v>
      </c>
      <c r="P3">
        <v>0</v>
      </c>
      <c r="Q3">
        <v>2</v>
      </c>
      <c r="R3">
        <v>0</v>
      </c>
      <c r="S3">
        <v>16</v>
      </c>
      <c r="T3">
        <v>5</v>
      </c>
      <c r="U3">
        <f t="shared" si="2"/>
        <v>3.2</v>
      </c>
      <c r="W3" t="s">
        <v>17</v>
      </c>
      <c r="X3" t="s">
        <v>17</v>
      </c>
      <c r="Z3" t="s">
        <v>8</v>
      </c>
    </row>
    <row r="4" spans="1:26">
      <c r="A4" s="17" t="s">
        <v>46</v>
      </c>
      <c r="B4">
        <v>127.5</v>
      </c>
      <c r="C4">
        <v>56.77</v>
      </c>
      <c r="D4">
        <f t="shared" si="0"/>
        <v>2.2459045270389288</v>
      </c>
      <c r="E4" s="81">
        <v>10</v>
      </c>
      <c r="F4" s="99">
        <v>12</v>
      </c>
      <c r="G4" s="81">
        <v>47</v>
      </c>
      <c r="H4" s="42">
        <v>32</v>
      </c>
      <c r="I4" s="42"/>
      <c r="J4">
        <v>22</v>
      </c>
      <c r="K4" s="107">
        <v>26</v>
      </c>
      <c r="L4">
        <v>2775</v>
      </c>
      <c r="M4">
        <v>2775</v>
      </c>
      <c r="N4">
        <f t="shared" si="1"/>
        <v>19.81981981981982</v>
      </c>
      <c r="O4" s="107">
        <f t="shared" si="3"/>
        <v>23.423423423423422</v>
      </c>
      <c r="P4">
        <v>1</v>
      </c>
      <c r="Q4">
        <v>5</v>
      </c>
      <c r="R4">
        <v>0</v>
      </c>
      <c r="S4">
        <v>7</v>
      </c>
      <c r="T4">
        <v>5</v>
      </c>
      <c r="U4">
        <f t="shared" si="2"/>
        <v>1.4</v>
      </c>
      <c r="W4" t="s">
        <v>17</v>
      </c>
      <c r="X4" t="s">
        <v>17</v>
      </c>
      <c r="Z4" t="s">
        <v>8</v>
      </c>
    </row>
    <row r="5" spans="1:26">
      <c r="A5" s="17" t="s">
        <v>47</v>
      </c>
      <c r="B5">
        <v>402.8</v>
      </c>
      <c r="C5">
        <v>111.8</v>
      </c>
      <c r="D5">
        <f t="shared" si="0"/>
        <v>3.602862254025045</v>
      </c>
      <c r="E5" s="81">
        <v>3</v>
      </c>
      <c r="F5" s="99">
        <v>4</v>
      </c>
      <c r="G5" s="81">
        <v>56</v>
      </c>
      <c r="H5" s="42">
        <v>32</v>
      </c>
      <c r="I5" s="42"/>
      <c r="J5">
        <v>16</v>
      </c>
      <c r="K5" s="107">
        <v>20</v>
      </c>
      <c r="L5">
        <v>3067.31</v>
      </c>
      <c r="M5">
        <v>3067.31</v>
      </c>
      <c r="N5">
        <f t="shared" si="1"/>
        <v>13.040742539880222</v>
      </c>
      <c r="O5" s="107">
        <f t="shared" si="3"/>
        <v>16.300928174850277</v>
      </c>
      <c r="P5">
        <v>0</v>
      </c>
      <c r="Q5">
        <v>5</v>
      </c>
      <c r="R5">
        <v>0</v>
      </c>
      <c r="S5">
        <v>10</v>
      </c>
      <c r="T5">
        <v>5</v>
      </c>
      <c r="U5">
        <f t="shared" si="2"/>
        <v>2</v>
      </c>
      <c r="W5" t="s">
        <v>17</v>
      </c>
      <c r="X5" t="s">
        <v>17</v>
      </c>
      <c r="Z5" t="s">
        <v>8</v>
      </c>
    </row>
    <row r="6" spans="1:26">
      <c r="A6" s="17" t="s">
        <v>48</v>
      </c>
      <c r="B6">
        <v>69.03</v>
      </c>
      <c r="C6">
        <v>146.30000000000001</v>
      </c>
      <c r="D6">
        <f t="shared" si="0"/>
        <v>0.47183868762816128</v>
      </c>
      <c r="E6" s="81">
        <v>8</v>
      </c>
      <c r="F6" s="99">
        <v>8</v>
      </c>
      <c r="G6" s="81">
        <v>24</v>
      </c>
      <c r="H6" s="42">
        <v>33</v>
      </c>
      <c r="I6" s="42"/>
      <c r="J6">
        <v>15</v>
      </c>
      <c r="K6" s="107">
        <v>27</v>
      </c>
      <c r="L6">
        <v>2662.63</v>
      </c>
      <c r="M6">
        <v>2662.63</v>
      </c>
      <c r="N6">
        <f t="shared" si="1"/>
        <v>14.08381938158888</v>
      </c>
      <c r="O6" s="107">
        <f t="shared" si="3"/>
        <v>25.350874886859984</v>
      </c>
      <c r="P6">
        <v>0</v>
      </c>
      <c r="Q6">
        <v>3</v>
      </c>
      <c r="R6">
        <v>0</v>
      </c>
      <c r="S6">
        <v>13</v>
      </c>
      <c r="T6">
        <v>5</v>
      </c>
      <c r="U6">
        <f t="shared" si="2"/>
        <v>2.6</v>
      </c>
      <c r="W6" t="s">
        <v>17</v>
      </c>
      <c r="X6" t="s">
        <v>17</v>
      </c>
      <c r="Z6" t="s">
        <v>8</v>
      </c>
    </row>
    <row r="7" spans="1:26">
      <c r="A7" s="17" t="s">
        <v>49</v>
      </c>
      <c r="B7">
        <v>58.08</v>
      </c>
      <c r="C7">
        <v>196</v>
      </c>
      <c r="D7">
        <f t="shared" si="0"/>
        <v>0.2963265306122449</v>
      </c>
      <c r="E7" s="81">
        <v>5</v>
      </c>
      <c r="F7" s="99">
        <v>4</v>
      </c>
      <c r="G7" s="81">
        <v>70</v>
      </c>
      <c r="H7" s="42">
        <v>47</v>
      </c>
      <c r="I7" s="42"/>
      <c r="J7">
        <v>16</v>
      </c>
      <c r="K7" s="107">
        <v>21</v>
      </c>
      <c r="L7">
        <v>2878.75</v>
      </c>
      <c r="M7">
        <v>2878.75</v>
      </c>
      <c r="N7">
        <f t="shared" si="1"/>
        <v>13.894919669995657</v>
      </c>
      <c r="O7" s="107">
        <f t="shared" si="3"/>
        <v>18.237082066869302</v>
      </c>
      <c r="P7">
        <v>0</v>
      </c>
      <c r="Q7">
        <v>4</v>
      </c>
      <c r="R7">
        <v>0</v>
      </c>
      <c r="S7">
        <v>5</v>
      </c>
      <c r="T7">
        <v>5</v>
      </c>
      <c r="U7">
        <f t="shared" si="2"/>
        <v>1</v>
      </c>
      <c r="W7" t="s">
        <v>17</v>
      </c>
      <c r="X7" t="s">
        <v>17</v>
      </c>
      <c r="Z7" t="s">
        <v>8</v>
      </c>
    </row>
    <row r="8" spans="1:26">
      <c r="A8" s="17" t="s">
        <v>50</v>
      </c>
      <c r="B8">
        <v>111.03</v>
      </c>
      <c r="C8">
        <v>343.8</v>
      </c>
      <c r="D8">
        <f t="shared" si="0"/>
        <v>0.32294938917975569</v>
      </c>
      <c r="E8" s="81">
        <v>10</v>
      </c>
      <c r="F8" s="99">
        <v>9</v>
      </c>
      <c r="G8" s="81">
        <v>64</v>
      </c>
      <c r="H8" s="42">
        <v>25</v>
      </c>
      <c r="I8" s="42"/>
      <c r="J8">
        <v>12</v>
      </c>
      <c r="K8" s="107">
        <v>23</v>
      </c>
      <c r="L8">
        <v>2728.5</v>
      </c>
      <c r="M8" s="110">
        <v>2145</v>
      </c>
      <c r="N8">
        <f t="shared" si="1"/>
        <v>10.995052226498077</v>
      </c>
      <c r="O8" s="107">
        <f t="shared" si="3"/>
        <v>26.806526806526808</v>
      </c>
      <c r="P8">
        <v>0</v>
      </c>
      <c r="Q8">
        <v>3</v>
      </c>
      <c r="R8">
        <v>0</v>
      </c>
      <c r="S8">
        <v>12</v>
      </c>
      <c r="T8">
        <v>5</v>
      </c>
      <c r="U8">
        <f t="shared" si="2"/>
        <v>2.4</v>
      </c>
      <c r="W8" t="s">
        <v>17</v>
      </c>
      <c r="X8" t="s">
        <v>17</v>
      </c>
      <c r="Z8" t="s">
        <v>8</v>
      </c>
    </row>
    <row r="9" spans="1:26">
      <c r="A9" s="17" t="s">
        <v>51</v>
      </c>
      <c r="B9">
        <v>54.48</v>
      </c>
      <c r="C9">
        <v>182.6</v>
      </c>
      <c r="D9">
        <f t="shared" si="0"/>
        <v>0.29835706462212486</v>
      </c>
      <c r="E9" s="81">
        <v>6</v>
      </c>
      <c r="F9" s="99">
        <v>8</v>
      </c>
      <c r="G9" s="81">
        <v>57</v>
      </c>
      <c r="H9" s="42">
        <v>43</v>
      </c>
      <c r="I9" s="42"/>
      <c r="J9">
        <v>13</v>
      </c>
      <c r="K9" s="107">
        <v>26</v>
      </c>
      <c r="L9">
        <v>2960.13</v>
      </c>
      <c r="M9">
        <v>2960.13</v>
      </c>
      <c r="N9">
        <f t="shared" si="1"/>
        <v>10.979247533047536</v>
      </c>
      <c r="O9" s="107">
        <f t="shared" si="3"/>
        <v>21.958495066095068</v>
      </c>
      <c r="P9">
        <v>1</v>
      </c>
      <c r="Q9">
        <v>4</v>
      </c>
      <c r="R9">
        <v>0</v>
      </c>
      <c r="S9">
        <v>5</v>
      </c>
      <c r="T9">
        <v>5</v>
      </c>
      <c r="U9">
        <f t="shared" si="2"/>
        <v>1</v>
      </c>
      <c r="W9" t="s">
        <v>17</v>
      </c>
      <c r="X9" t="s">
        <v>17</v>
      </c>
      <c r="Z9" t="s">
        <v>8</v>
      </c>
    </row>
    <row r="10" spans="1:26">
      <c r="A10" s="17" t="s">
        <v>52</v>
      </c>
      <c r="B10">
        <v>53.33</v>
      </c>
      <c r="C10">
        <v>275</v>
      </c>
      <c r="D10">
        <f t="shared" si="0"/>
        <v>0.19392727272727273</v>
      </c>
      <c r="E10" s="81">
        <v>6</v>
      </c>
      <c r="F10" s="99">
        <v>6</v>
      </c>
      <c r="G10" s="81">
        <v>66</v>
      </c>
      <c r="H10" s="42">
        <v>39</v>
      </c>
      <c r="I10" s="42"/>
      <c r="J10">
        <v>26</v>
      </c>
      <c r="K10" s="107">
        <v>30</v>
      </c>
      <c r="L10">
        <v>2996.56</v>
      </c>
      <c r="M10">
        <v>2996.56</v>
      </c>
      <c r="N10">
        <f t="shared" si="1"/>
        <v>21.691539632111489</v>
      </c>
      <c r="O10" s="107">
        <f t="shared" si="3"/>
        <v>25.028699575513254</v>
      </c>
      <c r="P10">
        <v>0</v>
      </c>
      <c r="Q10">
        <v>4</v>
      </c>
      <c r="R10">
        <v>0</v>
      </c>
      <c r="S10">
        <v>16</v>
      </c>
      <c r="T10">
        <v>5</v>
      </c>
      <c r="U10">
        <f t="shared" si="2"/>
        <v>3.2</v>
      </c>
      <c r="W10" t="s">
        <v>17</v>
      </c>
      <c r="X10" t="s">
        <v>17</v>
      </c>
      <c r="Z10" t="s">
        <v>8</v>
      </c>
    </row>
    <row r="11" spans="1:26">
      <c r="A11" s="17" t="s">
        <v>53</v>
      </c>
      <c r="B11">
        <v>230.8</v>
      </c>
      <c r="C11">
        <v>131.5</v>
      </c>
      <c r="D11">
        <f t="shared" si="0"/>
        <v>1.7551330798479088</v>
      </c>
      <c r="E11" s="81">
        <v>15</v>
      </c>
      <c r="F11" s="99">
        <v>6</v>
      </c>
      <c r="G11" s="81">
        <v>68</v>
      </c>
      <c r="H11" s="42">
        <v>29</v>
      </c>
      <c r="I11" s="42"/>
      <c r="J11">
        <v>25</v>
      </c>
      <c r="K11" s="107">
        <v>35</v>
      </c>
      <c r="L11">
        <v>2749.5</v>
      </c>
      <c r="M11">
        <v>2749.5</v>
      </c>
      <c r="N11">
        <f t="shared" si="1"/>
        <v>22.731405710129113</v>
      </c>
      <c r="O11" s="107">
        <f t="shared" si="3"/>
        <v>31.823967994180759</v>
      </c>
      <c r="P11">
        <v>3</v>
      </c>
      <c r="Q11">
        <v>3</v>
      </c>
      <c r="R11">
        <v>0</v>
      </c>
      <c r="S11">
        <v>17</v>
      </c>
      <c r="T11">
        <v>5</v>
      </c>
      <c r="U11">
        <f t="shared" si="2"/>
        <v>3.4</v>
      </c>
      <c r="W11" t="s">
        <v>17</v>
      </c>
      <c r="X11" t="s">
        <v>17</v>
      </c>
      <c r="Z11" t="s">
        <v>8</v>
      </c>
    </row>
    <row r="12" spans="1:26" s="98" customFormat="1">
      <c r="A12" s="98" t="s">
        <v>54</v>
      </c>
      <c r="B12" s="98">
        <v>38.1</v>
      </c>
      <c r="C12" s="98">
        <v>140.19999999999999</v>
      </c>
      <c r="D12" s="98">
        <f t="shared" si="0"/>
        <v>0.27175463623395152</v>
      </c>
      <c r="F12" s="99"/>
      <c r="K12" s="107"/>
      <c r="M12" s="110"/>
      <c r="O12" s="107" t="e">
        <f t="shared" si="3"/>
        <v>#DIV/0!</v>
      </c>
      <c r="T12" s="98">
        <v>5</v>
      </c>
      <c r="U12" s="98">
        <f t="shared" si="2"/>
        <v>0</v>
      </c>
      <c r="W12" s="98" t="s">
        <v>17</v>
      </c>
      <c r="X12" s="98" t="s">
        <v>17</v>
      </c>
      <c r="Y12" s="98" t="s">
        <v>303</v>
      </c>
      <c r="Z12" s="98" t="s">
        <v>8</v>
      </c>
    </row>
    <row r="13" spans="1:26">
      <c r="A13" s="17" t="s">
        <v>55</v>
      </c>
      <c r="B13">
        <v>87.72</v>
      </c>
      <c r="C13">
        <v>103.1</v>
      </c>
      <c r="D13">
        <f t="shared" si="0"/>
        <v>0.85082444228903975</v>
      </c>
      <c r="E13" s="81">
        <v>8</v>
      </c>
      <c r="F13" s="99">
        <v>12</v>
      </c>
      <c r="G13" s="81">
        <v>77</v>
      </c>
      <c r="H13" s="42">
        <v>52</v>
      </c>
      <c r="I13" s="42">
        <v>1</v>
      </c>
      <c r="J13">
        <v>19</v>
      </c>
      <c r="K13" s="107">
        <v>31</v>
      </c>
      <c r="L13">
        <v>2757.56</v>
      </c>
      <c r="M13">
        <v>2757.56</v>
      </c>
      <c r="N13">
        <f t="shared" ref="N13:N32" si="4">(J13/L13)*2500</f>
        <v>17.225373155978474</v>
      </c>
      <c r="O13" s="107">
        <f t="shared" si="3"/>
        <v>28.104556201859616</v>
      </c>
      <c r="P13">
        <v>0</v>
      </c>
      <c r="Q13">
        <v>4</v>
      </c>
      <c r="R13">
        <v>0</v>
      </c>
      <c r="S13">
        <v>6</v>
      </c>
      <c r="T13">
        <v>5</v>
      </c>
      <c r="U13">
        <f t="shared" si="2"/>
        <v>1.2</v>
      </c>
      <c r="W13" t="s">
        <v>17</v>
      </c>
      <c r="X13" t="s">
        <v>17</v>
      </c>
      <c r="Z13" t="s">
        <v>8</v>
      </c>
    </row>
    <row r="14" spans="1:26">
      <c r="A14" s="17" t="s">
        <v>56</v>
      </c>
      <c r="B14">
        <v>81.67</v>
      </c>
      <c r="C14">
        <v>109.3</v>
      </c>
      <c r="D14">
        <f t="shared" si="0"/>
        <v>0.74720951509606592</v>
      </c>
      <c r="E14" s="81">
        <v>4</v>
      </c>
      <c r="F14" s="99">
        <v>13</v>
      </c>
      <c r="G14" s="81">
        <v>63</v>
      </c>
      <c r="H14" s="42">
        <v>63</v>
      </c>
      <c r="I14" s="42"/>
      <c r="J14">
        <v>19</v>
      </c>
      <c r="K14" s="107">
        <v>30</v>
      </c>
      <c r="L14">
        <v>3303.63</v>
      </c>
      <c r="M14" s="110">
        <v>3706.38</v>
      </c>
      <c r="N14">
        <f t="shared" si="4"/>
        <v>14.378123458135443</v>
      </c>
      <c r="O14" s="107">
        <f t="shared" si="3"/>
        <v>20.235377915917958</v>
      </c>
      <c r="P14">
        <v>0</v>
      </c>
      <c r="Q14">
        <v>3</v>
      </c>
      <c r="R14">
        <v>0</v>
      </c>
      <c r="S14">
        <v>15</v>
      </c>
      <c r="T14">
        <v>5</v>
      </c>
      <c r="U14">
        <f t="shared" si="2"/>
        <v>3</v>
      </c>
      <c r="W14" t="s">
        <v>17</v>
      </c>
      <c r="X14" t="s">
        <v>17</v>
      </c>
      <c r="Z14" t="s">
        <v>8</v>
      </c>
    </row>
    <row r="15" spans="1:26">
      <c r="A15" s="17" t="s">
        <v>57</v>
      </c>
      <c r="B15">
        <v>23.66</v>
      </c>
      <c r="C15">
        <v>129.19999999999999</v>
      </c>
      <c r="D15">
        <f t="shared" si="0"/>
        <v>0.18312693498452015</v>
      </c>
      <c r="E15" s="81">
        <v>9</v>
      </c>
      <c r="F15" s="99">
        <v>8</v>
      </c>
      <c r="G15" s="81">
        <v>65</v>
      </c>
      <c r="H15" s="42">
        <v>49</v>
      </c>
      <c r="I15" s="42"/>
      <c r="J15">
        <v>21</v>
      </c>
      <c r="K15" s="107">
        <v>29</v>
      </c>
      <c r="L15">
        <v>3120.75</v>
      </c>
      <c r="M15">
        <v>3120.75</v>
      </c>
      <c r="N15">
        <f t="shared" si="4"/>
        <v>16.82287911559721</v>
      </c>
      <c r="O15" s="107">
        <f t="shared" si="3"/>
        <v>23.231594969158056</v>
      </c>
      <c r="P15">
        <v>0</v>
      </c>
      <c r="Q15">
        <v>4</v>
      </c>
      <c r="R15">
        <v>0</v>
      </c>
      <c r="S15">
        <v>10</v>
      </c>
      <c r="T15">
        <v>5</v>
      </c>
      <c r="U15">
        <f t="shared" si="2"/>
        <v>2</v>
      </c>
      <c r="W15" t="s">
        <v>17</v>
      </c>
      <c r="X15" t="s">
        <v>17</v>
      </c>
      <c r="Z15" t="s">
        <v>8</v>
      </c>
    </row>
    <row r="16" spans="1:26">
      <c r="A16" s="17" t="s">
        <v>58</v>
      </c>
      <c r="B16">
        <v>122.22</v>
      </c>
      <c r="C16">
        <v>109.1</v>
      </c>
      <c r="D16">
        <f t="shared" si="0"/>
        <v>1.1202566452795601</v>
      </c>
      <c r="E16" s="81">
        <v>9</v>
      </c>
      <c r="F16" s="99">
        <v>10</v>
      </c>
      <c r="G16" s="81">
        <v>55</v>
      </c>
      <c r="H16" s="42">
        <v>40</v>
      </c>
      <c r="I16" s="42"/>
      <c r="J16">
        <v>12</v>
      </c>
      <c r="K16" s="107">
        <v>24</v>
      </c>
      <c r="L16">
        <v>3145.5</v>
      </c>
      <c r="M16">
        <v>3145.5</v>
      </c>
      <c r="N16" s="93">
        <f t="shared" si="4"/>
        <v>9.5374344301382923</v>
      </c>
      <c r="O16" s="107">
        <f t="shared" si="3"/>
        <v>19.074868860276585</v>
      </c>
      <c r="P16" s="93">
        <v>0</v>
      </c>
      <c r="Q16" s="93">
        <v>1</v>
      </c>
      <c r="R16">
        <v>0</v>
      </c>
      <c r="S16">
        <v>31</v>
      </c>
      <c r="T16">
        <v>5</v>
      </c>
      <c r="U16">
        <f t="shared" si="2"/>
        <v>6.2</v>
      </c>
      <c r="W16" t="s">
        <v>17</v>
      </c>
      <c r="X16" t="s">
        <v>17</v>
      </c>
      <c r="Z16" t="s">
        <v>8</v>
      </c>
    </row>
    <row r="17" spans="1:26">
      <c r="A17" s="17" t="s">
        <v>59</v>
      </c>
      <c r="B17">
        <v>201.1</v>
      </c>
      <c r="C17">
        <v>120.4</v>
      </c>
      <c r="D17">
        <f t="shared" si="0"/>
        <v>1.6702657807308969</v>
      </c>
      <c r="E17" s="81">
        <v>10</v>
      </c>
      <c r="F17" s="99">
        <v>11</v>
      </c>
      <c r="G17" s="81">
        <v>42</v>
      </c>
      <c r="H17" s="42">
        <v>25</v>
      </c>
      <c r="I17" s="42"/>
      <c r="J17">
        <v>25</v>
      </c>
      <c r="K17" s="107">
        <v>33</v>
      </c>
      <c r="L17">
        <v>2676.38</v>
      </c>
      <c r="M17">
        <v>2676.38</v>
      </c>
      <c r="N17">
        <f t="shared" si="4"/>
        <v>23.35243874188269</v>
      </c>
      <c r="O17" s="107">
        <f t="shared" si="3"/>
        <v>30.825219139285153</v>
      </c>
      <c r="P17">
        <v>0</v>
      </c>
      <c r="Q17">
        <v>3</v>
      </c>
      <c r="R17">
        <v>0</v>
      </c>
      <c r="S17">
        <v>11</v>
      </c>
      <c r="T17">
        <v>5</v>
      </c>
      <c r="U17">
        <f t="shared" si="2"/>
        <v>2.2000000000000002</v>
      </c>
      <c r="W17" t="s">
        <v>17</v>
      </c>
      <c r="X17" t="s">
        <v>17</v>
      </c>
      <c r="Z17" t="s">
        <v>8</v>
      </c>
    </row>
    <row r="18" spans="1:26">
      <c r="A18" s="17" t="s">
        <v>60</v>
      </c>
      <c r="B18">
        <v>22.55</v>
      </c>
      <c r="C18">
        <v>148.5</v>
      </c>
      <c r="D18">
        <f t="shared" si="0"/>
        <v>0.15185185185185185</v>
      </c>
      <c r="E18" s="81">
        <v>9</v>
      </c>
      <c r="F18" s="99">
        <v>6</v>
      </c>
      <c r="G18" s="81">
        <v>43</v>
      </c>
      <c r="H18" s="42">
        <v>32</v>
      </c>
      <c r="I18" s="42"/>
      <c r="J18">
        <v>12</v>
      </c>
      <c r="K18" s="107">
        <v>21</v>
      </c>
      <c r="L18">
        <v>2703</v>
      </c>
      <c r="M18">
        <v>2703</v>
      </c>
      <c r="N18">
        <f t="shared" si="4"/>
        <v>11.098779134295228</v>
      </c>
      <c r="O18" s="107">
        <f t="shared" si="3"/>
        <v>19.422863485016649</v>
      </c>
      <c r="P18">
        <v>0</v>
      </c>
      <c r="Q18">
        <v>6</v>
      </c>
      <c r="R18">
        <v>0</v>
      </c>
      <c r="S18">
        <v>14</v>
      </c>
      <c r="T18">
        <v>5</v>
      </c>
      <c r="U18">
        <f t="shared" si="2"/>
        <v>2.8</v>
      </c>
      <c r="W18" t="s">
        <v>17</v>
      </c>
      <c r="X18" t="s">
        <v>17</v>
      </c>
      <c r="Z18" t="s">
        <v>8</v>
      </c>
    </row>
    <row r="19" spans="1:26">
      <c r="A19" s="17" t="s">
        <v>61</v>
      </c>
      <c r="B19">
        <v>54.35</v>
      </c>
      <c r="C19">
        <v>153.1</v>
      </c>
      <c r="D19">
        <f t="shared" si="0"/>
        <v>0.35499673416067934</v>
      </c>
      <c r="E19" s="81">
        <v>18</v>
      </c>
      <c r="F19" s="99">
        <v>10</v>
      </c>
      <c r="G19" s="81">
        <v>38</v>
      </c>
      <c r="H19" s="42">
        <v>31</v>
      </c>
      <c r="I19" s="42"/>
      <c r="J19">
        <v>13</v>
      </c>
      <c r="K19" s="107">
        <v>23</v>
      </c>
      <c r="L19">
        <v>2740.5</v>
      </c>
      <c r="M19">
        <v>2740.5</v>
      </c>
      <c r="N19">
        <f t="shared" si="4"/>
        <v>11.859149790184272</v>
      </c>
      <c r="O19" s="107">
        <f t="shared" si="3"/>
        <v>20.981572705710636</v>
      </c>
      <c r="P19">
        <v>2</v>
      </c>
      <c r="Q19">
        <v>3</v>
      </c>
      <c r="R19">
        <v>0</v>
      </c>
      <c r="S19">
        <v>8</v>
      </c>
      <c r="T19">
        <v>5</v>
      </c>
      <c r="U19">
        <f t="shared" si="2"/>
        <v>1.6</v>
      </c>
      <c r="W19" t="s">
        <v>17</v>
      </c>
      <c r="X19" t="s">
        <v>17</v>
      </c>
      <c r="Z19" t="s">
        <v>8</v>
      </c>
    </row>
    <row r="20" spans="1:26">
      <c r="A20" s="17" t="s">
        <v>62</v>
      </c>
      <c r="B20">
        <v>200</v>
      </c>
      <c r="C20">
        <v>191.4</v>
      </c>
      <c r="D20">
        <f t="shared" si="0"/>
        <v>1.044932079414838</v>
      </c>
      <c r="E20" s="81">
        <v>12</v>
      </c>
      <c r="F20" s="99">
        <v>7</v>
      </c>
      <c r="G20" s="81">
        <v>81</v>
      </c>
      <c r="H20" s="42">
        <v>33</v>
      </c>
      <c r="I20" s="42"/>
      <c r="J20">
        <v>11</v>
      </c>
      <c r="K20" s="107">
        <v>23</v>
      </c>
      <c r="L20">
        <v>3031.88</v>
      </c>
      <c r="M20" s="110">
        <v>2450</v>
      </c>
      <c r="N20">
        <f t="shared" si="4"/>
        <v>9.0702798263783535</v>
      </c>
      <c r="O20" s="107">
        <f t="shared" si="3"/>
        <v>23.469387755102041</v>
      </c>
      <c r="P20">
        <v>0</v>
      </c>
      <c r="Q20">
        <v>2</v>
      </c>
      <c r="R20">
        <v>0</v>
      </c>
      <c r="S20">
        <v>13</v>
      </c>
      <c r="T20">
        <v>5</v>
      </c>
      <c r="U20">
        <f t="shared" si="2"/>
        <v>2.6</v>
      </c>
      <c r="W20" t="s">
        <v>17</v>
      </c>
      <c r="X20" t="s">
        <v>17</v>
      </c>
      <c r="Z20" t="s">
        <v>8</v>
      </c>
    </row>
    <row r="21" spans="1:26">
      <c r="A21" s="17" t="s">
        <v>63</v>
      </c>
      <c r="B21">
        <v>238.3</v>
      </c>
      <c r="C21">
        <v>264.5</v>
      </c>
      <c r="D21">
        <f t="shared" si="0"/>
        <v>0.90094517958412101</v>
      </c>
      <c r="E21" s="81">
        <v>9</v>
      </c>
      <c r="F21" s="99">
        <v>11</v>
      </c>
      <c r="G21" s="81">
        <v>53</v>
      </c>
      <c r="H21" s="42">
        <v>38</v>
      </c>
      <c r="I21" s="42"/>
      <c r="J21">
        <v>9</v>
      </c>
      <c r="K21" s="107">
        <v>22</v>
      </c>
      <c r="L21">
        <v>3172.5</v>
      </c>
      <c r="M21">
        <v>3172.5</v>
      </c>
      <c r="N21" s="93">
        <f t="shared" si="4"/>
        <v>7.0921985815602842</v>
      </c>
      <c r="O21" s="107">
        <f t="shared" si="3"/>
        <v>17.336485421591803</v>
      </c>
      <c r="P21" s="93">
        <v>2</v>
      </c>
      <c r="Q21" s="93">
        <v>2</v>
      </c>
      <c r="R21">
        <v>0</v>
      </c>
      <c r="S21">
        <v>13</v>
      </c>
      <c r="T21">
        <v>5</v>
      </c>
      <c r="U21">
        <f t="shared" si="2"/>
        <v>2.6</v>
      </c>
      <c r="W21" t="s">
        <v>17</v>
      </c>
      <c r="X21" t="s">
        <v>17</v>
      </c>
      <c r="Z21" t="s">
        <v>8</v>
      </c>
    </row>
    <row r="22" spans="1:26">
      <c r="A22" s="17" t="s">
        <v>64</v>
      </c>
      <c r="B22">
        <v>240.6</v>
      </c>
      <c r="C22">
        <v>428.1</v>
      </c>
      <c r="D22">
        <f t="shared" si="0"/>
        <v>0.56201822004204616</v>
      </c>
      <c r="E22" s="81">
        <v>10</v>
      </c>
      <c r="F22" s="99">
        <v>9</v>
      </c>
      <c r="G22" s="81">
        <v>57</v>
      </c>
      <c r="H22" s="42">
        <v>45</v>
      </c>
      <c r="I22" s="42"/>
      <c r="J22">
        <v>13</v>
      </c>
      <c r="K22" s="107">
        <v>25</v>
      </c>
      <c r="L22">
        <v>3029.33</v>
      </c>
      <c r="M22">
        <v>3029.33</v>
      </c>
      <c r="N22">
        <f t="shared" si="4"/>
        <v>10.728444903658565</v>
      </c>
      <c r="O22" s="107">
        <f t="shared" si="3"/>
        <v>20.63162481472801</v>
      </c>
      <c r="P22">
        <v>0</v>
      </c>
      <c r="Q22">
        <v>3</v>
      </c>
      <c r="R22">
        <v>0</v>
      </c>
      <c r="S22">
        <v>11</v>
      </c>
      <c r="T22">
        <v>5</v>
      </c>
      <c r="U22">
        <f t="shared" si="2"/>
        <v>2.2000000000000002</v>
      </c>
      <c r="W22" t="s">
        <v>17</v>
      </c>
      <c r="X22" t="s">
        <v>17</v>
      </c>
      <c r="Z22" t="s">
        <v>8</v>
      </c>
    </row>
    <row r="23" spans="1:26">
      <c r="A23" s="17" t="s">
        <v>65</v>
      </c>
      <c r="B23">
        <v>119.8</v>
      </c>
      <c r="C23">
        <v>169.37</v>
      </c>
      <c r="D23">
        <f t="shared" si="0"/>
        <v>0.70732715356910902</v>
      </c>
      <c r="E23" s="81">
        <v>13</v>
      </c>
      <c r="F23" s="99">
        <v>6</v>
      </c>
      <c r="G23" s="81">
        <v>42</v>
      </c>
      <c r="H23" s="42">
        <v>28</v>
      </c>
      <c r="I23" s="42"/>
      <c r="J23">
        <v>18</v>
      </c>
      <c r="K23" s="107">
        <v>25</v>
      </c>
      <c r="L23">
        <v>2716.25</v>
      </c>
      <c r="M23" s="110">
        <v>3094</v>
      </c>
      <c r="N23">
        <f t="shared" si="4"/>
        <v>16.566958122411414</v>
      </c>
      <c r="O23" s="107">
        <f t="shared" si="3"/>
        <v>20.20038784744667</v>
      </c>
      <c r="P23">
        <v>0</v>
      </c>
      <c r="Q23">
        <v>5</v>
      </c>
      <c r="R23">
        <v>0</v>
      </c>
      <c r="S23">
        <v>12</v>
      </c>
      <c r="T23">
        <v>5</v>
      </c>
      <c r="U23">
        <f t="shared" si="2"/>
        <v>2.4</v>
      </c>
      <c r="W23" t="s">
        <v>17</v>
      </c>
      <c r="X23" t="s">
        <v>17</v>
      </c>
      <c r="Z23" t="s">
        <v>8</v>
      </c>
    </row>
    <row r="24" spans="1:26">
      <c r="A24" s="17" t="s">
        <v>66</v>
      </c>
      <c r="B24">
        <v>61.97</v>
      </c>
      <c r="C24">
        <v>143.32</v>
      </c>
      <c r="D24">
        <f t="shared" si="0"/>
        <v>0.43238905944739048</v>
      </c>
      <c r="E24" s="81">
        <v>5</v>
      </c>
      <c r="F24" s="99">
        <v>6</v>
      </c>
      <c r="G24" s="81">
        <v>60</v>
      </c>
      <c r="H24" s="42">
        <v>31</v>
      </c>
      <c r="I24" s="42"/>
      <c r="J24">
        <v>24</v>
      </c>
      <c r="K24" s="107">
        <v>36</v>
      </c>
      <c r="L24">
        <v>2840.63</v>
      </c>
      <c r="M24">
        <v>2840.63</v>
      </c>
      <c r="N24">
        <f t="shared" si="4"/>
        <v>21.122075032651207</v>
      </c>
      <c r="O24" s="107">
        <f t="shared" si="3"/>
        <v>31.683112548976812</v>
      </c>
      <c r="P24">
        <v>0</v>
      </c>
      <c r="Q24">
        <v>3</v>
      </c>
      <c r="R24">
        <v>0</v>
      </c>
      <c r="S24">
        <v>21</v>
      </c>
      <c r="T24">
        <v>5</v>
      </c>
      <c r="U24">
        <f t="shared" si="2"/>
        <v>4.2</v>
      </c>
      <c r="W24" t="s">
        <v>17</v>
      </c>
      <c r="X24" t="s">
        <v>17</v>
      </c>
      <c r="Z24" t="s">
        <v>8</v>
      </c>
    </row>
    <row r="25" spans="1:26">
      <c r="A25" s="17" t="s">
        <v>67</v>
      </c>
      <c r="B25">
        <v>77.260000000000005</v>
      </c>
      <c r="C25">
        <v>89.17</v>
      </c>
      <c r="D25">
        <f t="shared" si="0"/>
        <v>0.86643489962992037</v>
      </c>
      <c r="E25" s="81">
        <v>10</v>
      </c>
      <c r="F25" s="99">
        <v>8</v>
      </c>
      <c r="G25" s="81">
        <v>64</v>
      </c>
      <c r="H25" s="42">
        <v>42</v>
      </c>
      <c r="I25" s="42"/>
      <c r="J25">
        <v>17</v>
      </c>
      <c r="K25" s="107">
        <v>23</v>
      </c>
      <c r="L25">
        <v>2702.44</v>
      </c>
      <c r="M25" s="110">
        <v>1582.88</v>
      </c>
      <c r="N25">
        <f t="shared" si="4"/>
        <v>15.726528618581726</v>
      </c>
      <c r="O25" s="107">
        <f t="shared" si="3"/>
        <v>36.326190235520059</v>
      </c>
      <c r="P25">
        <v>2</v>
      </c>
      <c r="Q25">
        <v>2</v>
      </c>
      <c r="R25">
        <v>1</v>
      </c>
      <c r="S25">
        <v>15</v>
      </c>
      <c r="T25">
        <v>5</v>
      </c>
      <c r="U25">
        <f t="shared" si="2"/>
        <v>3</v>
      </c>
      <c r="W25" t="s">
        <v>17</v>
      </c>
      <c r="X25" t="s">
        <v>17</v>
      </c>
      <c r="Z25" t="s">
        <v>8</v>
      </c>
    </row>
    <row r="26" spans="1:26">
      <c r="A26" s="17" t="s">
        <v>68</v>
      </c>
      <c r="B26">
        <v>145.93</v>
      </c>
      <c r="C26">
        <v>145.91999999999999</v>
      </c>
      <c r="D26">
        <f t="shared" si="0"/>
        <v>1.0000685307017545</v>
      </c>
      <c r="E26" s="81">
        <v>14</v>
      </c>
      <c r="F26" s="99">
        <v>9</v>
      </c>
      <c r="G26" s="81">
        <v>54</v>
      </c>
      <c r="H26" s="42">
        <v>53</v>
      </c>
      <c r="I26" s="42"/>
      <c r="J26">
        <v>17</v>
      </c>
      <c r="K26" s="107">
        <v>23</v>
      </c>
      <c r="L26">
        <v>2800</v>
      </c>
      <c r="M26">
        <v>2800</v>
      </c>
      <c r="N26" s="93">
        <f t="shared" si="4"/>
        <v>15.178571428571429</v>
      </c>
      <c r="O26" s="107">
        <f t="shared" si="3"/>
        <v>20.535714285714285</v>
      </c>
      <c r="P26" s="93">
        <v>0</v>
      </c>
      <c r="Q26" s="93">
        <v>7</v>
      </c>
      <c r="R26">
        <v>1</v>
      </c>
      <c r="S26">
        <v>18</v>
      </c>
      <c r="T26">
        <v>5</v>
      </c>
      <c r="U26">
        <f t="shared" si="2"/>
        <v>3.6</v>
      </c>
      <c r="W26" t="s">
        <v>17</v>
      </c>
      <c r="X26" t="s">
        <v>17</v>
      </c>
      <c r="Z26" t="s">
        <v>8</v>
      </c>
    </row>
    <row r="27" spans="1:26">
      <c r="A27" s="17" t="s">
        <v>69</v>
      </c>
      <c r="B27">
        <v>31.28</v>
      </c>
      <c r="C27">
        <v>79.62</v>
      </c>
      <c r="D27">
        <f t="shared" si="0"/>
        <v>0.39286611404169808</v>
      </c>
      <c r="E27" s="81">
        <v>11</v>
      </c>
      <c r="F27" s="99">
        <v>4</v>
      </c>
      <c r="G27" s="81">
        <v>45</v>
      </c>
      <c r="H27" s="42">
        <v>25</v>
      </c>
      <c r="I27" s="42"/>
      <c r="J27">
        <v>24</v>
      </c>
      <c r="K27" s="107">
        <v>40</v>
      </c>
      <c r="L27">
        <v>2675.81</v>
      </c>
      <c r="M27" s="110">
        <v>5381.63</v>
      </c>
      <c r="N27">
        <f t="shared" si="4"/>
        <v>22.423116738482925</v>
      </c>
      <c r="O27" s="107">
        <f t="shared" si="3"/>
        <v>18.581730813898393</v>
      </c>
      <c r="P27">
        <v>2</v>
      </c>
      <c r="Q27">
        <v>4</v>
      </c>
      <c r="R27">
        <v>0</v>
      </c>
      <c r="S27">
        <v>15</v>
      </c>
      <c r="T27">
        <v>5</v>
      </c>
      <c r="U27">
        <f t="shared" si="2"/>
        <v>3</v>
      </c>
      <c r="W27" t="s">
        <v>17</v>
      </c>
      <c r="X27" t="s">
        <v>17</v>
      </c>
      <c r="Z27" t="s">
        <v>8</v>
      </c>
    </row>
    <row r="28" spans="1:26">
      <c r="A28" s="17" t="s">
        <v>70</v>
      </c>
      <c r="B28">
        <v>28.03</v>
      </c>
      <c r="C28">
        <v>156.68</v>
      </c>
      <c r="D28">
        <f t="shared" si="0"/>
        <v>0.17889966811335206</v>
      </c>
      <c r="E28" s="81">
        <v>4</v>
      </c>
      <c r="F28" s="99">
        <v>5</v>
      </c>
      <c r="G28" s="81">
        <v>68</v>
      </c>
      <c r="H28" s="42">
        <v>45</v>
      </c>
      <c r="I28" s="42"/>
      <c r="J28">
        <v>17</v>
      </c>
      <c r="K28" s="107">
        <v>27</v>
      </c>
      <c r="L28">
        <v>2756</v>
      </c>
      <c r="M28">
        <v>2756</v>
      </c>
      <c r="N28">
        <f t="shared" si="4"/>
        <v>15.420899854862119</v>
      </c>
      <c r="O28" s="107">
        <f t="shared" si="3"/>
        <v>24.492017416545718</v>
      </c>
      <c r="P28">
        <v>0</v>
      </c>
      <c r="Q28">
        <v>0</v>
      </c>
      <c r="R28">
        <v>1</v>
      </c>
      <c r="S28">
        <v>22</v>
      </c>
      <c r="T28">
        <v>5</v>
      </c>
      <c r="U28">
        <f t="shared" si="2"/>
        <v>4.4000000000000004</v>
      </c>
      <c r="W28" t="s">
        <v>17</v>
      </c>
      <c r="X28" t="s">
        <v>17</v>
      </c>
      <c r="Z28" t="s">
        <v>8</v>
      </c>
    </row>
    <row r="29" spans="1:26">
      <c r="A29" s="17" t="s">
        <v>71</v>
      </c>
      <c r="B29">
        <v>97.99</v>
      </c>
      <c r="C29">
        <v>211.3</v>
      </c>
      <c r="D29">
        <f t="shared" si="0"/>
        <v>0.46374822527212489</v>
      </c>
      <c r="E29" s="81">
        <v>7</v>
      </c>
      <c r="F29" s="99">
        <v>7</v>
      </c>
      <c r="G29" s="81">
        <v>94</v>
      </c>
      <c r="H29" s="42">
        <v>35</v>
      </c>
      <c r="I29" s="42"/>
      <c r="J29">
        <v>16</v>
      </c>
      <c r="K29" s="107">
        <v>25</v>
      </c>
      <c r="L29">
        <v>2588.13</v>
      </c>
      <c r="M29">
        <v>2588.13</v>
      </c>
      <c r="N29">
        <f t="shared" si="4"/>
        <v>15.455174199132191</v>
      </c>
      <c r="O29" s="107">
        <f t="shared" si="3"/>
        <v>24.148709686144048</v>
      </c>
      <c r="P29">
        <v>0</v>
      </c>
      <c r="Q29">
        <v>3</v>
      </c>
      <c r="R29">
        <v>1</v>
      </c>
      <c r="S29">
        <v>20</v>
      </c>
      <c r="T29">
        <v>5</v>
      </c>
      <c r="U29">
        <f t="shared" si="2"/>
        <v>4</v>
      </c>
      <c r="W29" t="s">
        <v>17</v>
      </c>
      <c r="X29" t="s">
        <v>17</v>
      </c>
      <c r="Z29" t="s">
        <v>8</v>
      </c>
    </row>
    <row r="30" spans="1:26">
      <c r="A30" s="17" t="s">
        <v>72</v>
      </c>
      <c r="B30">
        <v>109.8</v>
      </c>
      <c r="C30">
        <v>129</v>
      </c>
      <c r="D30">
        <f t="shared" si="0"/>
        <v>0.85116279069767442</v>
      </c>
      <c r="E30" s="81">
        <v>9</v>
      </c>
      <c r="F30" s="99">
        <v>10</v>
      </c>
      <c r="G30" s="81">
        <v>40</v>
      </c>
      <c r="H30" s="42">
        <v>31</v>
      </c>
      <c r="I30" s="42"/>
      <c r="J30">
        <v>14</v>
      </c>
      <c r="K30" s="107">
        <v>17</v>
      </c>
      <c r="L30">
        <v>2964.5</v>
      </c>
      <c r="M30" s="110">
        <v>2250.06</v>
      </c>
      <c r="N30">
        <f t="shared" si="4"/>
        <v>11.806375442739078</v>
      </c>
      <c r="O30" s="107">
        <f t="shared" si="3"/>
        <v>18.888385198616927</v>
      </c>
      <c r="P30">
        <v>0</v>
      </c>
      <c r="Q30">
        <v>7</v>
      </c>
      <c r="R30">
        <v>1</v>
      </c>
      <c r="S30">
        <v>28</v>
      </c>
      <c r="T30">
        <v>5</v>
      </c>
      <c r="U30">
        <f t="shared" si="2"/>
        <v>5.6</v>
      </c>
      <c r="W30" t="s">
        <v>17</v>
      </c>
      <c r="X30" t="s">
        <v>17</v>
      </c>
      <c r="Z30" t="s">
        <v>8</v>
      </c>
    </row>
    <row r="31" spans="1:26" s="98" customFormat="1">
      <c r="A31" s="98" t="s">
        <v>73</v>
      </c>
      <c r="B31" s="98">
        <v>102.5</v>
      </c>
      <c r="C31" s="98">
        <v>157.58000000000001</v>
      </c>
      <c r="D31" s="98">
        <f t="shared" si="0"/>
        <v>0.65046325675847183</v>
      </c>
      <c r="F31" s="99"/>
      <c r="J31" s="98">
        <v>8</v>
      </c>
      <c r="K31" s="107">
        <v>20</v>
      </c>
      <c r="L31" s="98">
        <v>2550.19</v>
      </c>
      <c r="M31" s="110">
        <v>3630</v>
      </c>
      <c r="N31" s="98">
        <f t="shared" si="4"/>
        <v>7.8425529078225544</v>
      </c>
      <c r="O31" s="107">
        <f t="shared" si="3"/>
        <v>13.774104683195592</v>
      </c>
      <c r="P31" s="98">
        <v>0</v>
      </c>
      <c r="Q31" s="98">
        <v>0</v>
      </c>
      <c r="R31" s="98">
        <v>0</v>
      </c>
      <c r="S31" s="98">
        <v>0</v>
      </c>
      <c r="T31" s="98">
        <v>5</v>
      </c>
      <c r="U31" s="98">
        <v>2</v>
      </c>
      <c r="W31" s="98" t="s">
        <v>17</v>
      </c>
      <c r="X31" s="98" t="s">
        <v>17</v>
      </c>
      <c r="Y31" s="98" t="s">
        <v>304</v>
      </c>
      <c r="Z31" s="98" t="s">
        <v>8</v>
      </c>
    </row>
    <row r="32" spans="1:26">
      <c r="A32" s="17" t="s">
        <v>74</v>
      </c>
      <c r="B32">
        <v>180.2</v>
      </c>
      <c r="C32">
        <v>198.38</v>
      </c>
      <c r="D32">
        <f t="shared" si="0"/>
        <v>0.90835769734852301</v>
      </c>
      <c r="E32" s="81">
        <v>11</v>
      </c>
      <c r="F32" s="99">
        <v>2</v>
      </c>
      <c r="G32" s="81">
        <v>40</v>
      </c>
      <c r="H32" s="42">
        <v>17</v>
      </c>
      <c r="I32" s="42"/>
      <c r="J32">
        <v>26</v>
      </c>
      <c r="K32" s="107">
        <v>32</v>
      </c>
      <c r="L32">
        <v>3078.69</v>
      </c>
      <c r="M32">
        <v>3078.69</v>
      </c>
      <c r="N32">
        <f t="shared" si="4"/>
        <v>21.112875930996626</v>
      </c>
      <c r="O32" s="107">
        <f t="shared" si="3"/>
        <v>25.985078068918924</v>
      </c>
      <c r="P32">
        <v>0</v>
      </c>
      <c r="Q32">
        <v>2</v>
      </c>
      <c r="R32">
        <v>3</v>
      </c>
      <c r="S32">
        <v>19</v>
      </c>
      <c r="T32">
        <v>5</v>
      </c>
      <c r="U32">
        <f>S32/T32</f>
        <v>3.8</v>
      </c>
      <c r="W32" t="s">
        <v>17</v>
      </c>
      <c r="X32" t="s">
        <v>17</v>
      </c>
      <c r="Z32" t="s">
        <v>8</v>
      </c>
    </row>
    <row r="33" spans="1:17" s="85" customFormat="1">
      <c r="A33" s="84" t="s">
        <v>75</v>
      </c>
      <c r="B33" s="85">
        <v>47.67</v>
      </c>
      <c r="C33" s="85">
        <v>131.01</v>
      </c>
      <c r="D33" s="85">
        <f t="shared" si="0"/>
        <v>0.36386535378978707</v>
      </c>
      <c r="G33" s="85">
        <v>66</v>
      </c>
      <c r="M33" s="111"/>
      <c r="N33" s="97"/>
      <c r="O33" s="109"/>
      <c r="P33" s="97"/>
      <c r="Q33" s="97"/>
    </row>
    <row r="34" spans="1:17">
      <c r="A34" s="17" t="s">
        <v>76</v>
      </c>
      <c r="B34">
        <v>216.82</v>
      </c>
      <c r="C34">
        <v>135.69999999999999</v>
      </c>
      <c r="D34">
        <f t="shared" ref="D34:D64" si="5">(B34/C34)</f>
        <v>1.5977892409727341</v>
      </c>
      <c r="G34">
        <v>100</v>
      </c>
      <c r="N34" s="81"/>
      <c r="O34" s="81"/>
      <c r="P34" s="81"/>
      <c r="Q34" s="81"/>
    </row>
    <row r="35" spans="1:17">
      <c r="A35" s="17" t="s">
        <v>77</v>
      </c>
      <c r="B35">
        <v>181.5</v>
      </c>
      <c r="C35">
        <v>196.34</v>
      </c>
      <c r="D35">
        <f t="shared" si="5"/>
        <v>0.9244168279515127</v>
      </c>
      <c r="G35">
        <v>60</v>
      </c>
      <c r="N35" s="81"/>
      <c r="O35" s="81"/>
      <c r="P35" s="81"/>
      <c r="Q35" s="81"/>
    </row>
    <row r="36" spans="1:17">
      <c r="A36" s="17" t="s">
        <v>78</v>
      </c>
      <c r="B36">
        <v>92.27</v>
      </c>
      <c r="C36">
        <v>115.9</v>
      </c>
      <c r="D36">
        <f t="shared" si="5"/>
        <v>0.79611734253666944</v>
      </c>
      <c r="G36">
        <v>51</v>
      </c>
      <c r="N36" s="81"/>
      <c r="O36" s="81"/>
      <c r="P36" s="81"/>
      <c r="Q36" s="81"/>
    </row>
    <row r="37" spans="1:17">
      <c r="A37" s="17" t="s">
        <v>79</v>
      </c>
      <c r="B37">
        <v>44.47</v>
      </c>
      <c r="C37">
        <v>112.78</v>
      </c>
      <c r="D37">
        <f t="shared" si="5"/>
        <v>0.39430750133002301</v>
      </c>
      <c r="G37">
        <v>48</v>
      </c>
      <c r="N37" s="81"/>
      <c r="O37" s="81"/>
      <c r="P37" s="81"/>
      <c r="Q37" s="81"/>
    </row>
    <row r="38" spans="1:17">
      <c r="A38" s="17" t="s">
        <v>80</v>
      </c>
      <c r="B38">
        <v>123.6</v>
      </c>
      <c r="C38">
        <v>159.72</v>
      </c>
      <c r="D38">
        <f t="shared" si="5"/>
        <v>0.77385424492862509</v>
      </c>
      <c r="G38">
        <v>60</v>
      </c>
      <c r="N38" s="81"/>
      <c r="O38" s="81"/>
      <c r="P38" s="81"/>
      <c r="Q38" s="81"/>
    </row>
    <row r="39" spans="1:17">
      <c r="A39" s="17" t="s">
        <v>81</v>
      </c>
      <c r="B39">
        <v>451.44</v>
      </c>
      <c r="C39">
        <v>117.9</v>
      </c>
      <c r="D39">
        <f t="shared" si="5"/>
        <v>3.8290076335877861</v>
      </c>
      <c r="G39">
        <v>50</v>
      </c>
      <c r="N39" s="81"/>
      <c r="O39" s="81"/>
      <c r="P39" s="81"/>
      <c r="Q39" s="81"/>
    </row>
    <row r="40" spans="1:17">
      <c r="A40" s="17" t="s">
        <v>82</v>
      </c>
      <c r="B40">
        <v>26.85</v>
      </c>
      <c r="C40">
        <v>210.84</v>
      </c>
      <c r="D40">
        <f t="shared" si="5"/>
        <v>0.1273477518497439</v>
      </c>
      <c r="G40">
        <v>49</v>
      </c>
      <c r="N40" s="81"/>
      <c r="O40" s="81"/>
      <c r="P40" s="81"/>
      <c r="Q40" s="81"/>
    </row>
    <row r="41" spans="1:17">
      <c r="A41" s="17" t="s">
        <v>83</v>
      </c>
      <c r="B41">
        <v>51.95</v>
      </c>
      <c r="C41">
        <v>198.4</v>
      </c>
      <c r="D41">
        <f t="shared" si="5"/>
        <v>0.26184475806451613</v>
      </c>
      <c r="G41">
        <v>48</v>
      </c>
      <c r="N41" s="81"/>
      <c r="O41" s="81"/>
      <c r="P41" s="81"/>
      <c r="Q41" s="81"/>
    </row>
    <row r="42" spans="1:17">
      <c r="A42" s="17" t="s">
        <v>84</v>
      </c>
      <c r="B42">
        <v>90.17</v>
      </c>
      <c r="C42">
        <v>241.2</v>
      </c>
      <c r="D42">
        <f t="shared" si="5"/>
        <v>0.37383913764510784</v>
      </c>
      <c r="G42">
        <v>34</v>
      </c>
      <c r="N42" s="81"/>
      <c r="O42" s="81"/>
      <c r="P42" s="81"/>
      <c r="Q42" s="81"/>
    </row>
    <row r="43" spans="1:17">
      <c r="A43" s="17" t="s">
        <v>85</v>
      </c>
      <c r="B43">
        <v>61.17</v>
      </c>
      <c r="C43">
        <v>187.3</v>
      </c>
      <c r="D43">
        <f t="shared" si="5"/>
        <v>0.32658836091831284</v>
      </c>
      <c r="G43">
        <v>61</v>
      </c>
      <c r="N43" s="81"/>
      <c r="O43" s="81"/>
      <c r="P43" s="81"/>
      <c r="Q43" s="81"/>
    </row>
    <row r="44" spans="1:17">
      <c r="A44" s="17" t="s">
        <v>86</v>
      </c>
      <c r="B44">
        <v>17.440000000000001</v>
      </c>
      <c r="C44">
        <v>52.44</v>
      </c>
      <c r="D44">
        <f t="shared" si="5"/>
        <v>0.33257055682684977</v>
      </c>
      <c r="G44">
        <v>41</v>
      </c>
      <c r="N44" s="81"/>
      <c r="O44" s="81"/>
      <c r="P44" s="81"/>
      <c r="Q44" s="81"/>
    </row>
    <row r="45" spans="1:17">
      <c r="A45" s="17" t="s">
        <v>87</v>
      </c>
      <c r="B45">
        <v>102.2</v>
      </c>
      <c r="C45">
        <v>182.5</v>
      </c>
      <c r="D45">
        <f t="shared" si="5"/>
        <v>0.56000000000000005</v>
      </c>
      <c r="G45">
        <v>73</v>
      </c>
      <c r="N45" s="81"/>
      <c r="O45" s="81"/>
      <c r="P45" s="81"/>
      <c r="Q45" s="81"/>
    </row>
    <row r="46" spans="1:17">
      <c r="A46" s="17" t="s">
        <v>88</v>
      </c>
      <c r="B46">
        <v>42.91</v>
      </c>
      <c r="C46">
        <v>145.1</v>
      </c>
      <c r="D46">
        <f t="shared" si="5"/>
        <v>0.29572708476912474</v>
      </c>
      <c r="G46">
        <v>47</v>
      </c>
    </row>
    <row r="47" spans="1:17">
      <c r="A47" s="17" t="s">
        <v>89</v>
      </c>
      <c r="B47">
        <v>109.2</v>
      </c>
      <c r="C47">
        <v>292.39999999999998</v>
      </c>
      <c r="D47">
        <f t="shared" si="5"/>
        <v>0.37346101231190154</v>
      </c>
      <c r="G47">
        <v>35</v>
      </c>
    </row>
    <row r="48" spans="1:17">
      <c r="A48" s="17" t="s">
        <v>90</v>
      </c>
      <c r="B48">
        <v>25.56</v>
      </c>
      <c r="C48">
        <v>74.44</v>
      </c>
      <c r="D48">
        <f t="shared" si="5"/>
        <v>0.34336378291241265</v>
      </c>
      <c r="G48">
        <v>66</v>
      </c>
      <c r="N48" s="93"/>
      <c r="O48" s="81"/>
      <c r="P48" s="93"/>
      <c r="Q48" s="93"/>
    </row>
    <row r="49" spans="1:17">
      <c r="A49" s="17" t="s">
        <v>91</v>
      </c>
      <c r="B49">
        <v>106.9</v>
      </c>
      <c r="C49">
        <v>119.91</v>
      </c>
      <c r="D49">
        <f t="shared" si="5"/>
        <v>0.89150195980318581</v>
      </c>
      <c r="G49">
        <v>90</v>
      </c>
    </row>
    <row r="50" spans="1:17">
      <c r="A50" s="17" t="s">
        <v>92</v>
      </c>
      <c r="B50">
        <v>103.7</v>
      </c>
      <c r="C50">
        <v>267.64</v>
      </c>
      <c r="D50">
        <f t="shared" si="5"/>
        <v>0.38746076819608433</v>
      </c>
      <c r="G50">
        <v>58</v>
      </c>
      <c r="N50" s="93"/>
      <c r="O50" s="81"/>
      <c r="P50" s="93"/>
      <c r="Q50" s="93"/>
    </row>
    <row r="51" spans="1:17">
      <c r="A51" s="17" t="s">
        <v>93</v>
      </c>
      <c r="B51">
        <v>133.5</v>
      </c>
      <c r="C51">
        <v>194.52</v>
      </c>
      <c r="D51">
        <f t="shared" si="5"/>
        <v>0.68630475015422576</v>
      </c>
      <c r="G51">
        <v>36</v>
      </c>
    </row>
    <row r="52" spans="1:17">
      <c r="A52" s="17" t="s">
        <v>94</v>
      </c>
      <c r="B52">
        <v>65.180000000000007</v>
      </c>
      <c r="C52">
        <v>96.89</v>
      </c>
      <c r="D52">
        <f t="shared" si="5"/>
        <v>0.67272164310042326</v>
      </c>
      <c r="G52">
        <v>59</v>
      </c>
      <c r="N52" s="93"/>
      <c r="O52" s="81"/>
      <c r="P52" s="93"/>
      <c r="Q52" s="93"/>
    </row>
    <row r="53" spans="1:17">
      <c r="A53" s="17" t="s">
        <v>95</v>
      </c>
      <c r="B53">
        <v>66.8</v>
      </c>
      <c r="C53">
        <v>198.38</v>
      </c>
      <c r="D53">
        <f t="shared" si="5"/>
        <v>0.33672749269079544</v>
      </c>
      <c r="G53">
        <v>53</v>
      </c>
      <c r="N53" s="93"/>
      <c r="O53" s="81"/>
      <c r="P53" s="93"/>
      <c r="Q53" s="93"/>
    </row>
    <row r="54" spans="1:17">
      <c r="A54" s="17" t="s">
        <v>96</v>
      </c>
      <c r="B54">
        <v>115.2</v>
      </c>
      <c r="C54">
        <v>190.57</v>
      </c>
      <c r="D54">
        <f t="shared" si="5"/>
        <v>0.60450228262580685</v>
      </c>
      <c r="G54">
        <v>60</v>
      </c>
      <c r="N54" s="93"/>
      <c r="O54" s="81"/>
      <c r="P54" s="93"/>
      <c r="Q54" s="93"/>
    </row>
    <row r="55" spans="1:17">
      <c r="A55" s="17" t="s">
        <v>97</v>
      </c>
      <c r="B55">
        <v>59.63</v>
      </c>
      <c r="C55">
        <v>161.46</v>
      </c>
      <c r="D55">
        <f t="shared" si="5"/>
        <v>0.3693174780131302</v>
      </c>
      <c r="G55">
        <v>82</v>
      </c>
      <c r="N55" s="93"/>
      <c r="O55" s="81"/>
      <c r="P55" s="93"/>
      <c r="Q55" s="93"/>
    </row>
    <row r="56" spans="1:17">
      <c r="A56" s="17" t="s">
        <v>98</v>
      </c>
      <c r="B56">
        <v>85.7</v>
      </c>
      <c r="C56">
        <v>197.82</v>
      </c>
      <c r="D56">
        <f t="shared" si="5"/>
        <v>0.4332221211202103</v>
      </c>
      <c r="G56">
        <v>48</v>
      </c>
    </row>
    <row r="57" spans="1:17">
      <c r="A57" s="17" t="s">
        <v>99</v>
      </c>
      <c r="B57">
        <v>101.8</v>
      </c>
      <c r="C57">
        <v>162.28</v>
      </c>
      <c r="D57">
        <f t="shared" si="5"/>
        <v>0.62731082080354938</v>
      </c>
      <c r="G57">
        <v>50</v>
      </c>
      <c r="N57" s="93"/>
      <c r="O57" s="81"/>
      <c r="P57" s="93"/>
      <c r="Q57" s="93"/>
    </row>
    <row r="58" spans="1:17">
      <c r="A58" s="17" t="s">
        <v>100</v>
      </c>
      <c r="B58">
        <v>184.98</v>
      </c>
      <c r="C58">
        <v>209.94</v>
      </c>
      <c r="D58">
        <f t="shared" si="5"/>
        <v>0.88110888825378675</v>
      </c>
      <c r="G58">
        <v>34</v>
      </c>
    </row>
    <row r="59" spans="1:17">
      <c r="A59" s="17" t="s">
        <v>101</v>
      </c>
      <c r="B59">
        <v>264.5</v>
      </c>
      <c r="C59">
        <v>401.1</v>
      </c>
      <c r="D59">
        <f t="shared" si="5"/>
        <v>0.65943654948890551</v>
      </c>
      <c r="G59">
        <v>57</v>
      </c>
    </row>
    <row r="60" spans="1:17">
      <c r="A60" s="17" t="s">
        <v>102</v>
      </c>
      <c r="B60">
        <v>108.71</v>
      </c>
      <c r="C60">
        <v>196.63</v>
      </c>
      <c r="D60">
        <f t="shared" si="5"/>
        <v>0.55286578853684587</v>
      </c>
      <c r="G60">
        <v>69</v>
      </c>
      <c r="N60" s="93"/>
      <c r="O60" s="81"/>
      <c r="P60" s="93"/>
      <c r="Q60" s="93"/>
    </row>
    <row r="61" spans="1:17">
      <c r="A61" s="17" t="s">
        <v>103</v>
      </c>
      <c r="B61">
        <v>73.69</v>
      </c>
      <c r="C61">
        <v>205.95</v>
      </c>
      <c r="D61">
        <f t="shared" si="5"/>
        <v>0.35780529254673465</v>
      </c>
      <c r="G61">
        <v>80</v>
      </c>
      <c r="N61" s="93"/>
      <c r="O61" s="81"/>
      <c r="P61" s="93"/>
      <c r="Q61" s="93"/>
    </row>
    <row r="62" spans="1:17">
      <c r="A62" s="17" t="s">
        <v>104</v>
      </c>
      <c r="B62">
        <v>81.27</v>
      </c>
      <c r="C62">
        <v>139.46</v>
      </c>
      <c r="D62">
        <f t="shared" si="5"/>
        <v>0.58274774128782436</v>
      </c>
      <c r="G62">
        <v>51</v>
      </c>
      <c r="N62" s="93"/>
      <c r="O62" s="81"/>
      <c r="P62" s="93"/>
      <c r="Q62" s="93"/>
    </row>
    <row r="63" spans="1:17">
      <c r="A63" s="17" t="s">
        <v>105</v>
      </c>
      <c r="B63">
        <v>32.28</v>
      </c>
      <c r="C63">
        <v>121.03</v>
      </c>
      <c r="D63">
        <f t="shared" si="5"/>
        <v>0.26671073287614644</v>
      </c>
      <c r="G63">
        <v>35</v>
      </c>
    </row>
    <row r="64" spans="1:17">
      <c r="A64" s="17" t="s">
        <v>106</v>
      </c>
      <c r="B64">
        <v>50</v>
      </c>
      <c r="C64">
        <v>147.43</v>
      </c>
      <c r="D64">
        <f t="shared" si="5"/>
        <v>0.33914400054263039</v>
      </c>
      <c r="G64">
        <v>51</v>
      </c>
      <c r="N64" s="93"/>
      <c r="O64" s="81"/>
      <c r="P64" s="93"/>
      <c r="Q64" s="93"/>
    </row>
  </sheetData>
  <autoFilter ref="A1:U64">
    <sortState ref="A2:P64">
      <sortCondition ref="A1:A64"/>
    </sortState>
  </autoFilter>
  <sortState ref="A1:P64">
    <sortCondition descending="1" ref="E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G4" sqref="G4"/>
    </sheetView>
  </sheetViews>
  <sheetFormatPr defaultColWidth="11.28515625" defaultRowHeight="15"/>
  <cols>
    <col min="1" max="4" width="11.28515625" style="90"/>
    <col min="5" max="5" width="7.28515625" style="90" customWidth="1"/>
    <col min="6" max="6" width="7.42578125" style="90" customWidth="1"/>
    <col min="7" max="7" width="6.7109375" style="90" customWidth="1"/>
    <col min="8" max="8" width="7.42578125" style="90" customWidth="1"/>
    <col min="9" max="10" width="11.28515625" style="159"/>
    <col min="11" max="11" width="8.140625" style="90" customWidth="1"/>
    <col min="12" max="12" width="7.28515625" style="90" customWidth="1"/>
    <col min="13" max="13" width="6.5703125" style="90" customWidth="1"/>
    <col min="14" max="16384" width="11.28515625" style="90"/>
  </cols>
  <sheetData>
    <row r="1" spans="1:15" s="116" customFormat="1">
      <c r="A1" s="113" t="s">
        <v>0</v>
      </c>
      <c r="B1" s="113" t="s">
        <v>1</v>
      </c>
      <c r="C1" s="113" t="s">
        <v>2</v>
      </c>
      <c r="D1" s="113" t="s">
        <v>3</v>
      </c>
      <c r="E1" s="114" t="s">
        <v>408</v>
      </c>
      <c r="F1" s="113" t="s">
        <v>407</v>
      </c>
      <c r="G1" s="114" t="s">
        <v>409</v>
      </c>
      <c r="H1" s="114" t="s">
        <v>410</v>
      </c>
      <c r="I1" s="161" t="s">
        <v>412</v>
      </c>
      <c r="J1" s="161" t="s">
        <v>413</v>
      </c>
      <c r="K1" s="113" t="s">
        <v>19</v>
      </c>
      <c r="L1" s="113" t="s">
        <v>20</v>
      </c>
      <c r="M1" s="114" t="s">
        <v>15</v>
      </c>
      <c r="N1" s="113" t="s">
        <v>6</v>
      </c>
      <c r="O1" s="114" t="s">
        <v>7</v>
      </c>
    </row>
    <row r="2" spans="1:15">
      <c r="A2" s="162" t="s">
        <v>44</v>
      </c>
      <c r="B2" s="90">
        <v>95.41</v>
      </c>
      <c r="C2" s="90">
        <v>300.8</v>
      </c>
      <c r="D2" s="90">
        <f t="shared" ref="D2:D32" si="0">(B2/C2)</f>
        <v>0.31718749999999996</v>
      </c>
      <c r="E2" s="164">
        <v>2</v>
      </c>
      <c r="F2" s="164">
        <v>51</v>
      </c>
      <c r="G2" s="164"/>
      <c r="H2" s="164">
        <v>18</v>
      </c>
      <c r="I2" s="187">
        <v>2566.5</v>
      </c>
      <c r="J2" s="187">
        <f t="shared" ref="J2:J32" si="1">(H2*2500)/I2</f>
        <v>17.533606078316772</v>
      </c>
      <c r="K2" s="90">
        <v>0</v>
      </c>
      <c r="L2" s="90">
        <v>2</v>
      </c>
      <c r="M2" s="90">
        <v>0</v>
      </c>
      <c r="O2" s="117" t="s">
        <v>337</v>
      </c>
    </row>
    <row r="3" spans="1:15">
      <c r="A3" s="162" t="s">
        <v>45</v>
      </c>
      <c r="B3" s="90">
        <v>71.55</v>
      </c>
      <c r="C3" s="90">
        <v>302.7</v>
      </c>
      <c r="D3" s="90">
        <f t="shared" si="0"/>
        <v>0.23637264618434092</v>
      </c>
      <c r="E3" s="164">
        <v>4</v>
      </c>
      <c r="F3" s="164">
        <v>50</v>
      </c>
      <c r="G3" s="164"/>
      <c r="H3" s="164">
        <v>20</v>
      </c>
      <c r="I3" s="90">
        <v>2937</v>
      </c>
      <c r="J3" s="187">
        <f t="shared" si="1"/>
        <v>17.024174327545115</v>
      </c>
      <c r="K3" s="90">
        <v>0</v>
      </c>
      <c r="L3" s="90">
        <v>2</v>
      </c>
      <c r="M3" s="90">
        <v>0</v>
      </c>
      <c r="O3" s="117" t="s">
        <v>337</v>
      </c>
    </row>
    <row r="4" spans="1:15">
      <c r="A4" s="162" t="s">
        <v>46</v>
      </c>
      <c r="B4" s="90">
        <v>127.5</v>
      </c>
      <c r="C4" s="90">
        <v>56.77</v>
      </c>
      <c r="D4" s="90">
        <f t="shared" si="0"/>
        <v>2.2459045270389288</v>
      </c>
      <c r="E4" s="164">
        <v>12</v>
      </c>
      <c r="F4" s="164">
        <v>32</v>
      </c>
      <c r="G4" s="164"/>
      <c r="H4" s="164">
        <v>26</v>
      </c>
      <c r="I4" s="90">
        <v>2775</v>
      </c>
      <c r="J4" s="187">
        <f t="shared" si="1"/>
        <v>23.423423423423422</v>
      </c>
      <c r="K4" s="90">
        <v>1</v>
      </c>
      <c r="L4" s="90">
        <v>5</v>
      </c>
      <c r="M4" s="90">
        <v>0</v>
      </c>
      <c r="O4" s="117" t="s">
        <v>337</v>
      </c>
    </row>
    <row r="5" spans="1:15">
      <c r="A5" s="162" t="s">
        <v>47</v>
      </c>
      <c r="B5" s="90">
        <v>402.8</v>
      </c>
      <c r="C5" s="90">
        <v>111.8</v>
      </c>
      <c r="D5" s="90">
        <f t="shared" si="0"/>
        <v>3.602862254025045</v>
      </c>
      <c r="E5" s="164">
        <v>4</v>
      </c>
      <c r="F5" s="164">
        <v>32</v>
      </c>
      <c r="G5" s="164"/>
      <c r="H5" s="164">
        <v>20</v>
      </c>
      <c r="I5" s="90">
        <v>3067.31</v>
      </c>
      <c r="J5" s="187">
        <f t="shared" si="1"/>
        <v>16.300928174850277</v>
      </c>
      <c r="K5" s="90">
        <v>0</v>
      </c>
      <c r="L5" s="90">
        <v>5</v>
      </c>
      <c r="M5" s="90">
        <v>0</v>
      </c>
      <c r="O5" s="117" t="s">
        <v>337</v>
      </c>
    </row>
    <row r="6" spans="1:15">
      <c r="A6" s="162" t="s">
        <v>48</v>
      </c>
      <c r="B6" s="90">
        <v>69.03</v>
      </c>
      <c r="C6" s="90">
        <v>146.30000000000001</v>
      </c>
      <c r="D6" s="90">
        <f t="shared" si="0"/>
        <v>0.47183868762816128</v>
      </c>
      <c r="E6" s="164">
        <v>8</v>
      </c>
      <c r="F6" s="164">
        <v>33</v>
      </c>
      <c r="G6" s="164"/>
      <c r="H6" s="164">
        <v>27</v>
      </c>
      <c r="I6" s="90">
        <v>2662.63</v>
      </c>
      <c r="J6" s="187">
        <f t="shared" si="1"/>
        <v>25.350874886859984</v>
      </c>
      <c r="K6" s="90">
        <v>0</v>
      </c>
      <c r="L6" s="90">
        <v>3</v>
      </c>
      <c r="M6" s="90">
        <v>0</v>
      </c>
      <c r="O6" s="117" t="s">
        <v>337</v>
      </c>
    </row>
    <row r="7" spans="1:15">
      <c r="A7" s="162" t="s">
        <v>49</v>
      </c>
      <c r="B7" s="90">
        <v>58.08</v>
      </c>
      <c r="C7" s="90">
        <v>196</v>
      </c>
      <c r="D7" s="90">
        <f t="shared" si="0"/>
        <v>0.2963265306122449</v>
      </c>
      <c r="E7" s="164">
        <v>4</v>
      </c>
      <c r="F7" s="164">
        <v>47</v>
      </c>
      <c r="G7" s="164"/>
      <c r="H7" s="164">
        <v>21</v>
      </c>
      <c r="I7" s="90">
        <v>2878.75</v>
      </c>
      <c r="J7" s="187">
        <f t="shared" si="1"/>
        <v>18.237082066869302</v>
      </c>
      <c r="K7" s="90">
        <v>0</v>
      </c>
      <c r="L7" s="90">
        <v>4</v>
      </c>
      <c r="M7" s="90">
        <v>0</v>
      </c>
      <c r="O7" s="117" t="s">
        <v>337</v>
      </c>
    </row>
    <row r="8" spans="1:15">
      <c r="A8" s="162" t="s">
        <v>50</v>
      </c>
      <c r="B8" s="90">
        <v>111.03</v>
      </c>
      <c r="C8" s="90">
        <v>343.8</v>
      </c>
      <c r="D8" s="90">
        <f t="shared" si="0"/>
        <v>0.32294938917975569</v>
      </c>
      <c r="E8" s="164">
        <v>9</v>
      </c>
      <c r="F8" s="164">
        <v>25</v>
      </c>
      <c r="G8" s="164"/>
      <c r="H8" s="164">
        <v>23</v>
      </c>
      <c r="I8" s="187">
        <v>2145</v>
      </c>
      <c r="J8" s="187">
        <f t="shared" si="1"/>
        <v>26.806526806526808</v>
      </c>
      <c r="K8" s="90">
        <v>0</v>
      </c>
      <c r="L8" s="90">
        <v>3</v>
      </c>
      <c r="M8" s="90">
        <v>0</v>
      </c>
      <c r="O8" s="117" t="s">
        <v>337</v>
      </c>
    </row>
    <row r="9" spans="1:15">
      <c r="A9" s="162" t="s">
        <v>51</v>
      </c>
      <c r="B9" s="90">
        <v>54.48</v>
      </c>
      <c r="C9" s="90">
        <v>182.6</v>
      </c>
      <c r="D9" s="90">
        <f t="shared" si="0"/>
        <v>0.29835706462212486</v>
      </c>
      <c r="E9" s="164">
        <v>8</v>
      </c>
      <c r="F9" s="164">
        <v>43</v>
      </c>
      <c r="G9" s="164"/>
      <c r="H9" s="164">
        <v>26</v>
      </c>
      <c r="I9" s="90">
        <v>2960.13</v>
      </c>
      <c r="J9" s="187">
        <f t="shared" si="1"/>
        <v>21.958495066095068</v>
      </c>
      <c r="K9" s="90">
        <v>1</v>
      </c>
      <c r="L9" s="90">
        <v>4</v>
      </c>
      <c r="M9" s="90">
        <v>0</v>
      </c>
      <c r="O9" s="117" t="s">
        <v>337</v>
      </c>
    </row>
    <row r="10" spans="1:15">
      <c r="A10" s="162" t="s">
        <v>52</v>
      </c>
      <c r="B10" s="90">
        <v>53.33</v>
      </c>
      <c r="C10" s="90">
        <v>275</v>
      </c>
      <c r="D10" s="90">
        <f t="shared" si="0"/>
        <v>0.19392727272727273</v>
      </c>
      <c r="E10" s="164">
        <v>6</v>
      </c>
      <c r="F10" s="164">
        <v>39</v>
      </c>
      <c r="G10" s="164"/>
      <c r="H10" s="164">
        <v>30</v>
      </c>
      <c r="I10" s="90">
        <v>2996.56</v>
      </c>
      <c r="J10" s="187">
        <f t="shared" si="1"/>
        <v>25.028699575513254</v>
      </c>
      <c r="K10" s="90">
        <v>0</v>
      </c>
      <c r="L10" s="90">
        <v>4</v>
      </c>
      <c r="M10" s="90">
        <v>0</v>
      </c>
      <c r="O10" s="117" t="s">
        <v>337</v>
      </c>
    </row>
    <row r="11" spans="1:15">
      <c r="A11" s="162" t="s">
        <v>53</v>
      </c>
      <c r="B11" s="90">
        <v>230.8</v>
      </c>
      <c r="C11" s="90">
        <v>131.5</v>
      </c>
      <c r="D11" s="90">
        <f t="shared" si="0"/>
        <v>1.7551330798479088</v>
      </c>
      <c r="E11" s="164">
        <v>6</v>
      </c>
      <c r="F11" s="164">
        <v>29</v>
      </c>
      <c r="G11" s="164"/>
      <c r="H11" s="164">
        <v>35</v>
      </c>
      <c r="I11" s="90">
        <v>2749.5</v>
      </c>
      <c r="J11" s="187">
        <f t="shared" si="1"/>
        <v>31.823967994180759</v>
      </c>
      <c r="K11" s="90">
        <v>3</v>
      </c>
      <c r="L11" s="90">
        <v>3</v>
      </c>
      <c r="M11" s="90">
        <v>0</v>
      </c>
      <c r="O11" s="117" t="s">
        <v>337</v>
      </c>
    </row>
    <row r="12" spans="1:15" s="121" customFormat="1">
      <c r="A12" s="192" t="s">
        <v>54</v>
      </c>
      <c r="B12" s="192">
        <v>38.1</v>
      </c>
      <c r="C12" s="192">
        <v>140.19999999999999</v>
      </c>
      <c r="D12" s="192">
        <f t="shared" si="0"/>
        <v>0.27175463623395152</v>
      </c>
      <c r="E12" s="164"/>
      <c r="F12" s="164"/>
      <c r="G12" s="164"/>
      <c r="H12" s="164"/>
      <c r="I12" s="192"/>
      <c r="J12" s="192" t="e">
        <f t="shared" si="1"/>
        <v>#DIV/0!</v>
      </c>
      <c r="K12" s="192"/>
      <c r="L12" s="192"/>
      <c r="M12" s="192"/>
      <c r="N12" s="192" t="s">
        <v>303</v>
      </c>
      <c r="O12" s="192" t="s">
        <v>337</v>
      </c>
    </row>
    <row r="13" spans="1:15">
      <c r="A13" s="162" t="s">
        <v>55</v>
      </c>
      <c r="B13" s="90">
        <v>87.72</v>
      </c>
      <c r="C13" s="90">
        <v>103.1</v>
      </c>
      <c r="D13" s="90">
        <f t="shared" si="0"/>
        <v>0.85082444228903975</v>
      </c>
      <c r="E13" s="164">
        <v>12</v>
      </c>
      <c r="F13" s="164">
        <v>52</v>
      </c>
      <c r="G13" s="164">
        <v>1</v>
      </c>
      <c r="H13" s="164">
        <v>31</v>
      </c>
      <c r="I13" s="90">
        <v>2757.56</v>
      </c>
      <c r="J13" s="187">
        <f t="shared" si="1"/>
        <v>28.104556201859616</v>
      </c>
      <c r="K13" s="90">
        <v>0</v>
      </c>
      <c r="L13" s="90">
        <v>4</v>
      </c>
      <c r="M13" s="90">
        <v>0</v>
      </c>
      <c r="O13" s="117" t="s">
        <v>337</v>
      </c>
    </row>
    <row r="14" spans="1:15">
      <c r="A14" s="162" t="s">
        <v>56</v>
      </c>
      <c r="B14" s="90">
        <v>81.67</v>
      </c>
      <c r="C14" s="90">
        <v>109.3</v>
      </c>
      <c r="D14" s="90">
        <f t="shared" si="0"/>
        <v>0.74720951509606592</v>
      </c>
      <c r="E14" s="164">
        <v>13</v>
      </c>
      <c r="F14" s="164">
        <v>63</v>
      </c>
      <c r="G14" s="164"/>
      <c r="H14" s="164">
        <v>30</v>
      </c>
      <c r="I14" s="187">
        <v>3706.38</v>
      </c>
      <c r="J14" s="187">
        <f t="shared" si="1"/>
        <v>20.235377915917958</v>
      </c>
      <c r="K14" s="90">
        <v>0</v>
      </c>
      <c r="L14" s="90">
        <v>3</v>
      </c>
      <c r="M14" s="90">
        <v>0</v>
      </c>
      <c r="O14" s="117" t="s">
        <v>337</v>
      </c>
    </row>
    <row r="15" spans="1:15">
      <c r="A15" s="162" t="s">
        <v>57</v>
      </c>
      <c r="B15" s="90">
        <v>23.66</v>
      </c>
      <c r="C15" s="90">
        <v>129.19999999999999</v>
      </c>
      <c r="D15" s="90">
        <f t="shared" si="0"/>
        <v>0.18312693498452015</v>
      </c>
      <c r="E15" s="164">
        <v>8</v>
      </c>
      <c r="F15" s="164">
        <v>49</v>
      </c>
      <c r="G15" s="164"/>
      <c r="H15" s="164">
        <v>29</v>
      </c>
      <c r="I15" s="90">
        <v>3120.75</v>
      </c>
      <c r="J15" s="187">
        <f t="shared" si="1"/>
        <v>23.231594969158056</v>
      </c>
      <c r="K15" s="90">
        <v>0</v>
      </c>
      <c r="L15" s="90">
        <v>4</v>
      </c>
      <c r="M15" s="90">
        <v>0</v>
      </c>
      <c r="O15" s="117" t="s">
        <v>337</v>
      </c>
    </row>
    <row r="16" spans="1:15">
      <c r="A16" s="162" t="s">
        <v>58</v>
      </c>
      <c r="B16" s="90">
        <v>122.22</v>
      </c>
      <c r="C16" s="90">
        <v>109.1</v>
      </c>
      <c r="D16" s="90">
        <f t="shared" si="0"/>
        <v>1.1202566452795601</v>
      </c>
      <c r="E16" s="164">
        <v>10</v>
      </c>
      <c r="F16" s="164">
        <v>40</v>
      </c>
      <c r="G16" s="164"/>
      <c r="H16" s="164">
        <v>24</v>
      </c>
      <c r="I16" s="90">
        <v>3145.5</v>
      </c>
      <c r="J16" s="187">
        <f t="shared" si="1"/>
        <v>19.074868860276585</v>
      </c>
      <c r="K16" s="193">
        <v>0</v>
      </c>
      <c r="L16" s="193">
        <v>1</v>
      </c>
      <c r="M16" s="90">
        <v>0</v>
      </c>
      <c r="O16" s="117" t="s">
        <v>337</v>
      </c>
    </row>
    <row r="17" spans="1:15">
      <c r="A17" s="162" t="s">
        <v>59</v>
      </c>
      <c r="B17" s="90">
        <v>201.1</v>
      </c>
      <c r="C17" s="90">
        <v>120.4</v>
      </c>
      <c r="D17" s="90">
        <f t="shared" si="0"/>
        <v>1.6702657807308969</v>
      </c>
      <c r="E17" s="164">
        <v>11</v>
      </c>
      <c r="F17" s="164">
        <v>25</v>
      </c>
      <c r="G17" s="164"/>
      <c r="H17" s="164">
        <v>33</v>
      </c>
      <c r="I17" s="90">
        <v>2676.38</v>
      </c>
      <c r="J17" s="187">
        <f t="shared" si="1"/>
        <v>30.825219139285153</v>
      </c>
      <c r="K17" s="90">
        <v>0</v>
      </c>
      <c r="L17" s="90">
        <v>3</v>
      </c>
      <c r="M17" s="90">
        <v>0</v>
      </c>
      <c r="O17" s="117" t="s">
        <v>337</v>
      </c>
    </row>
    <row r="18" spans="1:15">
      <c r="A18" s="162" t="s">
        <v>60</v>
      </c>
      <c r="B18" s="90">
        <v>22.55</v>
      </c>
      <c r="C18" s="90">
        <v>148.5</v>
      </c>
      <c r="D18" s="90">
        <f t="shared" si="0"/>
        <v>0.15185185185185185</v>
      </c>
      <c r="E18" s="164">
        <v>6</v>
      </c>
      <c r="F18" s="164">
        <v>32</v>
      </c>
      <c r="G18" s="164"/>
      <c r="H18" s="164">
        <v>21</v>
      </c>
      <c r="I18" s="90">
        <v>2703</v>
      </c>
      <c r="J18" s="187">
        <f t="shared" si="1"/>
        <v>19.422863485016649</v>
      </c>
      <c r="K18" s="90">
        <v>0</v>
      </c>
      <c r="L18" s="90">
        <v>6</v>
      </c>
      <c r="M18" s="90">
        <v>0</v>
      </c>
      <c r="O18" s="117" t="s">
        <v>337</v>
      </c>
    </row>
    <row r="19" spans="1:15">
      <c r="A19" s="162" t="s">
        <v>61</v>
      </c>
      <c r="B19" s="90">
        <v>54.35</v>
      </c>
      <c r="C19" s="90">
        <v>153.1</v>
      </c>
      <c r="D19" s="90">
        <f t="shared" si="0"/>
        <v>0.35499673416067934</v>
      </c>
      <c r="E19" s="164">
        <v>10</v>
      </c>
      <c r="F19" s="164">
        <v>31</v>
      </c>
      <c r="G19" s="164"/>
      <c r="H19" s="164">
        <v>23</v>
      </c>
      <c r="I19" s="90">
        <v>2740.5</v>
      </c>
      <c r="J19" s="187">
        <f t="shared" si="1"/>
        <v>20.981572705710636</v>
      </c>
      <c r="K19" s="90">
        <v>2</v>
      </c>
      <c r="L19" s="90">
        <v>3</v>
      </c>
      <c r="M19" s="90">
        <v>0</v>
      </c>
      <c r="O19" s="117" t="s">
        <v>337</v>
      </c>
    </row>
    <row r="20" spans="1:15">
      <c r="A20" s="162" t="s">
        <v>62</v>
      </c>
      <c r="B20" s="90">
        <v>200</v>
      </c>
      <c r="C20" s="90">
        <v>191.4</v>
      </c>
      <c r="D20" s="90">
        <f t="shared" si="0"/>
        <v>1.044932079414838</v>
      </c>
      <c r="E20" s="164">
        <v>7</v>
      </c>
      <c r="F20" s="164">
        <v>33</v>
      </c>
      <c r="G20" s="164"/>
      <c r="H20" s="164">
        <v>23</v>
      </c>
      <c r="I20" s="187">
        <v>2450</v>
      </c>
      <c r="J20" s="187">
        <f t="shared" si="1"/>
        <v>23.469387755102041</v>
      </c>
      <c r="K20" s="90">
        <v>0</v>
      </c>
      <c r="L20" s="90">
        <v>2</v>
      </c>
      <c r="M20" s="90">
        <v>0</v>
      </c>
      <c r="O20" s="117" t="s">
        <v>337</v>
      </c>
    </row>
    <row r="21" spans="1:15">
      <c r="A21" s="162" t="s">
        <v>63</v>
      </c>
      <c r="B21" s="90">
        <v>238.3</v>
      </c>
      <c r="C21" s="90">
        <v>264.5</v>
      </c>
      <c r="D21" s="90">
        <f t="shared" si="0"/>
        <v>0.90094517958412101</v>
      </c>
      <c r="E21" s="164">
        <v>11</v>
      </c>
      <c r="F21" s="164">
        <v>38</v>
      </c>
      <c r="G21" s="164"/>
      <c r="H21" s="164">
        <v>22</v>
      </c>
      <c r="I21" s="90">
        <v>3172.5</v>
      </c>
      <c r="J21" s="187">
        <f t="shared" si="1"/>
        <v>17.336485421591803</v>
      </c>
      <c r="K21" s="193">
        <v>2</v>
      </c>
      <c r="L21" s="193">
        <v>2</v>
      </c>
      <c r="M21" s="90">
        <v>0</v>
      </c>
      <c r="O21" s="117" t="s">
        <v>337</v>
      </c>
    </row>
    <row r="22" spans="1:15">
      <c r="A22" s="162" t="s">
        <v>64</v>
      </c>
      <c r="B22" s="90">
        <v>240.6</v>
      </c>
      <c r="C22" s="90">
        <v>428.1</v>
      </c>
      <c r="D22" s="90">
        <f t="shared" si="0"/>
        <v>0.56201822004204616</v>
      </c>
      <c r="E22" s="164">
        <v>9</v>
      </c>
      <c r="F22" s="164">
        <v>45</v>
      </c>
      <c r="G22" s="164"/>
      <c r="H22" s="164">
        <v>25</v>
      </c>
      <c r="I22" s="90">
        <v>3029.33</v>
      </c>
      <c r="J22" s="187">
        <f t="shared" si="1"/>
        <v>20.63162481472801</v>
      </c>
      <c r="K22" s="90">
        <v>0</v>
      </c>
      <c r="L22" s="90">
        <v>3</v>
      </c>
      <c r="M22" s="90">
        <v>0</v>
      </c>
      <c r="O22" s="117" t="s">
        <v>337</v>
      </c>
    </row>
    <row r="23" spans="1:15">
      <c r="A23" s="162" t="s">
        <v>65</v>
      </c>
      <c r="B23" s="90">
        <v>119.8</v>
      </c>
      <c r="C23" s="90">
        <v>169.37</v>
      </c>
      <c r="D23" s="90">
        <f t="shared" si="0"/>
        <v>0.70732715356910902</v>
      </c>
      <c r="E23" s="164">
        <v>6</v>
      </c>
      <c r="F23" s="164">
        <v>28</v>
      </c>
      <c r="G23" s="164"/>
      <c r="H23" s="164">
        <v>25</v>
      </c>
      <c r="I23" s="187">
        <v>3094</v>
      </c>
      <c r="J23" s="187">
        <f t="shared" si="1"/>
        <v>20.20038784744667</v>
      </c>
      <c r="K23" s="90">
        <v>0</v>
      </c>
      <c r="L23" s="90">
        <v>5</v>
      </c>
      <c r="M23" s="90">
        <v>0</v>
      </c>
      <c r="O23" s="117" t="s">
        <v>337</v>
      </c>
    </row>
    <row r="24" spans="1:15">
      <c r="A24" s="162" t="s">
        <v>66</v>
      </c>
      <c r="B24" s="90">
        <v>61.97</v>
      </c>
      <c r="C24" s="90">
        <v>143.32</v>
      </c>
      <c r="D24" s="90">
        <f t="shared" si="0"/>
        <v>0.43238905944739048</v>
      </c>
      <c r="E24" s="164">
        <v>6</v>
      </c>
      <c r="F24" s="164">
        <v>31</v>
      </c>
      <c r="G24" s="164"/>
      <c r="H24" s="164">
        <v>36</v>
      </c>
      <c r="I24" s="90">
        <v>2840.63</v>
      </c>
      <c r="J24" s="187">
        <f t="shared" si="1"/>
        <v>31.683112548976812</v>
      </c>
      <c r="K24" s="90">
        <v>0</v>
      </c>
      <c r="L24" s="90">
        <v>3</v>
      </c>
      <c r="M24" s="90">
        <v>0</v>
      </c>
      <c r="O24" s="117" t="s">
        <v>337</v>
      </c>
    </row>
    <row r="25" spans="1:15">
      <c r="A25" s="162" t="s">
        <v>67</v>
      </c>
      <c r="B25" s="90">
        <v>77.260000000000005</v>
      </c>
      <c r="C25" s="90">
        <v>89.17</v>
      </c>
      <c r="D25" s="90">
        <f t="shared" si="0"/>
        <v>0.86643489962992037</v>
      </c>
      <c r="E25" s="164">
        <v>8</v>
      </c>
      <c r="F25" s="164">
        <v>42</v>
      </c>
      <c r="G25" s="164"/>
      <c r="H25" s="164">
        <v>23</v>
      </c>
      <c r="I25" s="187">
        <v>1582.88</v>
      </c>
      <c r="J25" s="187">
        <f t="shared" si="1"/>
        <v>36.326190235520059</v>
      </c>
      <c r="K25" s="90">
        <v>2</v>
      </c>
      <c r="L25" s="90">
        <v>2</v>
      </c>
      <c r="M25" s="90">
        <v>1</v>
      </c>
      <c r="O25" s="117" t="s">
        <v>337</v>
      </c>
    </row>
    <row r="26" spans="1:15">
      <c r="A26" s="162" t="s">
        <v>68</v>
      </c>
      <c r="B26" s="90">
        <v>145.93</v>
      </c>
      <c r="C26" s="90">
        <v>145.91999999999999</v>
      </c>
      <c r="D26" s="90">
        <f t="shared" si="0"/>
        <v>1.0000685307017545</v>
      </c>
      <c r="E26" s="164">
        <v>9</v>
      </c>
      <c r="F26" s="164">
        <v>53</v>
      </c>
      <c r="G26" s="164"/>
      <c r="H26" s="164">
        <v>23</v>
      </c>
      <c r="I26" s="90">
        <v>2800</v>
      </c>
      <c r="J26" s="187">
        <f t="shared" si="1"/>
        <v>20.535714285714285</v>
      </c>
      <c r="K26" s="193">
        <v>0</v>
      </c>
      <c r="L26" s="193">
        <v>7</v>
      </c>
      <c r="M26" s="90">
        <v>1</v>
      </c>
      <c r="O26" s="117" t="s">
        <v>337</v>
      </c>
    </row>
    <row r="27" spans="1:15">
      <c r="A27" s="162" t="s">
        <v>69</v>
      </c>
      <c r="B27" s="90">
        <v>31.28</v>
      </c>
      <c r="C27" s="90">
        <v>79.62</v>
      </c>
      <c r="D27" s="90">
        <f t="shared" si="0"/>
        <v>0.39286611404169808</v>
      </c>
      <c r="E27" s="164">
        <v>4</v>
      </c>
      <c r="F27" s="164">
        <v>25</v>
      </c>
      <c r="G27" s="164"/>
      <c r="H27" s="164">
        <v>40</v>
      </c>
      <c r="I27" s="187">
        <v>5381.63</v>
      </c>
      <c r="J27" s="187">
        <f t="shared" si="1"/>
        <v>18.581730813898393</v>
      </c>
      <c r="K27" s="90">
        <v>2</v>
      </c>
      <c r="L27" s="90">
        <v>4</v>
      </c>
      <c r="M27" s="90">
        <v>0</v>
      </c>
      <c r="O27" s="117" t="s">
        <v>337</v>
      </c>
    </row>
    <row r="28" spans="1:15">
      <c r="A28" s="162" t="s">
        <v>70</v>
      </c>
      <c r="B28" s="90">
        <v>28.03</v>
      </c>
      <c r="C28" s="90">
        <v>156.68</v>
      </c>
      <c r="D28" s="90">
        <f t="shared" si="0"/>
        <v>0.17889966811335206</v>
      </c>
      <c r="E28" s="164">
        <v>5</v>
      </c>
      <c r="F28" s="164">
        <v>45</v>
      </c>
      <c r="G28" s="164"/>
      <c r="H28" s="164">
        <v>27</v>
      </c>
      <c r="I28" s="90">
        <v>2756</v>
      </c>
      <c r="J28" s="187">
        <f t="shared" si="1"/>
        <v>24.492017416545718</v>
      </c>
      <c r="K28" s="90">
        <v>0</v>
      </c>
      <c r="L28" s="90">
        <v>0</v>
      </c>
      <c r="M28" s="90">
        <v>1</v>
      </c>
      <c r="O28" s="117" t="s">
        <v>337</v>
      </c>
    </row>
    <row r="29" spans="1:15">
      <c r="A29" s="162" t="s">
        <v>71</v>
      </c>
      <c r="B29" s="90">
        <v>97.99</v>
      </c>
      <c r="C29" s="90">
        <v>211.3</v>
      </c>
      <c r="D29" s="90">
        <f t="shared" si="0"/>
        <v>0.46374822527212489</v>
      </c>
      <c r="E29" s="164">
        <v>7</v>
      </c>
      <c r="F29" s="164">
        <v>35</v>
      </c>
      <c r="G29" s="164"/>
      <c r="H29" s="164">
        <v>25</v>
      </c>
      <c r="I29" s="90">
        <v>2588.13</v>
      </c>
      <c r="J29" s="187">
        <f t="shared" si="1"/>
        <v>24.148709686144048</v>
      </c>
      <c r="K29" s="90">
        <v>0</v>
      </c>
      <c r="L29" s="90">
        <v>3</v>
      </c>
      <c r="M29" s="90">
        <v>1</v>
      </c>
      <c r="O29" s="117" t="s">
        <v>337</v>
      </c>
    </row>
    <row r="30" spans="1:15">
      <c r="A30" s="162" t="s">
        <v>72</v>
      </c>
      <c r="B30" s="90">
        <v>109.8</v>
      </c>
      <c r="C30" s="90">
        <v>129</v>
      </c>
      <c r="D30" s="90">
        <f t="shared" si="0"/>
        <v>0.85116279069767442</v>
      </c>
      <c r="E30" s="164">
        <v>10</v>
      </c>
      <c r="F30" s="164">
        <v>31</v>
      </c>
      <c r="G30" s="164"/>
      <c r="H30" s="164">
        <v>17</v>
      </c>
      <c r="I30" s="187">
        <v>2250.06</v>
      </c>
      <c r="J30" s="187">
        <f t="shared" si="1"/>
        <v>18.888385198616927</v>
      </c>
      <c r="K30" s="90">
        <v>0</v>
      </c>
      <c r="L30" s="90">
        <v>7</v>
      </c>
      <c r="M30" s="90">
        <v>1</v>
      </c>
      <c r="O30" s="117" t="s">
        <v>337</v>
      </c>
    </row>
    <row r="31" spans="1:15" s="121" customFormat="1">
      <c r="A31" s="192" t="s">
        <v>73</v>
      </c>
      <c r="B31" s="192">
        <v>102.5</v>
      </c>
      <c r="C31" s="192">
        <v>157.58000000000001</v>
      </c>
      <c r="D31" s="192">
        <f t="shared" si="0"/>
        <v>0.65046325675847183</v>
      </c>
      <c r="E31" s="164"/>
      <c r="F31" s="164"/>
      <c r="G31" s="164"/>
      <c r="H31" s="164">
        <v>20</v>
      </c>
      <c r="I31" s="192">
        <v>3630</v>
      </c>
      <c r="J31" s="192">
        <f t="shared" si="1"/>
        <v>13.774104683195592</v>
      </c>
      <c r="K31" s="192">
        <v>0</v>
      </c>
      <c r="L31" s="192">
        <v>0</v>
      </c>
      <c r="M31" s="192">
        <v>0</v>
      </c>
      <c r="N31" s="192" t="s">
        <v>304</v>
      </c>
      <c r="O31" s="192" t="s">
        <v>337</v>
      </c>
    </row>
    <row r="32" spans="1:15">
      <c r="A32" s="162" t="s">
        <v>74</v>
      </c>
      <c r="B32" s="90">
        <v>180.2</v>
      </c>
      <c r="C32" s="90">
        <v>198.38</v>
      </c>
      <c r="D32" s="90">
        <f t="shared" si="0"/>
        <v>0.90835769734852301</v>
      </c>
      <c r="E32" s="164">
        <v>2</v>
      </c>
      <c r="F32" s="164">
        <v>17</v>
      </c>
      <c r="G32" s="164"/>
      <c r="H32" s="164">
        <v>32</v>
      </c>
      <c r="I32" s="90">
        <v>3078.69</v>
      </c>
      <c r="J32" s="187">
        <f t="shared" si="1"/>
        <v>25.985078068918924</v>
      </c>
      <c r="K32" s="90">
        <v>0</v>
      </c>
      <c r="L32" s="90">
        <v>2</v>
      </c>
      <c r="M32" s="90">
        <v>3</v>
      </c>
      <c r="O32" s="117" t="s">
        <v>337</v>
      </c>
    </row>
    <row r="33" spans="1:12" s="190" customFormat="1">
      <c r="A33" s="194"/>
      <c r="I33" s="191"/>
      <c r="J33" s="188"/>
      <c r="K33" s="195"/>
      <c r="L33" s="195"/>
    </row>
    <row r="34" spans="1:12">
      <c r="A34" s="162"/>
      <c r="J34" s="189"/>
      <c r="K34" s="121"/>
      <c r="L34" s="121"/>
    </row>
    <row r="35" spans="1:12">
      <c r="A35" s="162"/>
      <c r="J35" s="189"/>
      <c r="K35" s="121"/>
      <c r="L35" s="121"/>
    </row>
    <row r="36" spans="1:12">
      <c r="A36" s="162"/>
      <c r="J36" s="189"/>
      <c r="K36" s="121"/>
      <c r="L36" s="121"/>
    </row>
    <row r="37" spans="1:12">
      <c r="A37" s="162"/>
      <c r="J37" s="189"/>
      <c r="K37" s="121"/>
      <c r="L37" s="121"/>
    </row>
    <row r="38" spans="1:12">
      <c r="A38" s="162"/>
      <c r="J38" s="189"/>
      <c r="K38" s="121"/>
      <c r="L38" s="121"/>
    </row>
    <row r="39" spans="1:12">
      <c r="A39" s="162"/>
      <c r="J39" s="189"/>
      <c r="K39" s="121"/>
      <c r="L39" s="121"/>
    </row>
    <row r="40" spans="1:12">
      <c r="A40" s="162"/>
      <c r="J40" s="189"/>
      <c r="K40" s="121"/>
      <c r="L40" s="121"/>
    </row>
    <row r="41" spans="1:12">
      <c r="A41" s="162"/>
      <c r="J41" s="189"/>
      <c r="K41" s="121"/>
      <c r="L41" s="121"/>
    </row>
    <row r="42" spans="1:12">
      <c r="A42" s="162"/>
      <c r="J42" s="189"/>
      <c r="K42" s="121"/>
      <c r="L42" s="121"/>
    </row>
    <row r="43" spans="1:12">
      <c r="A43" s="162"/>
      <c r="J43" s="189"/>
      <c r="K43" s="121"/>
      <c r="L43" s="121"/>
    </row>
    <row r="44" spans="1:12">
      <c r="A44" s="162"/>
      <c r="J44" s="189"/>
      <c r="K44" s="121"/>
      <c r="L44" s="121"/>
    </row>
    <row r="45" spans="1:12">
      <c r="A45" s="162"/>
      <c r="J45" s="189"/>
      <c r="K45" s="121"/>
      <c r="L45" s="121"/>
    </row>
    <row r="46" spans="1:12">
      <c r="A46" s="162"/>
    </row>
    <row r="47" spans="1:12">
      <c r="A47" s="162"/>
    </row>
    <row r="48" spans="1:12">
      <c r="A48" s="162"/>
      <c r="J48" s="189"/>
      <c r="K48" s="193"/>
      <c r="L48" s="193"/>
    </row>
    <row r="49" spans="1:12">
      <c r="A49" s="162"/>
    </row>
    <row r="50" spans="1:12">
      <c r="A50" s="162"/>
      <c r="J50" s="189"/>
      <c r="K50" s="193"/>
      <c r="L50" s="193"/>
    </row>
    <row r="51" spans="1:12">
      <c r="A51" s="162"/>
    </row>
    <row r="52" spans="1:12">
      <c r="A52" s="162"/>
      <c r="J52" s="189"/>
      <c r="K52" s="193"/>
      <c r="L52" s="193"/>
    </row>
    <row r="53" spans="1:12">
      <c r="A53" s="162"/>
      <c r="J53" s="189"/>
      <c r="K53" s="193"/>
      <c r="L53" s="193"/>
    </row>
    <row r="54" spans="1:12">
      <c r="A54" s="162"/>
      <c r="J54" s="189"/>
      <c r="K54" s="193"/>
      <c r="L54" s="193"/>
    </row>
    <row r="55" spans="1:12">
      <c r="A55" s="162"/>
      <c r="J55" s="189"/>
      <c r="K55" s="193"/>
      <c r="L55" s="193"/>
    </row>
    <row r="56" spans="1:12">
      <c r="A56" s="162"/>
    </row>
    <row r="57" spans="1:12">
      <c r="A57" s="162"/>
      <c r="J57" s="189"/>
      <c r="K57" s="193"/>
      <c r="L57" s="193"/>
    </row>
    <row r="58" spans="1:12">
      <c r="A58" s="162"/>
    </row>
    <row r="59" spans="1:12">
      <c r="A59" s="162"/>
    </row>
    <row r="60" spans="1:12">
      <c r="A60" s="162"/>
      <c r="J60" s="189"/>
      <c r="K60" s="193"/>
      <c r="L60" s="193"/>
    </row>
    <row r="61" spans="1:12">
      <c r="A61" s="162"/>
      <c r="J61" s="189"/>
      <c r="K61" s="193"/>
      <c r="L61" s="193"/>
    </row>
    <row r="62" spans="1:12">
      <c r="A62" s="162"/>
      <c r="J62" s="189"/>
      <c r="K62" s="193"/>
      <c r="L62" s="193"/>
    </row>
    <row r="63" spans="1:12">
      <c r="A63" s="162"/>
    </row>
    <row r="64" spans="1:12">
      <c r="A64" s="162"/>
      <c r="J64" s="189"/>
      <c r="K64" s="193"/>
      <c r="L64" s="193"/>
    </row>
  </sheetData>
  <autoFilter ref="A1:M64">
    <sortState ref="A2:P64">
      <sortCondition ref="A1:A64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E20" sqref="E20"/>
    </sheetView>
  </sheetViews>
  <sheetFormatPr defaultColWidth="8.85546875" defaultRowHeight="15"/>
  <cols>
    <col min="5" max="5" width="11.140625" customWidth="1"/>
    <col min="9" max="9" width="18" customWidth="1"/>
    <col min="10" max="10" width="12.85546875" customWidth="1"/>
    <col min="11" max="11" width="14.7109375" customWidth="1"/>
  </cols>
  <sheetData>
    <row r="1" spans="1:22" s="12" customFormat="1">
      <c r="A1" s="10" t="s">
        <v>0</v>
      </c>
      <c r="B1" s="11"/>
      <c r="C1" s="10" t="s">
        <v>1</v>
      </c>
      <c r="D1" s="10" t="s">
        <v>2</v>
      </c>
      <c r="E1" s="10" t="s">
        <v>3</v>
      </c>
      <c r="F1" s="11" t="s">
        <v>11</v>
      </c>
      <c r="G1" s="10" t="s">
        <v>4</v>
      </c>
      <c r="H1" s="28" t="s">
        <v>232</v>
      </c>
      <c r="I1" s="11" t="s">
        <v>305</v>
      </c>
      <c r="J1" s="32" t="s">
        <v>5</v>
      </c>
      <c r="K1" s="33" t="s">
        <v>14</v>
      </c>
      <c r="L1" s="10" t="s">
        <v>19</v>
      </c>
      <c r="M1" s="10" t="s">
        <v>20</v>
      </c>
      <c r="N1" s="11" t="s">
        <v>15</v>
      </c>
      <c r="O1" s="11" t="s">
        <v>21</v>
      </c>
      <c r="P1" s="11" t="s">
        <v>22</v>
      </c>
      <c r="Q1" s="11" t="s">
        <v>16</v>
      </c>
      <c r="R1" s="11" t="s">
        <v>12</v>
      </c>
      <c r="S1" s="11" t="s">
        <v>13</v>
      </c>
      <c r="T1" s="10" t="s">
        <v>6</v>
      </c>
      <c r="U1" s="11" t="s">
        <v>7</v>
      </c>
      <c r="V1" s="12" t="s">
        <v>306</v>
      </c>
    </row>
    <row r="2" spans="1:22">
      <c r="A2" s="35" t="s">
        <v>250</v>
      </c>
      <c r="B2">
        <v>2781</v>
      </c>
      <c r="C2">
        <v>232.25</v>
      </c>
      <c r="D2">
        <v>80.81</v>
      </c>
      <c r="E2" s="43">
        <f t="shared" ref="E2:E19" si="0">C2/D2</f>
        <v>2.8740254918945674</v>
      </c>
      <c r="F2">
        <v>4</v>
      </c>
      <c r="G2">
        <v>2</v>
      </c>
      <c r="H2">
        <v>3</v>
      </c>
      <c r="J2" s="46">
        <v>2235.66</v>
      </c>
      <c r="K2">
        <v>5</v>
      </c>
      <c r="L2">
        <v>0</v>
      </c>
      <c r="M2">
        <v>1</v>
      </c>
      <c r="N2">
        <v>1</v>
      </c>
      <c r="O2">
        <v>27</v>
      </c>
      <c r="P2">
        <v>5</v>
      </c>
      <c r="Q2">
        <f t="shared" ref="Q2:Q19" si="1">O2/P2</f>
        <v>5.4</v>
      </c>
      <c r="T2" t="s">
        <v>359</v>
      </c>
      <c r="U2" t="s">
        <v>237</v>
      </c>
      <c r="V2" t="s">
        <v>113</v>
      </c>
    </row>
    <row r="3" spans="1:22">
      <c r="A3" s="35" t="s">
        <v>251</v>
      </c>
      <c r="B3">
        <v>5073</v>
      </c>
      <c r="C3">
        <v>332.68</v>
      </c>
      <c r="D3">
        <v>94.7</v>
      </c>
      <c r="E3" s="43">
        <f t="shared" si="0"/>
        <v>3.5129883843717002</v>
      </c>
      <c r="F3">
        <v>2</v>
      </c>
      <c r="G3">
        <v>6</v>
      </c>
      <c r="H3">
        <v>1</v>
      </c>
      <c r="J3" s="45"/>
      <c r="K3">
        <v>8</v>
      </c>
      <c r="L3">
        <v>0</v>
      </c>
      <c r="M3">
        <v>1</v>
      </c>
      <c r="N3">
        <v>0</v>
      </c>
      <c r="O3">
        <v>23</v>
      </c>
      <c r="P3">
        <v>5</v>
      </c>
      <c r="Q3" s="44">
        <f t="shared" si="1"/>
        <v>4.5999999999999996</v>
      </c>
      <c r="U3" t="s">
        <v>237</v>
      </c>
      <c r="V3" t="s">
        <v>113</v>
      </c>
    </row>
    <row r="4" spans="1:22">
      <c r="A4" s="35" t="s">
        <v>252</v>
      </c>
      <c r="B4">
        <v>5173</v>
      </c>
      <c r="C4">
        <v>358.48</v>
      </c>
      <c r="D4">
        <v>95.58</v>
      </c>
      <c r="E4" s="43">
        <f t="shared" si="0"/>
        <v>3.7505754341912536</v>
      </c>
      <c r="F4">
        <v>5</v>
      </c>
      <c r="G4">
        <v>4</v>
      </c>
      <c r="H4">
        <v>1</v>
      </c>
      <c r="K4">
        <v>5</v>
      </c>
      <c r="L4">
        <v>0</v>
      </c>
      <c r="M4">
        <v>1</v>
      </c>
      <c r="N4">
        <v>0</v>
      </c>
      <c r="O4">
        <v>11</v>
      </c>
      <c r="P4">
        <v>3</v>
      </c>
      <c r="Q4" s="44">
        <f t="shared" si="1"/>
        <v>3.6666666666666665</v>
      </c>
      <c r="U4" t="s">
        <v>237</v>
      </c>
      <c r="V4" t="s">
        <v>113</v>
      </c>
    </row>
    <row r="5" spans="1:22">
      <c r="A5" s="35" t="s">
        <v>253</v>
      </c>
      <c r="B5">
        <v>5415</v>
      </c>
      <c r="C5">
        <v>453.08</v>
      </c>
      <c r="D5">
        <v>103.7</v>
      </c>
      <c r="E5" s="43">
        <f t="shared" si="0"/>
        <v>4.3691417550626808</v>
      </c>
      <c r="F5">
        <v>2</v>
      </c>
      <c r="G5">
        <v>4</v>
      </c>
      <c r="H5">
        <v>0</v>
      </c>
      <c r="K5">
        <v>5</v>
      </c>
      <c r="L5">
        <v>0</v>
      </c>
      <c r="M5">
        <v>1</v>
      </c>
      <c r="N5">
        <v>0</v>
      </c>
      <c r="O5">
        <v>28</v>
      </c>
      <c r="P5">
        <v>5</v>
      </c>
      <c r="Q5" s="44">
        <f t="shared" si="1"/>
        <v>5.6</v>
      </c>
      <c r="U5" t="s">
        <v>237</v>
      </c>
      <c r="V5" t="s">
        <v>113</v>
      </c>
    </row>
    <row r="6" spans="1:22">
      <c r="A6" s="35" t="s">
        <v>254</v>
      </c>
      <c r="B6">
        <v>5671</v>
      </c>
      <c r="C6">
        <v>235</v>
      </c>
      <c r="D6">
        <v>79.2</v>
      </c>
      <c r="E6" s="43">
        <f t="shared" si="0"/>
        <v>2.9671717171717171</v>
      </c>
      <c r="F6">
        <v>7</v>
      </c>
      <c r="G6">
        <v>7</v>
      </c>
      <c r="H6">
        <v>0</v>
      </c>
      <c r="K6">
        <v>4</v>
      </c>
      <c r="L6">
        <v>0</v>
      </c>
      <c r="M6">
        <v>1</v>
      </c>
      <c r="N6">
        <v>0</v>
      </c>
      <c r="O6">
        <v>25</v>
      </c>
      <c r="P6">
        <v>5</v>
      </c>
      <c r="Q6" s="44">
        <f t="shared" si="1"/>
        <v>5</v>
      </c>
      <c r="U6" t="s">
        <v>237</v>
      </c>
      <c r="V6" t="s">
        <v>113</v>
      </c>
    </row>
    <row r="7" spans="1:22">
      <c r="A7" s="35" t="s">
        <v>255</v>
      </c>
      <c r="B7">
        <v>6197</v>
      </c>
      <c r="C7">
        <v>240.9</v>
      </c>
      <c r="D7">
        <v>96.35</v>
      </c>
      <c r="E7" s="43">
        <f t="shared" si="0"/>
        <v>2.5002594706798136</v>
      </c>
      <c r="F7">
        <v>10</v>
      </c>
      <c r="G7">
        <v>5</v>
      </c>
      <c r="H7">
        <v>0</v>
      </c>
      <c r="K7">
        <v>6</v>
      </c>
      <c r="L7">
        <v>0</v>
      </c>
      <c r="M7">
        <v>1</v>
      </c>
      <c r="N7">
        <v>0</v>
      </c>
      <c r="O7">
        <v>22</v>
      </c>
      <c r="P7">
        <v>5</v>
      </c>
      <c r="Q7" s="44">
        <f t="shared" si="1"/>
        <v>4.4000000000000004</v>
      </c>
      <c r="U7" t="s">
        <v>237</v>
      </c>
      <c r="V7" t="s">
        <v>113</v>
      </c>
    </row>
    <row r="8" spans="1:22">
      <c r="A8" s="35" t="s">
        <v>256</v>
      </c>
      <c r="B8">
        <v>6710</v>
      </c>
      <c r="C8">
        <v>282.62</v>
      </c>
      <c r="D8">
        <v>74.510000000000005</v>
      </c>
      <c r="E8" s="43">
        <f t="shared" si="0"/>
        <v>3.7930479130318075</v>
      </c>
      <c r="F8">
        <v>5</v>
      </c>
      <c r="G8">
        <v>6</v>
      </c>
      <c r="H8">
        <v>0</v>
      </c>
      <c r="K8">
        <v>4</v>
      </c>
      <c r="L8">
        <v>1</v>
      </c>
      <c r="M8">
        <v>1</v>
      </c>
      <c r="N8">
        <v>0</v>
      </c>
      <c r="O8">
        <v>28</v>
      </c>
      <c r="P8">
        <v>5</v>
      </c>
      <c r="Q8" s="44">
        <f t="shared" si="1"/>
        <v>5.6</v>
      </c>
      <c r="U8" t="s">
        <v>237</v>
      </c>
      <c r="V8" t="s">
        <v>113</v>
      </c>
    </row>
    <row r="9" spans="1:22">
      <c r="A9" s="35" t="s">
        <v>257</v>
      </c>
      <c r="B9">
        <v>6728</v>
      </c>
      <c r="C9">
        <v>386.9</v>
      </c>
      <c r="D9">
        <v>165.8</v>
      </c>
      <c r="E9" s="43">
        <f t="shared" si="0"/>
        <v>2.3335343787696017</v>
      </c>
      <c r="F9">
        <v>7</v>
      </c>
      <c r="G9">
        <v>4</v>
      </c>
      <c r="H9">
        <v>0</v>
      </c>
      <c r="K9">
        <v>8</v>
      </c>
      <c r="L9">
        <v>0</v>
      </c>
      <c r="M9">
        <v>1</v>
      </c>
      <c r="N9">
        <v>0</v>
      </c>
      <c r="O9">
        <v>30</v>
      </c>
      <c r="P9">
        <v>5</v>
      </c>
      <c r="Q9" s="44">
        <f t="shared" si="1"/>
        <v>6</v>
      </c>
      <c r="U9" t="s">
        <v>237</v>
      </c>
      <c r="V9" t="s">
        <v>113</v>
      </c>
    </row>
    <row r="10" spans="1:22">
      <c r="A10" s="35" t="s">
        <v>258</v>
      </c>
      <c r="B10">
        <v>6796</v>
      </c>
      <c r="C10">
        <v>415.22</v>
      </c>
      <c r="D10">
        <v>139.88999999999999</v>
      </c>
      <c r="E10" s="43">
        <f t="shared" si="0"/>
        <v>2.9681892915862469</v>
      </c>
      <c r="F10">
        <v>10</v>
      </c>
      <c r="G10">
        <v>7</v>
      </c>
      <c r="H10">
        <v>0</v>
      </c>
      <c r="K10">
        <v>8</v>
      </c>
      <c r="L10">
        <v>0</v>
      </c>
      <c r="M10">
        <v>2</v>
      </c>
      <c r="N10">
        <v>0</v>
      </c>
      <c r="O10">
        <v>32</v>
      </c>
      <c r="P10">
        <v>5</v>
      </c>
      <c r="Q10" s="44">
        <f t="shared" si="1"/>
        <v>6.4</v>
      </c>
      <c r="U10" t="s">
        <v>237</v>
      </c>
      <c r="V10" t="s">
        <v>113</v>
      </c>
    </row>
    <row r="11" spans="1:22">
      <c r="A11" s="35" t="s">
        <v>259</v>
      </c>
      <c r="B11">
        <v>7449</v>
      </c>
      <c r="C11">
        <v>376.28</v>
      </c>
      <c r="D11">
        <v>151.19999999999999</v>
      </c>
      <c r="E11" s="43">
        <f t="shared" si="0"/>
        <v>2.4886243386243385</v>
      </c>
      <c r="F11">
        <v>7</v>
      </c>
      <c r="G11">
        <v>6</v>
      </c>
      <c r="H11">
        <v>0</v>
      </c>
      <c r="K11">
        <v>6</v>
      </c>
      <c r="L11">
        <v>0</v>
      </c>
      <c r="M11">
        <v>1</v>
      </c>
      <c r="N11">
        <v>0</v>
      </c>
      <c r="O11">
        <v>21</v>
      </c>
      <c r="P11">
        <v>5</v>
      </c>
      <c r="Q11" s="44">
        <f t="shared" si="1"/>
        <v>4.2</v>
      </c>
      <c r="U11" t="s">
        <v>237</v>
      </c>
      <c r="V11" t="s">
        <v>113</v>
      </c>
    </row>
    <row r="12" spans="1:22">
      <c r="A12" s="35" t="s">
        <v>260</v>
      </c>
      <c r="B12">
        <v>7639</v>
      </c>
      <c r="C12">
        <v>243.05</v>
      </c>
      <c r="D12">
        <v>109.23</v>
      </c>
      <c r="E12" s="43">
        <f t="shared" si="0"/>
        <v>2.2251213036711528</v>
      </c>
      <c r="F12">
        <v>14</v>
      </c>
      <c r="G12">
        <v>4</v>
      </c>
      <c r="H12">
        <v>0</v>
      </c>
      <c r="K12">
        <v>11</v>
      </c>
      <c r="L12">
        <v>0</v>
      </c>
      <c r="M12">
        <v>1</v>
      </c>
      <c r="N12">
        <v>0</v>
      </c>
      <c r="O12">
        <v>31</v>
      </c>
      <c r="P12">
        <v>5</v>
      </c>
      <c r="Q12" s="44">
        <f t="shared" si="1"/>
        <v>6.2</v>
      </c>
      <c r="U12" t="s">
        <v>237</v>
      </c>
      <c r="V12" t="s">
        <v>113</v>
      </c>
    </row>
    <row r="13" spans="1:22">
      <c r="A13" s="35" t="s">
        <v>261</v>
      </c>
      <c r="B13">
        <v>7642</v>
      </c>
      <c r="C13" s="81">
        <v>235.1</v>
      </c>
      <c r="D13" s="81">
        <v>57.75</v>
      </c>
      <c r="E13" s="81">
        <f t="shared" si="0"/>
        <v>4.0709956709956705</v>
      </c>
      <c r="F13" s="81">
        <v>11</v>
      </c>
      <c r="G13" s="81">
        <v>3</v>
      </c>
      <c r="H13" s="81">
        <v>0</v>
      </c>
      <c r="I13" s="81"/>
      <c r="K13">
        <v>10</v>
      </c>
      <c r="L13">
        <v>0</v>
      </c>
      <c r="M13">
        <v>1</v>
      </c>
      <c r="N13">
        <v>0</v>
      </c>
      <c r="O13">
        <v>15</v>
      </c>
      <c r="P13">
        <v>3</v>
      </c>
      <c r="Q13" s="44">
        <f t="shared" si="1"/>
        <v>5</v>
      </c>
      <c r="U13" t="s">
        <v>237</v>
      </c>
      <c r="V13" t="s">
        <v>113</v>
      </c>
    </row>
    <row r="14" spans="1:22">
      <c r="A14" s="35" t="s">
        <v>262</v>
      </c>
      <c r="B14">
        <v>7992</v>
      </c>
      <c r="C14">
        <v>707.3</v>
      </c>
      <c r="D14">
        <v>193.7</v>
      </c>
      <c r="E14" s="43">
        <f t="shared" si="0"/>
        <v>3.6515229736706245</v>
      </c>
      <c r="F14">
        <v>12</v>
      </c>
      <c r="G14">
        <v>9</v>
      </c>
      <c r="H14">
        <v>0</v>
      </c>
      <c r="K14">
        <v>8</v>
      </c>
      <c r="L14">
        <v>0</v>
      </c>
      <c r="M14">
        <v>1</v>
      </c>
      <c r="N14">
        <v>0</v>
      </c>
      <c r="O14">
        <v>30</v>
      </c>
      <c r="P14">
        <v>5</v>
      </c>
      <c r="Q14" s="44">
        <f t="shared" si="1"/>
        <v>6</v>
      </c>
      <c r="U14" t="s">
        <v>237</v>
      </c>
      <c r="V14" t="s">
        <v>113</v>
      </c>
    </row>
    <row r="15" spans="1:22">
      <c r="A15" s="35" t="s">
        <v>263</v>
      </c>
      <c r="B15">
        <v>8738</v>
      </c>
      <c r="C15">
        <v>427.7</v>
      </c>
      <c r="D15">
        <v>145.1</v>
      </c>
      <c r="E15" s="43">
        <f t="shared" si="0"/>
        <v>2.9476223294279809</v>
      </c>
      <c r="F15">
        <v>10</v>
      </c>
      <c r="G15">
        <v>4</v>
      </c>
      <c r="H15">
        <v>0</v>
      </c>
      <c r="K15">
        <v>12</v>
      </c>
      <c r="L15">
        <v>0</v>
      </c>
      <c r="M15">
        <v>1</v>
      </c>
      <c r="N15">
        <v>0</v>
      </c>
      <c r="O15">
        <v>31</v>
      </c>
      <c r="P15">
        <v>5</v>
      </c>
      <c r="Q15" s="44">
        <f t="shared" si="1"/>
        <v>6.2</v>
      </c>
      <c r="U15" t="s">
        <v>237</v>
      </c>
      <c r="V15" t="s">
        <v>113</v>
      </c>
    </row>
    <row r="16" spans="1:22">
      <c r="A16" s="35" t="s">
        <v>264</v>
      </c>
      <c r="B16">
        <v>9401</v>
      </c>
      <c r="C16">
        <v>261.08999999999997</v>
      </c>
      <c r="D16">
        <v>74.540000000000006</v>
      </c>
      <c r="E16" s="43">
        <f t="shared" si="0"/>
        <v>3.5026831231553524</v>
      </c>
      <c r="F16">
        <v>9</v>
      </c>
      <c r="G16">
        <v>3</v>
      </c>
      <c r="H16">
        <v>0</v>
      </c>
      <c r="K16">
        <v>8</v>
      </c>
      <c r="L16">
        <v>0</v>
      </c>
      <c r="M16">
        <v>3</v>
      </c>
      <c r="N16">
        <v>0</v>
      </c>
      <c r="O16">
        <v>37</v>
      </c>
      <c r="P16">
        <v>5</v>
      </c>
      <c r="Q16" s="44">
        <f t="shared" si="1"/>
        <v>7.4</v>
      </c>
      <c r="U16" t="s">
        <v>237</v>
      </c>
      <c r="V16" t="s">
        <v>113</v>
      </c>
    </row>
    <row r="17" spans="1:22">
      <c r="A17" s="36" t="s">
        <v>265</v>
      </c>
      <c r="B17">
        <v>10289</v>
      </c>
      <c r="C17">
        <v>364.16</v>
      </c>
      <c r="D17">
        <v>112.9</v>
      </c>
      <c r="E17" s="43">
        <f t="shared" si="0"/>
        <v>3.2255093002657218</v>
      </c>
      <c r="F17">
        <v>5</v>
      </c>
      <c r="G17">
        <v>6</v>
      </c>
      <c r="H17">
        <v>0</v>
      </c>
      <c r="K17">
        <v>12</v>
      </c>
      <c r="L17">
        <v>0</v>
      </c>
      <c r="M17">
        <v>2</v>
      </c>
      <c r="N17">
        <v>0</v>
      </c>
      <c r="O17">
        <v>24</v>
      </c>
      <c r="P17">
        <v>5</v>
      </c>
      <c r="Q17" s="44">
        <f t="shared" si="1"/>
        <v>4.8</v>
      </c>
      <c r="U17" t="s">
        <v>237</v>
      </c>
      <c r="V17" t="s">
        <v>113</v>
      </c>
    </row>
    <row r="18" spans="1:22">
      <c r="A18" s="36" t="s">
        <v>266</v>
      </c>
      <c r="B18">
        <v>10498</v>
      </c>
      <c r="C18">
        <v>217.89</v>
      </c>
      <c r="D18">
        <v>101.8</v>
      </c>
      <c r="E18" s="43">
        <f t="shared" si="0"/>
        <v>2.1403732809430256</v>
      </c>
      <c r="F18">
        <v>8</v>
      </c>
      <c r="G18">
        <v>7</v>
      </c>
      <c r="H18">
        <v>0</v>
      </c>
      <c r="K18">
        <v>13</v>
      </c>
      <c r="L18">
        <v>0</v>
      </c>
      <c r="M18">
        <v>2</v>
      </c>
      <c r="N18">
        <v>0</v>
      </c>
      <c r="O18">
        <v>33</v>
      </c>
      <c r="P18">
        <v>5</v>
      </c>
      <c r="Q18" s="44">
        <f t="shared" si="1"/>
        <v>6.6</v>
      </c>
      <c r="U18" t="s">
        <v>237</v>
      </c>
      <c r="V18" t="s">
        <v>113</v>
      </c>
    </row>
    <row r="19" spans="1:22">
      <c r="A19" s="36" t="s">
        <v>267</v>
      </c>
      <c r="B19">
        <v>10706</v>
      </c>
      <c r="C19">
        <v>384.54</v>
      </c>
      <c r="D19">
        <v>101.7</v>
      </c>
      <c r="E19" s="43">
        <f t="shared" si="0"/>
        <v>3.7811209439528026</v>
      </c>
      <c r="F19">
        <v>8</v>
      </c>
      <c r="G19">
        <v>4</v>
      </c>
      <c r="H19">
        <v>1</v>
      </c>
      <c r="K19">
        <v>5</v>
      </c>
      <c r="L19">
        <v>0</v>
      </c>
      <c r="M19">
        <v>1</v>
      </c>
      <c r="N19">
        <v>0</v>
      </c>
      <c r="O19">
        <v>27</v>
      </c>
      <c r="P19">
        <v>5</v>
      </c>
      <c r="Q19" s="44">
        <f t="shared" si="1"/>
        <v>5.4</v>
      </c>
      <c r="U19" t="s">
        <v>237</v>
      </c>
      <c r="V19" t="s">
        <v>113</v>
      </c>
    </row>
    <row r="20" spans="1:22">
      <c r="A20" s="37" t="s">
        <v>268</v>
      </c>
    </row>
    <row r="21" spans="1:22">
      <c r="A21" s="37" t="s">
        <v>269</v>
      </c>
    </row>
    <row r="22" spans="1:22">
      <c r="A22" s="37" t="s">
        <v>270</v>
      </c>
    </row>
    <row r="23" spans="1:22">
      <c r="A23" s="37" t="s">
        <v>271</v>
      </c>
    </row>
    <row r="24" spans="1:22">
      <c r="A24" s="37" t="s">
        <v>272</v>
      </c>
    </row>
    <row r="25" spans="1:22">
      <c r="A25" s="37" t="s">
        <v>273</v>
      </c>
    </row>
    <row r="26" spans="1:22">
      <c r="A26" s="37" t="s">
        <v>274</v>
      </c>
    </row>
    <row r="27" spans="1:22">
      <c r="A27" s="37" t="s">
        <v>275</v>
      </c>
    </row>
    <row r="28" spans="1:22">
      <c r="A28" s="37" t="s">
        <v>276</v>
      </c>
    </row>
    <row r="29" spans="1:22">
      <c r="A29" s="37" t="s">
        <v>277</v>
      </c>
    </row>
    <row r="30" spans="1:22">
      <c r="A30" s="37" t="s">
        <v>278</v>
      </c>
    </row>
    <row r="31" spans="1:22">
      <c r="A31" s="37" t="s">
        <v>279</v>
      </c>
    </row>
    <row r="32" spans="1:22">
      <c r="A32" s="37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H2" sqref="H2"/>
    </sheetView>
  </sheetViews>
  <sheetFormatPr defaultColWidth="8.85546875" defaultRowHeight="15"/>
  <cols>
    <col min="5" max="5" width="11.140625" customWidth="1"/>
    <col min="9" max="9" width="9.7109375" customWidth="1"/>
  </cols>
  <sheetData>
    <row r="1" spans="1:15" s="12" customFormat="1">
      <c r="A1" s="10" t="s">
        <v>0</v>
      </c>
      <c r="B1" s="11"/>
      <c r="C1" s="10" t="s">
        <v>1</v>
      </c>
      <c r="D1" s="10" t="s">
        <v>2</v>
      </c>
      <c r="E1" s="10" t="s">
        <v>3</v>
      </c>
      <c r="F1" s="11" t="s">
        <v>11</v>
      </c>
      <c r="G1" s="10" t="s">
        <v>4</v>
      </c>
      <c r="H1" s="28" t="s">
        <v>409</v>
      </c>
      <c r="I1" s="33" t="s">
        <v>14</v>
      </c>
      <c r="J1" s="10" t="s">
        <v>19</v>
      </c>
      <c r="K1" s="10" t="s">
        <v>20</v>
      </c>
      <c r="L1" s="11" t="s">
        <v>15</v>
      </c>
      <c r="M1" s="10" t="s">
        <v>6</v>
      </c>
      <c r="N1" s="11" t="s">
        <v>7</v>
      </c>
      <c r="O1" s="12" t="s">
        <v>306</v>
      </c>
    </row>
    <row r="2" spans="1:15">
      <c r="A2" s="35" t="s">
        <v>250</v>
      </c>
      <c r="B2">
        <v>2781</v>
      </c>
      <c r="C2">
        <v>232.25</v>
      </c>
      <c r="D2">
        <v>80.81</v>
      </c>
      <c r="E2" s="43">
        <f t="shared" ref="E2:E19" si="0">C2/D2</f>
        <v>2.8740254918945674</v>
      </c>
      <c r="F2">
        <v>4</v>
      </c>
      <c r="G2">
        <v>2</v>
      </c>
      <c r="H2">
        <v>3</v>
      </c>
      <c r="I2">
        <v>5</v>
      </c>
      <c r="J2">
        <v>0</v>
      </c>
      <c r="K2">
        <v>1</v>
      </c>
      <c r="L2">
        <v>1</v>
      </c>
      <c r="M2" t="s">
        <v>359</v>
      </c>
      <c r="N2" t="s">
        <v>237</v>
      </c>
      <c r="O2" t="s">
        <v>113</v>
      </c>
    </row>
    <row r="3" spans="1:15">
      <c r="A3" s="35" t="s">
        <v>251</v>
      </c>
      <c r="B3">
        <v>5073</v>
      </c>
      <c r="C3">
        <v>332.68</v>
      </c>
      <c r="D3">
        <v>94.7</v>
      </c>
      <c r="E3" s="43">
        <f t="shared" si="0"/>
        <v>3.5129883843717002</v>
      </c>
      <c r="F3">
        <v>2</v>
      </c>
      <c r="G3">
        <v>6</v>
      </c>
      <c r="H3">
        <v>1</v>
      </c>
      <c r="I3">
        <v>8</v>
      </c>
      <c r="J3">
        <v>0</v>
      </c>
      <c r="K3">
        <v>1</v>
      </c>
      <c r="L3">
        <v>0</v>
      </c>
      <c r="N3" t="s">
        <v>237</v>
      </c>
      <c r="O3" t="s">
        <v>113</v>
      </c>
    </row>
    <row r="4" spans="1:15">
      <c r="A4" s="35" t="s">
        <v>252</v>
      </c>
      <c r="B4">
        <v>5173</v>
      </c>
      <c r="C4">
        <v>358.48</v>
      </c>
      <c r="D4">
        <v>95.58</v>
      </c>
      <c r="E4" s="43">
        <f t="shared" si="0"/>
        <v>3.7505754341912536</v>
      </c>
      <c r="F4">
        <v>5</v>
      </c>
      <c r="G4">
        <v>4</v>
      </c>
      <c r="H4">
        <v>1</v>
      </c>
      <c r="I4">
        <v>5</v>
      </c>
      <c r="J4">
        <v>0</v>
      </c>
      <c r="K4">
        <v>1</v>
      </c>
      <c r="L4">
        <v>0</v>
      </c>
      <c r="N4" t="s">
        <v>237</v>
      </c>
      <c r="O4" t="s">
        <v>113</v>
      </c>
    </row>
    <row r="5" spans="1:15">
      <c r="A5" s="35" t="s">
        <v>253</v>
      </c>
      <c r="B5">
        <v>5415</v>
      </c>
      <c r="C5">
        <v>453.08</v>
      </c>
      <c r="D5">
        <v>103.7</v>
      </c>
      <c r="E5" s="43">
        <f t="shared" si="0"/>
        <v>4.3691417550626808</v>
      </c>
      <c r="F5">
        <v>2</v>
      </c>
      <c r="G5">
        <v>4</v>
      </c>
      <c r="H5">
        <v>0</v>
      </c>
      <c r="I5">
        <v>5</v>
      </c>
      <c r="J5">
        <v>0</v>
      </c>
      <c r="K5">
        <v>1</v>
      </c>
      <c r="L5">
        <v>0</v>
      </c>
      <c r="N5" t="s">
        <v>237</v>
      </c>
      <c r="O5" t="s">
        <v>113</v>
      </c>
    </row>
    <row r="6" spans="1:15">
      <c r="A6" s="35" t="s">
        <v>254</v>
      </c>
      <c r="B6">
        <v>5671</v>
      </c>
      <c r="C6">
        <v>235</v>
      </c>
      <c r="D6">
        <v>79.2</v>
      </c>
      <c r="E6" s="43">
        <f t="shared" si="0"/>
        <v>2.9671717171717171</v>
      </c>
      <c r="F6">
        <v>7</v>
      </c>
      <c r="G6">
        <v>7</v>
      </c>
      <c r="H6">
        <v>0</v>
      </c>
      <c r="I6">
        <v>4</v>
      </c>
      <c r="J6">
        <v>0</v>
      </c>
      <c r="K6">
        <v>1</v>
      </c>
      <c r="L6">
        <v>0</v>
      </c>
      <c r="N6" t="s">
        <v>237</v>
      </c>
      <c r="O6" t="s">
        <v>113</v>
      </c>
    </row>
    <row r="7" spans="1:15">
      <c r="A7" s="35" t="s">
        <v>255</v>
      </c>
      <c r="B7">
        <v>6197</v>
      </c>
      <c r="C7">
        <v>240.9</v>
      </c>
      <c r="D7">
        <v>96.35</v>
      </c>
      <c r="E7" s="43">
        <f t="shared" si="0"/>
        <v>2.5002594706798136</v>
      </c>
      <c r="F7">
        <v>10</v>
      </c>
      <c r="G7">
        <v>5</v>
      </c>
      <c r="H7">
        <v>0</v>
      </c>
      <c r="I7">
        <v>6</v>
      </c>
      <c r="J7">
        <v>0</v>
      </c>
      <c r="K7">
        <v>1</v>
      </c>
      <c r="L7">
        <v>0</v>
      </c>
      <c r="N7" t="s">
        <v>237</v>
      </c>
      <c r="O7" t="s">
        <v>113</v>
      </c>
    </row>
    <row r="8" spans="1:15">
      <c r="A8" s="35" t="s">
        <v>256</v>
      </c>
      <c r="B8">
        <v>6710</v>
      </c>
      <c r="C8">
        <v>282.62</v>
      </c>
      <c r="D8">
        <v>74.510000000000005</v>
      </c>
      <c r="E8" s="43">
        <f t="shared" si="0"/>
        <v>3.7930479130318075</v>
      </c>
      <c r="F8">
        <v>5</v>
      </c>
      <c r="G8">
        <v>6</v>
      </c>
      <c r="H8">
        <v>0</v>
      </c>
      <c r="I8">
        <v>4</v>
      </c>
      <c r="J8">
        <v>1</v>
      </c>
      <c r="K8">
        <v>1</v>
      </c>
      <c r="L8">
        <v>0</v>
      </c>
      <c r="N8" t="s">
        <v>237</v>
      </c>
      <c r="O8" t="s">
        <v>113</v>
      </c>
    </row>
    <row r="9" spans="1:15">
      <c r="A9" s="35" t="s">
        <v>257</v>
      </c>
      <c r="B9">
        <v>6728</v>
      </c>
      <c r="C9">
        <v>386.9</v>
      </c>
      <c r="D9">
        <v>165.8</v>
      </c>
      <c r="E9" s="43">
        <f t="shared" si="0"/>
        <v>2.3335343787696017</v>
      </c>
      <c r="F9">
        <v>7</v>
      </c>
      <c r="G9">
        <v>4</v>
      </c>
      <c r="H9">
        <v>0</v>
      </c>
      <c r="I9">
        <v>8</v>
      </c>
      <c r="J9">
        <v>0</v>
      </c>
      <c r="K9">
        <v>1</v>
      </c>
      <c r="L9">
        <v>0</v>
      </c>
      <c r="N9" t="s">
        <v>237</v>
      </c>
      <c r="O9" t="s">
        <v>113</v>
      </c>
    </row>
    <row r="10" spans="1:15">
      <c r="A10" s="35" t="s">
        <v>258</v>
      </c>
      <c r="B10">
        <v>6796</v>
      </c>
      <c r="C10">
        <v>415.22</v>
      </c>
      <c r="D10">
        <v>139.88999999999999</v>
      </c>
      <c r="E10" s="43">
        <f t="shared" si="0"/>
        <v>2.9681892915862469</v>
      </c>
      <c r="F10">
        <v>10</v>
      </c>
      <c r="G10">
        <v>7</v>
      </c>
      <c r="H10">
        <v>0</v>
      </c>
      <c r="I10">
        <v>8</v>
      </c>
      <c r="J10">
        <v>0</v>
      </c>
      <c r="K10">
        <v>2</v>
      </c>
      <c r="L10">
        <v>0</v>
      </c>
      <c r="N10" t="s">
        <v>237</v>
      </c>
      <c r="O10" t="s">
        <v>113</v>
      </c>
    </row>
    <row r="11" spans="1:15">
      <c r="A11" s="35" t="s">
        <v>259</v>
      </c>
      <c r="B11">
        <v>7449</v>
      </c>
      <c r="C11">
        <v>376.28</v>
      </c>
      <c r="D11">
        <v>151.19999999999999</v>
      </c>
      <c r="E11" s="43">
        <f t="shared" si="0"/>
        <v>2.4886243386243385</v>
      </c>
      <c r="F11">
        <v>7</v>
      </c>
      <c r="G11">
        <v>6</v>
      </c>
      <c r="H11">
        <v>0</v>
      </c>
      <c r="I11">
        <v>6</v>
      </c>
      <c r="J11">
        <v>0</v>
      </c>
      <c r="K11">
        <v>1</v>
      </c>
      <c r="L11">
        <v>0</v>
      </c>
      <c r="N11" t="s">
        <v>237</v>
      </c>
      <c r="O11" t="s">
        <v>113</v>
      </c>
    </row>
    <row r="12" spans="1:15">
      <c r="A12" s="35" t="s">
        <v>260</v>
      </c>
      <c r="B12">
        <v>7639</v>
      </c>
      <c r="C12">
        <v>243.05</v>
      </c>
      <c r="D12">
        <v>109.23</v>
      </c>
      <c r="E12" s="43">
        <f t="shared" si="0"/>
        <v>2.2251213036711528</v>
      </c>
      <c r="F12">
        <v>14</v>
      </c>
      <c r="G12">
        <v>4</v>
      </c>
      <c r="H12">
        <v>0</v>
      </c>
      <c r="I12">
        <v>11</v>
      </c>
      <c r="J12">
        <v>0</v>
      </c>
      <c r="K12">
        <v>1</v>
      </c>
      <c r="L12">
        <v>0</v>
      </c>
      <c r="N12" t="s">
        <v>237</v>
      </c>
      <c r="O12" t="s">
        <v>113</v>
      </c>
    </row>
    <row r="13" spans="1:15">
      <c r="A13" s="35" t="s">
        <v>261</v>
      </c>
      <c r="B13">
        <v>7642</v>
      </c>
      <c r="C13" s="81">
        <v>235.1</v>
      </c>
      <c r="D13" s="81">
        <v>57.75</v>
      </c>
      <c r="E13" s="81">
        <f t="shared" si="0"/>
        <v>4.0709956709956705</v>
      </c>
      <c r="F13" s="81">
        <v>11</v>
      </c>
      <c r="G13" s="81">
        <v>3</v>
      </c>
      <c r="H13" s="81">
        <v>0</v>
      </c>
      <c r="I13">
        <v>10</v>
      </c>
      <c r="J13">
        <v>0</v>
      </c>
      <c r="K13">
        <v>1</v>
      </c>
      <c r="L13">
        <v>0</v>
      </c>
      <c r="N13" t="s">
        <v>237</v>
      </c>
      <c r="O13" t="s">
        <v>113</v>
      </c>
    </row>
    <row r="14" spans="1:15">
      <c r="A14" s="35" t="s">
        <v>262</v>
      </c>
      <c r="B14">
        <v>7992</v>
      </c>
      <c r="C14">
        <v>707.3</v>
      </c>
      <c r="D14">
        <v>193.7</v>
      </c>
      <c r="E14" s="43">
        <f t="shared" si="0"/>
        <v>3.6515229736706245</v>
      </c>
      <c r="F14">
        <v>12</v>
      </c>
      <c r="G14">
        <v>9</v>
      </c>
      <c r="H14">
        <v>0</v>
      </c>
      <c r="I14">
        <v>8</v>
      </c>
      <c r="J14">
        <v>0</v>
      </c>
      <c r="K14">
        <v>1</v>
      </c>
      <c r="L14">
        <v>0</v>
      </c>
      <c r="N14" t="s">
        <v>237</v>
      </c>
      <c r="O14" t="s">
        <v>113</v>
      </c>
    </row>
    <row r="15" spans="1:15">
      <c r="A15" s="35" t="s">
        <v>263</v>
      </c>
      <c r="B15">
        <v>8738</v>
      </c>
      <c r="C15">
        <v>427.7</v>
      </c>
      <c r="D15">
        <v>145.1</v>
      </c>
      <c r="E15" s="43">
        <f t="shared" si="0"/>
        <v>2.9476223294279809</v>
      </c>
      <c r="F15">
        <v>10</v>
      </c>
      <c r="G15">
        <v>4</v>
      </c>
      <c r="H15">
        <v>0</v>
      </c>
      <c r="I15">
        <v>12</v>
      </c>
      <c r="J15">
        <v>0</v>
      </c>
      <c r="K15">
        <v>1</v>
      </c>
      <c r="L15">
        <v>0</v>
      </c>
      <c r="N15" t="s">
        <v>237</v>
      </c>
      <c r="O15" t="s">
        <v>113</v>
      </c>
    </row>
    <row r="16" spans="1:15">
      <c r="A16" s="35" t="s">
        <v>264</v>
      </c>
      <c r="B16">
        <v>9401</v>
      </c>
      <c r="C16">
        <v>261.08999999999997</v>
      </c>
      <c r="D16">
        <v>74.540000000000006</v>
      </c>
      <c r="E16" s="43">
        <f t="shared" si="0"/>
        <v>3.5026831231553524</v>
      </c>
      <c r="F16">
        <v>9</v>
      </c>
      <c r="G16">
        <v>3</v>
      </c>
      <c r="H16">
        <v>0</v>
      </c>
      <c r="I16">
        <v>8</v>
      </c>
      <c r="J16">
        <v>0</v>
      </c>
      <c r="K16">
        <v>3</v>
      </c>
      <c r="L16">
        <v>0</v>
      </c>
      <c r="N16" t="s">
        <v>237</v>
      </c>
      <c r="O16" t="s">
        <v>113</v>
      </c>
    </row>
    <row r="17" spans="1:15">
      <c r="A17" s="36" t="s">
        <v>265</v>
      </c>
      <c r="B17">
        <v>10289</v>
      </c>
      <c r="C17">
        <v>364.16</v>
      </c>
      <c r="D17">
        <v>112.9</v>
      </c>
      <c r="E17" s="43">
        <f t="shared" si="0"/>
        <v>3.2255093002657218</v>
      </c>
      <c r="F17">
        <v>5</v>
      </c>
      <c r="G17">
        <v>6</v>
      </c>
      <c r="H17">
        <v>0</v>
      </c>
      <c r="I17">
        <v>12</v>
      </c>
      <c r="J17">
        <v>0</v>
      </c>
      <c r="K17">
        <v>2</v>
      </c>
      <c r="L17">
        <v>0</v>
      </c>
      <c r="N17" t="s">
        <v>237</v>
      </c>
      <c r="O17" t="s">
        <v>113</v>
      </c>
    </row>
    <row r="18" spans="1:15">
      <c r="A18" s="36" t="s">
        <v>266</v>
      </c>
      <c r="B18">
        <v>10498</v>
      </c>
      <c r="C18">
        <v>217.89</v>
      </c>
      <c r="D18">
        <v>101.8</v>
      </c>
      <c r="E18" s="43">
        <f t="shared" si="0"/>
        <v>2.1403732809430256</v>
      </c>
      <c r="F18">
        <v>8</v>
      </c>
      <c r="G18">
        <v>7</v>
      </c>
      <c r="H18">
        <v>0</v>
      </c>
      <c r="I18">
        <v>13</v>
      </c>
      <c r="J18">
        <v>0</v>
      </c>
      <c r="K18">
        <v>2</v>
      </c>
      <c r="L18">
        <v>0</v>
      </c>
      <c r="N18" t="s">
        <v>237</v>
      </c>
      <c r="O18" t="s">
        <v>113</v>
      </c>
    </row>
    <row r="19" spans="1:15">
      <c r="A19" s="36" t="s">
        <v>267</v>
      </c>
      <c r="B19">
        <v>10706</v>
      </c>
      <c r="C19">
        <v>384.54</v>
      </c>
      <c r="D19">
        <v>101.7</v>
      </c>
      <c r="E19" s="43">
        <f t="shared" si="0"/>
        <v>3.7811209439528026</v>
      </c>
      <c r="F19">
        <v>8</v>
      </c>
      <c r="G19">
        <v>4</v>
      </c>
      <c r="H19">
        <v>1</v>
      </c>
      <c r="I19">
        <v>5</v>
      </c>
      <c r="J19">
        <v>0</v>
      </c>
      <c r="K19">
        <v>1</v>
      </c>
      <c r="L19">
        <v>0</v>
      </c>
      <c r="N19" t="s">
        <v>237</v>
      </c>
      <c r="O19" t="s">
        <v>113</v>
      </c>
    </row>
    <row r="20" spans="1:15">
      <c r="A20" s="81"/>
    </row>
    <row r="21" spans="1:15">
      <c r="A21" s="81"/>
    </row>
    <row r="22" spans="1:15">
      <c r="A22" s="81"/>
    </row>
    <row r="23" spans="1:15">
      <c r="A23" s="81"/>
    </row>
    <row r="24" spans="1:15">
      <c r="A24" s="81"/>
    </row>
    <row r="25" spans="1:15">
      <c r="A25" s="81"/>
    </row>
    <row r="26" spans="1:15">
      <c r="A26" s="81"/>
    </row>
    <row r="27" spans="1:15">
      <c r="A27" s="81"/>
    </row>
    <row r="28" spans="1:15">
      <c r="A28" s="81"/>
    </row>
    <row r="29" spans="1:15">
      <c r="A29" s="81"/>
    </row>
    <row r="30" spans="1:15">
      <c r="A30" s="81"/>
    </row>
    <row r="31" spans="1:15">
      <c r="A31" s="81"/>
    </row>
    <row r="32" spans="1:15">
      <c r="A32" s="81"/>
    </row>
    <row r="33" spans="1:1">
      <c r="A33" s="8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B15" sqref="B15"/>
    </sheetView>
  </sheetViews>
  <sheetFormatPr defaultColWidth="8.85546875" defaultRowHeight="15"/>
  <cols>
    <col min="13" max="14" width="11.28515625" customWidth="1"/>
    <col min="15" max="15" width="15.85546875" customWidth="1"/>
    <col min="16" max="16" width="11.42578125" customWidth="1"/>
    <col min="17" max="17" width="15.7109375" customWidth="1"/>
    <col min="18" max="18" width="15.85546875" customWidth="1"/>
    <col min="19" max="19" width="14" customWidth="1"/>
    <col min="22" max="22" width="28.42578125" customWidth="1"/>
  </cols>
  <sheetData>
    <row r="1" spans="1:23" s="12" customFormat="1">
      <c r="A1" s="10" t="s">
        <v>0</v>
      </c>
      <c r="B1" s="11"/>
      <c r="C1" s="10" t="s">
        <v>1</v>
      </c>
      <c r="D1" s="10" t="s">
        <v>2</v>
      </c>
      <c r="E1" s="10" t="s">
        <v>3</v>
      </c>
      <c r="F1" s="11" t="s">
        <v>11</v>
      </c>
      <c r="G1" s="10" t="s">
        <v>4</v>
      </c>
      <c r="H1" s="28" t="s">
        <v>232</v>
      </c>
      <c r="I1" s="11" t="s">
        <v>239</v>
      </c>
      <c r="J1" s="32" t="s">
        <v>5</v>
      </c>
      <c r="K1" s="33" t="s">
        <v>14</v>
      </c>
      <c r="L1" s="11" t="s">
        <v>333</v>
      </c>
      <c r="M1" s="10" t="s">
        <v>19</v>
      </c>
      <c r="N1" s="11" t="s">
        <v>334</v>
      </c>
      <c r="O1" s="10" t="s">
        <v>20</v>
      </c>
      <c r="P1" s="11" t="s">
        <v>15</v>
      </c>
      <c r="Q1" s="11" t="s">
        <v>21</v>
      </c>
      <c r="R1" s="11" t="s">
        <v>22</v>
      </c>
      <c r="S1" s="11" t="s">
        <v>16</v>
      </c>
      <c r="T1" s="11" t="s">
        <v>12</v>
      </c>
      <c r="U1" s="11" t="s">
        <v>13</v>
      </c>
      <c r="V1" s="10" t="s">
        <v>6</v>
      </c>
      <c r="W1" s="11" t="s">
        <v>7</v>
      </c>
    </row>
    <row r="2" spans="1:23">
      <c r="A2" s="17" t="s">
        <v>322</v>
      </c>
      <c r="B2">
        <v>3505</v>
      </c>
      <c r="C2">
        <v>200.52</v>
      </c>
      <c r="D2">
        <v>93.32</v>
      </c>
      <c r="E2">
        <f>C2/D2</f>
        <v>2.1487355336476641</v>
      </c>
      <c r="F2">
        <v>3</v>
      </c>
      <c r="G2">
        <v>24</v>
      </c>
      <c r="H2">
        <v>0</v>
      </c>
      <c r="I2">
        <v>33</v>
      </c>
      <c r="J2">
        <v>3619.83</v>
      </c>
      <c r="K2">
        <f>(I2/J2)*2500</f>
        <v>22.791125550094897</v>
      </c>
      <c r="L2">
        <v>0</v>
      </c>
      <c r="M2">
        <f>(L2/J2)*2500</f>
        <v>0</v>
      </c>
      <c r="N2">
        <v>4</v>
      </c>
      <c r="O2">
        <f>(N2/J2)*2500</f>
        <v>2.762560672738775</v>
      </c>
      <c r="P2" t="s">
        <v>41</v>
      </c>
      <c r="Q2" t="s">
        <v>41</v>
      </c>
      <c r="R2" t="s">
        <v>41</v>
      </c>
      <c r="S2" t="s">
        <v>41</v>
      </c>
      <c r="W2" t="s">
        <v>337</v>
      </c>
    </row>
    <row r="3" spans="1:23" s="65" customFormat="1">
      <c r="A3" s="66" t="s">
        <v>323</v>
      </c>
      <c r="V3" s="65" t="s">
        <v>335</v>
      </c>
      <c r="W3" s="65" t="s">
        <v>337</v>
      </c>
    </row>
    <row r="4" spans="1:23" s="65" customFormat="1">
      <c r="A4" s="66" t="s">
        <v>324</v>
      </c>
      <c r="V4" s="65" t="s">
        <v>335</v>
      </c>
      <c r="W4" s="65" t="s">
        <v>337</v>
      </c>
    </row>
    <row r="5" spans="1:23">
      <c r="A5" s="17" t="s">
        <v>325</v>
      </c>
      <c r="C5">
        <v>253.9</v>
      </c>
      <c r="D5">
        <v>120.1</v>
      </c>
      <c r="E5">
        <f>C5/D5</f>
        <v>2.1140716069941718</v>
      </c>
      <c r="F5">
        <v>4</v>
      </c>
      <c r="G5">
        <v>42</v>
      </c>
      <c r="H5">
        <v>0</v>
      </c>
      <c r="I5">
        <v>34</v>
      </c>
      <c r="J5">
        <v>4220.24</v>
      </c>
      <c r="K5">
        <f>(I5/J5)*2500</f>
        <v>20.141034633101434</v>
      </c>
      <c r="L5">
        <v>0</v>
      </c>
      <c r="N5">
        <v>2</v>
      </c>
      <c r="O5">
        <f>(N5/J5)*2500</f>
        <v>1.1847667431236137</v>
      </c>
      <c r="P5">
        <v>2</v>
      </c>
      <c r="Q5">
        <v>23</v>
      </c>
      <c r="R5">
        <v>5</v>
      </c>
      <c r="S5">
        <f>(Q5/R5)</f>
        <v>4.5999999999999996</v>
      </c>
      <c r="W5" t="s">
        <v>337</v>
      </c>
    </row>
    <row r="6" spans="1:23" s="65" customFormat="1">
      <c r="A6" s="66" t="s">
        <v>326</v>
      </c>
      <c r="V6" s="65" t="s">
        <v>335</v>
      </c>
      <c r="W6" s="65" t="s">
        <v>337</v>
      </c>
    </row>
    <row r="7" spans="1:23">
      <c r="A7" s="17" t="s">
        <v>327</v>
      </c>
      <c r="B7">
        <v>4060</v>
      </c>
      <c r="C7">
        <v>207.65</v>
      </c>
      <c r="D7">
        <v>132.80000000000001</v>
      </c>
      <c r="E7">
        <f>C7/D7</f>
        <v>1.563629518072289</v>
      </c>
      <c r="F7">
        <v>3</v>
      </c>
      <c r="G7">
        <v>24</v>
      </c>
      <c r="H7">
        <v>0</v>
      </c>
      <c r="I7">
        <v>37</v>
      </c>
      <c r="J7">
        <v>2646.62</v>
      </c>
      <c r="K7">
        <f>(I7/J7)*2500</f>
        <v>34.950238417302074</v>
      </c>
      <c r="L7">
        <v>0</v>
      </c>
      <c r="N7">
        <v>2</v>
      </c>
      <c r="O7">
        <f t="shared" ref="O7:O12" si="0">(N7/J7)*2500</f>
        <v>1.8892020766109225</v>
      </c>
      <c r="P7">
        <v>4</v>
      </c>
      <c r="Q7">
        <v>17</v>
      </c>
      <c r="R7">
        <v>5</v>
      </c>
      <c r="S7">
        <f>(Q7/R7)</f>
        <v>3.4</v>
      </c>
      <c r="W7" t="s">
        <v>337</v>
      </c>
    </row>
    <row r="8" spans="1:23">
      <c r="A8" s="17" t="s">
        <v>328</v>
      </c>
      <c r="C8">
        <v>154.96</v>
      </c>
      <c r="D8">
        <v>141.69999999999999</v>
      </c>
      <c r="E8">
        <f>C8/D8</f>
        <v>1.0935779816513762</v>
      </c>
      <c r="F8">
        <v>3</v>
      </c>
      <c r="G8">
        <v>14</v>
      </c>
      <c r="H8">
        <v>1</v>
      </c>
      <c r="I8">
        <v>43</v>
      </c>
      <c r="J8">
        <v>5631</v>
      </c>
      <c r="K8">
        <f>(I8/J8)*2500</f>
        <v>19.090747646954362</v>
      </c>
      <c r="L8">
        <v>0</v>
      </c>
      <c r="N8">
        <v>2</v>
      </c>
      <c r="O8">
        <f t="shared" si="0"/>
        <v>0.88794175102113304</v>
      </c>
      <c r="P8">
        <v>5</v>
      </c>
      <c r="Q8">
        <v>19</v>
      </c>
      <c r="R8">
        <v>5</v>
      </c>
      <c r="S8">
        <f t="shared" ref="S8:S12" si="1">(Q8/R8)</f>
        <v>3.8</v>
      </c>
      <c r="W8" t="s">
        <v>337</v>
      </c>
    </row>
    <row r="9" spans="1:23">
      <c r="A9" s="17" t="s">
        <v>329</v>
      </c>
      <c r="C9">
        <v>351.14</v>
      </c>
      <c r="D9">
        <v>173.47</v>
      </c>
      <c r="E9">
        <f>C9/D9</f>
        <v>2.0242116792528968</v>
      </c>
      <c r="F9">
        <v>7</v>
      </c>
      <c r="G9">
        <v>7</v>
      </c>
      <c r="H9">
        <v>0</v>
      </c>
      <c r="I9">
        <v>46</v>
      </c>
      <c r="J9">
        <v>5452.73</v>
      </c>
      <c r="K9">
        <f>(I9/J9)*2500</f>
        <v>21.090352905792148</v>
      </c>
      <c r="L9">
        <v>0</v>
      </c>
      <c r="N9">
        <v>2</v>
      </c>
      <c r="O9">
        <f t="shared" si="0"/>
        <v>0.91697186546922371</v>
      </c>
      <c r="P9">
        <v>0</v>
      </c>
      <c r="Q9">
        <v>14</v>
      </c>
      <c r="R9">
        <v>5</v>
      </c>
      <c r="S9">
        <f t="shared" si="1"/>
        <v>2.8</v>
      </c>
      <c r="W9" t="s">
        <v>337</v>
      </c>
    </row>
    <row r="10" spans="1:23" s="65" customFormat="1">
      <c r="A10" s="66" t="s">
        <v>330</v>
      </c>
      <c r="V10" s="65" t="s">
        <v>336</v>
      </c>
      <c r="W10" s="65" t="s">
        <v>337</v>
      </c>
    </row>
    <row r="11" spans="1:23">
      <c r="A11" s="17" t="s">
        <v>331</v>
      </c>
      <c r="C11">
        <v>291.33</v>
      </c>
      <c r="D11">
        <v>123.58</v>
      </c>
      <c r="E11">
        <f>C11/D11</f>
        <v>2.357420294546043</v>
      </c>
      <c r="F11">
        <v>5</v>
      </c>
      <c r="G11">
        <v>17</v>
      </c>
      <c r="H11">
        <v>0</v>
      </c>
      <c r="I11">
        <v>52</v>
      </c>
      <c r="J11">
        <v>4818.29</v>
      </c>
      <c r="K11">
        <f>(I11/J11)*2500</f>
        <v>26.980526286296591</v>
      </c>
      <c r="L11">
        <v>0</v>
      </c>
      <c r="N11">
        <v>3</v>
      </c>
      <c r="O11">
        <f t="shared" si="0"/>
        <v>1.5565688242094187</v>
      </c>
      <c r="P11">
        <v>3</v>
      </c>
      <c r="Q11">
        <v>24</v>
      </c>
      <c r="R11">
        <v>5</v>
      </c>
      <c r="S11">
        <f t="shared" si="1"/>
        <v>4.8</v>
      </c>
      <c r="W11" t="s">
        <v>337</v>
      </c>
    </row>
    <row r="12" spans="1:23">
      <c r="A12" t="s">
        <v>332</v>
      </c>
      <c r="B12">
        <v>4096</v>
      </c>
      <c r="C12">
        <v>196.46</v>
      </c>
      <c r="D12">
        <v>278.23</v>
      </c>
      <c r="E12">
        <f>C12/D12</f>
        <v>0.70610645868526034</v>
      </c>
      <c r="F12">
        <v>5</v>
      </c>
      <c r="G12">
        <v>36</v>
      </c>
      <c r="H12">
        <v>0</v>
      </c>
      <c r="I12">
        <v>55</v>
      </c>
      <c r="J12">
        <v>5235</v>
      </c>
      <c r="K12">
        <f>(I12/J12)*2500</f>
        <v>26.265520534861508</v>
      </c>
      <c r="L12">
        <v>0</v>
      </c>
      <c r="N12">
        <v>3</v>
      </c>
      <c r="O12">
        <f t="shared" si="0"/>
        <v>1.4326647564469912</v>
      </c>
      <c r="P12">
        <v>2</v>
      </c>
      <c r="Q12">
        <v>17</v>
      </c>
      <c r="R12">
        <v>5</v>
      </c>
      <c r="S12">
        <f t="shared" si="1"/>
        <v>3.4</v>
      </c>
      <c r="W12" t="s">
        <v>337</v>
      </c>
    </row>
    <row r="13" spans="1:23">
      <c r="A13" s="35" t="s">
        <v>281</v>
      </c>
    </row>
    <row r="14" spans="1:23">
      <c r="A14" s="35" t="s">
        <v>282</v>
      </c>
    </row>
    <row r="15" spans="1:23">
      <c r="A15" s="35" t="s">
        <v>283</v>
      </c>
    </row>
    <row r="16" spans="1:23">
      <c r="A16" s="37" t="s">
        <v>284</v>
      </c>
    </row>
    <row r="17" spans="1:1">
      <c r="A17" s="37" t="s">
        <v>285</v>
      </c>
    </row>
    <row r="18" spans="1:1">
      <c r="A18" s="37" t="s">
        <v>286</v>
      </c>
    </row>
    <row r="19" spans="1:1">
      <c r="A19" s="37" t="s">
        <v>287</v>
      </c>
    </row>
    <row r="20" spans="1:1">
      <c r="A20" s="37" t="s">
        <v>288</v>
      </c>
    </row>
    <row r="21" spans="1:1">
      <c r="A21" s="37" t="s">
        <v>289</v>
      </c>
    </row>
    <row r="22" spans="1:1">
      <c r="A22" s="37" t="s">
        <v>290</v>
      </c>
    </row>
    <row r="23" spans="1:1">
      <c r="A23" s="37" t="s">
        <v>291</v>
      </c>
    </row>
    <row r="24" spans="1:1">
      <c r="A24" s="37" t="s">
        <v>292</v>
      </c>
    </row>
    <row r="25" spans="1:1">
      <c r="A25" s="37" t="s">
        <v>293</v>
      </c>
    </row>
    <row r="26" spans="1:1">
      <c r="A26" s="37" t="s">
        <v>294</v>
      </c>
    </row>
    <row r="27" spans="1:1">
      <c r="A27" s="37" t="s">
        <v>295</v>
      </c>
    </row>
    <row r="28" spans="1:1">
      <c r="A28" s="37" t="s">
        <v>296</v>
      </c>
    </row>
    <row r="29" spans="1:1">
      <c r="A29" s="37" t="s">
        <v>297</v>
      </c>
    </row>
    <row r="30" spans="1:1">
      <c r="A30" s="37" t="s">
        <v>298</v>
      </c>
    </row>
    <row r="31" spans="1:1">
      <c r="A31" s="37" t="s">
        <v>299</v>
      </c>
    </row>
    <row r="32" spans="1:1">
      <c r="A32" s="37" t="s">
        <v>300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L14" sqref="L14"/>
    </sheetView>
  </sheetViews>
  <sheetFormatPr defaultColWidth="8.85546875" defaultRowHeight="15"/>
  <cols>
    <col min="13" max="14" width="11.28515625" customWidth="1"/>
    <col min="15" max="15" width="15.85546875" customWidth="1"/>
    <col min="16" max="16" width="11.42578125" customWidth="1"/>
    <col min="17" max="17" width="28.42578125" customWidth="1"/>
  </cols>
  <sheetData>
    <row r="1" spans="1:18" s="12" customFormat="1">
      <c r="A1" s="10" t="s">
        <v>0</v>
      </c>
      <c r="B1" s="11"/>
      <c r="C1" s="10" t="s">
        <v>1</v>
      </c>
      <c r="D1" s="10" t="s">
        <v>2</v>
      </c>
      <c r="E1" s="10" t="s">
        <v>3</v>
      </c>
      <c r="F1" s="11" t="s">
        <v>11</v>
      </c>
      <c r="G1" s="10" t="s">
        <v>4</v>
      </c>
      <c r="H1" s="28" t="s">
        <v>409</v>
      </c>
      <c r="I1" s="11" t="s">
        <v>239</v>
      </c>
      <c r="J1" s="32" t="s">
        <v>5</v>
      </c>
      <c r="K1" s="33" t="s">
        <v>14</v>
      </c>
      <c r="L1" s="11" t="s">
        <v>333</v>
      </c>
      <c r="M1" s="10" t="s">
        <v>19</v>
      </c>
      <c r="N1" s="11" t="s">
        <v>334</v>
      </c>
      <c r="O1" s="10" t="s">
        <v>20</v>
      </c>
      <c r="P1" s="11" t="s">
        <v>15</v>
      </c>
      <c r="Q1" s="10" t="s">
        <v>6</v>
      </c>
      <c r="R1" s="11" t="s">
        <v>7</v>
      </c>
    </row>
    <row r="2" spans="1:18">
      <c r="A2" s="17" t="s">
        <v>322</v>
      </c>
      <c r="B2">
        <v>3505</v>
      </c>
      <c r="C2">
        <v>200.52</v>
      </c>
      <c r="D2">
        <v>93.32</v>
      </c>
      <c r="E2">
        <f>C2/D2</f>
        <v>2.1487355336476641</v>
      </c>
      <c r="F2">
        <v>3</v>
      </c>
      <c r="G2">
        <v>24</v>
      </c>
      <c r="H2">
        <v>0</v>
      </c>
      <c r="I2">
        <v>33</v>
      </c>
      <c r="J2">
        <v>3619.83</v>
      </c>
      <c r="K2">
        <f>(I2/J2)*2500</f>
        <v>22.791125550094897</v>
      </c>
      <c r="L2">
        <v>0</v>
      </c>
      <c r="M2">
        <f>(L2/J2)*2500</f>
        <v>0</v>
      </c>
      <c r="N2">
        <v>4</v>
      </c>
      <c r="O2">
        <f>(N2/J2)*2500</f>
        <v>2.762560672738775</v>
      </c>
      <c r="P2" t="s">
        <v>41</v>
      </c>
      <c r="R2" t="s">
        <v>337</v>
      </c>
    </row>
    <row r="3" spans="1:18" s="81" customFormat="1">
      <c r="A3" s="98" t="s">
        <v>323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335</v>
      </c>
      <c r="R3" s="98" t="s">
        <v>337</v>
      </c>
    </row>
    <row r="4" spans="1:18" s="81" customFormat="1">
      <c r="A4" s="98" t="s">
        <v>324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 t="s">
        <v>335</v>
      </c>
      <c r="R4" s="98" t="s">
        <v>337</v>
      </c>
    </row>
    <row r="5" spans="1:18">
      <c r="A5" s="17" t="s">
        <v>325</v>
      </c>
      <c r="C5">
        <v>253.9</v>
      </c>
      <c r="D5">
        <v>120.1</v>
      </c>
      <c r="E5">
        <f>C5/D5</f>
        <v>2.1140716069941718</v>
      </c>
      <c r="F5">
        <v>4</v>
      </c>
      <c r="G5">
        <v>42</v>
      </c>
      <c r="H5">
        <v>0</v>
      </c>
      <c r="I5">
        <v>34</v>
      </c>
      <c r="J5">
        <v>4220.24</v>
      </c>
      <c r="K5">
        <f>(I5/J5)*2500</f>
        <v>20.141034633101434</v>
      </c>
      <c r="L5">
        <v>0</v>
      </c>
      <c r="M5">
        <v>0</v>
      </c>
      <c r="N5">
        <v>2</v>
      </c>
      <c r="O5">
        <f>(N5/J5)*2500</f>
        <v>1.1847667431236137</v>
      </c>
      <c r="P5">
        <v>2</v>
      </c>
      <c r="R5" t="s">
        <v>337</v>
      </c>
    </row>
    <row r="6" spans="1:18" s="81" customFormat="1">
      <c r="A6" s="98" t="s">
        <v>326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 t="s">
        <v>335</v>
      </c>
      <c r="R6" s="98" t="s">
        <v>337</v>
      </c>
    </row>
    <row r="7" spans="1:18">
      <c r="A7" s="17" t="s">
        <v>327</v>
      </c>
      <c r="B7">
        <v>4060</v>
      </c>
      <c r="C7">
        <v>207.65</v>
      </c>
      <c r="D7">
        <v>132.80000000000001</v>
      </c>
      <c r="E7">
        <f>C7/D7</f>
        <v>1.563629518072289</v>
      </c>
      <c r="F7">
        <v>3</v>
      </c>
      <c r="G7">
        <v>24</v>
      </c>
      <c r="H7">
        <v>0</v>
      </c>
      <c r="I7">
        <v>37</v>
      </c>
      <c r="J7">
        <v>2646.62</v>
      </c>
      <c r="K7">
        <f>(I7/J7)*2500</f>
        <v>34.950238417302074</v>
      </c>
      <c r="L7">
        <v>0</v>
      </c>
      <c r="M7">
        <v>0</v>
      </c>
      <c r="N7">
        <v>2</v>
      </c>
      <c r="O7">
        <f t="shared" ref="O7:O12" si="0">(N7/J7)*2500</f>
        <v>1.8892020766109225</v>
      </c>
      <c r="P7">
        <v>4</v>
      </c>
      <c r="R7" t="s">
        <v>337</v>
      </c>
    </row>
    <row r="8" spans="1:18">
      <c r="A8" s="17" t="s">
        <v>328</v>
      </c>
      <c r="C8">
        <v>154.96</v>
      </c>
      <c r="D8">
        <v>141.69999999999999</v>
      </c>
      <c r="E8">
        <f>C8/D8</f>
        <v>1.0935779816513762</v>
      </c>
      <c r="F8">
        <v>3</v>
      </c>
      <c r="G8">
        <v>14</v>
      </c>
      <c r="H8">
        <v>1</v>
      </c>
      <c r="I8">
        <v>43</v>
      </c>
      <c r="J8">
        <v>5631</v>
      </c>
      <c r="K8">
        <f>(I8/J8)*2500</f>
        <v>19.090747646954362</v>
      </c>
      <c r="L8">
        <v>0</v>
      </c>
      <c r="N8">
        <v>2</v>
      </c>
      <c r="O8">
        <f t="shared" si="0"/>
        <v>0.88794175102113304</v>
      </c>
      <c r="P8">
        <v>5</v>
      </c>
      <c r="R8" t="s">
        <v>337</v>
      </c>
    </row>
    <row r="9" spans="1:18">
      <c r="A9" s="17" t="s">
        <v>329</v>
      </c>
      <c r="C9">
        <v>351.14</v>
      </c>
      <c r="D9">
        <v>173.47</v>
      </c>
      <c r="E9">
        <f>C9/D9</f>
        <v>2.0242116792528968</v>
      </c>
      <c r="F9">
        <v>7</v>
      </c>
      <c r="G9">
        <v>7</v>
      </c>
      <c r="H9">
        <v>0</v>
      </c>
      <c r="I9">
        <v>46</v>
      </c>
      <c r="J9">
        <v>5452.73</v>
      </c>
      <c r="K9">
        <f>(I9/J9)*2500</f>
        <v>21.090352905792148</v>
      </c>
      <c r="L9">
        <v>0</v>
      </c>
      <c r="M9">
        <v>0</v>
      </c>
      <c r="N9">
        <v>2</v>
      </c>
      <c r="O9">
        <f t="shared" si="0"/>
        <v>0.91697186546922371</v>
      </c>
      <c r="P9">
        <v>0</v>
      </c>
      <c r="R9" t="s">
        <v>337</v>
      </c>
    </row>
    <row r="10" spans="1:18" s="81" customFormat="1">
      <c r="A10" s="98" t="s">
        <v>330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 t="s">
        <v>336</v>
      </c>
      <c r="R10" s="98" t="s">
        <v>337</v>
      </c>
    </row>
    <row r="11" spans="1:18">
      <c r="A11" s="17" t="s">
        <v>331</v>
      </c>
      <c r="C11">
        <v>291.33</v>
      </c>
      <c r="D11">
        <v>123.58</v>
      </c>
      <c r="E11">
        <f>C11/D11</f>
        <v>2.357420294546043</v>
      </c>
      <c r="F11">
        <v>5</v>
      </c>
      <c r="G11">
        <v>17</v>
      </c>
      <c r="H11">
        <v>0</v>
      </c>
      <c r="I11">
        <v>52</v>
      </c>
      <c r="J11">
        <v>4818.29</v>
      </c>
      <c r="K11">
        <f>(I11/J11)*2500</f>
        <v>26.980526286296591</v>
      </c>
      <c r="L11">
        <v>0</v>
      </c>
      <c r="M11">
        <v>0</v>
      </c>
      <c r="N11">
        <v>3</v>
      </c>
      <c r="O11">
        <f t="shared" si="0"/>
        <v>1.5565688242094187</v>
      </c>
      <c r="P11">
        <v>3</v>
      </c>
      <c r="R11" t="s">
        <v>337</v>
      </c>
    </row>
    <row r="12" spans="1:18">
      <c r="A12" t="s">
        <v>332</v>
      </c>
      <c r="B12">
        <v>4096</v>
      </c>
      <c r="C12">
        <v>196.46</v>
      </c>
      <c r="D12">
        <v>278.23</v>
      </c>
      <c r="E12">
        <f>C12/D12</f>
        <v>0.70610645868526034</v>
      </c>
      <c r="F12">
        <v>5</v>
      </c>
      <c r="G12">
        <v>36</v>
      </c>
      <c r="H12">
        <v>0</v>
      </c>
      <c r="I12">
        <v>55</v>
      </c>
      <c r="J12">
        <v>5235</v>
      </c>
      <c r="K12">
        <f>(I12/J12)*2500</f>
        <v>26.265520534861508</v>
      </c>
      <c r="L12">
        <v>0</v>
      </c>
      <c r="M12">
        <v>0</v>
      </c>
      <c r="N12">
        <v>3</v>
      </c>
      <c r="O12">
        <f t="shared" si="0"/>
        <v>1.4326647564469912</v>
      </c>
      <c r="P12">
        <v>2</v>
      </c>
      <c r="R12" t="s">
        <v>337</v>
      </c>
    </row>
    <row r="13" spans="1:18">
      <c r="A13" s="81"/>
    </row>
    <row r="14" spans="1:18">
      <c r="A14" s="81"/>
    </row>
    <row r="15" spans="1:18">
      <c r="A15" s="81"/>
    </row>
    <row r="16" spans="1:18">
      <c r="A16" s="81"/>
    </row>
    <row r="17" spans="1:1">
      <c r="A17" s="81"/>
    </row>
    <row r="18" spans="1:1">
      <c r="A18" s="81"/>
    </row>
    <row r="19" spans="1:1">
      <c r="A19" s="81"/>
    </row>
    <row r="20" spans="1:1">
      <c r="A20" s="81"/>
    </row>
    <row r="21" spans="1:1">
      <c r="A21" s="81"/>
    </row>
    <row r="22" spans="1:1">
      <c r="A22" s="81"/>
    </row>
    <row r="23" spans="1:1">
      <c r="A23" s="81"/>
    </row>
    <row r="24" spans="1:1">
      <c r="A24" s="81"/>
    </row>
    <row r="25" spans="1:1">
      <c r="A25" s="81"/>
    </row>
    <row r="26" spans="1:1">
      <c r="A26" s="81"/>
    </row>
    <row r="27" spans="1:1">
      <c r="A27" s="81"/>
    </row>
    <row r="28" spans="1:1">
      <c r="A28" s="81"/>
    </row>
    <row r="29" spans="1:1">
      <c r="A29" s="81"/>
    </row>
    <row r="30" spans="1:1">
      <c r="A30" s="81"/>
    </row>
    <row r="31" spans="1:1">
      <c r="A31" s="81"/>
    </row>
    <row r="32" spans="1:1">
      <c r="A32" s="81"/>
    </row>
    <row r="33" spans="1:1">
      <c r="A33" s="8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H2" sqref="H2"/>
    </sheetView>
  </sheetViews>
  <sheetFormatPr defaultColWidth="8.85546875" defaultRowHeight="15"/>
  <cols>
    <col min="1" max="1" width="12.140625" customWidth="1"/>
    <col min="2" max="2" width="6.85546875" customWidth="1"/>
  </cols>
  <sheetData>
    <row r="1" spans="1:19" s="12" customFormat="1">
      <c r="A1" s="10" t="s">
        <v>338</v>
      </c>
      <c r="B1" s="11"/>
      <c r="C1" s="10" t="s">
        <v>1</v>
      </c>
      <c r="D1" s="10" t="s">
        <v>2</v>
      </c>
      <c r="E1" s="10" t="s">
        <v>3</v>
      </c>
      <c r="F1" s="11" t="s">
        <v>11</v>
      </c>
      <c r="G1" s="10" t="s">
        <v>4</v>
      </c>
      <c r="H1" s="28" t="s">
        <v>409</v>
      </c>
      <c r="I1" s="11" t="s">
        <v>239</v>
      </c>
      <c r="J1" s="10" t="s">
        <v>19</v>
      </c>
      <c r="K1" s="10" t="s">
        <v>20</v>
      </c>
      <c r="L1" s="11" t="s">
        <v>15</v>
      </c>
      <c r="M1" s="11" t="s">
        <v>21</v>
      </c>
      <c r="N1" s="11" t="s">
        <v>22</v>
      </c>
      <c r="O1" s="11" t="s">
        <v>16</v>
      </c>
      <c r="P1" s="11" t="s">
        <v>12</v>
      </c>
      <c r="Q1" s="11" t="s">
        <v>13</v>
      </c>
      <c r="R1" s="10" t="s">
        <v>6</v>
      </c>
      <c r="S1" s="11" t="s">
        <v>7</v>
      </c>
    </row>
    <row r="2" spans="1:19">
      <c r="A2" s="67" t="s">
        <v>339</v>
      </c>
      <c r="B2" s="69">
        <v>1</v>
      </c>
      <c r="C2">
        <v>377.62</v>
      </c>
      <c r="D2">
        <v>76.12</v>
      </c>
      <c r="E2">
        <f t="shared" ref="E2:E10" si="0">(C2/D2)</f>
        <v>4.9608512874408826</v>
      </c>
      <c r="F2">
        <v>5</v>
      </c>
      <c r="G2">
        <v>8</v>
      </c>
      <c r="H2">
        <v>0</v>
      </c>
      <c r="I2">
        <v>7</v>
      </c>
      <c r="J2">
        <v>0</v>
      </c>
      <c r="K2">
        <v>1</v>
      </c>
      <c r="L2">
        <v>1</v>
      </c>
      <c r="M2">
        <v>22</v>
      </c>
      <c r="N2">
        <v>5</v>
      </c>
      <c r="O2">
        <f>(M2/N2)</f>
        <v>4.4000000000000004</v>
      </c>
      <c r="S2" s="5" t="s">
        <v>113</v>
      </c>
    </row>
    <row r="3" spans="1:19">
      <c r="A3" s="67" t="s">
        <v>340</v>
      </c>
      <c r="B3" s="69"/>
      <c r="C3">
        <v>120.76</v>
      </c>
      <c r="D3">
        <v>28.78</v>
      </c>
      <c r="E3">
        <f t="shared" si="0"/>
        <v>4.1959694232105633</v>
      </c>
      <c r="F3">
        <v>5</v>
      </c>
      <c r="G3">
        <v>11</v>
      </c>
      <c r="H3">
        <v>0</v>
      </c>
      <c r="I3">
        <v>12</v>
      </c>
      <c r="J3">
        <v>0</v>
      </c>
      <c r="K3">
        <v>5</v>
      </c>
      <c r="L3">
        <v>0</v>
      </c>
      <c r="M3">
        <v>8</v>
      </c>
      <c r="N3">
        <v>5</v>
      </c>
      <c r="O3">
        <f t="shared" ref="O3:O10" si="1">(M3/N3)</f>
        <v>1.6</v>
      </c>
      <c r="S3" s="5" t="s">
        <v>113</v>
      </c>
    </row>
    <row r="4" spans="1:19">
      <c r="A4" s="67" t="s">
        <v>341</v>
      </c>
      <c r="B4" s="69">
        <v>1</v>
      </c>
      <c r="C4">
        <v>191.26</v>
      </c>
      <c r="D4">
        <v>58.75</v>
      </c>
      <c r="E4">
        <f t="shared" si="0"/>
        <v>3.2554893617021277</v>
      </c>
      <c r="F4">
        <v>4</v>
      </c>
      <c r="G4">
        <v>13</v>
      </c>
      <c r="H4">
        <v>0</v>
      </c>
      <c r="I4">
        <v>11</v>
      </c>
      <c r="J4">
        <v>0</v>
      </c>
      <c r="K4">
        <v>4</v>
      </c>
      <c r="L4">
        <v>1</v>
      </c>
      <c r="M4">
        <v>10</v>
      </c>
      <c r="N4">
        <v>5</v>
      </c>
      <c r="O4">
        <f t="shared" si="1"/>
        <v>2</v>
      </c>
      <c r="S4" s="5" t="s">
        <v>113</v>
      </c>
    </row>
    <row r="5" spans="1:19">
      <c r="A5" s="67" t="s">
        <v>342</v>
      </c>
      <c r="B5" s="70"/>
      <c r="C5">
        <v>220.78</v>
      </c>
      <c r="D5">
        <v>63.96</v>
      </c>
      <c r="E5">
        <f t="shared" si="0"/>
        <v>3.4518449030644152</v>
      </c>
      <c r="F5">
        <v>3</v>
      </c>
      <c r="G5">
        <v>6</v>
      </c>
      <c r="H5">
        <v>0</v>
      </c>
      <c r="I5">
        <v>22</v>
      </c>
      <c r="J5">
        <v>0</v>
      </c>
      <c r="K5">
        <v>2</v>
      </c>
      <c r="L5">
        <v>4</v>
      </c>
      <c r="M5">
        <v>8</v>
      </c>
      <c r="N5">
        <v>4</v>
      </c>
      <c r="O5">
        <f t="shared" si="1"/>
        <v>2</v>
      </c>
      <c r="S5" s="5" t="s">
        <v>113</v>
      </c>
    </row>
    <row r="6" spans="1:19">
      <c r="A6" s="68" t="s">
        <v>343</v>
      </c>
      <c r="B6" s="69" t="s">
        <v>348</v>
      </c>
      <c r="C6">
        <v>325.25</v>
      </c>
      <c r="D6">
        <v>66.290000000000006</v>
      </c>
      <c r="E6">
        <f t="shared" si="0"/>
        <v>4.9064715643385117</v>
      </c>
      <c r="F6">
        <v>4</v>
      </c>
      <c r="G6">
        <v>11</v>
      </c>
      <c r="H6">
        <v>1</v>
      </c>
      <c r="I6">
        <v>22</v>
      </c>
      <c r="J6">
        <v>0</v>
      </c>
      <c r="K6">
        <v>4</v>
      </c>
      <c r="L6">
        <v>4</v>
      </c>
      <c r="M6">
        <v>7</v>
      </c>
      <c r="N6">
        <v>5</v>
      </c>
      <c r="O6">
        <f t="shared" si="1"/>
        <v>1.4</v>
      </c>
      <c r="S6" s="5" t="s">
        <v>113</v>
      </c>
    </row>
    <row r="7" spans="1:19">
      <c r="A7" s="67" t="s">
        <v>344</v>
      </c>
      <c r="B7" s="69"/>
      <c r="C7">
        <v>272.37</v>
      </c>
      <c r="D7">
        <v>82.77</v>
      </c>
      <c r="E7">
        <f t="shared" si="0"/>
        <v>3.2906850308082642</v>
      </c>
      <c r="F7">
        <v>2</v>
      </c>
      <c r="G7">
        <v>13</v>
      </c>
      <c r="H7">
        <v>0</v>
      </c>
      <c r="I7">
        <v>19</v>
      </c>
      <c r="J7">
        <v>0</v>
      </c>
      <c r="K7">
        <v>1</v>
      </c>
      <c r="L7">
        <v>0</v>
      </c>
      <c r="M7">
        <v>6</v>
      </c>
      <c r="N7">
        <v>5</v>
      </c>
      <c r="O7">
        <f t="shared" si="1"/>
        <v>1.2</v>
      </c>
      <c r="S7" s="5" t="s">
        <v>113</v>
      </c>
    </row>
    <row r="8" spans="1:19">
      <c r="A8" s="67" t="s">
        <v>345</v>
      </c>
      <c r="B8" s="69"/>
      <c r="C8">
        <v>331.01</v>
      </c>
      <c r="D8">
        <v>80.73</v>
      </c>
      <c r="E8">
        <f t="shared" si="0"/>
        <v>4.1002105784714473</v>
      </c>
      <c r="F8">
        <v>5</v>
      </c>
      <c r="G8">
        <v>11</v>
      </c>
      <c r="H8">
        <v>0</v>
      </c>
      <c r="I8">
        <v>11</v>
      </c>
      <c r="J8">
        <v>0</v>
      </c>
      <c r="K8">
        <v>2</v>
      </c>
      <c r="L8">
        <v>2</v>
      </c>
      <c r="M8" s="42" t="s">
        <v>41</v>
      </c>
      <c r="N8" s="42" t="s">
        <v>41</v>
      </c>
      <c r="O8" s="42" t="s">
        <v>41</v>
      </c>
      <c r="S8" s="5" t="s">
        <v>113</v>
      </c>
    </row>
    <row r="9" spans="1:19">
      <c r="A9" s="67" t="s">
        <v>346</v>
      </c>
      <c r="B9" s="69" t="s">
        <v>349</v>
      </c>
      <c r="C9">
        <v>233.57</v>
      </c>
      <c r="D9">
        <v>56.4</v>
      </c>
      <c r="E9">
        <f t="shared" si="0"/>
        <v>4.141312056737589</v>
      </c>
      <c r="F9" s="21">
        <v>5</v>
      </c>
      <c r="G9">
        <v>6</v>
      </c>
      <c r="H9">
        <v>3</v>
      </c>
      <c r="I9">
        <v>13</v>
      </c>
      <c r="J9">
        <v>0</v>
      </c>
      <c r="K9">
        <v>2</v>
      </c>
      <c r="L9">
        <v>0</v>
      </c>
      <c r="M9">
        <v>6</v>
      </c>
      <c r="N9">
        <v>3</v>
      </c>
      <c r="O9">
        <f t="shared" si="1"/>
        <v>2</v>
      </c>
      <c r="S9" s="5" t="s">
        <v>113</v>
      </c>
    </row>
    <row r="10" spans="1:19">
      <c r="A10" s="67" t="s">
        <v>347</v>
      </c>
      <c r="B10" s="69"/>
      <c r="C10">
        <v>215.05</v>
      </c>
      <c r="D10">
        <v>54.47</v>
      </c>
      <c r="E10">
        <f t="shared" si="0"/>
        <v>3.9480447953001656</v>
      </c>
      <c r="F10">
        <v>2</v>
      </c>
      <c r="G10">
        <v>18</v>
      </c>
      <c r="H10">
        <v>0</v>
      </c>
      <c r="I10">
        <v>11</v>
      </c>
      <c r="J10">
        <v>0</v>
      </c>
      <c r="K10">
        <v>1</v>
      </c>
      <c r="L10">
        <v>1</v>
      </c>
      <c r="M10">
        <v>7</v>
      </c>
      <c r="N10">
        <v>4</v>
      </c>
      <c r="O10">
        <f t="shared" si="1"/>
        <v>1.75</v>
      </c>
      <c r="S10" s="5" t="s">
        <v>113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8" sqref="M8"/>
    </sheetView>
  </sheetViews>
  <sheetFormatPr defaultColWidth="8.85546875" defaultRowHeight="15"/>
  <cols>
    <col min="1" max="1" width="12.140625" customWidth="1"/>
    <col min="2" max="2" width="6.85546875" customWidth="1"/>
  </cols>
  <sheetData>
    <row r="1" spans="1:14" s="12" customFormat="1">
      <c r="A1" s="10" t="s">
        <v>338</v>
      </c>
      <c r="B1" s="11"/>
      <c r="C1" s="10" t="s">
        <v>1</v>
      </c>
      <c r="D1" s="10" t="s">
        <v>2</v>
      </c>
      <c r="E1" s="10" t="s">
        <v>3</v>
      </c>
      <c r="F1" s="11" t="s">
        <v>11</v>
      </c>
      <c r="G1" s="10" t="s">
        <v>4</v>
      </c>
      <c r="H1" s="28" t="s">
        <v>409</v>
      </c>
      <c r="I1" s="11" t="s">
        <v>239</v>
      </c>
      <c r="J1" s="10" t="s">
        <v>19</v>
      </c>
      <c r="K1" s="10" t="s">
        <v>20</v>
      </c>
      <c r="L1" s="11" t="s">
        <v>15</v>
      </c>
      <c r="M1" s="10" t="s">
        <v>6</v>
      </c>
      <c r="N1" s="11" t="s">
        <v>7</v>
      </c>
    </row>
    <row r="2" spans="1:14">
      <c r="A2" s="67" t="s">
        <v>339</v>
      </c>
      <c r="B2" s="69">
        <v>1</v>
      </c>
      <c r="C2">
        <v>377.62</v>
      </c>
      <c r="D2">
        <v>76.12</v>
      </c>
      <c r="E2">
        <f t="shared" ref="E2:E10" si="0">(C2/D2)</f>
        <v>4.9608512874408826</v>
      </c>
      <c r="F2">
        <v>5</v>
      </c>
      <c r="G2">
        <v>8</v>
      </c>
      <c r="H2">
        <v>0</v>
      </c>
      <c r="I2">
        <v>7</v>
      </c>
      <c r="J2">
        <v>0</v>
      </c>
      <c r="K2">
        <v>1</v>
      </c>
      <c r="L2">
        <v>1</v>
      </c>
      <c r="N2" s="5" t="s">
        <v>113</v>
      </c>
    </row>
    <row r="3" spans="1:14">
      <c r="A3" s="67" t="s">
        <v>340</v>
      </c>
      <c r="B3" s="69"/>
      <c r="C3">
        <v>120.76</v>
      </c>
      <c r="D3">
        <v>28.78</v>
      </c>
      <c r="E3">
        <f t="shared" si="0"/>
        <v>4.1959694232105633</v>
      </c>
      <c r="F3">
        <v>5</v>
      </c>
      <c r="G3">
        <v>11</v>
      </c>
      <c r="H3">
        <v>0</v>
      </c>
      <c r="I3">
        <v>12</v>
      </c>
      <c r="J3">
        <v>0</v>
      </c>
      <c r="K3">
        <v>5</v>
      </c>
      <c r="L3">
        <v>0</v>
      </c>
      <c r="N3" s="5" t="s">
        <v>113</v>
      </c>
    </row>
    <row r="4" spans="1:14">
      <c r="A4" s="67" t="s">
        <v>341</v>
      </c>
      <c r="B4" s="69">
        <v>1</v>
      </c>
      <c r="C4">
        <v>191.26</v>
      </c>
      <c r="D4">
        <v>58.75</v>
      </c>
      <c r="E4">
        <f t="shared" si="0"/>
        <v>3.2554893617021277</v>
      </c>
      <c r="F4">
        <v>4</v>
      </c>
      <c r="G4">
        <v>13</v>
      </c>
      <c r="H4">
        <v>0</v>
      </c>
      <c r="I4">
        <v>11</v>
      </c>
      <c r="J4">
        <v>0</v>
      </c>
      <c r="K4">
        <v>4</v>
      </c>
      <c r="L4">
        <v>1</v>
      </c>
      <c r="N4" s="5" t="s">
        <v>113</v>
      </c>
    </row>
    <row r="5" spans="1:14">
      <c r="A5" s="67" t="s">
        <v>342</v>
      </c>
      <c r="B5" s="70"/>
      <c r="C5">
        <v>220.78</v>
      </c>
      <c r="D5">
        <v>63.96</v>
      </c>
      <c r="E5">
        <f t="shared" si="0"/>
        <v>3.4518449030644152</v>
      </c>
      <c r="F5">
        <v>3</v>
      </c>
      <c r="G5">
        <v>6</v>
      </c>
      <c r="H5">
        <v>0</v>
      </c>
      <c r="I5">
        <v>22</v>
      </c>
      <c r="J5">
        <v>0</v>
      </c>
      <c r="K5">
        <v>2</v>
      </c>
      <c r="L5">
        <v>4</v>
      </c>
      <c r="N5" s="5" t="s">
        <v>113</v>
      </c>
    </row>
    <row r="6" spans="1:14">
      <c r="A6" s="68" t="s">
        <v>343</v>
      </c>
      <c r="B6" s="69" t="s">
        <v>348</v>
      </c>
      <c r="C6">
        <v>325.25</v>
      </c>
      <c r="D6">
        <v>66.290000000000006</v>
      </c>
      <c r="E6">
        <f t="shared" si="0"/>
        <v>4.9064715643385117</v>
      </c>
      <c r="F6">
        <v>4</v>
      </c>
      <c r="G6">
        <v>11</v>
      </c>
      <c r="H6">
        <v>1</v>
      </c>
      <c r="I6">
        <v>22</v>
      </c>
      <c r="J6">
        <v>0</v>
      </c>
      <c r="K6">
        <v>4</v>
      </c>
      <c r="L6">
        <v>4</v>
      </c>
      <c r="N6" s="5" t="s">
        <v>113</v>
      </c>
    </row>
    <row r="7" spans="1:14">
      <c r="A7" s="67" t="s">
        <v>344</v>
      </c>
      <c r="B7" s="69"/>
      <c r="C7">
        <v>272.37</v>
      </c>
      <c r="D7">
        <v>82.77</v>
      </c>
      <c r="E7">
        <f t="shared" si="0"/>
        <v>3.2906850308082642</v>
      </c>
      <c r="F7">
        <v>2</v>
      </c>
      <c r="G7">
        <v>13</v>
      </c>
      <c r="H7">
        <v>0</v>
      </c>
      <c r="I7">
        <v>19</v>
      </c>
      <c r="J7">
        <v>0</v>
      </c>
      <c r="K7">
        <v>1</v>
      </c>
      <c r="L7">
        <v>0</v>
      </c>
      <c r="N7" s="5" t="s">
        <v>113</v>
      </c>
    </row>
    <row r="8" spans="1:14">
      <c r="A8" s="67" t="s">
        <v>345</v>
      </c>
      <c r="B8" s="69"/>
      <c r="C8">
        <v>331.01</v>
      </c>
      <c r="D8">
        <v>80.73</v>
      </c>
      <c r="E8">
        <f t="shared" si="0"/>
        <v>4.1002105784714473</v>
      </c>
      <c r="F8">
        <v>5</v>
      </c>
      <c r="G8">
        <v>11</v>
      </c>
      <c r="H8">
        <v>0</v>
      </c>
      <c r="I8">
        <v>11</v>
      </c>
      <c r="J8">
        <v>0</v>
      </c>
      <c r="K8">
        <v>2</v>
      </c>
      <c r="L8">
        <v>2</v>
      </c>
      <c r="N8" s="5" t="s">
        <v>113</v>
      </c>
    </row>
    <row r="9" spans="1:14">
      <c r="A9" s="67" t="s">
        <v>346</v>
      </c>
      <c r="B9" s="69" t="s">
        <v>349</v>
      </c>
      <c r="C9">
        <v>233.57</v>
      </c>
      <c r="D9">
        <v>56.4</v>
      </c>
      <c r="E9">
        <f t="shared" si="0"/>
        <v>4.141312056737589</v>
      </c>
      <c r="F9" s="21">
        <v>5</v>
      </c>
      <c r="G9">
        <v>6</v>
      </c>
      <c r="H9">
        <v>3</v>
      </c>
      <c r="I9">
        <v>13</v>
      </c>
      <c r="J9">
        <v>0</v>
      </c>
      <c r="K9">
        <v>2</v>
      </c>
      <c r="L9">
        <v>0</v>
      </c>
      <c r="N9" s="5" t="s">
        <v>113</v>
      </c>
    </row>
    <row r="10" spans="1:14">
      <c r="A10" s="67" t="s">
        <v>347</v>
      </c>
      <c r="B10" s="69"/>
      <c r="C10">
        <v>215.05</v>
      </c>
      <c r="D10">
        <v>54.47</v>
      </c>
      <c r="E10">
        <f t="shared" si="0"/>
        <v>3.9480447953001656</v>
      </c>
      <c r="F10">
        <v>2</v>
      </c>
      <c r="G10">
        <v>18</v>
      </c>
      <c r="H10">
        <v>0</v>
      </c>
      <c r="I10">
        <v>11</v>
      </c>
      <c r="J10">
        <v>0</v>
      </c>
      <c r="K10">
        <v>1</v>
      </c>
      <c r="L10">
        <v>1</v>
      </c>
      <c r="N10" s="5" t="s">
        <v>113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F13" sqref="F13"/>
    </sheetView>
  </sheetViews>
  <sheetFormatPr defaultColWidth="8.85546875" defaultRowHeight="15"/>
  <cols>
    <col min="1" max="1" width="16.42578125" style="90" customWidth="1"/>
    <col min="2" max="16384" width="8.85546875" style="90"/>
  </cols>
  <sheetData>
    <row r="1" spans="1:21" s="116" customFormat="1">
      <c r="A1" s="113" t="s">
        <v>338</v>
      </c>
      <c r="B1" s="113" t="s">
        <v>1</v>
      </c>
      <c r="C1" s="113" t="s">
        <v>2</v>
      </c>
      <c r="D1" s="113" t="s">
        <v>3</v>
      </c>
      <c r="E1" s="114" t="s">
        <v>11</v>
      </c>
      <c r="F1" s="113" t="s">
        <v>4</v>
      </c>
      <c r="G1" s="114" t="s">
        <v>407</v>
      </c>
      <c r="H1" s="115" t="s">
        <v>409</v>
      </c>
      <c r="I1" s="114" t="s">
        <v>239</v>
      </c>
      <c r="J1" s="151" t="s">
        <v>5</v>
      </c>
      <c r="K1" s="152" t="s">
        <v>14</v>
      </c>
      <c r="L1" s="113" t="s">
        <v>19</v>
      </c>
      <c r="M1" s="113" t="s">
        <v>20</v>
      </c>
      <c r="N1" s="114" t="s">
        <v>15</v>
      </c>
      <c r="O1" s="114" t="s">
        <v>21</v>
      </c>
      <c r="P1" s="114" t="s">
        <v>22</v>
      </c>
      <c r="Q1" s="114" t="s">
        <v>16</v>
      </c>
      <c r="R1" s="114" t="s">
        <v>12</v>
      </c>
      <c r="S1" s="114" t="s">
        <v>13</v>
      </c>
      <c r="T1" s="113" t="s">
        <v>6</v>
      </c>
      <c r="U1" s="114" t="s">
        <v>7</v>
      </c>
    </row>
    <row r="2" spans="1:21">
      <c r="A2" s="153" t="s">
        <v>361</v>
      </c>
      <c r="B2" s="90">
        <v>42.92</v>
      </c>
      <c r="C2" s="90">
        <v>83.07</v>
      </c>
      <c r="D2" s="90">
        <f t="shared" ref="D2:D19" si="0">(B2/C2)</f>
        <v>0.51667268568677027</v>
      </c>
      <c r="E2" s="90">
        <v>3</v>
      </c>
      <c r="F2" s="90">
        <v>47</v>
      </c>
      <c r="G2" s="118">
        <v>23</v>
      </c>
      <c r="H2" s="121">
        <v>2</v>
      </c>
      <c r="I2" s="121">
        <v>14</v>
      </c>
      <c r="J2" s="121"/>
      <c r="K2" s="121"/>
      <c r="L2" s="121">
        <v>1</v>
      </c>
      <c r="M2" s="121">
        <v>5</v>
      </c>
      <c r="N2" s="121">
        <v>0</v>
      </c>
      <c r="O2" s="121">
        <v>17</v>
      </c>
      <c r="P2" s="121">
        <v>5</v>
      </c>
      <c r="Q2" s="121">
        <f>(O2/P2)</f>
        <v>3.4</v>
      </c>
    </row>
    <row r="3" spans="1:21">
      <c r="A3" s="153" t="s">
        <v>362</v>
      </c>
      <c r="B3" s="90">
        <v>27.3</v>
      </c>
      <c r="C3" s="90">
        <v>117.63</v>
      </c>
      <c r="D3" s="90">
        <f t="shared" si="0"/>
        <v>0.23208365212955881</v>
      </c>
      <c r="E3" s="90">
        <v>2</v>
      </c>
      <c r="F3" s="90">
        <v>33</v>
      </c>
      <c r="G3" s="118">
        <v>34</v>
      </c>
      <c r="H3" s="121">
        <v>1</v>
      </c>
      <c r="I3" s="121">
        <v>26</v>
      </c>
      <c r="J3" s="121"/>
      <c r="K3" s="121"/>
      <c r="L3" s="121">
        <v>1</v>
      </c>
      <c r="M3" s="121">
        <v>3</v>
      </c>
      <c r="N3" s="121">
        <v>0</v>
      </c>
      <c r="O3" s="121">
        <v>10</v>
      </c>
      <c r="P3" s="121">
        <v>5</v>
      </c>
      <c r="Q3" s="121">
        <f t="shared" ref="Q3:Q4" si="1">(O3/P3)</f>
        <v>2</v>
      </c>
    </row>
    <row r="4" spans="1:21">
      <c r="A4" s="154" t="s">
        <v>363</v>
      </c>
      <c r="B4" s="90">
        <v>118.21</v>
      </c>
      <c r="C4" s="90">
        <v>181.52</v>
      </c>
      <c r="D4" s="90">
        <f t="shared" si="0"/>
        <v>0.65122300572939618</v>
      </c>
      <c r="E4" s="90">
        <v>5</v>
      </c>
      <c r="F4" s="90">
        <v>32</v>
      </c>
      <c r="G4" s="118">
        <v>30</v>
      </c>
      <c r="H4" s="121">
        <v>1</v>
      </c>
      <c r="I4" s="121">
        <v>19</v>
      </c>
      <c r="J4" s="121"/>
      <c r="K4" s="121"/>
      <c r="L4" s="121">
        <v>0</v>
      </c>
      <c r="M4" s="121">
        <v>2</v>
      </c>
      <c r="N4" s="121">
        <v>1</v>
      </c>
      <c r="O4" s="121">
        <v>4</v>
      </c>
      <c r="P4" s="121">
        <v>5</v>
      </c>
      <c r="Q4" s="121">
        <f t="shared" si="1"/>
        <v>0.8</v>
      </c>
    </row>
    <row r="5" spans="1:21">
      <c r="A5" s="155" t="s">
        <v>364</v>
      </c>
      <c r="B5" s="90">
        <v>18.989999999999998</v>
      </c>
      <c r="C5" s="90">
        <v>100.44</v>
      </c>
      <c r="D5" s="90">
        <f t="shared" si="0"/>
        <v>0.18906810035842292</v>
      </c>
      <c r="E5" s="90">
        <v>1</v>
      </c>
      <c r="F5" s="90">
        <v>31</v>
      </c>
      <c r="G5" s="118">
        <v>40</v>
      </c>
      <c r="H5" s="121">
        <v>0</v>
      </c>
      <c r="I5" s="121">
        <v>25</v>
      </c>
      <c r="J5" s="121"/>
      <c r="L5" s="121">
        <v>0</v>
      </c>
      <c r="M5" s="121">
        <v>0</v>
      </c>
      <c r="N5" s="121">
        <v>3</v>
      </c>
      <c r="O5" s="121"/>
      <c r="P5" s="121"/>
      <c r="Q5" s="121"/>
    </row>
    <row r="6" spans="1:21">
      <c r="A6" s="153" t="s">
        <v>365</v>
      </c>
      <c r="B6" s="90">
        <v>178.64</v>
      </c>
      <c r="C6" s="90">
        <v>55.03</v>
      </c>
      <c r="D6" s="90">
        <f t="shared" si="0"/>
        <v>3.2462293294566598</v>
      </c>
      <c r="E6" s="90">
        <v>4</v>
      </c>
      <c r="F6" s="90">
        <v>48</v>
      </c>
      <c r="G6" s="118">
        <v>31</v>
      </c>
      <c r="H6" s="121">
        <v>0</v>
      </c>
      <c r="I6" s="121">
        <v>30</v>
      </c>
      <c r="J6" s="121"/>
      <c r="L6" s="121">
        <v>0</v>
      </c>
      <c r="M6" s="121">
        <v>0</v>
      </c>
      <c r="N6" s="121">
        <v>1</v>
      </c>
      <c r="O6" s="121"/>
      <c r="P6" s="121"/>
      <c r="Q6" s="121"/>
    </row>
    <row r="7" spans="1:21">
      <c r="A7" s="155" t="s">
        <v>366</v>
      </c>
      <c r="B7" s="90">
        <v>84.69</v>
      </c>
      <c r="C7" s="90">
        <v>87.42</v>
      </c>
      <c r="D7" s="90">
        <f t="shared" si="0"/>
        <v>0.96877144818119421</v>
      </c>
      <c r="E7" s="90">
        <v>2</v>
      </c>
      <c r="F7" s="90">
        <v>24</v>
      </c>
      <c r="G7" s="118">
        <v>22</v>
      </c>
      <c r="H7" s="121">
        <v>0</v>
      </c>
      <c r="I7" s="121">
        <v>23</v>
      </c>
      <c r="J7" s="121"/>
      <c r="L7" s="121">
        <v>0</v>
      </c>
      <c r="M7" s="121">
        <v>1</v>
      </c>
      <c r="N7" s="121">
        <v>0</v>
      </c>
      <c r="O7" s="121"/>
      <c r="P7" s="121"/>
      <c r="Q7" s="121"/>
    </row>
    <row r="8" spans="1:21">
      <c r="A8" s="153" t="s">
        <v>367</v>
      </c>
      <c r="B8" s="90">
        <v>70.290000000000006</v>
      </c>
      <c r="C8" s="90">
        <v>163.44999999999999</v>
      </c>
      <c r="D8" s="90">
        <f t="shared" si="0"/>
        <v>0.43003976751300099</v>
      </c>
      <c r="E8" s="90">
        <v>4</v>
      </c>
      <c r="F8" s="90">
        <v>24</v>
      </c>
      <c r="G8" s="118">
        <v>30</v>
      </c>
      <c r="H8" s="121">
        <v>1</v>
      </c>
      <c r="I8" s="121">
        <v>23</v>
      </c>
      <c r="J8" s="121"/>
      <c r="L8" s="121">
        <v>0</v>
      </c>
      <c r="M8" s="121">
        <v>1</v>
      </c>
      <c r="N8" s="121">
        <v>0</v>
      </c>
      <c r="O8" s="121"/>
      <c r="P8" s="121"/>
      <c r="Q8" s="121"/>
    </row>
    <row r="9" spans="1:21">
      <c r="A9" s="153" t="s">
        <v>368</v>
      </c>
      <c r="B9" s="90">
        <v>25.21</v>
      </c>
      <c r="C9" s="90">
        <v>114.39</v>
      </c>
      <c r="D9" s="90">
        <f t="shared" si="0"/>
        <v>0.22038639741236124</v>
      </c>
      <c r="E9" s="119">
        <v>2</v>
      </c>
      <c r="F9" s="90">
        <v>31</v>
      </c>
      <c r="G9" s="118">
        <v>42</v>
      </c>
      <c r="H9" s="121">
        <v>0</v>
      </c>
      <c r="I9" s="121">
        <v>33</v>
      </c>
      <c r="J9" s="121"/>
      <c r="L9" s="121">
        <v>0</v>
      </c>
      <c r="M9" s="121">
        <v>1</v>
      </c>
      <c r="N9" s="121">
        <v>0</v>
      </c>
      <c r="O9" s="121"/>
      <c r="P9" s="121"/>
      <c r="Q9" s="121"/>
    </row>
    <row r="10" spans="1:21">
      <c r="A10" s="153" t="s">
        <v>369</v>
      </c>
      <c r="B10" s="90">
        <v>167.21</v>
      </c>
      <c r="C10" s="90">
        <v>148.55000000000001</v>
      </c>
      <c r="D10" s="90">
        <f t="shared" si="0"/>
        <v>1.1256142712891282</v>
      </c>
      <c r="E10" s="90">
        <v>2</v>
      </c>
      <c r="F10" s="90">
        <v>32</v>
      </c>
      <c r="G10" s="118">
        <v>31</v>
      </c>
      <c r="H10" s="121">
        <v>0</v>
      </c>
      <c r="I10" s="121">
        <v>22</v>
      </c>
      <c r="J10" s="121"/>
      <c r="L10" s="121">
        <v>0</v>
      </c>
      <c r="M10" s="121">
        <v>1</v>
      </c>
      <c r="N10" s="121">
        <v>0</v>
      </c>
      <c r="O10" s="121"/>
      <c r="P10" s="121"/>
      <c r="Q10" s="121"/>
    </row>
    <row r="11" spans="1:21">
      <c r="A11" s="153" t="s">
        <v>370</v>
      </c>
      <c r="B11" s="90">
        <v>44.05</v>
      </c>
      <c r="C11" s="90">
        <v>95.47</v>
      </c>
      <c r="D11" s="90">
        <f t="shared" si="0"/>
        <v>0.461401487378234</v>
      </c>
      <c r="E11" s="90">
        <v>1</v>
      </c>
      <c r="F11" s="90">
        <v>49</v>
      </c>
      <c r="G11" s="118">
        <v>32</v>
      </c>
      <c r="H11" s="121">
        <v>0</v>
      </c>
      <c r="I11" s="121">
        <v>22</v>
      </c>
      <c r="J11" s="121"/>
      <c r="L11" s="121">
        <v>0</v>
      </c>
      <c r="M11" s="121">
        <v>0</v>
      </c>
      <c r="N11" s="121">
        <v>4</v>
      </c>
      <c r="O11" s="121"/>
      <c r="P11" s="121"/>
      <c r="Q11" s="121"/>
    </row>
    <row r="12" spans="1:21">
      <c r="A12" s="153" t="s">
        <v>371</v>
      </c>
      <c r="B12" s="90">
        <v>83.99</v>
      </c>
      <c r="C12" s="90">
        <v>199.16</v>
      </c>
      <c r="D12" s="90">
        <f t="shared" si="0"/>
        <v>0.42172122916248239</v>
      </c>
      <c r="E12" s="90">
        <v>4</v>
      </c>
      <c r="F12" s="90">
        <v>31</v>
      </c>
      <c r="G12" s="118">
        <v>25</v>
      </c>
      <c r="H12" s="121">
        <v>1</v>
      </c>
      <c r="I12" s="121">
        <v>22</v>
      </c>
      <c r="J12" s="121"/>
      <c r="L12" s="121">
        <v>0</v>
      </c>
      <c r="M12" s="121">
        <v>1</v>
      </c>
      <c r="N12" s="121">
        <v>0</v>
      </c>
      <c r="O12" s="121"/>
      <c r="P12" s="121"/>
      <c r="Q12" s="121"/>
    </row>
    <row r="13" spans="1:21">
      <c r="A13" s="153" t="s">
        <v>372</v>
      </c>
      <c r="B13" s="90">
        <v>64.11</v>
      </c>
      <c r="C13" s="90">
        <v>94.53</v>
      </c>
      <c r="D13" s="90">
        <f t="shared" si="0"/>
        <v>0.67819739765153919</v>
      </c>
      <c r="E13" s="90">
        <v>5</v>
      </c>
      <c r="F13" s="90">
        <v>26</v>
      </c>
      <c r="G13" s="118">
        <v>35</v>
      </c>
      <c r="H13" s="90">
        <v>1</v>
      </c>
      <c r="I13" s="90">
        <v>21</v>
      </c>
      <c r="L13" s="121">
        <v>0</v>
      </c>
      <c r="M13" s="90">
        <v>1</v>
      </c>
      <c r="N13" s="90">
        <v>1</v>
      </c>
      <c r="Q13" s="121"/>
    </row>
    <row r="14" spans="1:21">
      <c r="A14" s="155" t="s">
        <v>373</v>
      </c>
      <c r="B14" s="90">
        <v>42.85</v>
      </c>
      <c r="C14" s="90">
        <v>54.61</v>
      </c>
      <c r="D14" s="90">
        <f t="shared" si="0"/>
        <v>0.78465482512360374</v>
      </c>
      <c r="E14" s="90">
        <v>1</v>
      </c>
      <c r="F14" s="90">
        <v>24</v>
      </c>
      <c r="G14" s="118">
        <v>29</v>
      </c>
      <c r="H14" s="90">
        <v>1</v>
      </c>
      <c r="I14" s="90">
        <v>27</v>
      </c>
      <c r="L14" s="121">
        <v>0</v>
      </c>
      <c r="M14" s="90">
        <v>1</v>
      </c>
      <c r="N14" s="90">
        <v>0</v>
      </c>
      <c r="Q14" s="121"/>
    </row>
    <row r="15" spans="1:21">
      <c r="A15" s="156" t="s">
        <v>374</v>
      </c>
      <c r="B15" s="90">
        <v>35.32</v>
      </c>
      <c r="C15" s="90">
        <v>95.5</v>
      </c>
      <c r="D15" s="90">
        <f t="shared" si="0"/>
        <v>0.36984293193717277</v>
      </c>
      <c r="F15" s="90">
        <v>25</v>
      </c>
      <c r="G15" s="118" t="s">
        <v>41</v>
      </c>
      <c r="H15" s="118" t="s">
        <v>41</v>
      </c>
      <c r="I15" s="118" t="s">
        <v>41</v>
      </c>
      <c r="J15" s="118" t="s">
        <v>41</v>
      </c>
      <c r="K15" s="118" t="s">
        <v>41</v>
      </c>
      <c r="L15" s="118" t="s">
        <v>41</v>
      </c>
      <c r="M15" s="118" t="s">
        <v>41</v>
      </c>
      <c r="N15" s="118" t="s">
        <v>41</v>
      </c>
      <c r="Q15" s="121"/>
    </row>
    <row r="16" spans="1:21">
      <c r="A16" s="153" t="s">
        <v>375</v>
      </c>
      <c r="B16" s="90">
        <v>26.3</v>
      </c>
      <c r="C16" s="90">
        <v>155.11000000000001</v>
      </c>
      <c r="D16" s="90">
        <f t="shared" si="0"/>
        <v>0.16955708851782605</v>
      </c>
      <c r="E16" s="90">
        <v>1</v>
      </c>
      <c r="F16" s="90">
        <v>51</v>
      </c>
      <c r="G16" s="118">
        <v>32</v>
      </c>
      <c r="H16" s="90">
        <v>0</v>
      </c>
      <c r="I16" s="90">
        <v>29</v>
      </c>
      <c r="L16" s="90">
        <v>0</v>
      </c>
      <c r="M16" s="90">
        <v>0</v>
      </c>
      <c r="N16" s="90">
        <v>0</v>
      </c>
      <c r="Q16" s="121"/>
    </row>
    <row r="17" spans="1:17">
      <c r="A17" s="157" t="s">
        <v>376</v>
      </c>
      <c r="B17" s="90">
        <v>299.61</v>
      </c>
      <c r="C17" s="90">
        <v>85.14</v>
      </c>
      <c r="D17" s="90">
        <f t="shared" si="0"/>
        <v>3.5190274841437632</v>
      </c>
      <c r="E17" s="90">
        <v>5</v>
      </c>
      <c r="F17" s="90">
        <v>26</v>
      </c>
      <c r="G17" s="118">
        <v>33</v>
      </c>
      <c r="H17" s="90">
        <v>0</v>
      </c>
      <c r="I17" s="90">
        <v>23</v>
      </c>
      <c r="L17" s="90">
        <v>0</v>
      </c>
      <c r="M17" s="90">
        <v>2</v>
      </c>
      <c r="N17" s="90">
        <v>1</v>
      </c>
      <c r="Q17" s="121"/>
    </row>
    <row r="18" spans="1:17">
      <c r="A18" s="157" t="s">
        <v>377</v>
      </c>
      <c r="B18" s="90">
        <v>264.45</v>
      </c>
      <c r="C18" s="90">
        <v>117.71</v>
      </c>
      <c r="D18" s="90">
        <f t="shared" si="0"/>
        <v>2.2466230566646845</v>
      </c>
      <c r="E18" s="90">
        <v>3</v>
      </c>
      <c r="F18" s="90">
        <v>27</v>
      </c>
      <c r="G18" s="118">
        <v>17</v>
      </c>
      <c r="H18" s="90">
        <v>0</v>
      </c>
      <c r="I18" s="90">
        <v>23</v>
      </c>
      <c r="L18" s="90">
        <v>0</v>
      </c>
      <c r="M18" s="90">
        <v>1</v>
      </c>
      <c r="N18" s="90">
        <v>0</v>
      </c>
      <c r="Q18" s="121"/>
    </row>
    <row r="19" spans="1:17">
      <c r="A19" s="158" t="s">
        <v>378</v>
      </c>
      <c r="B19" s="90">
        <v>69.819999999999993</v>
      </c>
      <c r="C19" s="90">
        <v>92.58</v>
      </c>
      <c r="D19" s="90">
        <f t="shared" si="0"/>
        <v>0.75415856556491678</v>
      </c>
      <c r="E19" s="90">
        <v>3</v>
      </c>
      <c r="F19" s="90">
        <v>41</v>
      </c>
      <c r="G19" s="118">
        <v>30</v>
      </c>
      <c r="H19" s="90">
        <v>1</v>
      </c>
      <c r="I19" s="90">
        <v>24</v>
      </c>
      <c r="L19" s="90">
        <v>0</v>
      </c>
      <c r="M19" s="90">
        <v>2</v>
      </c>
      <c r="N19" s="90">
        <v>0</v>
      </c>
      <c r="Q19" s="121"/>
    </row>
    <row r="22" spans="1:17">
      <c r="C22" s="121"/>
      <c r="D22" s="121"/>
      <c r="E22" s="121"/>
      <c r="F22" s="121"/>
      <c r="G22" s="121"/>
      <c r="H22" s="121"/>
    </row>
    <row r="23" spans="1:17">
      <c r="C23" s="121"/>
      <c r="D23" s="121"/>
      <c r="E23" s="121"/>
      <c r="F23" s="121"/>
      <c r="G23" s="121"/>
      <c r="H23" s="121"/>
    </row>
    <row r="24" spans="1:17">
      <c r="C24" s="121"/>
      <c r="D24" s="121"/>
      <c r="E24" s="121"/>
      <c r="F24" s="121"/>
      <c r="G24" s="121"/>
      <c r="H24" s="121"/>
    </row>
    <row r="25" spans="1:17">
      <c r="C25" s="121"/>
      <c r="D25" s="121"/>
      <c r="E25" s="121"/>
      <c r="F25" s="121"/>
      <c r="G25" s="121"/>
      <c r="H25" s="121"/>
    </row>
    <row r="26" spans="1:17">
      <c r="C26" s="121"/>
      <c r="D26" s="121"/>
      <c r="E26" s="121"/>
      <c r="F26" s="121"/>
      <c r="G26" s="121"/>
      <c r="H26" s="121"/>
    </row>
    <row r="27" spans="1:17">
      <c r="C27" s="121"/>
      <c r="D27" s="121"/>
      <c r="E27" s="121"/>
      <c r="F27" s="121"/>
      <c r="G27" s="121"/>
      <c r="H27" s="121"/>
    </row>
    <row r="28" spans="1:17">
      <c r="C28" s="121"/>
      <c r="D28" s="121"/>
      <c r="E28" s="121"/>
      <c r="F28" s="121"/>
      <c r="G28" s="121"/>
      <c r="H28" s="121"/>
    </row>
    <row r="29" spans="1:17">
      <c r="C29" s="121"/>
      <c r="D29" s="121"/>
      <c r="E29" s="121"/>
      <c r="F29" s="121"/>
      <c r="G29" s="121"/>
      <c r="H29" s="121"/>
    </row>
    <row r="30" spans="1:17">
      <c r="C30" s="121"/>
      <c r="D30" s="121"/>
      <c r="E30" s="121"/>
      <c r="F30" s="121"/>
      <c r="G30" s="121"/>
      <c r="H30" s="121"/>
    </row>
    <row r="31" spans="1:17">
      <c r="C31" s="121"/>
      <c r="D31" s="121"/>
      <c r="E31" s="121"/>
      <c r="F31" s="121"/>
      <c r="G31" s="121"/>
      <c r="H31" s="121"/>
    </row>
    <row r="32" spans="1:17">
      <c r="C32" s="121"/>
      <c r="D32" s="121"/>
      <c r="E32" s="121"/>
      <c r="F32" s="121"/>
      <c r="G32" s="121"/>
      <c r="H32" s="121"/>
    </row>
    <row r="33" spans="3:8">
      <c r="C33" s="121"/>
      <c r="D33" s="121"/>
      <c r="E33" s="121"/>
      <c r="F33" s="121"/>
      <c r="G33" s="121"/>
      <c r="H33" s="121"/>
    </row>
    <row r="34" spans="3:8">
      <c r="C34" s="121"/>
      <c r="D34" s="121"/>
      <c r="E34" s="121"/>
      <c r="F34" s="121"/>
      <c r="G34" s="121"/>
      <c r="H34" s="1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zoomScaleNormal="100" workbookViewId="0">
      <pane ySplit="1" topLeftCell="A17" activePane="bottomLeft" state="frozen"/>
      <selection pane="bottomLeft" activeCell="L30" sqref="L30"/>
    </sheetView>
  </sheetViews>
  <sheetFormatPr defaultColWidth="8.85546875" defaultRowHeight="15"/>
  <cols>
    <col min="1" max="1" width="16.140625" style="90" customWidth="1"/>
    <col min="2" max="3" width="14.28515625" style="90" customWidth="1"/>
    <col min="4" max="4" width="12.42578125" style="90" bestFit="1" customWidth="1"/>
    <col min="5" max="5" width="12.140625" style="90" bestFit="1" customWidth="1"/>
    <col min="6" max="6" width="12.140625" style="90" customWidth="1"/>
    <col min="7" max="7" width="18.42578125" style="90" customWidth="1"/>
    <col min="8" max="9" width="14.28515625" style="90" customWidth="1"/>
    <col min="10" max="10" width="12.42578125" style="149" customWidth="1"/>
    <col min="11" max="11" width="12" style="90" customWidth="1"/>
    <col min="12" max="12" width="12.42578125" style="90" customWidth="1"/>
    <col min="13" max="13" width="16.42578125" style="90" customWidth="1"/>
    <col min="14" max="14" width="13.85546875" style="90" customWidth="1"/>
    <col min="15" max="15" width="10.28515625" style="90" customWidth="1"/>
    <col min="16" max="16" width="20" style="90" customWidth="1"/>
    <col min="17" max="17" width="20.42578125" style="90" customWidth="1"/>
    <col min="18" max="16384" width="8.85546875" style="90"/>
  </cols>
  <sheetData>
    <row r="1" spans="1:18" s="116" customFormat="1">
      <c r="A1" s="122" t="s">
        <v>0</v>
      </c>
      <c r="B1" s="123"/>
      <c r="C1" s="123" t="s">
        <v>386</v>
      </c>
      <c r="D1" s="122" t="s">
        <v>1</v>
      </c>
      <c r="E1" s="122" t="s">
        <v>2</v>
      </c>
      <c r="F1" s="122" t="s">
        <v>3</v>
      </c>
      <c r="G1" s="123" t="s">
        <v>11</v>
      </c>
      <c r="H1" s="122" t="s">
        <v>4</v>
      </c>
      <c r="I1" s="124" t="s">
        <v>409</v>
      </c>
      <c r="J1" s="150" t="s">
        <v>405</v>
      </c>
      <c r="K1" s="122" t="s">
        <v>19</v>
      </c>
      <c r="L1" s="122" t="s">
        <v>20</v>
      </c>
      <c r="M1" s="123" t="s">
        <v>15</v>
      </c>
      <c r="N1" s="122" t="s">
        <v>6</v>
      </c>
      <c r="O1" s="123" t="s">
        <v>7</v>
      </c>
      <c r="P1" s="116" t="s">
        <v>356</v>
      </c>
      <c r="Q1" s="116" t="s">
        <v>356</v>
      </c>
      <c r="R1" s="116" t="s">
        <v>357</v>
      </c>
    </row>
    <row r="2" spans="1:18">
      <c r="A2" s="117" t="s">
        <v>392</v>
      </c>
      <c r="B2" s="117"/>
      <c r="C2" s="117">
        <v>12</v>
      </c>
      <c r="D2" s="90">
        <v>336.49</v>
      </c>
      <c r="E2" s="90">
        <v>89.25</v>
      </c>
      <c r="F2" s="125">
        <f>D2/E2</f>
        <v>3.7701960784313728</v>
      </c>
      <c r="G2" s="90">
        <v>9</v>
      </c>
      <c r="H2" s="90">
        <v>22</v>
      </c>
      <c r="I2" s="126">
        <v>0</v>
      </c>
      <c r="J2" s="149">
        <v>22</v>
      </c>
      <c r="K2" s="90">
        <v>0</v>
      </c>
      <c r="L2" s="90">
        <v>1</v>
      </c>
      <c r="M2" s="90">
        <v>2</v>
      </c>
      <c r="N2" s="127"/>
      <c r="O2" s="90" t="s">
        <v>113</v>
      </c>
      <c r="P2" s="128" t="s">
        <v>358</v>
      </c>
      <c r="Q2" s="128">
        <v>1</v>
      </c>
    </row>
    <row r="3" spans="1:18">
      <c r="A3" s="127" t="s">
        <v>393</v>
      </c>
      <c r="B3" s="129"/>
      <c r="C3" s="129">
        <v>6</v>
      </c>
      <c r="D3" s="130">
        <v>325.14</v>
      </c>
      <c r="E3" s="130">
        <v>211.89</v>
      </c>
      <c r="F3" s="125">
        <f t="shared" ref="F3:F36" si="0">D3/E3</f>
        <v>1.5344754353674077</v>
      </c>
      <c r="G3" s="126">
        <v>8</v>
      </c>
      <c r="H3" s="131">
        <v>4</v>
      </c>
      <c r="I3" s="126">
        <v>0</v>
      </c>
      <c r="J3" s="149">
        <v>14</v>
      </c>
      <c r="K3" s="126">
        <v>0</v>
      </c>
      <c r="L3" s="126">
        <v>0</v>
      </c>
      <c r="M3" s="129">
        <v>1</v>
      </c>
      <c r="N3" s="130"/>
      <c r="O3" s="132" t="s">
        <v>8</v>
      </c>
      <c r="P3" s="128" t="s">
        <v>17</v>
      </c>
      <c r="Q3" s="128">
        <v>2</v>
      </c>
    </row>
    <row r="4" spans="1:18">
      <c r="A4" s="127" t="s">
        <v>394</v>
      </c>
      <c r="B4" s="129"/>
      <c r="C4" s="129">
        <v>8</v>
      </c>
      <c r="D4" s="130">
        <v>194.99</v>
      </c>
      <c r="E4" s="130">
        <v>119.17</v>
      </c>
      <c r="F4" s="125">
        <f t="shared" si="0"/>
        <v>1.6362339514978603</v>
      </c>
      <c r="G4" s="126">
        <v>8</v>
      </c>
      <c r="H4" s="131">
        <v>6</v>
      </c>
      <c r="I4" s="126">
        <v>0</v>
      </c>
      <c r="J4" s="149">
        <v>27</v>
      </c>
      <c r="K4" s="126">
        <v>0</v>
      </c>
      <c r="L4" s="126">
        <v>2</v>
      </c>
      <c r="M4" s="126">
        <v>0</v>
      </c>
      <c r="N4" s="133"/>
      <c r="O4" s="90" t="s">
        <v>113</v>
      </c>
      <c r="P4" s="128" t="s">
        <v>17</v>
      </c>
      <c r="Q4" s="128">
        <v>2</v>
      </c>
    </row>
    <row r="5" spans="1:18">
      <c r="A5" s="134" t="s">
        <v>395</v>
      </c>
      <c r="B5" s="135"/>
      <c r="C5" s="135">
        <v>10</v>
      </c>
      <c r="D5" s="130">
        <v>254.53</v>
      </c>
      <c r="E5" s="133">
        <v>76.38</v>
      </c>
      <c r="F5" s="125">
        <f t="shared" si="0"/>
        <v>3.3324168630531554</v>
      </c>
      <c r="G5" s="126">
        <v>6</v>
      </c>
      <c r="H5" s="130">
        <v>9</v>
      </c>
      <c r="I5" s="126">
        <v>0</v>
      </c>
      <c r="J5" s="149">
        <v>28</v>
      </c>
      <c r="K5" s="126">
        <v>0</v>
      </c>
      <c r="L5" s="126">
        <v>2</v>
      </c>
      <c r="M5" s="118" t="s">
        <v>41</v>
      </c>
      <c r="N5" s="130"/>
      <c r="O5" s="90" t="s">
        <v>113</v>
      </c>
      <c r="P5" s="128" t="s">
        <v>358</v>
      </c>
      <c r="Q5" s="128">
        <v>1</v>
      </c>
    </row>
    <row r="6" spans="1:18">
      <c r="A6" s="134" t="s">
        <v>396</v>
      </c>
      <c r="B6" s="135"/>
      <c r="C6" s="135">
        <v>6</v>
      </c>
      <c r="D6" s="130">
        <v>254.53</v>
      </c>
      <c r="E6" s="133">
        <v>169.26</v>
      </c>
      <c r="F6" s="125">
        <f t="shared" si="0"/>
        <v>1.5037811650714878</v>
      </c>
      <c r="G6" s="126">
        <v>8</v>
      </c>
      <c r="H6" s="130">
        <v>7</v>
      </c>
      <c r="I6" s="126">
        <v>0</v>
      </c>
      <c r="J6" s="149">
        <v>14</v>
      </c>
      <c r="K6" s="126">
        <v>0</v>
      </c>
      <c r="L6" s="126">
        <v>3</v>
      </c>
      <c r="M6" s="126">
        <v>0</v>
      </c>
      <c r="N6" s="130"/>
      <c r="O6" s="90" t="s">
        <v>113</v>
      </c>
      <c r="P6" s="128" t="s">
        <v>358</v>
      </c>
      <c r="Q6" s="128">
        <v>1</v>
      </c>
    </row>
    <row r="7" spans="1:18">
      <c r="A7" s="134" t="s">
        <v>397</v>
      </c>
      <c r="B7" s="135"/>
      <c r="C7" s="135">
        <v>3</v>
      </c>
      <c r="D7" s="130">
        <v>237.45</v>
      </c>
      <c r="E7" s="133">
        <v>185.11</v>
      </c>
      <c r="F7" s="125">
        <f t="shared" si="0"/>
        <v>1.2827507968235101</v>
      </c>
      <c r="G7" s="126">
        <v>4</v>
      </c>
      <c r="H7" s="130">
        <v>5</v>
      </c>
      <c r="I7" s="126">
        <v>0</v>
      </c>
      <c r="J7" s="149">
        <v>27</v>
      </c>
      <c r="K7" s="126">
        <v>0</v>
      </c>
      <c r="L7" s="126">
        <v>0</v>
      </c>
      <c r="M7" s="118" t="s">
        <v>41</v>
      </c>
      <c r="N7" s="130"/>
      <c r="O7" s="90" t="s">
        <v>113</v>
      </c>
      <c r="P7" s="128" t="s">
        <v>17</v>
      </c>
      <c r="Q7" s="128">
        <v>2</v>
      </c>
    </row>
    <row r="8" spans="1:18">
      <c r="A8" s="134" t="s">
        <v>398</v>
      </c>
      <c r="B8" s="135"/>
      <c r="C8" s="135">
        <v>5</v>
      </c>
      <c r="D8" s="136">
        <v>266.51</v>
      </c>
      <c r="E8" s="137">
        <v>108.17</v>
      </c>
      <c r="F8" s="137">
        <f t="shared" si="0"/>
        <v>2.4638069705093835</v>
      </c>
      <c r="G8" s="138">
        <v>1</v>
      </c>
      <c r="H8" s="136">
        <v>13</v>
      </c>
      <c r="I8" s="138">
        <v>2</v>
      </c>
      <c r="J8" s="149">
        <v>19</v>
      </c>
      <c r="K8" s="138">
        <v>1</v>
      </c>
      <c r="L8" s="138">
        <v>3</v>
      </c>
      <c r="M8" s="138">
        <v>0</v>
      </c>
      <c r="N8" s="130"/>
      <c r="O8" s="90" t="s">
        <v>237</v>
      </c>
      <c r="P8" s="128" t="s">
        <v>17</v>
      </c>
      <c r="Q8" s="128">
        <v>2</v>
      </c>
    </row>
    <row r="9" spans="1:18" s="119" customFormat="1">
      <c r="A9" s="139" t="s">
        <v>399</v>
      </c>
      <c r="B9" s="140" t="s">
        <v>350</v>
      </c>
      <c r="C9" s="140">
        <v>9</v>
      </c>
      <c r="D9" s="140">
        <v>226.63</v>
      </c>
      <c r="E9" s="141">
        <v>138.33000000000001</v>
      </c>
      <c r="F9" s="142">
        <f>D9/E9</f>
        <v>1.6383286344249257</v>
      </c>
      <c r="G9" s="143">
        <v>3</v>
      </c>
      <c r="H9" s="143">
        <v>18</v>
      </c>
      <c r="I9" s="119">
        <v>2</v>
      </c>
      <c r="J9" s="149">
        <v>12</v>
      </c>
      <c r="K9" s="143">
        <v>2</v>
      </c>
      <c r="L9" s="143">
        <v>3</v>
      </c>
      <c r="M9" s="143">
        <v>0</v>
      </c>
      <c r="O9" s="119" t="s">
        <v>237</v>
      </c>
      <c r="P9" s="128" t="s">
        <v>17</v>
      </c>
      <c r="Q9" s="128">
        <v>2</v>
      </c>
    </row>
    <row r="10" spans="1:18">
      <c r="A10" s="134" t="s">
        <v>400</v>
      </c>
      <c r="B10" s="140" t="s">
        <v>351</v>
      </c>
      <c r="C10" s="140">
        <v>6</v>
      </c>
      <c r="D10" s="140">
        <v>323.72000000000003</v>
      </c>
      <c r="E10" s="141">
        <v>132.9</v>
      </c>
      <c r="F10" s="142">
        <f t="shared" ref="F10" si="1">D10/E10</f>
        <v>2.4358164033107599</v>
      </c>
      <c r="G10" s="144">
        <v>4</v>
      </c>
      <c r="H10" s="145">
        <v>14</v>
      </c>
      <c r="I10" s="144">
        <v>0</v>
      </c>
      <c r="J10" s="149">
        <v>15</v>
      </c>
      <c r="K10" s="144">
        <v>1</v>
      </c>
      <c r="L10" s="144">
        <v>0</v>
      </c>
      <c r="M10" s="144">
        <v>0</v>
      </c>
      <c r="N10" s="133"/>
      <c r="O10" s="90" t="s">
        <v>237</v>
      </c>
      <c r="P10" s="128" t="s">
        <v>17</v>
      </c>
      <c r="Q10" s="128">
        <v>2</v>
      </c>
    </row>
    <row r="11" spans="1:18">
      <c r="A11" s="134" t="s">
        <v>241</v>
      </c>
      <c r="B11" s="140" t="s">
        <v>406</v>
      </c>
      <c r="C11" s="140">
        <v>6</v>
      </c>
      <c r="D11" s="140">
        <v>104.68</v>
      </c>
      <c r="E11" s="141">
        <v>141.72</v>
      </c>
      <c r="F11" s="142">
        <f>D11/E11</f>
        <v>0.73863957098504096</v>
      </c>
      <c r="G11" s="144">
        <v>9</v>
      </c>
      <c r="H11" s="144">
        <v>6</v>
      </c>
      <c r="I11" s="144">
        <v>0</v>
      </c>
      <c r="J11" s="149">
        <v>14</v>
      </c>
      <c r="K11" s="144">
        <v>0</v>
      </c>
      <c r="L11" s="144">
        <v>1</v>
      </c>
      <c r="M11" s="144">
        <v>0</v>
      </c>
      <c r="N11" s="146"/>
      <c r="O11" s="90" t="s">
        <v>237</v>
      </c>
      <c r="P11" s="128" t="s">
        <v>17</v>
      </c>
      <c r="Q11" s="128">
        <v>2</v>
      </c>
    </row>
    <row r="12" spans="1:18">
      <c r="A12" s="134" t="s">
        <v>240</v>
      </c>
      <c r="B12" s="135"/>
      <c r="C12" s="135">
        <v>10</v>
      </c>
      <c r="D12" s="136">
        <v>275.68</v>
      </c>
      <c r="E12" s="137">
        <v>137.72</v>
      </c>
      <c r="F12" s="137">
        <f t="shared" si="0"/>
        <v>2.0017426662794078</v>
      </c>
      <c r="G12" s="144">
        <v>5</v>
      </c>
      <c r="H12" s="145">
        <v>13</v>
      </c>
      <c r="I12" s="138">
        <v>0</v>
      </c>
      <c r="J12" s="149">
        <v>22</v>
      </c>
      <c r="K12" s="144">
        <v>0</v>
      </c>
      <c r="L12" s="144">
        <v>1</v>
      </c>
      <c r="M12" s="144">
        <v>0</v>
      </c>
      <c r="N12" s="133"/>
      <c r="O12" s="90" t="s">
        <v>237</v>
      </c>
      <c r="P12" s="128" t="s">
        <v>17</v>
      </c>
      <c r="Q12" s="128">
        <v>2</v>
      </c>
    </row>
    <row r="13" spans="1:18">
      <c r="A13" s="134" t="s">
        <v>244</v>
      </c>
      <c r="B13" s="135"/>
      <c r="C13" s="135">
        <v>11</v>
      </c>
      <c r="D13" s="118" t="s">
        <v>41</v>
      </c>
      <c r="E13" s="118" t="s">
        <v>41</v>
      </c>
      <c r="F13" s="118" t="s">
        <v>41</v>
      </c>
      <c r="G13" s="118" t="s">
        <v>41</v>
      </c>
      <c r="H13" s="118" t="s">
        <v>41</v>
      </c>
      <c r="I13" s="118" t="s">
        <v>41</v>
      </c>
      <c r="J13" s="149">
        <v>5</v>
      </c>
      <c r="K13" s="119">
        <v>0</v>
      </c>
      <c r="L13" s="119">
        <v>2</v>
      </c>
      <c r="M13" s="147">
        <v>0</v>
      </c>
      <c r="O13" s="90" t="s">
        <v>237</v>
      </c>
      <c r="P13" s="128" t="s">
        <v>17</v>
      </c>
      <c r="Q13" s="128">
        <v>2</v>
      </c>
    </row>
    <row r="14" spans="1:18">
      <c r="A14" s="134" t="s">
        <v>245</v>
      </c>
      <c r="B14" s="140" t="s">
        <v>352</v>
      </c>
      <c r="C14" s="140">
        <v>5</v>
      </c>
      <c r="D14" s="120">
        <v>379.08</v>
      </c>
      <c r="E14" s="120">
        <v>228.43</v>
      </c>
      <c r="F14" s="142">
        <f>D14/E14</f>
        <v>1.6595018167491133</v>
      </c>
      <c r="G14" s="119">
        <v>10</v>
      </c>
      <c r="H14" s="119">
        <v>20</v>
      </c>
      <c r="I14" s="119">
        <v>0</v>
      </c>
      <c r="J14" s="149">
        <v>20</v>
      </c>
      <c r="K14" s="147">
        <v>0</v>
      </c>
      <c r="L14" s="147">
        <v>2</v>
      </c>
      <c r="M14" s="147">
        <v>0</v>
      </c>
      <c r="O14" s="90" t="s">
        <v>237</v>
      </c>
      <c r="P14" s="128" t="s">
        <v>17</v>
      </c>
      <c r="Q14" s="128">
        <v>2</v>
      </c>
    </row>
    <row r="15" spans="1:18">
      <c r="A15" s="134" t="s">
        <v>246</v>
      </c>
      <c r="B15" s="135"/>
      <c r="C15" s="135">
        <v>8</v>
      </c>
      <c r="D15" s="119">
        <v>262.79000000000002</v>
      </c>
      <c r="E15" s="119">
        <v>116.77</v>
      </c>
      <c r="F15" s="137">
        <f t="shared" si="0"/>
        <v>2.2504924209985444</v>
      </c>
      <c r="G15" s="119">
        <v>8</v>
      </c>
      <c r="H15" s="119">
        <v>19</v>
      </c>
      <c r="I15" s="119">
        <v>0</v>
      </c>
      <c r="J15" s="149">
        <v>16</v>
      </c>
      <c r="K15" s="147">
        <v>1</v>
      </c>
      <c r="L15" s="147">
        <v>2</v>
      </c>
      <c r="M15" s="147">
        <v>0</v>
      </c>
      <c r="O15" s="90" t="s">
        <v>237</v>
      </c>
      <c r="P15" s="128" t="s">
        <v>17</v>
      </c>
      <c r="Q15" s="128">
        <v>2</v>
      </c>
    </row>
    <row r="16" spans="1:18">
      <c r="A16" s="134" t="s">
        <v>247</v>
      </c>
      <c r="B16" s="140" t="s">
        <v>353</v>
      </c>
      <c r="C16" s="140">
        <v>9</v>
      </c>
      <c r="D16" s="120">
        <v>418.86</v>
      </c>
      <c r="E16" s="120">
        <v>145.81</v>
      </c>
      <c r="F16" s="142">
        <f>D16/E16</f>
        <v>2.8726424799396475</v>
      </c>
      <c r="G16" s="119">
        <v>7</v>
      </c>
      <c r="H16" s="119">
        <v>18</v>
      </c>
      <c r="I16" s="119">
        <v>0</v>
      </c>
      <c r="J16" s="149">
        <v>17</v>
      </c>
      <c r="K16" s="147">
        <v>0</v>
      </c>
      <c r="L16" s="147">
        <v>3</v>
      </c>
      <c r="M16" s="147">
        <v>0</v>
      </c>
      <c r="O16" s="90" t="s">
        <v>113</v>
      </c>
      <c r="P16" s="128" t="s">
        <v>17</v>
      </c>
      <c r="Q16" s="128">
        <v>2</v>
      </c>
    </row>
    <row r="17" spans="1:17">
      <c r="A17" s="134" t="s">
        <v>249</v>
      </c>
      <c r="B17" s="135"/>
      <c r="C17" s="135">
        <v>8</v>
      </c>
      <c r="D17" s="118" t="s">
        <v>41</v>
      </c>
      <c r="E17" s="118" t="s">
        <v>41</v>
      </c>
      <c r="F17" s="118" t="s">
        <v>41</v>
      </c>
      <c r="G17" s="119">
        <v>11</v>
      </c>
      <c r="H17" s="119">
        <v>28</v>
      </c>
      <c r="I17" s="119">
        <v>0</v>
      </c>
      <c r="J17" s="149">
        <v>20</v>
      </c>
      <c r="K17" s="147">
        <v>0</v>
      </c>
      <c r="L17" s="147">
        <v>1</v>
      </c>
      <c r="M17" s="147">
        <v>0</v>
      </c>
      <c r="O17" s="90" t="s">
        <v>113</v>
      </c>
      <c r="P17" s="121" t="s">
        <v>17</v>
      </c>
      <c r="Q17" s="121">
        <v>2</v>
      </c>
    </row>
    <row r="18" spans="1:17">
      <c r="A18" s="143" t="s">
        <v>307</v>
      </c>
      <c r="B18" s="143"/>
      <c r="C18" s="143">
        <v>9</v>
      </c>
      <c r="D18" s="119">
        <v>158.46</v>
      </c>
      <c r="E18" s="119">
        <v>96.33</v>
      </c>
      <c r="F18" s="137">
        <f t="shared" si="0"/>
        <v>1.6449704142011836</v>
      </c>
      <c r="G18" s="119">
        <v>5</v>
      </c>
      <c r="H18" s="119">
        <v>11</v>
      </c>
      <c r="I18" s="119">
        <v>0</v>
      </c>
      <c r="J18" s="149">
        <v>20</v>
      </c>
      <c r="K18" s="147">
        <v>1</v>
      </c>
      <c r="L18" s="147">
        <v>1</v>
      </c>
      <c r="M18" s="147">
        <v>0</v>
      </c>
      <c r="O18" s="90" t="s">
        <v>113</v>
      </c>
      <c r="P18" s="121" t="s">
        <v>17</v>
      </c>
      <c r="Q18" s="121">
        <v>2</v>
      </c>
    </row>
    <row r="19" spans="1:17">
      <c r="A19" s="132" t="s">
        <v>355</v>
      </c>
      <c r="B19" s="132"/>
      <c r="C19" s="132">
        <v>3</v>
      </c>
      <c r="D19" s="90">
        <v>137.83000000000001</v>
      </c>
      <c r="E19" s="90">
        <v>229.44</v>
      </c>
      <c r="F19" s="133">
        <f t="shared" si="0"/>
        <v>0.60072350069735014</v>
      </c>
      <c r="G19" s="90">
        <v>16</v>
      </c>
      <c r="H19" s="90">
        <v>26</v>
      </c>
      <c r="I19" s="90">
        <v>0</v>
      </c>
      <c r="J19" s="149">
        <v>18</v>
      </c>
      <c r="K19" s="147">
        <v>0</v>
      </c>
      <c r="L19" s="147">
        <v>2</v>
      </c>
      <c r="M19" s="147">
        <v>1</v>
      </c>
      <c r="O19" s="90" t="s">
        <v>113</v>
      </c>
      <c r="P19" s="121" t="s">
        <v>17</v>
      </c>
      <c r="Q19" s="121">
        <v>2</v>
      </c>
    </row>
    <row r="20" spans="1:17">
      <c r="A20" s="143" t="s">
        <v>308</v>
      </c>
      <c r="B20" s="143"/>
      <c r="C20" s="143">
        <v>6</v>
      </c>
      <c r="D20" s="90">
        <v>137.31</v>
      </c>
      <c r="E20" s="90">
        <v>97.69</v>
      </c>
      <c r="F20" s="148">
        <f t="shared" si="0"/>
        <v>1.4055686354795782</v>
      </c>
      <c r="G20" s="90">
        <v>5</v>
      </c>
      <c r="H20" s="90">
        <v>14</v>
      </c>
      <c r="I20" s="126">
        <v>0</v>
      </c>
      <c r="J20" s="149">
        <v>20</v>
      </c>
      <c r="K20" s="147">
        <v>0</v>
      </c>
      <c r="L20" s="147">
        <v>2</v>
      </c>
      <c r="M20" s="147">
        <v>4</v>
      </c>
      <c r="O20" s="90" t="s">
        <v>113</v>
      </c>
      <c r="P20" s="121" t="s">
        <v>17</v>
      </c>
      <c r="Q20" s="121">
        <v>2</v>
      </c>
    </row>
    <row r="21" spans="1:17">
      <c r="A21" s="143" t="s">
        <v>309</v>
      </c>
      <c r="B21" s="143"/>
      <c r="C21" s="143">
        <v>9</v>
      </c>
      <c r="D21" s="90">
        <v>218.98</v>
      </c>
      <c r="E21" s="90">
        <v>152.04</v>
      </c>
      <c r="F21" s="148">
        <f t="shared" si="0"/>
        <v>1.4402788739805314</v>
      </c>
      <c r="G21" s="90">
        <v>6</v>
      </c>
      <c r="H21" s="90">
        <v>7</v>
      </c>
      <c r="I21" s="90">
        <v>0</v>
      </c>
      <c r="J21" s="149">
        <v>16</v>
      </c>
      <c r="K21" s="147">
        <v>0</v>
      </c>
      <c r="L21" s="147">
        <v>2</v>
      </c>
      <c r="M21" s="147">
        <v>0</v>
      </c>
      <c r="O21" s="90" t="s">
        <v>113</v>
      </c>
      <c r="P21" s="121" t="s">
        <v>17</v>
      </c>
      <c r="Q21" s="121">
        <v>2</v>
      </c>
    </row>
    <row r="22" spans="1:17">
      <c r="A22" s="143" t="s">
        <v>310</v>
      </c>
      <c r="B22" s="143"/>
      <c r="C22" s="143">
        <v>6</v>
      </c>
      <c r="D22" s="90">
        <v>169.7</v>
      </c>
      <c r="E22" s="90">
        <v>151.04</v>
      </c>
      <c r="F22" s="148">
        <f t="shared" si="0"/>
        <v>1.1235434322033899</v>
      </c>
      <c r="G22" s="90">
        <v>7</v>
      </c>
      <c r="H22" s="90">
        <v>6</v>
      </c>
      <c r="I22" s="90">
        <v>2</v>
      </c>
      <c r="J22" s="149">
        <v>11</v>
      </c>
      <c r="K22" s="147">
        <v>1</v>
      </c>
      <c r="L22" s="147">
        <v>4</v>
      </c>
      <c r="M22" s="147">
        <v>2</v>
      </c>
      <c r="O22" s="90" t="s">
        <v>113</v>
      </c>
      <c r="P22" s="121" t="s">
        <v>17</v>
      </c>
      <c r="Q22" s="121">
        <v>2</v>
      </c>
    </row>
    <row r="23" spans="1:17">
      <c r="A23" s="143" t="s">
        <v>311</v>
      </c>
      <c r="B23" s="143"/>
      <c r="C23" s="143">
        <v>12</v>
      </c>
      <c r="D23" s="90">
        <v>179.8</v>
      </c>
      <c r="E23" s="90">
        <v>133.27000000000001</v>
      </c>
      <c r="F23" s="148">
        <f t="shared" si="0"/>
        <v>1.3491408418999025</v>
      </c>
      <c r="G23" s="90">
        <v>4</v>
      </c>
      <c r="H23" s="90">
        <v>23</v>
      </c>
      <c r="I23" s="90">
        <v>0</v>
      </c>
      <c r="J23" s="149">
        <v>8</v>
      </c>
      <c r="K23" s="147">
        <v>0</v>
      </c>
      <c r="L23" s="147">
        <v>3</v>
      </c>
      <c r="M23" s="147">
        <v>1</v>
      </c>
      <c r="O23" s="90" t="s">
        <v>113</v>
      </c>
      <c r="P23" s="121" t="s">
        <v>358</v>
      </c>
      <c r="Q23" s="121">
        <v>1</v>
      </c>
    </row>
    <row r="24" spans="1:17">
      <c r="A24" s="143" t="s">
        <v>312</v>
      </c>
      <c r="B24" s="143"/>
      <c r="C24" s="143">
        <v>4</v>
      </c>
      <c r="D24" s="90">
        <v>252.78</v>
      </c>
      <c r="E24" s="90">
        <v>79.14</v>
      </c>
      <c r="F24" s="148">
        <f t="shared" si="0"/>
        <v>3.1940864291129643</v>
      </c>
      <c r="G24" s="90">
        <v>3</v>
      </c>
      <c r="H24" s="90">
        <v>13</v>
      </c>
      <c r="I24" s="126">
        <v>0</v>
      </c>
      <c r="J24" s="149">
        <v>13</v>
      </c>
      <c r="K24" s="147">
        <v>0</v>
      </c>
      <c r="L24" s="147">
        <v>3</v>
      </c>
      <c r="M24" s="147">
        <v>1</v>
      </c>
      <c r="O24" s="90" t="s">
        <v>113</v>
      </c>
      <c r="P24" s="121" t="s">
        <v>358</v>
      </c>
      <c r="Q24" s="121">
        <v>1</v>
      </c>
    </row>
    <row r="25" spans="1:17">
      <c r="A25" s="143" t="s">
        <v>313</v>
      </c>
      <c r="B25" s="143"/>
      <c r="C25" s="143">
        <v>8</v>
      </c>
      <c r="D25" s="90">
        <v>171.34</v>
      </c>
      <c r="E25" s="90">
        <v>199.34</v>
      </c>
      <c r="F25" s="148">
        <f t="shared" si="0"/>
        <v>0.85953647035216219</v>
      </c>
      <c r="G25" s="90">
        <v>3</v>
      </c>
      <c r="H25" s="90">
        <v>8</v>
      </c>
      <c r="I25" s="126">
        <v>0</v>
      </c>
      <c r="J25" s="149">
        <v>9</v>
      </c>
      <c r="K25" s="147">
        <v>0</v>
      </c>
      <c r="L25" s="147">
        <v>2</v>
      </c>
      <c r="M25" s="147">
        <v>1</v>
      </c>
      <c r="O25" s="90" t="s">
        <v>113</v>
      </c>
      <c r="P25" s="121" t="s">
        <v>358</v>
      </c>
      <c r="Q25" s="121">
        <v>1</v>
      </c>
    </row>
    <row r="26" spans="1:17">
      <c r="A26" s="143" t="s">
        <v>315</v>
      </c>
      <c r="B26" s="143"/>
      <c r="C26" s="143">
        <v>6</v>
      </c>
      <c r="D26" s="90">
        <v>443.63</v>
      </c>
      <c r="E26" s="90">
        <v>165.27</v>
      </c>
      <c r="F26" s="148">
        <f t="shared" si="0"/>
        <v>2.6842742179463905</v>
      </c>
      <c r="G26" s="90">
        <v>9</v>
      </c>
      <c r="H26" s="90">
        <v>6</v>
      </c>
      <c r="I26" s="90">
        <v>2</v>
      </c>
      <c r="J26" s="149">
        <v>10</v>
      </c>
      <c r="K26" s="147">
        <v>0</v>
      </c>
      <c r="L26" s="147">
        <v>2</v>
      </c>
      <c r="M26" s="147">
        <v>1</v>
      </c>
      <c r="O26" s="90" t="s">
        <v>113</v>
      </c>
      <c r="P26" s="121" t="s">
        <v>17</v>
      </c>
      <c r="Q26" s="121">
        <v>2</v>
      </c>
    </row>
    <row r="27" spans="1:17">
      <c r="A27" s="143" t="s">
        <v>316</v>
      </c>
      <c r="B27" s="143"/>
      <c r="C27" s="143">
        <v>4</v>
      </c>
      <c r="D27" s="90">
        <v>306.02</v>
      </c>
      <c r="E27" s="90">
        <v>189.14</v>
      </c>
      <c r="F27" s="148">
        <f t="shared" si="0"/>
        <v>1.6179549540023264</v>
      </c>
      <c r="G27" s="90">
        <v>5</v>
      </c>
      <c r="H27" s="90">
        <v>6</v>
      </c>
      <c r="I27" s="90">
        <v>0</v>
      </c>
      <c r="J27" s="149">
        <v>12</v>
      </c>
      <c r="K27" s="147">
        <v>1</v>
      </c>
      <c r="L27" s="147">
        <v>3</v>
      </c>
      <c r="M27" s="147">
        <v>0</v>
      </c>
      <c r="O27" s="90" t="s">
        <v>113</v>
      </c>
      <c r="P27" s="121" t="s">
        <v>17</v>
      </c>
      <c r="Q27" s="121">
        <v>2</v>
      </c>
    </row>
    <row r="28" spans="1:17">
      <c r="A28" s="143" t="s">
        <v>317</v>
      </c>
      <c r="B28" s="140" t="s">
        <v>354</v>
      </c>
      <c r="C28" s="140">
        <v>9</v>
      </c>
      <c r="D28" s="90">
        <v>189.23</v>
      </c>
      <c r="E28" s="90">
        <v>89.25</v>
      </c>
      <c r="F28" s="148">
        <f t="shared" si="0"/>
        <v>2.1202240896358542</v>
      </c>
      <c r="G28" s="90">
        <v>10</v>
      </c>
      <c r="H28" s="90">
        <v>11</v>
      </c>
      <c r="I28" s="90">
        <v>0</v>
      </c>
      <c r="J28" s="149">
        <v>18</v>
      </c>
      <c r="K28" s="147">
        <v>1</v>
      </c>
      <c r="L28" s="147">
        <v>3</v>
      </c>
      <c r="M28" s="147">
        <v>0</v>
      </c>
      <c r="O28" s="90" t="s">
        <v>113</v>
      </c>
      <c r="P28" s="121" t="s">
        <v>358</v>
      </c>
      <c r="Q28" s="121">
        <v>1</v>
      </c>
    </row>
    <row r="29" spans="1:17">
      <c r="A29" s="143" t="s">
        <v>319</v>
      </c>
      <c r="B29" s="143"/>
      <c r="C29" s="143">
        <v>8</v>
      </c>
      <c r="D29" s="90">
        <v>187.8</v>
      </c>
      <c r="E29" s="90">
        <v>93.77</v>
      </c>
      <c r="F29" s="148">
        <f t="shared" si="0"/>
        <v>2.0027727418150798</v>
      </c>
      <c r="G29" s="90">
        <v>5</v>
      </c>
      <c r="H29" s="90">
        <v>19</v>
      </c>
      <c r="I29" s="90">
        <v>2</v>
      </c>
      <c r="J29" s="149">
        <v>14</v>
      </c>
      <c r="K29" s="147">
        <v>1</v>
      </c>
      <c r="L29" s="147">
        <v>3</v>
      </c>
      <c r="M29" s="147">
        <v>0</v>
      </c>
      <c r="O29" s="90" t="s">
        <v>113</v>
      </c>
      <c r="P29" s="121" t="s">
        <v>358</v>
      </c>
      <c r="Q29" s="121">
        <v>1</v>
      </c>
    </row>
    <row r="30" spans="1:17">
      <c r="A30" s="143" t="s">
        <v>450</v>
      </c>
      <c r="B30" s="143"/>
      <c r="C30" s="143"/>
      <c r="D30" s="90">
        <v>121.93</v>
      </c>
      <c r="E30" s="90">
        <v>89.58</v>
      </c>
      <c r="F30" s="148">
        <f t="shared" si="0"/>
        <v>1.3611297164545659</v>
      </c>
      <c r="G30" s="90">
        <v>2</v>
      </c>
      <c r="H30" s="90">
        <v>33</v>
      </c>
      <c r="I30" s="90">
        <v>0</v>
      </c>
      <c r="J30" s="149">
        <v>17</v>
      </c>
      <c r="K30" s="147">
        <v>0</v>
      </c>
      <c r="L30" s="147">
        <v>1</v>
      </c>
      <c r="M30" s="147">
        <v>1</v>
      </c>
      <c r="O30" s="90" t="s">
        <v>113</v>
      </c>
      <c r="P30" s="121"/>
      <c r="Q30" s="121"/>
    </row>
    <row r="31" spans="1:17">
      <c r="A31" s="143" t="s">
        <v>320</v>
      </c>
      <c r="B31" s="143"/>
      <c r="C31" s="143">
        <v>3</v>
      </c>
      <c r="D31" s="90">
        <v>378.27</v>
      </c>
      <c r="E31" s="90">
        <v>158.25</v>
      </c>
      <c r="F31" s="148">
        <f t="shared" si="0"/>
        <v>2.3903317535545021</v>
      </c>
      <c r="G31" s="90">
        <v>7</v>
      </c>
      <c r="H31" s="90">
        <v>12</v>
      </c>
      <c r="I31" s="90">
        <v>0</v>
      </c>
      <c r="J31" s="149">
        <v>20</v>
      </c>
      <c r="K31" s="147">
        <v>0</v>
      </c>
      <c r="L31" s="147">
        <v>2</v>
      </c>
      <c r="M31" s="147">
        <v>0</v>
      </c>
      <c r="O31" s="90" t="s">
        <v>113</v>
      </c>
      <c r="P31" s="121" t="s">
        <v>17</v>
      </c>
      <c r="Q31" s="121">
        <v>2</v>
      </c>
    </row>
    <row r="32" spans="1:17">
      <c r="A32" s="143" t="s">
        <v>321</v>
      </c>
      <c r="B32" s="143"/>
      <c r="C32" s="143">
        <v>4</v>
      </c>
      <c r="D32" s="90">
        <v>251.03</v>
      </c>
      <c r="E32" s="90">
        <v>273.17</v>
      </c>
      <c r="F32" s="148">
        <f t="shared" si="0"/>
        <v>0.91895156862027305</v>
      </c>
      <c r="G32" s="90">
        <v>4</v>
      </c>
      <c r="H32" s="90">
        <v>10</v>
      </c>
      <c r="I32" s="90">
        <v>0</v>
      </c>
      <c r="J32" s="149">
        <v>22</v>
      </c>
      <c r="K32" s="147">
        <v>0</v>
      </c>
      <c r="L32" s="147">
        <v>2</v>
      </c>
      <c r="M32" s="147">
        <v>2</v>
      </c>
      <c r="O32" s="90" t="s">
        <v>113</v>
      </c>
      <c r="P32" s="121" t="s">
        <v>17</v>
      </c>
      <c r="Q32" s="121">
        <v>2</v>
      </c>
    </row>
    <row r="33" spans="1:15">
      <c r="A33" s="143" t="s">
        <v>414</v>
      </c>
      <c r="D33" s="90">
        <v>160.5</v>
      </c>
      <c r="E33" s="90">
        <v>180.02</v>
      </c>
      <c r="F33" s="148">
        <f t="shared" si="0"/>
        <v>0.89156760359959997</v>
      </c>
      <c r="G33" s="90">
        <v>3</v>
      </c>
      <c r="H33" s="90">
        <v>46</v>
      </c>
      <c r="I33" s="90">
        <v>1</v>
      </c>
      <c r="J33" s="149">
        <v>16</v>
      </c>
      <c r="K33" s="147">
        <v>0</v>
      </c>
      <c r="L33" s="147">
        <v>2</v>
      </c>
      <c r="M33" s="90" t="s">
        <v>41</v>
      </c>
      <c r="O33" s="90" t="s">
        <v>113</v>
      </c>
    </row>
    <row r="34" spans="1:15">
      <c r="A34" s="143" t="s">
        <v>415</v>
      </c>
      <c r="D34" s="90">
        <v>354.89</v>
      </c>
      <c r="E34" s="90">
        <v>167.87</v>
      </c>
      <c r="F34" s="148">
        <f t="shared" si="0"/>
        <v>2.1140763686185737</v>
      </c>
      <c r="G34" s="90">
        <v>5</v>
      </c>
      <c r="H34" s="90">
        <v>39</v>
      </c>
      <c r="I34" s="90">
        <v>0</v>
      </c>
      <c r="J34" s="149">
        <v>24</v>
      </c>
      <c r="K34" s="147">
        <v>0</v>
      </c>
      <c r="L34" s="147">
        <v>1</v>
      </c>
      <c r="M34" s="90" t="s">
        <v>41</v>
      </c>
      <c r="O34" s="90" t="s">
        <v>113</v>
      </c>
    </row>
    <row r="35" spans="1:15">
      <c r="A35" s="143" t="s">
        <v>416</v>
      </c>
      <c r="D35" s="90">
        <v>158.82</v>
      </c>
      <c r="E35" s="90">
        <v>408.38</v>
      </c>
      <c r="F35" s="148">
        <f t="shared" si="0"/>
        <v>0.38890249277633576</v>
      </c>
      <c r="G35" s="90">
        <v>5</v>
      </c>
      <c r="H35" s="90">
        <v>28</v>
      </c>
      <c r="I35" s="90">
        <v>0</v>
      </c>
      <c r="J35" s="149">
        <v>22</v>
      </c>
      <c r="K35" s="147">
        <v>0</v>
      </c>
      <c r="L35" s="147">
        <v>2</v>
      </c>
      <c r="M35" s="90" t="s">
        <v>41</v>
      </c>
      <c r="O35" s="90" t="s">
        <v>113</v>
      </c>
    </row>
    <row r="36" spans="1:15">
      <c r="A36" s="143" t="s">
        <v>417</v>
      </c>
      <c r="D36" s="90">
        <v>220.32</v>
      </c>
      <c r="E36" s="90">
        <v>107.12</v>
      </c>
      <c r="F36" s="148">
        <f t="shared" si="0"/>
        <v>2.0567587752053771</v>
      </c>
      <c r="G36" s="90">
        <v>2</v>
      </c>
      <c r="H36" s="90">
        <v>26</v>
      </c>
      <c r="I36" s="90">
        <v>0</v>
      </c>
      <c r="J36" s="149">
        <v>25</v>
      </c>
      <c r="K36" s="147">
        <v>0</v>
      </c>
      <c r="L36" s="147">
        <v>1</v>
      </c>
      <c r="M36" s="90" t="s">
        <v>41</v>
      </c>
      <c r="O36" s="90" t="s">
        <v>113</v>
      </c>
    </row>
    <row r="37" spans="1:15">
      <c r="A37" s="143" t="s">
        <v>418</v>
      </c>
      <c r="D37" s="90" t="s">
        <v>41</v>
      </c>
      <c r="E37" s="90" t="s">
        <v>41</v>
      </c>
      <c r="F37" s="90" t="s">
        <v>41</v>
      </c>
      <c r="G37" s="90" t="s">
        <v>41</v>
      </c>
      <c r="H37" s="90" t="s">
        <v>41</v>
      </c>
      <c r="I37" s="90" t="s">
        <v>41</v>
      </c>
      <c r="J37" s="149">
        <v>13</v>
      </c>
      <c r="K37" s="147">
        <v>0</v>
      </c>
      <c r="L37" s="147">
        <v>2</v>
      </c>
      <c r="M37" s="90" t="s">
        <v>41</v>
      </c>
      <c r="O37" s="90" t="s">
        <v>113</v>
      </c>
    </row>
    <row r="38" spans="1:15">
      <c r="A38" s="143" t="s">
        <v>419</v>
      </c>
      <c r="D38" s="90" t="s">
        <v>41</v>
      </c>
      <c r="E38" s="90" t="s">
        <v>41</v>
      </c>
      <c r="F38" s="90" t="s">
        <v>41</v>
      </c>
      <c r="G38" s="90" t="s">
        <v>41</v>
      </c>
      <c r="H38" s="90" t="s">
        <v>41</v>
      </c>
      <c r="I38" s="90" t="s">
        <v>41</v>
      </c>
      <c r="J38" s="149">
        <v>15</v>
      </c>
      <c r="K38" s="147">
        <v>0</v>
      </c>
      <c r="L38" s="147">
        <v>1</v>
      </c>
      <c r="M38" s="90" t="s">
        <v>41</v>
      </c>
      <c r="O38" s="90" t="s">
        <v>113</v>
      </c>
    </row>
    <row r="39" spans="1:15">
      <c r="A39" s="143" t="s">
        <v>420</v>
      </c>
      <c r="D39" s="90">
        <v>277.5</v>
      </c>
      <c r="E39" s="90">
        <v>180.87</v>
      </c>
      <c r="F39" s="159">
        <f>(D39/E39)</f>
        <v>1.5342511195886548</v>
      </c>
      <c r="G39" s="121">
        <v>3</v>
      </c>
      <c r="H39" s="90">
        <v>28</v>
      </c>
      <c r="I39" s="90">
        <v>0</v>
      </c>
      <c r="J39" s="149">
        <v>26</v>
      </c>
      <c r="K39" s="147">
        <v>0</v>
      </c>
      <c r="L39" s="147">
        <v>2</v>
      </c>
      <c r="M39" s="90">
        <v>0</v>
      </c>
      <c r="O39" s="90" t="s">
        <v>113</v>
      </c>
    </row>
    <row r="40" spans="1:15">
      <c r="A40" s="143" t="s">
        <v>421</v>
      </c>
      <c r="D40" s="90">
        <v>123.74</v>
      </c>
      <c r="E40" s="90">
        <v>170.06</v>
      </c>
      <c r="F40" s="159">
        <f t="shared" ref="F40:F46" si="2">(D40/E40)</f>
        <v>0.72762554392567325</v>
      </c>
      <c r="G40" s="90">
        <v>3</v>
      </c>
      <c r="H40" s="90">
        <v>30</v>
      </c>
      <c r="I40" s="90">
        <v>0</v>
      </c>
      <c r="J40" s="149">
        <v>20</v>
      </c>
      <c r="K40" s="147">
        <v>0</v>
      </c>
      <c r="L40" s="147">
        <v>1</v>
      </c>
      <c r="M40" s="90" t="s">
        <v>41</v>
      </c>
      <c r="O40" s="90" t="s">
        <v>113</v>
      </c>
    </row>
    <row r="41" spans="1:15">
      <c r="A41" s="143" t="s">
        <v>422</v>
      </c>
      <c r="D41" s="90">
        <v>120.8</v>
      </c>
      <c r="E41" s="90">
        <v>139.41999999999999</v>
      </c>
      <c r="F41" s="159">
        <f t="shared" si="2"/>
        <v>0.86644670778941335</v>
      </c>
      <c r="G41" s="90">
        <v>3</v>
      </c>
      <c r="H41" s="90">
        <v>22</v>
      </c>
      <c r="I41" s="90">
        <v>0</v>
      </c>
      <c r="J41" s="149">
        <v>19</v>
      </c>
      <c r="K41" s="147">
        <v>0</v>
      </c>
      <c r="L41" s="147">
        <v>2</v>
      </c>
      <c r="M41" s="90">
        <v>1</v>
      </c>
      <c r="O41" s="90" t="s">
        <v>113</v>
      </c>
    </row>
    <row r="42" spans="1:15">
      <c r="A42" s="143" t="s">
        <v>423</v>
      </c>
      <c r="D42" s="90">
        <v>150.72999999999999</v>
      </c>
      <c r="E42" s="90">
        <v>181.67</v>
      </c>
      <c r="F42" s="159">
        <f t="shared" si="2"/>
        <v>0.82969119832663618</v>
      </c>
      <c r="G42" s="90">
        <v>5</v>
      </c>
      <c r="H42" s="90">
        <v>26</v>
      </c>
      <c r="I42" s="90">
        <v>0</v>
      </c>
      <c r="J42" s="149">
        <v>24</v>
      </c>
      <c r="K42" s="90">
        <v>0</v>
      </c>
      <c r="L42" s="147">
        <v>0</v>
      </c>
      <c r="M42" s="90">
        <v>0</v>
      </c>
      <c r="O42" s="90" t="s">
        <v>113</v>
      </c>
    </row>
    <row r="43" spans="1:15">
      <c r="A43" s="143" t="s">
        <v>424</v>
      </c>
      <c r="D43" s="90">
        <v>83.88</v>
      </c>
      <c r="E43" s="90">
        <v>75.28</v>
      </c>
      <c r="F43" s="159">
        <f t="shared" si="2"/>
        <v>1.1142401700318809</v>
      </c>
      <c r="G43" s="90">
        <v>6</v>
      </c>
      <c r="H43" s="90">
        <v>34</v>
      </c>
      <c r="I43" s="90">
        <v>1</v>
      </c>
      <c r="J43" s="149">
        <v>28</v>
      </c>
      <c r="K43" s="90">
        <v>1</v>
      </c>
      <c r="L43" s="147">
        <v>1</v>
      </c>
      <c r="M43" s="90" t="s">
        <v>41</v>
      </c>
      <c r="O43" s="90" t="s">
        <v>113</v>
      </c>
    </row>
    <row r="44" spans="1:15">
      <c r="A44" s="143" t="s">
        <v>425</v>
      </c>
      <c r="D44" s="90">
        <v>238.22</v>
      </c>
      <c r="E44" s="90">
        <v>212.76</v>
      </c>
      <c r="F44" s="159">
        <f t="shared" si="2"/>
        <v>1.1196653506298178</v>
      </c>
      <c r="G44" s="90">
        <v>7</v>
      </c>
      <c r="H44" s="90">
        <v>30</v>
      </c>
      <c r="I44" s="90">
        <v>0</v>
      </c>
      <c r="J44" s="149">
        <v>17</v>
      </c>
      <c r="K44" s="147">
        <v>0</v>
      </c>
      <c r="L44" s="147">
        <v>1</v>
      </c>
      <c r="M44" s="90">
        <v>1</v>
      </c>
      <c r="O44" s="90" t="s">
        <v>113</v>
      </c>
    </row>
    <row r="45" spans="1:15">
      <c r="A45" s="143" t="s">
        <v>426</v>
      </c>
      <c r="D45" s="90">
        <v>213.15</v>
      </c>
      <c r="E45" s="90">
        <v>262.14999999999998</v>
      </c>
      <c r="F45" s="159">
        <f t="shared" si="2"/>
        <v>0.8130841121495328</v>
      </c>
      <c r="G45" s="90">
        <v>6</v>
      </c>
      <c r="H45" s="90">
        <v>26</v>
      </c>
      <c r="I45" s="90">
        <v>0</v>
      </c>
      <c r="J45" s="149">
        <v>21</v>
      </c>
      <c r="K45" s="147">
        <v>0</v>
      </c>
      <c r="L45" s="147">
        <v>3</v>
      </c>
      <c r="M45" s="90">
        <v>0</v>
      </c>
      <c r="O45" s="90" t="s">
        <v>113</v>
      </c>
    </row>
    <row r="46" spans="1:15">
      <c r="A46" s="143" t="s">
        <v>427</v>
      </c>
      <c r="D46" s="90">
        <v>150.22</v>
      </c>
      <c r="E46" s="90">
        <v>128.37</v>
      </c>
      <c r="F46" s="159">
        <f t="shared" si="2"/>
        <v>1.1702111085144504</v>
      </c>
      <c r="G46" s="90">
        <v>10</v>
      </c>
      <c r="H46" s="90">
        <v>18</v>
      </c>
      <c r="I46" s="90">
        <v>0</v>
      </c>
      <c r="J46" s="149">
        <v>34</v>
      </c>
      <c r="K46" s="147">
        <v>0</v>
      </c>
      <c r="L46" s="147">
        <v>0</v>
      </c>
      <c r="M46" s="90">
        <v>1</v>
      </c>
      <c r="O46" s="90" t="s">
        <v>113</v>
      </c>
    </row>
    <row r="47" spans="1:15">
      <c r="A47" s="143" t="s">
        <v>428</v>
      </c>
      <c r="B47" s="120" t="s">
        <v>429</v>
      </c>
      <c r="D47" s="90" t="s">
        <v>41</v>
      </c>
      <c r="E47" s="90" t="s">
        <v>41</v>
      </c>
      <c r="F47" s="159" t="s">
        <v>41</v>
      </c>
      <c r="G47" s="90">
        <v>4</v>
      </c>
      <c r="H47" s="90">
        <v>26</v>
      </c>
      <c r="I47" s="90">
        <v>0</v>
      </c>
      <c r="J47" s="149">
        <v>16</v>
      </c>
      <c r="K47" s="147">
        <v>0</v>
      </c>
      <c r="L47" s="147">
        <v>2</v>
      </c>
      <c r="M47" s="90">
        <v>1</v>
      </c>
      <c r="O47" s="90" t="s">
        <v>113</v>
      </c>
    </row>
    <row r="48" spans="1:15">
      <c r="A48" s="143" t="s">
        <v>430</v>
      </c>
      <c r="D48" s="90">
        <v>62.39</v>
      </c>
      <c r="E48" s="90">
        <v>93.46</v>
      </c>
      <c r="F48" s="159">
        <f>(D48/E48)</f>
        <v>0.66755831371709828</v>
      </c>
      <c r="G48" s="90">
        <v>4</v>
      </c>
      <c r="H48" s="90">
        <v>25</v>
      </c>
      <c r="I48" s="90">
        <v>1</v>
      </c>
      <c r="J48" s="149">
        <v>18</v>
      </c>
      <c r="K48" s="90">
        <v>1</v>
      </c>
      <c r="L48" s="147">
        <v>0</v>
      </c>
      <c r="M48" s="90">
        <v>0</v>
      </c>
      <c r="O48" s="90" t="s">
        <v>113</v>
      </c>
    </row>
    <row r="49" spans="1:15">
      <c r="A49" s="143" t="s">
        <v>431</v>
      </c>
      <c r="D49" s="90">
        <v>175.45</v>
      </c>
      <c r="E49" s="90">
        <v>96.17</v>
      </c>
      <c r="F49" s="159">
        <f t="shared" ref="F49:F59" si="3">(D49/E49)</f>
        <v>1.8243735052511176</v>
      </c>
      <c r="G49" s="90">
        <v>7</v>
      </c>
      <c r="H49" s="90">
        <v>15</v>
      </c>
      <c r="I49" s="90">
        <v>1</v>
      </c>
      <c r="J49" s="149">
        <v>15</v>
      </c>
      <c r="K49" s="90">
        <v>0</v>
      </c>
      <c r="L49" s="147">
        <v>1</v>
      </c>
      <c r="M49" s="90">
        <v>0</v>
      </c>
      <c r="O49" s="90" t="s">
        <v>113</v>
      </c>
    </row>
    <row r="50" spans="1:15">
      <c r="A50" s="143" t="s">
        <v>432</v>
      </c>
      <c r="D50" s="90">
        <v>166.74</v>
      </c>
      <c r="E50" s="90">
        <v>110.97</v>
      </c>
      <c r="F50" s="159">
        <f t="shared" si="3"/>
        <v>1.5025682616923495</v>
      </c>
      <c r="G50" s="90">
        <v>2</v>
      </c>
      <c r="H50" s="90">
        <v>22</v>
      </c>
      <c r="I50" s="90">
        <v>0</v>
      </c>
      <c r="J50" s="149">
        <v>20</v>
      </c>
      <c r="K50" s="147">
        <v>0</v>
      </c>
      <c r="L50" s="90">
        <v>1</v>
      </c>
      <c r="M50" s="90">
        <v>0</v>
      </c>
      <c r="O50" s="90" t="s">
        <v>113</v>
      </c>
    </row>
    <row r="51" spans="1:15">
      <c r="A51" s="143" t="s">
        <v>433</v>
      </c>
      <c r="D51" s="90" t="s">
        <v>41</v>
      </c>
      <c r="E51" s="90" t="s">
        <v>41</v>
      </c>
      <c r="F51" s="159" t="s">
        <v>41</v>
      </c>
      <c r="G51" s="90">
        <v>2</v>
      </c>
      <c r="H51" s="90">
        <v>26</v>
      </c>
      <c r="I51" s="90">
        <v>0</v>
      </c>
      <c r="J51" s="149">
        <v>20</v>
      </c>
      <c r="K51" s="90">
        <v>0</v>
      </c>
      <c r="L51" s="147">
        <v>0</v>
      </c>
      <c r="M51" s="90">
        <v>0</v>
      </c>
      <c r="O51" s="90" t="s">
        <v>113</v>
      </c>
    </row>
    <row r="52" spans="1:15">
      <c r="A52" s="143" t="s">
        <v>434</v>
      </c>
      <c r="D52" s="90">
        <v>190.52</v>
      </c>
      <c r="E52" s="90">
        <v>138.68</v>
      </c>
      <c r="F52" s="159">
        <f t="shared" si="3"/>
        <v>1.3738102105566772</v>
      </c>
      <c r="G52" s="90">
        <v>7</v>
      </c>
      <c r="H52" s="90">
        <v>26</v>
      </c>
      <c r="I52" s="90">
        <v>1</v>
      </c>
      <c r="J52" s="149">
        <v>28</v>
      </c>
      <c r="K52" s="90">
        <v>0</v>
      </c>
      <c r="L52" s="90">
        <v>1</v>
      </c>
      <c r="M52" s="90" t="s">
        <v>41</v>
      </c>
      <c r="O52" s="90" t="s">
        <v>113</v>
      </c>
    </row>
    <row r="53" spans="1:15">
      <c r="A53" s="143" t="s">
        <v>435</v>
      </c>
      <c r="D53" s="90">
        <v>172.96</v>
      </c>
      <c r="E53" s="90">
        <v>198.84</v>
      </c>
      <c r="F53" s="159">
        <f t="shared" si="3"/>
        <v>0.86984510158921746</v>
      </c>
      <c r="G53" s="90">
        <v>6</v>
      </c>
      <c r="H53" s="90">
        <v>19</v>
      </c>
      <c r="I53" s="90">
        <v>0</v>
      </c>
      <c r="J53" s="149">
        <v>19</v>
      </c>
      <c r="K53" s="90">
        <v>0</v>
      </c>
      <c r="L53" s="147">
        <v>1</v>
      </c>
      <c r="M53" s="90">
        <v>0</v>
      </c>
      <c r="O53" s="90" t="s">
        <v>113</v>
      </c>
    </row>
    <row r="54" spans="1:15">
      <c r="A54" s="143" t="s">
        <v>436</v>
      </c>
      <c r="D54" s="90">
        <v>242.81</v>
      </c>
      <c r="E54" s="90">
        <v>198.18</v>
      </c>
      <c r="F54" s="159">
        <f t="shared" si="3"/>
        <v>1.225199313755172</v>
      </c>
      <c r="G54" s="90">
        <v>4</v>
      </c>
      <c r="H54" s="90">
        <v>18</v>
      </c>
      <c r="I54" s="90">
        <v>0</v>
      </c>
      <c r="J54" s="149">
        <v>16</v>
      </c>
      <c r="K54" s="90">
        <v>1</v>
      </c>
      <c r="L54" s="90">
        <v>0</v>
      </c>
      <c r="M54" s="90">
        <v>0</v>
      </c>
      <c r="O54" s="90" t="s">
        <v>113</v>
      </c>
    </row>
    <row r="55" spans="1:15">
      <c r="A55" s="143" t="s">
        <v>438</v>
      </c>
      <c r="D55" s="90" t="s">
        <v>41</v>
      </c>
      <c r="E55" s="90" t="s">
        <v>41</v>
      </c>
      <c r="F55" s="159" t="s">
        <v>41</v>
      </c>
      <c r="G55" s="90">
        <v>1</v>
      </c>
      <c r="H55" s="90">
        <v>19</v>
      </c>
      <c r="I55" s="90">
        <v>0</v>
      </c>
      <c r="J55" s="149">
        <v>30</v>
      </c>
      <c r="K55" s="90">
        <v>1</v>
      </c>
      <c r="L55" s="147">
        <v>1</v>
      </c>
      <c r="M55" s="90">
        <v>0</v>
      </c>
      <c r="O55" s="90" t="s">
        <v>113</v>
      </c>
    </row>
    <row r="56" spans="1:15">
      <c r="A56" s="143" t="s">
        <v>437</v>
      </c>
      <c r="D56" s="90">
        <v>139.21</v>
      </c>
      <c r="E56" s="90">
        <v>136.13999999999999</v>
      </c>
      <c r="F56" s="159">
        <f t="shared" si="3"/>
        <v>1.0225503158513296</v>
      </c>
      <c r="G56" s="90">
        <v>2</v>
      </c>
      <c r="H56" s="90">
        <v>22</v>
      </c>
      <c r="I56" s="90">
        <v>0</v>
      </c>
      <c r="J56" s="149">
        <v>14</v>
      </c>
      <c r="K56" s="90">
        <v>0</v>
      </c>
      <c r="L56" s="90">
        <v>0</v>
      </c>
      <c r="M56" s="90">
        <v>0</v>
      </c>
      <c r="O56" s="90" t="s">
        <v>113</v>
      </c>
    </row>
    <row r="57" spans="1:15">
      <c r="A57" s="143" t="s">
        <v>439</v>
      </c>
      <c r="D57" s="90">
        <v>109.63</v>
      </c>
      <c r="E57" s="90">
        <v>85.64</v>
      </c>
      <c r="F57" s="159">
        <f t="shared" si="3"/>
        <v>1.280126109294722</v>
      </c>
      <c r="G57" s="90">
        <v>1</v>
      </c>
      <c r="H57" s="90">
        <v>28</v>
      </c>
      <c r="I57" s="90">
        <v>0</v>
      </c>
      <c r="J57" s="149">
        <v>26</v>
      </c>
      <c r="K57" s="90">
        <v>1</v>
      </c>
      <c r="L57" s="147">
        <v>0</v>
      </c>
      <c r="M57" s="90">
        <v>0</v>
      </c>
      <c r="O57" s="90" t="s">
        <v>113</v>
      </c>
    </row>
    <row r="58" spans="1:15">
      <c r="A58" s="143" t="s">
        <v>440</v>
      </c>
      <c r="D58" s="90">
        <v>157.05000000000001</v>
      </c>
      <c r="E58" s="90">
        <v>99.83</v>
      </c>
      <c r="F58" s="159">
        <f t="shared" si="3"/>
        <v>1.5731743964740059</v>
      </c>
      <c r="G58" s="90">
        <v>1</v>
      </c>
      <c r="H58" s="90">
        <v>16</v>
      </c>
      <c r="I58" s="90">
        <v>1</v>
      </c>
      <c r="J58" s="149">
        <v>18</v>
      </c>
      <c r="K58" s="90">
        <v>0</v>
      </c>
      <c r="L58" s="90">
        <v>0</v>
      </c>
      <c r="M58" s="90">
        <v>0</v>
      </c>
      <c r="O58" s="90" t="s">
        <v>113</v>
      </c>
    </row>
    <row r="59" spans="1:15">
      <c r="A59" s="143" t="s">
        <v>441</v>
      </c>
      <c r="D59" s="90">
        <v>179.49</v>
      </c>
      <c r="E59" s="90">
        <v>149.13999999999999</v>
      </c>
      <c r="F59" s="159">
        <f t="shared" si="3"/>
        <v>1.2035000670510931</v>
      </c>
      <c r="G59" s="90">
        <v>1</v>
      </c>
      <c r="H59" s="90">
        <v>22</v>
      </c>
      <c r="I59" s="90">
        <v>0</v>
      </c>
      <c r="J59" s="149">
        <v>19</v>
      </c>
      <c r="K59" s="90">
        <v>0</v>
      </c>
      <c r="L59" s="90">
        <v>0</v>
      </c>
      <c r="M59" s="90">
        <v>0</v>
      </c>
      <c r="O59" s="90" t="s">
        <v>113</v>
      </c>
    </row>
  </sheetData>
  <autoFilter ref="A1:O1"/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19" sqref="A2:A19"/>
    </sheetView>
  </sheetViews>
  <sheetFormatPr defaultColWidth="8.85546875" defaultRowHeight="15"/>
  <cols>
    <col min="1" max="1" width="16.42578125" style="90" customWidth="1"/>
    <col min="2" max="16384" width="8.85546875" style="90"/>
  </cols>
  <sheetData>
    <row r="1" spans="1:13" s="116" customFormat="1">
      <c r="A1" s="113" t="s">
        <v>338</v>
      </c>
      <c r="B1" s="113" t="s">
        <v>1</v>
      </c>
      <c r="C1" s="113" t="s">
        <v>2</v>
      </c>
      <c r="D1" s="113" t="s">
        <v>3</v>
      </c>
      <c r="E1" s="114" t="s">
        <v>11</v>
      </c>
      <c r="F1" s="114" t="s">
        <v>407</v>
      </c>
      <c r="G1" s="115" t="s">
        <v>409</v>
      </c>
      <c r="H1" s="114" t="s">
        <v>239</v>
      </c>
      <c r="I1" s="113" t="s">
        <v>19</v>
      </c>
      <c r="J1" s="113" t="s">
        <v>20</v>
      </c>
      <c r="K1" s="114" t="s">
        <v>15</v>
      </c>
      <c r="L1" s="113" t="s">
        <v>6</v>
      </c>
      <c r="M1" s="114" t="s">
        <v>7</v>
      </c>
    </row>
    <row r="2" spans="1:13">
      <c r="A2" s="153" t="s">
        <v>361</v>
      </c>
      <c r="B2" s="90">
        <v>42.92</v>
      </c>
      <c r="C2" s="90">
        <v>83.07</v>
      </c>
      <c r="D2" s="90">
        <f t="shared" ref="D2:D19" si="0">(B2/C2)</f>
        <v>0.51667268568677027</v>
      </c>
      <c r="E2" s="90">
        <v>3</v>
      </c>
      <c r="F2" s="118">
        <v>23</v>
      </c>
      <c r="G2" s="121">
        <v>2</v>
      </c>
      <c r="H2" s="121">
        <v>14</v>
      </c>
      <c r="I2" s="121">
        <v>1</v>
      </c>
      <c r="J2" s="121">
        <v>5</v>
      </c>
      <c r="K2" s="121">
        <v>0</v>
      </c>
      <c r="M2" s="117" t="s">
        <v>113</v>
      </c>
    </row>
    <row r="3" spans="1:13">
      <c r="A3" s="153" t="s">
        <v>362</v>
      </c>
      <c r="B3" s="90">
        <v>27.3</v>
      </c>
      <c r="C3" s="90">
        <v>117.63</v>
      </c>
      <c r="D3" s="90">
        <f t="shared" si="0"/>
        <v>0.23208365212955881</v>
      </c>
      <c r="E3" s="90">
        <v>2</v>
      </c>
      <c r="F3" s="118">
        <v>34</v>
      </c>
      <c r="G3" s="121">
        <v>1</v>
      </c>
      <c r="H3" s="121">
        <v>26</v>
      </c>
      <c r="I3" s="121">
        <v>1</v>
      </c>
      <c r="J3" s="121">
        <v>3</v>
      </c>
      <c r="K3" s="121">
        <v>0</v>
      </c>
      <c r="M3" s="117" t="s">
        <v>113</v>
      </c>
    </row>
    <row r="4" spans="1:13">
      <c r="A4" s="154" t="s">
        <v>363</v>
      </c>
      <c r="B4" s="90">
        <v>118.21</v>
      </c>
      <c r="C4" s="90">
        <v>181.52</v>
      </c>
      <c r="D4" s="90">
        <f t="shared" si="0"/>
        <v>0.65122300572939618</v>
      </c>
      <c r="E4" s="90">
        <v>5</v>
      </c>
      <c r="F4" s="118">
        <v>30</v>
      </c>
      <c r="G4" s="121">
        <v>1</v>
      </c>
      <c r="H4" s="121">
        <v>19</v>
      </c>
      <c r="I4" s="121">
        <v>0</v>
      </c>
      <c r="J4" s="121">
        <v>2</v>
      </c>
      <c r="K4" s="121">
        <v>1</v>
      </c>
      <c r="M4" s="117" t="s">
        <v>113</v>
      </c>
    </row>
    <row r="5" spans="1:13">
      <c r="A5" s="155" t="s">
        <v>364</v>
      </c>
      <c r="B5" s="90">
        <v>18.989999999999998</v>
      </c>
      <c r="C5" s="90">
        <v>100.44</v>
      </c>
      <c r="D5" s="90">
        <f t="shared" si="0"/>
        <v>0.18906810035842292</v>
      </c>
      <c r="E5" s="90">
        <v>1</v>
      </c>
      <c r="F5" s="118">
        <v>40</v>
      </c>
      <c r="G5" s="121">
        <v>0</v>
      </c>
      <c r="H5" s="121">
        <v>25</v>
      </c>
      <c r="I5" s="121">
        <v>0</v>
      </c>
      <c r="J5" s="121">
        <v>0</v>
      </c>
      <c r="K5" s="121">
        <v>3</v>
      </c>
      <c r="M5" s="117" t="s">
        <v>113</v>
      </c>
    </row>
    <row r="6" spans="1:13">
      <c r="A6" s="153" t="s">
        <v>365</v>
      </c>
      <c r="B6" s="90">
        <v>178.64</v>
      </c>
      <c r="C6" s="90">
        <v>55.03</v>
      </c>
      <c r="D6" s="90">
        <f t="shared" si="0"/>
        <v>3.2462293294566598</v>
      </c>
      <c r="E6" s="90">
        <v>4</v>
      </c>
      <c r="F6" s="118">
        <v>31</v>
      </c>
      <c r="G6" s="121">
        <v>0</v>
      </c>
      <c r="H6" s="121">
        <v>30</v>
      </c>
      <c r="I6" s="121">
        <v>0</v>
      </c>
      <c r="J6" s="121">
        <v>0</v>
      </c>
      <c r="K6" s="121">
        <v>1</v>
      </c>
      <c r="M6" s="117" t="s">
        <v>113</v>
      </c>
    </row>
    <row r="7" spans="1:13">
      <c r="A7" s="155" t="s">
        <v>366</v>
      </c>
      <c r="B7" s="90">
        <v>84.69</v>
      </c>
      <c r="C7" s="90">
        <v>87.42</v>
      </c>
      <c r="D7" s="90">
        <f t="shared" si="0"/>
        <v>0.96877144818119421</v>
      </c>
      <c r="E7" s="90">
        <v>2</v>
      </c>
      <c r="F7" s="118">
        <v>22</v>
      </c>
      <c r="G7" s="121">
        <v>0</v>
      </c>
      <c r="H7" s="121">
        <v>23</v>
      </c>
      <c r="I7" s="121">
        <v>0</v>
      </c>
      <c r="J7" s="121">
        <v>1</v>
      </c>
      <c r="K7" s="121">
        <v>0</v>
      </c>
      <c r="M7" s="117" t="s">
        <v>113</v>
      </c>
    </row>
    <row r="8" spans="1:13">
      <c r="A8" s="153" t="s">
        <v>367</v>
      </c>
      <c r="B8" s="90">
        <v>70.290000000000006</v>
      </c>
      <c r="C8" s="90">
        <v>163.44999999999999</v>
      </c>
      <c r="D8" s="90">
        <f t="shared" si="0"/>
        <v>0.43003976751300099</v>
      </c>
      <c r="E8" s="90">
        <v>4</v>
      </c>
      <c r="F8" s="118">
        <v>30</v>
      </c>
      <c r="G8" s="121">
        <v>1</v>
      </c>
      <c r="H8" s="121">
        <v>23</v>
      </c>
      <c r="I8" s="121">
        <v>0</v>
      </c>
      <c r="J8" s="121">
        <v>1</v>
      </c>
      <c r="K8" s="121">
        <v>0</v>
      </c>
      <c r="M8" s="117" t="s">
        <v>113</v>
      </c>
    </row>
    <row r="9" spans="1:13">
      <c r="A9" s="153" t="s">
        <v>368</v>
      </c>
      <c r="B9" s="90">
        <v>25.21</v>
      </c>
      <c r="C9" s="90">
        <v>114.39</v>
      </c>
      <c r="D9" s="90">
        <f t="shared" si="0"/>
        <v>0.22038639741236124</v>
      </c>
      <c r="E9" s="119">
        <v>2</v>
      </c>
      <c r="F9" s="118">
        <v>42</v>
      </c>
      <c r="G9" s="121">
        <v>0</v>
      </c>
      <c r="H9" s="121">
        <v>33</v>
      </c>
      <c r="I9" s="121">
        <v>0</v>
      </c>
      <c r="J9" s="121">
        <v>1</v>
      </c>
      <c r="K9" s="121">
        <v>0</v>
      </c>
      <c r="M9" s="117" t="s">
        <v>113</v>
      </c>
    </row>
    <row r="10" spans="1:13">
      <c r="A10" s="153" t="s">
        <v>369</v>
      </c>
      <c r="B10" s="90">
        <v>167.21</v>
      </c>
      <c r="C10" s="90">
        <v>148.55000000000001</v>
      </c>
      <c r="D10" s="90">
        <f t="shared" si="0"/>
        <v>1.1256142712891282</v>
      </c>
      <c r="E10" s="90">
        <v>2</v>
      </c>
      <c r="F10" s="118">
        <v>31</v>
      </c>
      <c r="G10" s="121">
        <v>0</v>
      </c>
      <c r="H10" s="121">
        <v>22</v>
      </c>
      <c r="I10" s="121">
        <v>0</v>
      </c>
      <c r="J10" s="121">
        <v>1</v>
      </c>
      <c r="K10" s="121">
        <v>0</v>
      </c>
      <c r="M10" s="117" t="s">
        <v>113</v>
      </c>
    </row>
    <row r="11" spans="1:13">
      <c r="A11" s="153" t="s">
        <v>370</v>
      </c>
      <c r="B11" s="90">
        <v>44.05</v>
      </c>
      <c r="C11" s="90">
        <v>95.47</v>
      </c>
      <c r="D11" s="90">
        <f t="shared" si="0"/>
        <v>0.461401487378234</v>
      </c>
      <c r="E11" s="90">
        <v>1</v>
      </c>
      <c r="F11" s="118">
        <v>32</v>
      </c>
      <c r="G11" s="121">
        <v>0</v>
      </c>
      <c r="H11" s="121">
        <v>22</v>
      </c>
      <c r="I11" s="121">
        <v>0</v>
      </c>
      <c r="J11" s="121">
        <v>0</v>
      </c>
      <c r="K11" s="121">
        <v>4</v>
      </c>
      <c r="M11" s="117" t="s">
        <v>113</v>
      </c>
    </row>
    <row r="12" spans="1:13">
      <c r="A12" s="153" t="s">
        <v>371</v>
      </c>
      <c r="B12" s="90">
        <v>83.99</v>
      </c>
      <c r="C12" s="90">
        <v>199.16</v>
      </c>
      <c r="D12" s="90">
        <f t="shared" si="0"/>
        <v>0.42172122916248239</v>
      </c>
      <c r="E12" s="90">
        <v>4</v>
      </c>
      <c r="F12" s="118">
        <v>25</v>
      </c>
      <c r="G12" s="121">
        <v>1</v>
      </c>
      <c r="H12" s="121">
        <v>22</v>
      </c>
      <c r="I12" s="121">
        <v>0</v>
      </c>
      <c r="J12" s="121">
        <v>1</v>
      </c>
      <c r="K12" s="121">
        <v>0</v>
      </c>
      <c r="M12" s="117" t="s">
        <v>113</v>
      </c>
    </row>
    <row r="13" spans="1:13">
      <c r="A13" s="153" t="s">
        <v>372</v>
      </c>
      <c r="B13" s="90">
        <v>64.11</v>
      </c>
      <c r="C13" s="90">
        <v>94.53</v>
      </c>
      <c r="D13" s="90">
        <f t="shared" si="0"/>
        <v>0.67819739765153919</v>
      </c>
      <c r="E13" s="90">
        <v>5</v>
      </c>
      <c r="F13" s="118">
        <v>35</v>
      </c>
      <c r="G13" s="90">
        <v>1</v>
      </c>
      <c r="H13" s="90">
        <v>21</v>
      </c>
      <c r="I13" s="121">
        <v>0</v>
      </c>
      <c r="J13" s="90">
        <v>1</v>
      </c>
      <c r="K13" s="90">
        <v>1</v>
      </c>
      <c r="M13" s="117" t="s">
        <v>113</v>
      </c>
    </row>
    <row r="14" spans="1:13">
      <c r="A14" s="155" t="s">
        <v>373</v>
      </c>
      <c r="B14" s="90">
        <v>42.85</v>
      </c>
      <c r="C14" s="90">
        <v>54.61</v>
      </c>
      <c r="D14" s="90">
        <f t="shared" si="0"/>
        <v>0.78465482512360374</v>
      </c>
      <c r="E14" s="90">
        <v>1</v>
      </c>
      <c r="F14" s="118">
        <v>29</v>
      </c>
      <c r="G14" s="90">
        <v>1</v>
      </c>
      <c r="H14" s="90">
        <v>27</v>
      </c>
      <c r="I14" s="121">
        <v>0</v>
      </c>
      <c r="J14" s="90">
        <v>1</v>
      </c>
      <c r="K14" s="90">
        <v>0</v>
      </c>
      <c r="M14" s="117" t="s">
        <v>113</v>
      </c>
    </row>
    <row r="15" spans="1:13">
      <c r="A15" s="156" t="s">
        <v>374</v>
      </c>
      <c r="B15" s="90">
        <v>35.32</v>
      </c>
      <c r="C15" s="90">
        <v>95.5</v>
      </c>
      <c r="D15" s="90">
        <f t="shared" si="0"/>
        <v>0.36984293193717277</v>
      </c>
      <c r="F15" s="118" t="s">
        <v>41</v>
      </c>
      <c r="G15" s="118" t="s">
        <v>41</v>
      </c>
      <c r="H15" s="118" t="s">
        <v>41</v>
      </c>
      <c r="I15" s="118" t="s">
        <v>41</v>
      </c>
      <c r="J15" s="118" t="s">
        <v>41</v>
      </c>
      <c r="K15" s="118" t="s">
        <v>41</v>
      </c>
      <c r="M15" s="117" t="s">
        <v>113</v>
      </c>
    </row>
    <row r="16" spans="1:13">
      <c r="A16" s="153" t="s">
        <v>375</v>
      </c>
      <c r="B16" s="90">
        <v>26.3</v>
      </c>
      <c r="C16" s="90">
        <v>155.11000000000001</v>
      </c>
      <c r="D16" s="90">
        <f t="shared" si="0"/>
        <v>0.16955708851782605</v>
      </c>
      <c r="E16" s="90">
        <v>1</v>
      </c>
      <c r="F16" s="118">
        <v>32</v>
      </c>
      <c r="G16" s="90">
        <v>0</v>
      </c>
      <c r="H16" s="90">
        <v>29</v>
      </c>
      <c r="I16" s="90">
        <v>0</v>
      </c>
      <c r="J16" s="90">
        <v>0</v>
      </c>
      <c r="K16" s="90">
        <v>0</v>
      </c>
      <c r="M16" s="117" t="s">
        <v>113</v>
      </c>
    </row>
    <row r="17" spans="1:13">
      <c r="A17" s="157" t="s">
        <v>376</v>
      </c>
      <c r="B17" s="90">
        <v>299.61</v>
      </c>
      <c r="C17" s="90">
        <v>85.14</v>
      </c>
      <c r="D17" s="90">
        <f t="shared" si="0"/>
        <v>3.5190274841437632</v>
      </c>
      <c r="E17" s="90">
        <v>5</v>
      </c>
      <c r="F17" s="118">
        <v>33</v>
      </c>
      <c r="G17" s="90">
        <v>0</v>
      </c>
      <c r="H17" s="90">
        <v>23</v>
      </c>
      <c r="I17" s="90">
        <v>0</v>
      </c>
      <c r="J17" s="90">
        <v>2</v>
      </c>
      <c r="K17" s="90">
        <v>1</v>
      </c>
      <c r="M17" s="117" t="s">
        <v>113</v>
      </c>
    </row>
    <row r="18" spans="1:13">
      <c r="A18" s="157" t="s">
        <v>377</v>
      </c>
      <c r="B18" s="90">
        <v>264.45</v>
      </c>
      <c r="C18" s="90">
        <v>117.71</v>
      </c>
      <c r="D18" s="90">
        <f t="shared" si="0"/>
        <v>2.2466230566646845</v>
      </c>
      <c r="E18" s="90">
        <v>3</v>
      </c>
      <c r="F18" s="118">
        <v>17</v>
      </c>
      <c r="G18" s="90">
        <v>0</v>
      </c>
      <c r="H18" s="90">
        <v>23</v>
      </c>
      <c r="I18" s="90">
        <v>0</v>
      </c>
      <c r="J18" s="90">
        <v>1</v>
      </c>
      <c r="K18" s="90">
        <v>0</v>
      </c>
      <c r="M18" s="117" t="s">
        <v>113</v>
      </c>
    </row>
    <row r="19" spans="1:13">
      <c r="A19" s="158" t="s">
        <v>378</v>
      </c>
      <c r="B19" s="90">
        <v>69.819999999999993</v>
      </c>
      <c r="C19" s="90">
        <v>92.58</v>
      </c>
      <c r="D19" s="90">
        <f t="shared" si="0"/>
        <v>0.75415856556491678</v>
      </c>
      <c r="E19" s="90">
        <v>3</v>
      </c>
      <c r="F19" s="118">
        <v>30</v>
      </c>
      <c r="G19" s="90">
        <v>1</v>
      </c>
      <c r="H19" s="90">
        <v>24</v>
      </c>
      <c r="I19" s="90">
        <v>0</v>
      </c>
      <c r="J19" s="90">
        <v>2</v>
      </c>
      <c r="K19" s="90">
        <v>0</v>
      </c>
      <c r="M19" s="117" t="s">
        <v>113</v>
      </c>
    </row>
    <row r="22" spans="1:13">
      <c r="C22" s="121"/>
      <c r="D22" s="121"/>
      <c r="E22" s="121"/>
      <c r="F22" s="121"/>
      <c r="G22" s="121"/>
    </row>
    <row r="23" spans="1:13">
      <c r="C23" s="121"/>
      <c r="D23" s="121"/>
      <c r="E23" s="121"/>
      <c r="F23" s="121"/>
      <c r="G23" s="121"/>
    </row>
    <row r="24" spans="1:13">
      <c r="C24" s="121"/>
      <c r="D24" s="121"/>
      <c r="E24" s="121"/>
      <c r="F24" s="121"/>
      <c r="G24" s="121"/>
    </row>
    <row r="25" spans="1:13">
      <c r="C25" s="121"/>
      <c r="D25" s="121"/>
      <c r="E25" s="121"/>
      <c r="F25" s="121"/>
      <c r="G25" s="121"/>
    </row>
    <row r="26" spans="1:13">
      <c r="C26" s="121"/>
      <c r="D26" s="121"/>
      <c r="E26" s="121"/>
      <c r="F26" s="121"/>
      <c r="G26" s="121"/>
    </row>
    <row r="27" spans="1:13">
      <c r="C27" s="121"/>
      <c r="D27" s="121"/>
      <c r="E27" s="121"/>
      <c r="F27" s="121"/>
      <c r="G27" s="121"/>
    </row>
    <row r="28" spans="1:13">
      <c r="C28" s="121"/>
      <c r="D28" s="121"/>
      <c r="E28" s="121"/>
      <c r="F28" s="121"/>
      <c r="G28" s="121"/>
    </row>
    <row r="29" spans="1:13">
      <c r="C29" s="121"/>
      <c r="D29" s="121"/>
      <c r="E29" s="121"/>
      <c r="F29" s="121"/>
      <c r="G29" s="121"/>
    </row>
    <row r="30" spans="1:13">
      <c r="C30" s="121"/>
      <c r="D30" s="121"/>
      <c r="E30" s="121"/>
      <c r="F30" s="121"/>
      <c r="G30" s="121"/>
    </row>
    <row r="31" spans="1:13">
      <c r="C31" s="121"/>
      <c r="D31" s="121"/>
      <c r="E31" s="121"/>
      <c r="F31" s="121"/>
      <c r="G31" s="121"/>
    </row>
    <row r="32" spans="1:13">
      <c r="C32" s="121"/>
      <c r="D32" s="121"/>
      <c r="E32" s="121"/>
      <c r="F32" s="121"/>
      <c r="G32" s="121"/>
    </row>
    <row r="33" spans="3:7">
      <c r="C33" s="121"/>
      <c r="D33" s="121"/>
      <c r="E33" s="121"/>
      <c r="F33" s="121"/>
      <c r="G33" s="121"/>
    </row>
    <row r="34" spans="3:7">
      <c r="C34" s="121"/>
      <c r="D34" s="121"/>
      <c r="E34" s="121"/>
      <c r="F34" s="121"/>
      <c r="G34" s="12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8" sqref="E8"/>
    </sheetView>
  </sheetViews>
  <sheetFormatPr defaultColWidth="8.85546875" defaultRowHeight="15"/>
  <cols>
    <col min="1" max="1" width="16.140625" customWidth="1"/>
    <col min="2" max="2" width="17" customWidth="1"/>
    <col min="3" max="3" width="12.42578125" bestFit="1" customWidth="1"/>
    <col min="4" max="4" width="12.140625" bestFit="1" customWidth="1"/>
    <col min="5" max="5" width="19.7109375" customWidth="1"/>
    <col min="6" max="6" width="19.7109375" bestFit="1" customWidth="1"/>
    <col min="7" max="8" width="21.7109375" customWidth="1"/>
  </cols>
  <sheetData>
    <row r="1" spans="1:8">
      <c r="A1" s="10" t="s">
        <v>0</v>
      </c>
      <c r="B1" s="88" t="s">
        <v>387</v>
      </c>
      <c r="C1" s="10" t="s">
        <v>1</v>
      </c>
      <c r="D1" s="10" t="s">
        <v>2</v>
      </c>
      <c r="E1" s="88" t="s">
        <v>386</v>
      </c>
      <c r="F1" s="85" t="s">
        <v>401</v>
      </c>
      <c r="G1" s="85" t="s">
        <v>402</v>
      </c>
      <c r="H1" s="85" t="s">
        <v>404</v>
      </c>
    </row>
    <row r="2" spans="1:8">
      <c r="A2" s="5" t="s">
        <v>392</v>
      </c>
      <c r="B2" s="87">
        <v>3.77</v>
      </c>
      <c r="C2">
        <v>336.49</v>
      </c>
      <c r="D2">
        <v>89.25</v>
      </c>
      <c r="E2" s="87">
        <v>12</v>
      </c>
      <c r="F2">
        <v>9</v>
      </c>
      <c r="G2">
        <v>3</v>
      </c>
      <c r="H2">
        <v>2</v>
      </c>
    </row>
    <row r="3" spans="1:8">
      <c r="A3" s="4" t="s">
        <v>393</v>
      </c>
      <c r="B3" s="87">
        <v>1.53</v>
      </c>
      <c r="C3" s="1">
        <v>325.14</v>
      </c>
      <c r="D3" s="1">
        <v>211.89</v>
      </c>
      <c r="E3" s="87">
        <v>6</v>
      </c>
      <c r="F3">
        <v>3</v>
      </c>
      <c r="G3">
        <v>0</v>
      </c>
      <c r="H3">
        <v>0</v>
      </c>
    </row>
    <row r="4" spans="1:8">
      <c r="A4" s="4" t="s">
        <v>394</v>
      </c>
      <c r="B4" s="87">
        <v>1.64</v>
      </c>
      <c r="C4" s="1">
        <v>194.99</v>
      </c>
      <c r="D4" s="1">
        <v>119.17</v>
      </c>
      <c r="E4" s="87">
        <v>8</v>
      </c>
      <c r="F4">
        <v>2</v>
      </c>
      <c r="G4">
        <v>1</v>
      </c>
      <c r="H4">
        <v>0</v>
      </c>
    </row>
    <row r="5" spans="1:8">
      <c r="A5" s="18" t="s">
        <v>395</v>
      </c>
      <c r="B5" s="87">
        <v>3.33</v>
      </c>
      <c r="C5" s="1">
        <v>254.53</v>
      </c>
      <c r="D5" s="2">
        <v>76.38</v>
      </c>
      <c r="E5" s="87">
        <v>10</v>
      </c>
      <c r="F5">
        <v>15</v>
      </c>
      <c r="G5">
        <v>1</v>
      </c>
      <c r="H5">
        <v>4</v>
      </c>
    </row>
    <row r="6" spans="1:8">
      <c r="A6" s="18" t="s">
        <v>396</v>
      </c>
      <c r="B6" s="87">
        <v>1.5</v>
      </c>
      <c r="C6" s="1">
        <v>254.53</v>
      </c>
      <c r="D6" s="2">
        <v>169.26</v>
      </c>
      <c r="E6" s="87">
        <v>6</v>
      </c>
      <c r="F6">
        <v>9</v>
      </c>
      <c r="G6">
        <v>1</v>
      </c>
      <c r="H6">
        <v>3</v>
      </c>
    </row>
    <row r="7" spans="1:8">
      <c r="A7" s="18" t="s">
        <v>397</v>
      </c>
      <c r="B7" s="87">
        <v>1.28</v>
      </c>
      <c r="C7" s="1">
        <v>237.45</v>
      </c>
      <c r="D7" s="2">
        <v>185.11</v>
      </c>
      <c r="E7" s="87">
        <v>3</v>
      </c>
      <c r="F7">
        <v>8</v>
      </c>
      <c r="G7">
        <v>0</v>
      </c>
      <c r="H7">
        <v>4</v>
      </c>
    </row>
    <row r="8" spans="1:8">
      <c r="A8" s="18" t="s">
        <v>398</v>
      </c>
      <c r="B8" s="87">
        <v>2.46</v>
      </c>
      <c r="C8" s="80">
        <v>266.51</v>
      </c>
      <c r="D8" s="79">
        <v>108.17</v>
      </c>
      <c r="E8" s="87">
        <v>5</v>
      </c>
      <c r="F8">
        <v>11</v>
      </c>
      <c r="G8">
        <v>0</v>
      </c>
      <c r="H8">
        <v>4</v>
      </c>
    </row>
    <row r="9" spans="1:8">
      <c r="A9" s="78" t="s">
        <v>399</v>
      </c>
      <c r="B9" s="87">
        <v>1.64</v>
      </c>
      <c r="C9" s="71">
        <v>226.63</v>
      </c>
      <c r="D9" s="72">
        <v>138.33000000000001</v>
      </c>
      <c r="E9" s="87">
        <v>9</v>
      </c>
      <c r="F9">
        <v>12</v>
      </c>
      <c r="G9">
        <v>2</v>
      </c>
      <c r="H9">
        <v>4</v>
      </c>
    </row>
    <row r="10" spans="1:8">
      <c r="A10" s="18" t="s">
        <v>400</v>
      </c>
      <c r="B10" s="87">
        <v>2.44</v>
      </c>
      <c r="C10" s="71">
        <v>323.72000000000003</v>
      </c>
      <c r="D10" s="72">
        <v>132.9</v>
      </c>
      <c r="E10" s="87">
        <v>6</v>
      </c>
      <c r="G10">
        <v>0</v>
      </c>
    </row>
    <row r="11" spans="1:8">
      <c r="A11" s="18" t="s">
        <v>242</v>
      </c>
      <c r="B11" s="87">
        <v>0.74</v>
      </c>
      <c r="C11" s="71">
        <v>104.68</v>
      </c>
      <c r="D11" s="72">
        <v>141.72</v>
      </c>
      <c r="E11" s="87">
        <v>6</v>
      </c>
      <c r="G11">
        <v>0</v>
      </c>
    </row>
    <row r="12" spans="1:8">
      <c r="A12" s="18" t="s">
        <v>240</v>
      </c>
      <c r="B12" s="87">
        <v>2</v>
      </c>
      <c r="C12" s="80">
        <v>275.68</v>
      </c>
      <c r="D12" s="79">
        <v>137.72</v>
      </c>
      <c r="E12" s="87">
        <v>10</v>
      </c>
      <c r="G12">
        <v>1</v>
      </c>
    </row>
    <row r="13" spans="1:8">
      <c r="A13" s="18" t="s">
        <v>244</v>
      </c>
      <c r="B13" s="87"/>
      <c r="C13" s="42" t="s">
        <v>41</v>
      </c>
      <c r="D13" s="42" t="s">
        <v>41</v>
      </c>
      <c r="E13" s="87">
        <v>11</v>
      </c>
      <c r="G13">
        <v>2</v>
      </c>
    </row>
    <row r="14" spans="1:8">
      <c r="A14" s="18" t="s">
        <v>245</v>
      </c>
      <c r="B14" s="87">
        <v>1.66</v>
      </c>
      <c r="C14" s="65">
        <v>379.08</v>
      </c>
      <c r="D14" s="65">
        <v>228.43</v>
      </c>
      <c r="E14" s="87">
        <v>5</v>
      </c>
      <c r="G14">
        <v>0</v>
      </c>
    </row>
    <row r="15" spans="1:8">
      <c r="A15" s="18" t="s">
        <v>246</v>
      </c>
      <c r="B15" s="87">
        <v>2.25</v>
      </c>
      <c r="C15" s="21">
        <v>262.79000000000002</v>
      </c>
      <c r="D15" s="21">
        <v>116.77</v>
      </c>
      <c r="E15" s="87">
        <v>8</v>
      </c>
      <c r="G15">
        <v>1</v>
      </c>
    </row>
    <row r="16" spans="1:8">
      <c r="A16" s="18" t="s">
        <v>247</v>
      </c>
      <c r="B16" s="87">
        <v>2.87</v>
      </c>
      <c r="C16" s="65">
        <v>418.86</v>
      </c>
      <c r="D16" s="65">
        <v>145.81</v>
      </c>
      <c r="E16" s="87">
        <v>9</v>
      </c>
      <c r="G16">
        <v>1</v>
      </c>
    </row>
    <row r="17" spans="1:7">
      <c r="A17" s="18" t="s">
        <v>249</v>
      </c>
      <c r="B17" s="87"/>
      <c r="C17" s="42" t="s">
        <v>41</v>
      </c>
      <c r="D17" s="42" t="s">
        <v>41</v>
      </c>
      <c r="E17" s="87">
        <v>8</v>
      </c>
      <c r="G17">
        <v>1</v>
      </c>
    </row>
    <row r="18" spans="1:7">
      <c r="A18" s="30" t="s">
        <v>307</v>
      </c>
      <c r="B18" s="87">
        <v>1.64</v>
      </c>
      <c r="C18" s="21">
        <v>158.46</v>
      </c>
      <c r="D18" s="21">
        <v>96.33</v>
      </c>
      <c r="E18" s="87">
        <v>9</v>
      </c>
      <c r="G18">
        <v>1</v>
      </c>
    </row>
    <row r="19" spans="1:7">
      <c r="A19" s="9" t="s">
        <v>355</v>
      </c>
      <c r="B19" s="87">
        <v>0.6</v>
      </c>
      <c r="C19">
        <v>137.83000000000001</v>
      </c>
      <c r="D19">
        <v>229.44</v>
      </c>
      <c r="E19" s="87">
        <v>3</v>
      </c>
      <c r="G19">
        <v>0</v>
      </c>
    </row>
    <row r="20" spans="1:7">
      <c r="A20" s="30" t="s">
        <v>308</v>
      </c>
      <c r="B20" s="87">
        <v>1.41</v>
      </c>
      <c r="C20">
        <v>137.31</v>
      </c>
      <c r="D20">
        <v>97.69</v>
      </c>
      <c r="E20" s="87">
        <v>6</v>
      </c>
      <c r="G20">
        <v>0</v>
      </c>
    </row>
    <row r="21" spans="1:7">
      <c r="A21" s="30" t="s">
        <v>309</v>
      </c>
      <c r="B21" s="87">
        <v>1.44</v>
      </c>
      <c r="C21">
        <v>218.98</v>
      </c>
      <c r="D21">
        <v>152.04</v>
      </c>
      <c r="E21" s="87">
        <v>9</v>
      </c>
      <c r="G21">
        <v>1</v>
      </c>
    </row>
    <row r="22" spans="1:7">
      <c r="A22" s="30" t="s">
        <v>310</v>
      </c>
      <c r="B22" s="87">
        <v>1.1200000000000001</v>
      </c>
      <c r="C22">
        <v>169.7</v>
      </c>
      <c r="D22">
        <v>151.04</v>
      </c>
      <c r="E22" s="87">
        <v>6</v>
      </c>
      <c r="G22">
        <v>0</v>
      </c>
    </row>
    <row r="23" spans="1:7">
      <c r="A23" s="30" t="s">
        <v>311</v>
      </c>
      <c r="B23" s="87">
        <v>1.35</v>
      </c>
      <c r="C23">
        <v>179.8</v>
      </c>
      <c r="D23">
        <v>133.27000000000001</v>
      </c>
      <c r="E23" s="87">
        <v>12</v>
      </c>
      <c r="G23">
        <v>1</v>
      </c>
    </row>
    <row r="24" spans="1:7">
      <c r="A24" s="30" t="s">
        <v>312</v>
      </c>
      <c r="B24" s="87">
        <v>3.19</v>
      </c>
      <c r="C24">
        <v>252.78</v>
      </c>
      <c r="D24">
        <v>79.14</v>
      </c>
      <c r="E24" s="87">
        <v>4</v>
      </c>
      <c r="G24">
        <v>0</v>
      </c>
    </row>
    <row r="25" spans="1:7">
      <c r="A25" s="30" t="s">
        <v>313</v>
      </c>
      <c r="B25" s="87">
        <v>0.86</v>
      </c>
      <c r="C25">
        <v>171.34</v>
      </c>
      <c r="D25">
        <v>199.34</v>
      </c>
      <c r="E25" s="87">
        <v>8</v>
      </c>
      <c r="G25">
        <v>1</v>
      </c>
    </row>
    <row r="26" spans="1:7">
      <c r="A26" s="30" t="s">
        <v>315</v>
      </c>
      <c r="B26" s="87">
        <v>2.68</v>
      </c>
      <c r="C26">
        <v>443.63</v>
      </c>
      <c r="D26">
        <v>165.27</v>
      </c>
      <c r="E26" s="87">
        <v>6</v>
      </c>
      <c r="G26">
        <v>0</v>
      </c>
    </row>
    <row r="27" spans="1:7">
      <c r="A27" s="30" t="s">
        <v>316</v>
      </c>
      <c r="B27" s="87">
        <v>1.62</v>
      </c>
      <c r="C27">
        <v>306.02</v>
      </c>
      <c r="D27">
        <v>189.14</v>
      </c>
      <c r="E27" s="87">
        <v>4</v>
      </c>
      <c r="G27">
        <v>0</v>
      </c>
    </row>
    <row r="28" spans="1:7">
      <c r="A28" s="30" t="s">
        <v>317</v>
      </c>
      <c r="B28" s="87">
        <v>2.12</v>
      </c>
      <c r="C28">
        <v>189.23</v>
      </c>
      <c r="D28">
        <v>89.25</v>
      </c>
      <c r="E28" s="87">
        <v>9</v>
      </c>
      <c r="G28">
        <v>0</v>
      </c>
    </row>
    <row r="29" spans="1:7">
      <c r="A29" s="30" t="s">
        <v>319</v>
      </c>
      <c r="B29" s="87">
        <v>2</v>
      </c>
      <c r="C29">
        <v>187.8</v>
      </c>
      <c r="D29">
        <v>93.77</v>
      </c>
      <c r="E29" s="87">
        <v>8</v>
      </c>
      <c r="G29">
        <v>0</v>
      </c>
    </row>
    <row r="30" spans="1:7">
      <c r="A30" s="30" t="s">
        <v>320</v>
      </c>
      <c r="B30" s="87">
        <v>2.39</v>
      </c>
      <c r="C30">
        <v>378.27</v>
      </c>
      <c r="D30">
        <v>158.25</v>
      </c>
      <c r="E30" s="87">
        <v>3</v>
      </c>
      <c r="G30">
        <v>0</v>
      </c>
    </row>
    <row r="31" spans="1:7">
      <c r="A31" s="30" t="s">
        <v>321</v>
      </c>
      <c r="B31" s="87">
        <v>0.92</v>
      </c>
      <c r="C31">
        <v>251.03</v>
      </c>
      <c r="D31">
        <v>273.17</v>
      </c>
      <c r="E31" s="87">
        <v>4</v>
      </c>
      <c r="G3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2" sqref="C2:C10"/>
    </sheetView>
  </sheetViews>
  <sheetFormatPr defaultColWidth="8.85546875" defaultRowHeight="15"/>
  <cols>
    <col min="1" max="1" width="15.42578125" customWidth="1"/>
    <col min="2" max="2" width="12.140625" customWidth="1"/>
    <col min="3" max="3" width="21.140625" customWidth="1"/>
    <col min="4" max="4" width="19.7109375" customWidth="1"/>
    <col min="5" max="5" width="19.7109375" bestFit="1" customWidth="1"/>
  </cols>
  <sheetData>
    <row r="1" spans="1:5">
      <c r="B1" s="11" t="s">
        <v>24</v>
      </c>
      <c r="C1" s="11" t="s">
        <v>31</v>
      </c>
      <c r="D1" s="88" t="s">
        <v>386</v>
      </c>
      <c r="E1" s="85" t="s">
        <v>401</v>
      </c>
    </row>
    <row r="2" spans="1:5">
      <c r="A2" s="24" t="s">
        <v>34</v>
      </c>
      <c r="B2">
        <v>6</v>
      </c>
      <c r="C2">
        <v>12</v>
      </c>
      <c r="D2" s="87">
        <v>4</v>
      </c>
    </row>
    <row r="3" spans="1:5">
      <c r="A3" s="24" t="s">
        <v>33</v>
      </c>
      <c r="B3">
        <v>5</v>
      </c>
      <c r="C3">
        <v>6</v>
      </c>
      <c r="D3" s="87">
        <v>9</v>
      </c>
    </row>
    <row r="4" spans="1:5">
      <c r="A4" s="24" t="s">
        <v>35</v>
      </c>
      <c r="B4">
        <v>7</v>
      </c>
      <c r="C4">
        <v>7</v>
      </c>
      <c r="D4" s="87">
        <v>8</v>
      </c>
    </row>
    <row r="5" spans="1:5">
      <c r="A5" s="24" t="s">
        <v>36</v>
      </c>
      <c r="B5" s="42"/>
      <c r="C5" s="42"/>
      <c r="D5" s="87">
        <v>3</v>
      </c>
    </row>
    <row r="6" spans="1:5">
      <c r="A6" s="24" t="s">
        <v>39</v>
      </c>
      <c r="B6">
        <v>8</v>
      </c>
      <c r="C6">
        <v>11</v>
      </c>
      <c r="D6" s="87">
        <v>4</v>
      </c>
    </row>
    <row r="7" spans="1:5">
      <c r="A7" s="24" t="s">
        <v>40</v>
      </c>
      <c r="B7">
        <v>8</v>
      </c>
      <c r="C7">
        <v>13</v>
      </c>
      <c r="D7" s="92">
        <v>10</v>
      </c>
    </row>
    <row r="8" spans="1:5">
      <c r="A8" s="24" t="s">
        <v>42</v>
      </c>
      <c r="B8">
        <v>5</v>
      </c>
      <c r="C8">
        <v>10</v>
      </c>
      <c r="D8" s="92">
        <v>4</v>
      </c>
    </row>
    <row r="9" spans="1:5">
      <c r="A9" s="24" t="s">
        <v>43</v>
      </c>
      <c r="B9">
        <v>5</v>
      </c>
      <c r="C9">
        <v>7</v>
      </c>
      <c r="D9" s="92">
        <v>9</v>
      </c>
    </row>
    <row r="10" spans="1:5">
      <c r="A10" s="24" t="s">
        <v>385</v>
      </c>
      <c r="B10">
        <v>5</v>
      </c>
      <c r="C10">
        <v>9</v>
      </c>
      <c r="D10" s="92">
        <v>4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workbookViewId="0">
      <selection activeCell="H3" sqref="H3"/>
    </sheetView>
  </sheetViews>
  <sheetFormatPr defaultColWidth="8.85546875" defaultRowHeight="15"/>
  <cols>
    <col min="1" max="1" width="13.140625" customWidth="1"/>
    <col min="2" max="2" width="21.42578125" bestFit="1" customWidth="1"/>
    <col min="3" max="3" width="16" customWidth="1"/>
  </cols>
  <sheetData>
    <row r="3" spans="1:3">
      <c r="A3" s="89" t="s">
        <v>388</v>
      </c>
      <c r="B3" t="s">
        <v>390</v>
      </c>
      <c r="C3" t="s">
        <v>391</v>
      </c>
    </row>
    <row r="4" spans="1:3">
      <c r="A4" s="90" t="s">
        <v>392</v>
      </c>
      <c r="B4" s="91">
        <v>12</v>
      </c>
      <c r="C4" s="91">
        <v>3.77</v>
      </c>
    </row>
    <row r="5" spans="1:3">
      <c r="A5" s="90" t="s">
        <v>393</v>
      </c>
      <c r="B5" s="91">
        <v>6</v>
      </c>
      <c r="C5" s="91">
        <v>1.53</v>
      </c>
    </row>
    <row r="6" spans="1:3">
      <c r="A6" s="90" t="s">
        <v>394</v>
      </c>
      <c r="B6" s="91">
        <v>8</v>
      </c>
      <c r="C6" s="91">
        <v>1.64</v>
      </c>
    </row>
    <row r="7" spans="1:3">
      <c r="A7" s="90" t="s">
        <v>395</v>
      </c>
      <c r="B7" s="91">
        <v>10</v>
      </c>
      <c r="C7" s="91">
        <v>3.33</v>
      </c>
    </row>
    <row r="8" spans="1:3">
      <c r="A8" s="90" t="s">
        <v>396</v>
      </c>
      <c r="B8" s="91">
        <v>6</v>
      </c>
      <c r="C8" s="91">
        <v>1.5</v>
      </c>
    </row>
    <row r="9" spans="1:3">
      <c r="A9" s="90" t="s">
        <v>397</v>
      </c>
      <c r="B9" s="91">
        <v>3</v>
      </c>
      <c r="C9" s="91">
        <v>1.28</v>
      </c>
    </row>
    <row r="10" spans="1:3">
      <c r="A10" s="90" t="s">
        <v>398</v>
      </c>
      <c r="B10" s="91">
        <v>5</v>
      </c>
      <c r="C10" s="91">
        <v>2.46</v>
      </c>
    </row>
    <row r="11" spans="1:3">
      <c r="A11" s="90" t="s">
        <v>399</v>
      </c>
      <c r="B11" s="91">
        <v>9</v>
      </c>
      <c r="C11" s="91">
        <v>1.64</v>
      </c>
    </row>
    <row r="12" spans="1:3">
      <c r="A12" s="90" t="s">
        <v>400</v>
      </c>
      <c r="B12" s="91">
        <v>6</v>
      </c>
      <c r="C12" s="91">
        <v>2.44</v>
      </c>
    </row>
    <row r="13" spans="1:3">
      <c r="A13" s="90" t="s">
        <v>242</v>
      </c>
      <c r="B13" s="91">
        <v>6</v>
      </c>
      <c r="C13" s="91">
        <v>0.74</v>
      </c>
    </row>
    <row r="14" spans="1:3">
      <c r="A14" s="90" t="s">
        <v>240</v>
      </c>
      <c r="B14" s="91">
        <v>10</v>
      </c>
      <c r="C14" s="91">
        <v>2</v>
      </c>
    </row>
    <row r="15" spans="1:3">
      <c r="A15" s="90" t="s">
        <v>244</v>
      </c>
      <c r="B15" s="91">
        <v>11</v>
      </c>
      <c r="C15" s="91"/>
    </row>
    <row r="16" spans="1:3">
      <c r="A16" s="90" t="s">
        <v>245</v>
      </c>
      <c r="B16" s="91">
        <v>5</v>
      </c>
      <c r="C16" s="91">
        <v>1.66</v>
      </c>
    </row>
    <row r="17" spans="1:3">
      <c r="A17" s="90" t="s">
        <v>246</v>
      </c>
      <c r="B17" s="91">
        <v>8</v>
      </c>
      <c r="C17" s="91">
        <v>2.25</v>
      </c>
    </row>
    <row r="18" spans="1:3">
      <c r="A18" s="90" t="s">
        <v>247</v>
      </c>
      <c r="B18" s="91">
        <v>9</v>
      </c>
      <c r="C18" s="91">
        <v>2.87</v>
      </c>
    </row>
    <row r="19" spans="1:3">
      <c r="A19" s="90" t="s">
        <v>249</v>
      </c>
      <c r="B19" s="91">
        <v>8</v>
      </c>
      <c r="C19" s="91"/>
    </row>
    <row r="20" spans="1:3">
      <c r="A20" s="90" t="s">
        <v>307</v>
      </c>
      <c r="B20" s="91">
        <v>9</v>
      </c>
      <c r="C20" s="91">
        <v>1.64</v>
      </c>
    </row>
    <row r="21" spans="1:3">
      <c r="A21" s="90" t="s">
        <v>355</v>
      </c>
      <c r="B21" s="91">
        <v>3</v>
      </c>
      <c r="C21" s="91">
        <v>0.6</v>
      </c>
    </row>
    <row r="22" spans="1:3">
      <c r="A22" s="90" t="s">
        <v>308</v>
      </c>
      <c r="B22" s="91">
        <v>6</v>
      </c>
      <c r="C22" s="91">
        <v>1.41</v>
      </c>
    </row>
    <row r="23" spans="1:3">
      <c r="A23" s="90" t="s">
        <v>309</v>
      </c>
      <c r="B23" s="91">
        <v>9</v>
      </c>
      <c r="C23" s="91">
        <v>1.44</v>
      </c>
    </row>
    <row r="24" spans="1:3">
      <c r="A24" s="90" t="s">
        <v>310</v>
      </c>
      <c r="B24" s="91">
        <v>6</v>
      </c>
      <c r="C24" s="91">
        <v>1.1200000000000001</v>
      </c>
    </row>
    <row r="25" spans="1:3">
      <c r="A25" s="90" t="s">
        <v>311</v>
      </c>
      <c r="B25" s="91">
        <v>12</v>
      </c>
      <c r="C25" s="91">
        <v>1.35</v>
      </c>
    </row>
    <row r="26" spans="1:3">
      <c r="A26" s="90" t="s">
        <v>312</v>
      </c>
      <c r="B26" s="91">
        <v>4</v>
      </c>
      <c r="C26" s="91">
        <v>3.19</v>
      </c>
    </row>
    <row r="27" spans="1:3">
      <c r="A27" s="90" t="s">
        <v>313</v>
      </c>
      <c r="B27" s="91">
        <v>8</v>
      </c>
      <c r="C27" s="91">
        <v>0.86</v>
      </c>
    </row>
    <row r="28" spans="1:3">
      <c r="A28" s="90" t="s">
        <v>315</v>
      </c>
      <c r="B28" s="91">
        <v>6</v>
      </c>
      <c r="C28" s="91">
        <v>2.68</v>
      </c>
    </row>
    <row r="29" spans="1:3">
      <c r="A29" s="90" t="s">
        <v>316</v>
      </c>
      <c r="B29" s="91">
        <v>4</v>
      </c>
      <c r="C29" s="91">
        <v>1.62</v>
      </c>
    </row>
    <row r="30" spans="1:3">
      <c r="A30" s="90" t="s">
        <v>317</v>
      </c>
      <c r="B30" s="91">
        <v>9</v>
      </c>
      <c r="C30" s="91">
        <v>2.12</v>
      </c>
    </row>
    <row r="31" spans="1:3">
      <c r="A31" s="90" t="s">
        <v>319</v>
      </c>
      <c r="B31" s="91">
        <v>8</v>
      </c>
      <c r="C31" s="91">
        <v>2</v>
      </c>
    </row>
    <row r="32" spans="1:3">
      <c r="A32" s="90" t="s">
        <v>320</v>
      </c>
      <c r="B32" s="91">
        <v>3</v>
      </c>
      <c r="C32" s="91">
        <v>2.39</v>
      </c>
    </row>
    <row r="33" spans="1:3">
      <c r="A33" s="90" t="s">
        <v>321</v>
      </c>
      <c r="B33" s="91">
        <v>4</v>
      </c>
      <c r="C33" s="91">
        <v>0.92</v>
      </c>
    </row>
    <row r="34" spans="1:3">
      <c r="A34" s="90" t="s">
        <v>389</v>
      </c>
      <c r="B34" s="91">
        <v>213</v>
      </c>
      <c r="C34" s="91">
        <v>52.449999999999989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workbookViewId="0">
      <selection activeCell="I36" sqref="I36"/>
    </sheetView>
  </sheetViews>
  <sheetFormatPr defaultColWidth="8.85546875" defaultRowHeight="15"/>
  <cols>
    <col min="1" max="1" width="13.140625" customWidth="1"/>
    <col min="2" max="2" width="55.28515625" customWidth="1"/>
    <col min="3" max="3" width="16" customWidth="1"/>
  </cols>
  <sheetData>
    <row r="3" spans="1:3">
      <c r="A3" s="89" t="s">
        <v>388</v>
      </c>
      <c r="B3" t="s">
        <v>403</v>
      </c>
      <c r="C3" t="s">
        <v>391</v>
      </c>
    </row>
    <row r="4" spans="1:3">
      <c r="A4" s="90" t="s">
        <v>392</v>
      </c>
      <c r="B4" s="91">
        <v>3</v>
      </c>
      <c r="C4" s="91">
        <v>3.77</v>
      </c>
    </row>
    <row r="5" spans="1:3">
      <c r="A5" s="90" t="s">
        <v>393</v>
      </c>
      <c r="B5" s="91">
        <v>0</v>
      </c>
      <c r="C5" s="91">
        <v>1.53</v>
      </c>
    </row>
    <row r="6" spans="1:3">
      <c r="A6" s="90" t="s">
        <v>394</v>
      </c>
      <c r="B6" s="91">
        <v>1</v>
      </c>
      <c r="C6" s="91">
        <v>1.64</v>
      </c>
    </row>
    <row r="7" spans="1:3">
      <c r="A7" s="90" t="s">
        <v>395</v>
      </c>
      <c r="B7" s="91">
        <v>1</v>
      </c>
      <c r="C7" s="91">
        <v>3.33</v>
      </c>
    </row>
    <row r="8" spans="1:3">
      <c r="A8" s="90" t="s">
        <v>396</v>
      </c>
      <c r="B8" s="91">
        <v>1</v>
      </c>
      <c r="C8" s="91">
        <v>1.5</v>
      </c>
    </row>
    <row r="9" spans="1:3">
      <c r="A9" s="90" t="s">
        <v>397</v>
      </c>
      <c r="B9" s="91">
        <v>0</v>
      </c>
      <c r="C9" s="91">
        <v>1.28</v>
      </c>
    </row>
    <row r="10" spans="1:3">
      <c r="A10" s="90" t="s">
        <v>398</v>
      </c>
      <c r="B10" s="91">
        <v>0</v>
      </c>
      <c r="C10" s="91">
        <v>2.46</v>
      </c>
    </row>
    <row r="11" spans="1:3">
      <c r="A11" s="90" t="s">
        <v>399</v>
      </c>
      <c r="B11" s="91">
        <v>2</v>
      </c>
      <c r="C11" s="91">
        <v>1.64</v>
      </c>
    </row>
    <row r="12" spans="1:3">
      <c r="A12" s="90" t="s">
        <v>400</v>
      </c>
      <c r="B12" s="91">
        <v>0</v>
      </c>
      <c r="C12" s="91">
        <v>2.44</v>
      </c>
    </row>
    <row r="13" spans="1:3">
      <c r="A13" s="90" t="s">
        <v>242</v>
      </c>
      <c r="B13" s="91">
        <v>0</v>
      </c>
      <c r="C13" s="91">
        <v>0.74</v>
      </c>
    </row>
    <row r="14" spans="1:3">
      <c r="A14" s="90" t="s">
        <v>240</v>
      </c>
      <c r="B14" s="91">
        <v>1</v>
      </c>
      <c r="C14" s="91">
        <v>2</v>
      </c>
    </row>
    <row r="15" spans="1:3">
      <c r="A15" s="90" t="s">
        <v>244</v>
      </c>
      <c r="B15" s="91">
        <v>2</v>
      </c>
      <c r="C15" s="91"/>
    </row>
    <row r="16" spans="1:3">
      <c r="A16" s="90" t="s">
        <v>245</v>
      </c>
      <c r="B16" s="91">
        <v>0</v>
      </c>
      <c r="C16" s="91">
        <v>1.66</v>
      </c>
    </row>
    <row r="17" spans="1:3">
      <c r="A17" s="90" t="s">
        <v>246</v>
      </c>
      <c r="B17" s="91">
        <v>1</v>
      </c>
      <c r="C17" s="91">
        <v>2.25</v>
      </c>
    </row>
    <row r="18" spans="1:3">
      <c r="A18" s="90" t="s">
        <v>247</v>
      </c>
      <c r="B18" s="91">
        <v>1</v>
      </c>
      <c r="C18" s="91">
        <v>2.87</v>
      </c>
    </row>
    <row r="19" spans="1:3">
      <c r="A19" s="90" t="s">
        <v>249</v>
      </c>
      <c r="B19" s="91">
        <v>1</v>
      </c>
      <c r="C19" s="91"/>
    </row>
    <row r="20" spans="1:3">
      <c r="A20" s="90" t="s">
        <v>307</v>
      </c>
      <c r="B20" s="91">
        <v>1</v>
      </c>
      <c r="C20" s="91">
        <v>1.64</v>
      </c>
    </row>
    <row r="21" spans="1:3">
      <c r="A21" s="90" t="s">
        <v>355</v>
      </c>
      <c r="B21" s="91">
        <v>0</v>
      </c>
      <c r="C21" s="91">
        <v>0.6</v>
      </c>
    </row>
    <row r="22" spans="1:3">
      <c r="A22" s="90" t="s">
        <v>308</v>
      </c>
      <c r="B22" s="91">
        <v>0</v>
      </c>
      <c r="C22" s="91">
        <v>1.41</v>
      </c>
    </row>
    <row r="23" spans="1:3">
      <c r="A23" s="90" t="s">
        <v>309</v>
      </c>
      <c r="B23" s="91">
        <v>1</v>
      </c>
      <c r="C23" s="91">
        <v>1.44</v>
      </c>
    </row>
    <row r="24" spans="1:3">
      <c r="A24" s="90" t="s">
        <v>310</v>
      </c>
      <c r="B24" s="91">
        <v>0</v>
      </c>
      <c r="C24" s="91">
        <v>1.1200000000000001</v>
      </c>
    </row>
    <row r="25" spans="1:3">
      <c r="A25" s="90" t="s">
        <v>311</v>
      </c>
      <c r="B25" s="91">
        <v>1</v>
      </c>
      <c r="C25" s="91">
        <v>1.35</v>
      </c>
    </row>
    <row r="26" spans="1:3">
      <c r="A26" s="90" t="s">
        <v>312</v>
      </c>
      <c r="B26" s="91">
        <v>0</v>
      </c>
      <c r="C26" s="91">
        <v>3.19</v>
      </c>
    </row>
    <row r="27" spans="1:3">
      <c r="A27" s="90" t="s">
        <v>313</v>
      </c>
      <c r="B27" s="91">
        <v>1</v>
      </c>
      <c r="C27" s="91">
        <v>0.86</v>
      </c>
    </row>
    <row r="28" spans="1:3">
      <c r="A28" s="90" t="s">
        <v>315</v>
      </c>
      <c r="B28" s="91">
        <v>0</v>
      </c>
      <c r="C28" s="91">
        <v>2.68</v>
      </c>
    </row>
    <row r="29" spans="1:3">
      <c r="A29" s="90" t="s">
        <v>316</v>
      </c>
      <c r="B29" s="91">
        <v>0</v>
      </c>
      <c r="C29" s="91">
        <v>1.62</v>
      </c>
    </row>
    <row r="30" spans="1:3">
      <c r="A30" s="90" t="s">
        <v>317</v>
      </c>
      <c r="B30" s="91">
        <v>0</v>
      </c>
      <c r="C30" s="91">
        <v>2.12</v>
      </c>
    </row>
    <row r="31" spans="1:3">
      <c r="A31" s="90" t="s">
        <v>319</v>
      </c>
      <c r="B31" s="91">
        <v>0</v>
      </c>
      <c r="C31" s="91">
        <v>2</v>
      </c>
    </row>
    <row r="32" spans="1:3">
      <c r="A32" s="90" t="s">
        <v>320</v>
      </c>
      <c r="B32" s="91">
        <v>0</v>
      </c>
      <c r="C32" s="91">
        <v>2.39</v>
      </c>
    </row>
    <row r="33" spans="1:3">
      <c r="A33" s="90" t="s">
        <v>321</v>
      </c>
      <c r="B33" s="91">
        <v>0</v>
      </c>
      <c r="C33" s="91">
        <v>0.92</v>
      </c>
    </row>
    <row r="34" spans="1:3">
      <c r="A34" s="90" t="s">
        <v>389</v>
      </c>
      <c r="B34" s="91">
        <v>18</v>
      </c>
      <c r="C34" s="91">
        <v>52.449999999999989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12" sqref="E12"/>
    </sheetView>
  </sheetViews>
  <sheetFormatPr defaultColWidth="8.85546875" defaultRowHeight="15"/>
  <cols>
    <col min="1" max="1" width="16.140625" customWidth="1"/>
    <col min="2" max="2" width="17" customWidth="1"/>
    <col min="3" max="3" width="12.42578125" bestFit="1" customWidth="1"/>
    <col min="4" max="4" width="12.140625" bestFit="1" customWidth="1"/>
    <col min="5" max="5" width="19.7109375" customWidth="1"/>
    <col min="6" max="6" width="19.7109375" bestFit="1" customWidth="1"/>
    <col min="7" max="7" width="21.7109375" customWidth="1"/>
  </cols>
  <sheetData>
    <row r="1" spans="1:7">
      <c r="A1" s="10" t="s">
        <v>0</v>
      </c>
      <c r="B1" s="88" t="s">
        <v>387</v>
      </c>
      <c r="C1" s="10" t="s">
        <v>1</v>
      </c>
      <c r="D1" s="10" t="s">
        <v>2</v>
      </c>
      <c r="E1" s="88" t="s">
        <v>386</v>
      </c>
      <c r="F1" s="85" t="s">
        <v>401</v>
      </c>
      <c r="G1" s="85" t="s">
        <v>402</v>
      </c>
    </row>
    <row r="2" spans="1:7">
      <c r="A2" s="5" t="s">
        <v>392</v>
      </c>
      <c r="B2" s="87">
        <v>3.77</v>
      </c>
      <c r="C2">
        <v>336.49</v>
      </c>
      <c r="D2">
        <v>89.25</v>
      </c>
      <c r="E2" s="87">
        <v>12</v>
      </c>
      <c r="F2">
        <v>9</v>
      </c>
      <c r="G2">
        <v>3</v>
      </c>
    </row>
    <row r="3" spans="1:7">
      <c r="A3" s="4" t="s">
        <v>393</v>
      </c>
      <c r="B3" s="87">
        <v>1.53</v>
      </c>
      <c r="C3" s="1">
        <v>325.14</v>
      </c>
      <c r="D3" s="1">
        <v>211.89</v>
      </c>
      <c r="E3" s="87">
        <v>6</v>
      </c>
      <c r="F3">
        <v>3</v>
      </c>
      <c r="G3">
        <v>0</v>
      </c>
    </row>
    <row r="4" spans="1:7">
      <c r="A4" s="4" t="s">
        <v>394</v>
      </c>
      <c r="B4" s="87">
        <v>1.64</v>
      </c>
      <c r="C4" s="1">
        <v>194.99</v>
      </c>
      <c r="D4" s="1">
        <v>119.17</v>
      </c>
      <c r="E4" s="87">
        <v>8</v>
      </c>
      <c r="F4">
        <v>2</v>
      </c>
      <c r="G4">
        <v>1</v>
      </c>
    </row>
    <row r="5" spans="1:7">
      <c r="A5" s="18" t="s">
        <v>395</v>
      </c>
      <c r="B5" s="87">
        <v>3.33</v>
      </c>
      <c r="C5" s="1">
        <v>254.53</v>
      </c>
      <c r="D5" s="2">
        <v>76.38</v>
      </c>
      <c r="E5" s="87">
        <v>10</v>
      </c>
      <c r="F5">
        <v>15</v>
      </c>
      <c r="G5">
        <v>1</v>
      </c>
    </row>
    <row r="6" spans="1:7">
      <c r="A6" s="18" t="s">
        <v>396</v>
      </c>
      <c r="B6" s="87">
        <v>1.5</v>
      </c>
      <c r="C6" s="1">
        <v>254.53</v>
      </c>
      <c r="D6" s="2">
        <v>169.26</v>
      </c>
      <c r="E6" s="87">
        <v>6</v>
      </c>
      <c r="F6">
        <v>9</v>
      </c>
      <c r="G6">
        <v>1</v>
      </c>
    </row>
    <row r="7" spans="1:7">
      <c r="A7" s="18" t="s">
        <v>397</v>
      </c>
      <c r="B7" s="87">
        <v>1.28</v>
      </c>
      <c r="C7" s="1">
        <v>237.45</v>
      </c>
      <c r="D7" s="2">
        <v>185.11</v>
      </c>
      <c r="E7" s="87">
        <v>3</v>
      </c>
      <c r="F7">
        <v>8</v>
      </c>
      <c r="G7">
        <v>0</v>
      </c>
    </row>
    <row r="8" spans="1:7">
      <c r="A8" s="18" t="s">
        <v>398</v>
      </c>
      <c r="B8" s="87">
        <v>2.46</v>
      </c>
      <c r="C8" s="80">
        <v>266.51</v>
      </c>
      <c r="D8" s="79">
        <v>108.17</v>
      </c>
      <c r="E8" s="87">
        <v>5</v>
      </c>
      <c r="F8">
        <v>11</v>
      </c>
      <c r="G8">
        <v>0</v>
      </c>
    </row>
    <row r="9" spans="1:7">
      <c r="A9" s="78" t="s">
        <v>399</v>
      </c>
      <c r="B9" s="87">
        <v>1.64</v>
      </c>
      <c r="C9" s="71">
        <v>226.63</v>
      </c>
      <c r="D9" s="72">
        <v>138.33000000000001</v>
      </c>
      <c r="E9" s="87">
        <v>9</v>
      </c>
      <c r="F9">
        <v>12</v>
      </c>
      <c r="G9">
        <v>2</v>
      </c>
    </row>
    <row r="10" spans="1:7">
      <c r="A10" s="18" t="s">
        <v>400</v>
      </c>
      <c r="B10" s="87">
        <v>2.44</v>
      </c>
      <c r="C10" s="71">
        <v>323.72000000000003</v>
      </c>
      <c r="D10" s="72">
        <v>132.9</v>
      </c>
      <c r="E10" s="87">
        <v>6</v>
      </c>
      <c r="G10">
        <v>0</v>
      </c>
    </row>
    <row r="11" spans="1:7">
      <c r="A11" s="18" t="s">
        <v>242</v>
      </c>
      <c r="B11" s="87">
        <v>0.74</v>
      </c>
      <c r="C11" s="71">
        <v>104.68</v>
      </c>
      <c r="D11" s="72">
        <v>141.72</v>
      </c>
      <c r="E11" s="87">
        <v>6</v>
      </c>
      <c r="G11">
        <v>0</v>
      </c>
    </row>
    <row r="12" spans="1:7">
      <c r="A12" s="18" t="s">
        <v>240</v>
      </c>
      <c r="B12" s="87">
        <v>2</v>
      </c>
      <c r="C12" s="80">
        <v>275.68</v>
      </c>
      <c r="D12" s="79">
        <v>137.72</v>
      </c>
      <c r="E12" s="87">
        <v>10</v>
      </c>
      <c r="G12">
        <v>1</v>
      </c>
    </row>
    <row r="13" spans="1:7">
      <c r="A13" s="18" t="s">
        <v>244</v>
      </c>
      <c r="B13" s="87"/>
      <c r="C13" s="42" t="s">
        <v>41</v>
      </c>
      <c r="D13" s="42" t="s">
        <v>41</v>
      </c>
      <c r="E13" s="87">
        <v>11</v>
      </c>
      <c r="G13">
        <v>2</v>
      </c>
    </row>
    <row r="14" spans="1:7">
      <c r="A14" s="18" t="s">
        <v>245</v>
      </c>
      <c r="B14" s="87">
        <v>1.66</v>
      </c>
      <c r="C14" s="65">
        <v>379.08</v>
      </c>
      <c r="D14" s="65">
        <v>228.43</v>
      </c>
      <c r="E14" s="87">
        <v>5</v>
      </c>
      <c r="G14">
        <v>0</v>
      </c>
    </row>
    <row r="15" spans="1:7">
      <c r="A15" s="18" t="s">
        <v>246</v>
      </c>
      <c r="B15" s="87">
        <v>2.25</v>
      </c>
      <c r="C15" s="21">
        <v>262.79000000000002</v>
      </c>
      <c r="D15" s="21">
        <v>116.77</v>
      </c>
      <c r="E15" s="87">
        <v>8</v>
      </c>
      <c r="G15">
        <v>1</v>
      </c>
    </row>
    <row r="16" spans="1:7">
      <c r="A16" s="18" t="s">
        <v>247</v>
      </c>
      <c r="B16" s="87">
        <v>2.87</v>
      </c>
      <c r="C16" s="65">
        <v>418.86</v>
      </c>
      <c r="D16" s="65">
        <v>145.81</v>
      </c>
      <c r="E16" s="87">
        <v>9</v>
      </c>
      <c r="G16">
        <v>1</v>
      </c>
    </row>
    <row r="17" spans="1:7">
      <c r="A17" s="18" t="s">
        <v>249</v>
      </c>
      <c r="B17" s="87"/>
      <c r="C17" s="42" t="s">
        <v>41</v>
      </c>
      <c r="D17" s="42" t="s">
        <v>41</v>
      </c>
      <c r="E17" s="87">
        <v>8</v>
      </c>
      <c r="G17">
        <v>1</v>
      </c>
    </row>
    <row r="18" spans="1:7">
      <c r="A18" s="30" t="s">
        <v>307</v>
      </c>
      <c r="B18" s="87">
        <v>1.64</v>
      </c>
      <c r="C18" s="21">
        <v>158.46</v>
      </c>
      <c r="D18" s="21">
        <v>96.33</v>
      </c>
      <c r="E18" s="87">
        <v>9</v>
      </c>
      <c r="G18">
        <v>1</v>
      </c>
    </row>
    <row r="19" spans="1:7">
      <c r="A19" s="9" t="s">
        <v>355</v>
      </c>
      <c r="B19" s="87">
        <v>0.6</v>
      </c>
      <c r="C19">
        <v>137.83000000000001</v>
      </c>
      <c r="D19">
        <v>229.44</v>
      </c>
      <c r="E19" s="87">
        <v>3</v>
      </c>
      <c r="G19">
        <v>0</v>
      </c>
    </row>
    <row r="20" spans="1:7">
      <c r="A20" s="30" t="s">
        <v>308</v>
      </c>
      <c r="B20" s="87">
        <v>1.41</v>
      </c>
      <c r="C20">
        <v>137.31</v>
      </c>
      <c r="D20">
        <v>97.69</v>
      </c>
      <c r="E20" s="87">
        <v>6</v>
      </c>
      <c r="G20">
        <v>0</v>
      </c>
    </row>
    <row r="21" spans="1:7">
      <c r="A21" s="30" t="s">
        <v>309</v>
      </c>
      <c r="B21" s="87">
        <v>1.44</v>
      </c>
      <c r="C21">
        <v>218.98</v>
      </c>
      <c r="D21">
        <v>152.04</v>
      </c>
      <c r="E21" s="87">
        <v>9</v>
      </c>
      <c r="G21">
        <v>1</v>
      </c>
    </row>
    <row r="22" spans="1:7">
      <c r="A22" s="30" t="s">
        <v>310</v>
      </c>
      <c r="B22" s="87">
        <v>1.1200000000000001</v>
      </c>
      <c r="C22">
        <v>169.7</v>
      </c>
      <c r="D22">
        <v>151.04</v>
      </c>
      <c r="E22" s="87">
        <v>6</v>
      </c>
      <c r="G22">
        <v>0</v>
      </c>
    </row>
    <row r="23" spans="1:7">
      <c r="A23" s="30" t="s">
        <v>311</v>
      </c>
      <c r="B23" s="87">
        <v>1.35</v>
      </c>
      <c r="C23">
        <v>179.8</v>
      </c>
      <c r="D23">
        <v>133.27000000000001</v>
      </c>
      <c r="E23" s="87">
        <v>12</v>
      </c>
      <c r="G23">
        <v>1</v>
      </c>
    </row>
    <row r="24" spans="1:7">
      <c r="A24" s="30" t="s">
        <v>312</v>
      </c>
      <c r="B24" s="87">
        <v>3.19</v>
      </c>
      <c r="C24">
        <v>252.78</v>
      </c>
      <c r="D24">
        <v>79.14</v>
      </c>
      <c r="E24" s="87">
        <v>4</v>
      </c>
      <c r="G24">
        <v>0</v>
      </c>
    </row>
    <row r="25" spans="1:7">
      <c r="A25" s="30" t="s">
        <v>313</v>
      </c>
      <c r="B25" s="87">
        <v>0.86</v>
      </c>
      <c r="C25">
        <v>171.34</v>
      </c>
      <c r="D25">
        <v>199.34</v>
      </c>
      <c r="E25" s="87">
        <v>8</v>
      </c>
      <c r="G25">
        <v>1</v>
      </c>
    </row>
    <row r="26" spans="1:7">
      <c r="A26" s="30" t="s">
        <v>315</v>
      </c>
      <c r="B26" s="87">
        <v>2.68</v>
      </c>
      <c r="C26">
        <v>443.63</v>
      </c>
      <c r="D26">
        <v>165.27</v>
      </c>
      <c r="E26" s="87">
        <v>6</v>
      </c>
      <c r="G26">
        <v>0</v>
      </c>
    </row>
    <row r="27" spans="1:7">
      <c r="A27" s="30" t="s">
        <v>316</v>
      </c>
      <c r="B27" s="87">
        <v>1.62</v>
      </c>
      <c r="C27">
        <v>306.02</v>
      </c>
      <c r="D27">
        <v>189.14</v>
      </c>
      <c r="E27" s="87">
        <v>4</v>
      </c>
      <c r="G27">
        <v>0</v>
      </c>
    </row>
    <row r="28" spans="1:7">
      <c r="A28" s="30" t="s">
        <v>317</v>
      </c>
      <c r="B28" s="87">
        <v>2.12</v>
      </c>
      <c r="C28">
        <v>189.23</v>
      </c>
      <c r="D28">
        <v>89.25</v>
      </c>
      <c r="E28" s="87">
        <v>9</v>
      </c>
      <c r="G28">
        <v>0</v>
      </c>
    </row>
    <row r="29" spans="1:7">
      <c r="A29" s="30" t="s">
        <v>319</v>
      </c>
      <c r="B29" s="87">
        <v>2</v>
      </c>
      <c r="C29">
        <v>187.8</v>
      </c>
      <c r="D29">
        <v>93.77</v>
      </c>
      <c r="E29" s="87">
        <v>8</v>
      </c>
      <c r="G29">
        <v>0</v>
      </c>
    </row>
    <row r="30" spans="1:7">
      <c r="A30" s="30" t="s">
        <v>320</v>
      </c>
      <c r="B30" s="87">
        <v>2.39</v>
      </c>
      <c r="C30">
        <v>378.27</v>
      </c>
      <c r="D30">
        <v>158.25</v>
      </c>
      <c r="E30" s="87">
        <v>3</v>
      </c>
      <c r="G30">
        <v>0</v>
      </c>
    </row>
    <row r="31" spans="1:7">
      <c r="A31" s="30" t="s">
        <v>321</v>
      </c>
      <c r="B31" s="87">
        <v>0.92</v>
      </c>
      <c r="C31">
        <v>251.03</v>
      </c>
      <c r="D31">
        <v>273.17</v>
      </c>
      <c r="E31" s="87">
        <v>4</v>
      </c>
      <c r="G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zoomScale="110" zoomScaleNormal="110" workbookViewId="0">
      <selection activeCell="A17" sqref="A17"/>
    </sheetView>
  </sheetViews>
  <sheetFormatPr defaultColWidth="8.85546875" defaultRowHeight="15"/>
  <cols>
    <col min="1" max="1" width="18" customWidth="1"/>
    <col min="2" max="2" width="12.7109375" customWidth="1"/>
    <col min="3" max="3" width="11" customWidth="1"/>
    <col min="4" max="4" width="10.7109375" customWidth="1"/>
    <col min="5" max="5" width="18.42578125" customWidth="1"/>
    <col min="6" max="6" width="17.140625" customWidth="1"/>
    <col min="7" max="7" width="13" customWidth="1"/>
    <col min="8" max="8" width="21.140625" customWidth="1"/>
    <col min="9" max="9" width="12.140625" customWidth="1"/>
    <col min="10" max="10" width="21.140625" customWidth="1"/>
    <col min="11" max="11" width="20.28515625" customWidth="1"/>
    <col min="12" max="12" width="16.7109375" customWidth="1"/>
    <col min="13" max="13" width="23.28515625" customWidth="1"/>
  </cols>
  <sheetData>
    <row r="1" spans="1:13">
      <c r="A1" s="10" t="s">
        <v>0</v>
      </c>
      <c r="B1" s="10" t="s">
        <v>26</v>
      </c>
      <c r="C1" s="11" t="s">
        <v>27</v>
      </c>
      <c r="D1" s="11" t="s">
        <v>28</v>
      </c>
      <c r="E1" s="10" t="s">
        <v>29</v>
      </c>
      <c r="F1" s="11" t="s">
        <v>30</v>
      </c>
      <c r="G1" s="11" t="s">
        <v>23</v>
      </c>
      <c r="H1" s="11" t="s">
        <v>37</v>
      </c>
      <c r="I1" s="11" t="s">
        <v>24</v>
      </c>
      <c r="J1" s="11" t="s">
        <v>31</v>
      </c>
      <c r="K1" s="11" t="s">
        <v>32</v>
      </c>
      <c r="L1" s="11" t="s">
        <v>25</v>
      </c>
      <c r="M1" s="11" t="s">
        <v>38</v>
      </c>
    </row>
    <row r="2" spans="1:13">
      <c r="A2" s="24" t="s">
        <v>34</v>
      </c>
      <c r="B2" s="16">
        <v>25.66582747851756</v>
      </c>
      <c r="C2" s="16">
        <v>69.805842470890624</v>
      </c>
      <c r="E2" s="15">
        <f>AVERAGE(B2:D2)</f>
        <v>47.73583497470409</v>
      </c>
      <c r="F2" s="16">
        <v>69.805842470890624</v>
      </c>
      <c r="G2">
        <v>1</v>
      </c>
      <c r="H2">
        <v>1</v>
      </c>
      <c r="I2">
        <v>6</v>
      </c>
      <c r="J2">
        <v>12</v>
      </c>
      <c r="K2" s="15">
        <f>J2/3</f>
        <v>4</v>
      </c>
      <c r="L2">
        <v>1</v>
      </c>
      <c r="M2">
        <v>5</v>
      </c>
    </row>
    <row r="3" spans="1:13">
      <c r="A3" s="24" t="s">
        <v>33</v>
      </c>
      <c r="B3">
        <v>45.97</v>
      </c>
      <c r="C3">
        <v>61.16</v>
      </c>
      <c r="E3">
        <f>AVERAGE(B3:D3)</f>
        <v>53.564999999999998</v>
      </c>
      <c r="F3">
        <v>104.62</v>
      </c>
      <c r="G3">
        <v>1</v>
      </c>
      <c r="H3">
        <v>2</v>
      </c>
      <c r="I3">
        <v>5</v>
      </c>
      <c r="J3">
        <v>6</v>
      </c>
      <c r="K3" s="15">
        <f>J3/3</f>
        <v>2</v>
      </c>
      <c r="L3">
        <v>0</v>
      </c>
      <c r="M3">
        <v>3</v>
      </c>
    </row>
    <row r="4" spans="1:13">
      <c r="A4" s="24" t="s">
        <v>35</v>
      </c>
      <c r="B4">
        <v>16.649999999999999</v>
      </c>
      <c r="C4">
        <v>26.62</v>
      </c>
      <c r="E4">
        <f>AVERAGE(B4:D4)</f>
        <v>21.634999999999998</v>
      </c>
      <c r="F4">
        <v>86.22</v>
      </c>
      <c r="G4">
        <v>0</v>
      </c>
      <c r="H4">
        <v>2</v>
      </c>
      <c r="I4">
        <v>7</v>
      </c>
      <c r="J4">
        <v>7</v>
      </c>
      <c r="K4" s="15">
        <f>J4/3</f>
        <v>2.3333333333333335</v>
      </c>
      <c r="L4">
        <v>2</v>
      </c>
      <c r="M4">
        <v>4</v>
      </c>
    </row>
    <row r="5" spans="1:13" s="42" customFormat="1">
      <c r="A5" s="42" t="s">
        <v>229</v>
      </c>
      <c r="B5" s="42" t="s">
        <v>360</v>
      </c>
      <c r="K5" s="86"/>
    </row>
    <row r="6" spans="1:13">
      <c r="A6" s="24" t="s">
        <v>36</v>
      </c>
      <c r="B6">
        <v>35</v>
      </c>
      <c r="E6">
        <f t="shared" ref="E6:E10" si="0">AVERAGE(B6:D6)</f>
        <v>35</v>
      </c>
      <c r="F6">
        <v>202.44</v>
      </c>
      <c r="G6">
        <v>1</v>
      </c>
      <c r="H6">
        <v>0</v>
      </c>
      <c r="I6">
        <v>8</v>
      </c>
      <c r="J6">
        <v>11</v>
      </c>
      <c r="K6" s="15">
        <f t="shared" ref="K6:K16" si="1">J6/3</f>
        <v>3.6666666666666665</v>
      </c>
      <c r="L6">
        <v>2</v>
      </c>
      <c r="M6">
        <v>0</v>
      </c>
    </row>
    <row r="7" spans="1:13">
      <c r="A7" s="24" t="s">
        <v>39</v>
      </c>
      <c r="B7">
        <v>44.46</v>
      </c>
      <c r="C7">
        <v>58.28</v>
      </c>
      <c r="D7">
        <v>52.31</v>
      </c>
      <c r="E7" s="15">
        <f t="shared" si="0"/>
        <v>51.683333333333337</v>
      </c>
      <c r="F7">
        <v>106.3</v>
      </c>
      <c r="G7">
        <v>1</v>
      </c>
      <c r="H7">
        <v>2</v>
      </c>
      <c r="I7">
        <v>8</v>
      </c>
      <c r="J7">
        <v>13</v>
      </c>
      <c r="K7" s="15">
        <f t="shared" si="1"/>
        <v>4.333333333333333</v>
      </c>
      <c r="L7">
        <v>4</v>
      </c>
      <c r="M7">
        <v>4</v>
      </c>
    </row>
    <row r="8" spans="1:13">
      <c r="A8" s="24" t="s">
        <v>40</v>
      </c>
      <c r="E8" s="42" t="s">
        <v>41</v>
      </c>
      <c r="F8" s="42" t="s">
        <v>41</v>
      </c>
      <c r="G8">
        <v>6</v>
      </c>
      <c r="H8">
        <v>6</v>
      </c>
      <c r="I8">
        <v>5</v>
      </c>
      <c r="J8">
        <v>10</v>
      </c>
      <c r="K8" s="15">
        <f t="shared" si="1"/>
        <v>3.3333333333333335</v>
      </c>
      <c r="L8">
        <v>6</v>
      </c>
      <c r="M8">
        <v>1</v>
      </c>
    </row>
    <row r="9" spans="1:13">
      <c r="A9" s="24" t="s">
        <v>42</v>
      </c>
      <c r="B9">
        <v>54.42</v>
      </c>
      <c r="E9" s="15">
        <f t="shared" si="0"/>
        <v>54.42</v>
      </c>
      <c r="F9">
        <v>161.63</v>
      </c>
      <c r="G9">
        <v>1</v>
      </c>
      <c r="H9">
        <v>1</v>
      </c>
      <c r="I9">
        <v>5</v>
      </c>
      <c r="J9">
        <v>7</v>
      </c>
      <c r="K9" s="15">
        <f t="shared" si="1"/>
        <v>2.3333333333333335</v>
      </c>
      <c r="L9">
        <v>2</v>
      </c>
      <c r="M9">
        <v>2</v>
      </c>
    </row>
    <row r="10" spans="1:13">
      <c r="A10" s="24" t="s">
        <v>43</v>
      </c>
      <c r="D10">
        <v>25.35</v>
      </c>
      <c r="E10" s="15">
        <f t="shared" si="0"/>
        <v>25.35</v>
      </c>
      <c r="F10">
        <v>120.76</v>
      </c>
      <c r="G10">
        <v>1</v>
      </c>
      <c r="H10">
        <v>1</v>
      </c>
      <c r="I10">
        <v>5</v>
      </c>
      <c r="J10">
        <v>9</v>
      </c>
      <c r="K10" s="15">
        <f t="shared" si="1"/>
        <v>3</v>
      </c>
      <c r="L10">
        <v>2</v>
      </c>
      <c r="M10">
        <v>3</v>
      </c>
    </row>
    <row r="11" spans="1:13">
      <c r="A11" s="24" t="s">
        <v>385</v>
      </c>
      <c r="G11">
        <v>1</v>
      </c>
      <c r="H11">
        <v>0</v>
      </c>
      <c r="I11">
        <v>8</v>
      </c>
      <c r="J11">
        <v>7</v>
      </c>
      <c r="K11" s="15">
        <f t="shared" si="1"/>
        <v>2.3333333333333335</v>
      </c>
      <c r="L11">
        <v>2</v>
      </c>
      <c r="M11">
        <v>0</v>
      </c>
    </row>
    <row r="12" spans="1:13">
      <c r="A12" s="112" t="s">
        <v>442</v>
      </c>
      <c r="G12">
        <v>0</v>
      </c>
      <c r="H12">
        <v>2</v>
      </c>
      <c r="I12">
        <v>13</v>
      </c>
      <c r="J12">
        <v>17</v>
      </c>
      <c r="K12" s="15">
        <f t="shared" si="1"/>
        <v>5.666666666666667</v>
      </c>
      <c r="L12">
        <v>0</v>
      </c>
      <c r="M12">
        <v>0</v>
      </c>
    </row>
    <row r="13" spans="1:13">
      <c r="A13" s="112" t="s">
        <v>443</v>
      </c>
      <c r="G13">
        <v>0</v>
      </c>
      <c r="H13">
        <v>2</v>
      </c>
      <c r="I13">
        <v>12</v>
      </c>
      <c r="J13">
        <v>7</v>
      </c>
      <c r="K13" s="15">
        <f t="shared" si="1"/>
        <v>2.3333333333333335</v>
      </c>
      <c r="L13">
        <v>1</v>
      </c>
      <c r="M13">
        <v>1</v>
      </c>
    </row>
    <row r="14" spans="1:13">
      <c r="A14" s="112" t="s">
        <v>444</v>
      </c>
      <c r="G14">
        <v>0</v>
      </c>
      <c r="H14">
        <v>0</v>
      </c>
      <c r="I14">
        <v>11</v>
      </c>
      <c r="J14">
        <v>5</v>
      </c>
      <c r="K14" s="15">
        <f t="shared" si="1"/>
        <v>1.6666666666666667</v>
      </c>
      <c r="L14">
        <v>1</v>
      </c>
      <c r="M14">
        <v>0</v>
      </c>
    </row>
    <row r="15" spans="1:13">
      <c r="A15" s="112" t="s">
        <v>445</v>
      </c>
      <c r="G15">
        <v>1</v>
      </c>
      <c r="H15">
        <v>0</v>
      </c>
      <c r="I15">
        <v>9</v>
      </c>
      <c r="J15">
        <v>4</v>
      </c>
      <c r="K15" s="15">
        <f t="shared" si="1"/>
        <v>1.3333333333333333</v>
      </c>
      <c r="L15">
        <v>2</v>
      </c>
      <c r="M15">
        <v>0</v>
      </c>
    </row>
    <row r="16" spans="1:13">
      <c r="A16" s="112" t="s">
        <v>446</v>
      </c>
      <c r="G16">
        <v>0</v>
      </c>
      <c r="H16">
        <v>0</v>
      </c>
      <c r="I16">
        <v>8</v>
      </c>
      <c r="J16">
        <v>7</v>
      </c>
      <c r="K16" s="15">
        <f t="shared" si="1"/>
        <v>2.3333333333333335</v>
      </c>
      <c r="L16">
        <v>1</v>
      </c>
      <c r="M16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0" zoomScaleNormal="110" workbookViewId="0">
      <selection activeCell="B1" sqref="B1:G1"/>
    </sheetView>
  </sheetViews>
  <sheetFormatPr defaultColWidth="8.85546875" defaultRowHeight="15"/>
  <cols>
    <col min="1" max="1" width="18" customWidth="1"/>
    <col min="2" max="2" width="16" customWidth="1"/>
    <col min="3" max="3" width="21.140625" customWidth="1"/>
    <col min="4" max="4" width="12.140625" customWidth="1"/>
    <col min="5" max="5" width="21.140625" customWidth="1"/>
    <col min="6" max="6" width="20.28515625" customWidth="1"/>
    <col min="7" max="7" width="23.28515625" customWidth="1"/>
  </cols>
  <sheetData>
    <row r="1" spans="1:8">
      <c r="A1" s="10" t="s">
        <v>0</v>
      </c>
      <c r="B1" s="11" t="s">
        <v>447</v>
      </c>
      <c r="C1" s="11" t="s">
        <v>37</v>
      </c>
      <c r="D1" s="11" t="s">
        <v>448</v>
      </c>
      <c r="E1" s="11" t="s">
        <v>31</v>
      </c>
      <c r="F1" s="11" t="s">
        <v>449</v>
      </c>
      <c r="G1" s="11" t="s">
        <v>38</v>
      </c>
      <c r="H1" s="11" t="s">
        <v>7</v>
      </c>
    </row>
    <row r="2" spans="1:8">
      <c r="A2" s="81" t="s">
        <v>34</v>
      </c>
      <c r="B2">
        <v>1</v>
      </c>
      <c r="C2">
        <v>1</v>
      </c>
      <c r="D2">
        <v>6</v>
      </c>
      <c r="E2">
        <v>12</v>
      </c>
      <c r="F2">
        <v>1</v>
      </c>
      <c r="G2">
        <v>5</v>
      </c>
      <c r="H2" s="5" t="s">
        <v>237</v>
      </c>
    </row>
    <row r="3" spans="1:8">
      <c r="A3" s="81" t="s">
        <v>33</v>
      </c>
      <c r="B3">
        <v>1</v>
      </c>
      <c r="C3">
        <v>2</v>
      </c>
      <c r="D3">
        <v>5</v>
      </c>
      <c r="E3">
        <v>6</v>
      </c>
      <c r="F3">
        <v>0</v>
      </c>
      <c r="G3">
        <v>3</v>
      </c>
      <c r="H3" s="5" t="s">
        <v>237</v>
      </c>
    </row>
    <row r="4" spans="1:8">
      <c r="A4" s="81" t="s">
        <v>35</v>
      </c>
      <c r="B4">
        <v>0</v>
      </c>
      <c r="C4">
        <v>2</v>
      </c>
      <c r="D4">
        <v>7</v>
      </c>
      <c r="E4">
        <v>7</v>
      </c>
      <c r="F4">
        <v>2</v>
      </c>
      <c r="G4">
        <v>4</v>
      </c>
      <c r="H4" s="5" t="s">
        <v>237</v>
      </c>
    </row>
    <row r="5" spans="1:8" s="42" customFormat="1">
      <c r="A5" s="81" t="s">
        <v>229</v>
      </c>
      <c r="H5" s="5" t="s">
        <v>237</v>
      </c>
    </row>
    <row r="6" spans="1:8">
      <c r="A6" s="81" t="s">
        <v>36</v>
      </c>
      <c r="B6">
        <v>1</v>
      </c>
      <c r="C6">
        <v>0</v>
      </c>
      <c r="D6">
        <v>8</v>
      </c>
      <c r="E6">
        <v>11</v>
      </c>
      <c r="F6">
        <v>2</v>
      </c>
      <c r="G6">
        <v>0</v>
      </c>
      <c r="H6" s="5" t="s">
        <v>237</v>
      </c>
    </row>
    <row r="7" spans="1:8">
      <c r="A7" s="81" t="s">
        <v>39</v>
      </c>
      <c r="B7">
        <v>1</v>
      </c>
      <c r="C7">
        <v>2</v>
      </c>
      <c r="D7">
        <v>8</v>
      </c>
      <c r="E7">
        <v>13</v>
      </c>
      <c r="F7">
        <v>4</v>
      </c>
      <c r="G7">
        <v>4</v>
      </c>
      <c r="H7" s="5" t="s">
        <v>237</v>
      </c>
    </row>
    <row r="8" spans="1:8">
      <c r="A8" s="81" t="s">
        <v>40</v>
      </c>
      <c r="B8">
        <v>6</v>
      </c>
      <c r="C8">
        <v>6</v>
      </c>
      <c r="D8">
        <v>5</v>
      </c>
      <c r="E8">
        <v>10</v>
      </c>
      <c r="F8">
        <v>6</v>
      </c>
      <c r="G8">
        <v>1</v>
      </c>
      <c r="H8" s="5" t="s">
        <v>237</v>
      </c>
    </row>
    <row r="9" spans="1:8">
      <c r="A9" s="81" t="s">
        <v>42</v>
      </c>
      <c r="B9">
        <v>1</v>
      </c>
      <c r="C9">
        <v>1</v>
      </c>
      <c r="D9">
        <v>5</v>
      </c>
      <c r="E9">
        <v>7</v>
      </c>
      <c r="F9">
        <v>2</v>
      </c>
      <c r="G9">
        <v>2</v>
      </c>
      <c r="H9" s="5" t="s">
        <v>237</v>
      </c>
    </row>
    <row r="10" spans="1:8">
      <c r="A10" s="81" t="s">
        <v>43</v>
      </c>
      <c r="B10">
        <v>1</v>
      </c>
      <c r="C10">
        <v>1</v>
      </c>
      <c r="D10">
        <v>5</v>
      </c>
      <c r="E10">
        <v>9</v>
      </c>
      <c r="F10">
        <v>2</v>
      </c>
      <c r="G10">
        <v>3</v>
      </c>
      <c r="H10" s="5" t="s">
        <v>237</v>
      </c>
    </row>
    <row r="11" spans="1:8">
      <c r="A11" s="81" t="s">
        <v>385</v>
      </c>
      <c r="B11">
        <v>1</v>
      </c>
      <c r="C11">
        <v>0</v>
      </c>
      <c r="D11">
        <v>8</v>
      </c>
      <c r="E11">
        <v>7</v>
      </c>
      <c r="F11">
        <v>2</v>
      </c>
      <c r="G11">
        <v>0</v>
      </c>
      <c r="H11" s="5" t="s">
        <v>237</v>
      </c>
    </row>
    <row r="12" spans="1:8">
      <c r="A12" s="81" t="s">
        <v>442</v>
      </c>
      <c r="B12">
        <v>0</v>
      </c>
      <c r="C12">
        <v>2</v>
      </c>
      <c r="D12">
        <v>13</v>
      </c>
      <c r="E12">
        <v>17</v>
      </c>
      <c r="F12">
        <v>0</v>
      </c>
      <c r="G12">
        <v>0</v>
      </c>
      <c r="H12" s="5" t="s">
        <v>113</v>
      </c>
    </row>
    <row r="13" spans="1:8">
      <c r="A13" s="81" t="s">
        <v>443</v>
      </c>
      <c r="B13">
        <v>0</v>
      </c>
      <c r="C13">
        <v>2</v>
      </c>
      <c r="D13">
        <v>12</v>
      </c>
      <c r="E13">
        <v>7</v>
      </c>
      <c r="F13">
        <v>1</v>
      </c>
      <c r="G13">
        <v>1</v>
      </c>
      <c r="H13" s="5" t="s">
        <v>113</v>
      </c>
    </row>
    <row r="14" spans="1:8">
      <c r="A14" s="81" t="s">
        <v>444</v>
      </c>
      <c r="B14">
        <v>0</v>
      </c>
      <c r="C14">
        <v>0</v>
      </c>
      <c r="D14">
        <v>11</v>
      </c>
      <c r="E14">
        <v>5</v>
      </c>
      <c r="F14">
        <v>1</v>
      </c>
      <c r="G14">
        <v>0</v>
      </c>
      <c r="H14" s="5" t="s">
        <v>113</v>
      </c>
    </row>
    <row r="15" spans="1:8">
      <c r="A15" s="81" t="s">
        <v>445</v>
      </c>
      <c r="B15">
        <v>1</v>
      </c>
      <c r="C15">
        <v>0</v>
      </c>
      <c r="D15">
        <v>9</v>
      </c>
      <c r="E15">
        <v>4</v>
      </c>
      <c r="F15">
        <v>2</v>
      </c>
      <c r="G15">
        <v>0</v>
      </c>
      <c r="H15" s="5" t="s">
        <v>113</v>
      </c>
    </row>
    <row r="16" spans="1:8">
      <c r="A16" s="81" t="s">
        <v>446</v>
      </c>
      <c r="B16">
        <v>0</v>
      </c>
      <c r="C16">
        <v>0</v>
      </c>
      <c r="D16">
        <v>8</v>
      </c>
      <c r="E16">
        <v>7</v>
      </c>
      <c r="F16">
        <v>1</v>
      </c>
      <c r="G16">
        <v>1</v>
      </c>
      <c r="H16" s="5" t="s">
        <v>113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selection activeCell="C14" sqref="C14"/>
    </sheetView>
  </sheetViews>
  <sheetFormatPr defaultColWidth="8.85546875" defaultRowHeight="15"/>
  <cols>
    <col min="1" max="2" width="13" customWidth="1"/>
    <col min="3" max="3" width="14" customWidth="1"/>
    <col min="4" max="4" width="16.42578125" customWidth="1"/>
    <col min="5" max="5" width="18.42578125" customWidth="1"/>
    <col min="6" max="6" width="19.140625" customWidth="1"/>
    <col min="7" max="7" width="17.140625" customWidth="1"/>
    <col min="8" max="8" width="17.7109375" customWidth="1"/>
    <col min="9" max="9" width="19.28515625" customWidth="1"/>
    <col min="10" max="10" width="16.42578125" customWidth="1"/>
    <col min="11" max="11" width="18.28515625" customWidth="1"/>
    <col min="12" max="12" width="17.85546875" customWidth="1"/>
    <col min="13" max="13" width="14.85546875" customWidth="1"/>
    <col min="14" max="14" width="22.42578125" customWidth="1"/>
  </cols>
  <sheetData>
    <row r="1" spans="1:14">
      <c r="A1" s="10" t="s">
        <v>0</v>
      </c>
      <c r="B1" s="11" t="s">
        <v>228</v>
      </c>
      <c r="C1" s="10" t="s">
        <v>26</v>
      </c>
      <c r="D1" s="11" t="s">
        <v>27</v>
      </c>
      <c r="E1" s="11" t="s">
        <v>28</v>
      </c>
      <c r="F1" s="10" t="s">
        <v>29</v>
      </c>
      <c r="G1" s="11" t="s">
        <v>30</v>
      </c>
      <c r="H1" s="11" t="s">
        <v>23</v>
      </c>
      <c r="I1" s="11" t="s">
        <v>37</v>
      </c>
      <c r="J1" s="11" t="s">
        <v>24</v>
      </c>
      <c r="K1" s="11" t="s">
        <v>31</v>
      </c>
      <c r="L1" s="11" t="s">
        <v>32</v>
      </c>
      <c r="M1" s="11" t="s">
        <v>25</v>
      </c>
      <c r="N1" s="11" t="s">
        <v>38</v>
      </c>
    </row>
    <row r="2" spans="1:14">
      <c r="A2" s="23" t="s">
        <v>206</v>
      </c>
      <c r="B2" s="23" t="s">
        <v>176</v>
      </c>
      <c r="C2">
        <v>15.3</v>
      </c>
      <c r="D2">
        <v>38.4</v>
      </c>
      <c r="E2">
        <v>18.5</v>
      </c>
      <c r="F2" s="15">
        <f>AVERAGE(C2:E2)</f>
        <v>24.066666666666666</v>
      </c>
      <c r="G2">
        <v>49.8</v>
      </c>
      <c r="H2">
        <v>0</v>
      </c>
      <c r="I2">
        <v>0</v>
      </c>
      <c r="J2">
        <v>5</v>
      </c>
      <c r="K2">
        <v>5</v>
      </c>
      <c r="L2" s="15">
        <f>K2/3</f>
        <v>1.6666666666666667</v>
      </c>
      <c r="M2">
        <v>1</v>
      </c>
      <c r="N2">
        <v>1</v>
      </c>
    </row>
    <row r="3" spans="1:14" s="65" customFormat="1">
      <c r="A3" s="65" t="s">
        <v>207</v>
      </c>
      <c r="B3" s="65" t="s">
        <v>176</v>
      </c>
    </row>
    <row r="4" spans="1:14">
      <c r="A4" s="23" t="s">
        <v>208</v>
      </c>
      <c r="B4" s="23" t="s">
        <v>176</v>
      </c>
      <c r="C4" t="s">
        <v>41</v>
      </c>
      <c r="D4" t="s">
        <v>41</v>
      </c>
      <c r="E4">
        <v>40.9</v>
      </c>
      <c r="F4" s="15">
        <f t="shared" ref="F4:F11" si="0">AVERAGE(C4:E4)</f>
        <v>40.9</v>
      </c>
      <c r="G4">
        <v>106</v>
      </c>
      <c r="H4">
        <v>0</v>
      </c>
      <c r="I4">
        <v>0</v>
      </c>
      <c r="J4">
        <v>3</v>
      </c>
      <c r="K4">
        <v>3</v>
      </c>
      <c r="L4" s="15">
        <f t="shared" ref="L4:L11" si="1">K4/3</f>
        <v>1</v>
      </c>
      <c r="M4">
        <v>0</v>
      </c>
      <c r="N4">
        <v>0</v>
      </c>
    </row>
    <row r="5" spans="1:14">
      <c r="A5" s="23" t="s">
        <v>209</v>
      </c>
      <c r="B5" s="23" t="s">
        <v>176</v>
      </c>
      <c r="C5">
        <v>32</v>
      </c>
      <c r="D5">
        <v>43.1</v>
      </c>
      <c r="E5">
        <v>25.7</v>
      </c>
      <c r="F5" s="15">
        <f t="shared" si="0"/>
        <v>33.6</v>
      </c>
      <c r="G5">
        <v>170.9</v>
      </c>
      <c r="H5">
        <v>1</v>
      </c>
      <c r="I5">
        <v>0</v>
      </c>
      <c r="J5">
        <v>2</v>
      </c>
      <c r="K5">
        <v>8</v>
      </c>
      <c r="L5" s="15">
        <f t="shared" si="1"/>
        <v>2.6666666666666665</v>
      </c>
      <c r="M5">
        <v>1</v>
      </c>
      <c r="N5">
        <v>2</v>
      </c>
    </row>
    <row r="6" spans="1:14">
      <c r="A6" s="23" t="s">
        <v>210</v>
      </c>
      <c r="B6" s="23" t="s">
        <v>176</v>
      </c>
      <c r="C6">
        <v>36.5</v>
      </c>
      <c r="D6">
        <v>33.9</v>
      </c>
      <c r="E6">
        <v>28.2</v>
      </c>
      <c r="F6" s="15">
        <f t="shared" si="0"/>
        <v>32.866666666666667</v>
      </c>
      <c r="G6">
        <v>73.5</v>
      </c>
      <c r="H6">
        <v>1</v>
      </c>
      <c r="I6">
        <v>1</v>
      </c>
      <c r="J6">
        <v>3</v>
      </c>
      <c r="K6">
        <v>9</v>
      </c>
      <c r="L6" s="15">
        <f t="shared" si="1"/>
        <v>3</v>
      </c>
      <c r="M6">
        <v>2</v>
      </c>
      <c r="N6">
        <v>1</v>
      </c>
    </row>
    <row r="7" spans="1:14">
      <c r="A7" s="23" t="s">
        <v>211</v>
      </c>
      <c r="B7" s="23" t="s">
        <v>176</v>
      </c>
      <c r="C7">
        <v>44.6</v>
      </c>
      <c r="D7">
        <v>29.9</v>
      </c>
      <c r="E7">
        <v>38.5</v>
      </c>
      <c r="F7" s="15">
        <f t="shared" si="0"/>
        <v>37.666666666666664</v>
      </c>
      <c r="G7">
        <v>185</v>
      </c>
      <c r="H7">
        <v>1</v>
      </c>
      <c r="I7">
        <v>0</v>
      </c>
      <c r="J7">
        <v>2</v>
      </c>
      <c r="K7">
        <v>8</v>
      </c>
      <c r="L7" s="15">
        <f t="shared" si="1"/>
        <v>2.6666666666666665</v>
      </c>
      <c r="M7">
        <v>1</v>
      </c>
      <c r="N7">
        <v>2</v>
      </c>
    </row>
    <row r="8" spans="1:14">
      <c r="A8" s="23" t="s">
        <v>212</v>
      </c>
      <c r="B8" s="23" t="s">
        <v>176</v>
      </c>
      <c r="C8">
        <v>80.8</v>
      </c>
      <c r="D8">
        <v>57.2</v>
      </c>
      <c r="E8">
        <v>58.8</v>
      </c>
      <c r="F8" s="15">
        <f t="shared" si="0"/>
        <v>65.600000000000009</v>
      </c>
      <c r="G8">
        <v>161.5</v>
      </c>
      <c r="H8">
        <v>0</v>
      </c>
      <c r="I8">
        <v>1</v>
      </c>
      <c r="J8">
        <v>6</v>
      </c>
      <c r="K8">
        <v>8</v>
      </c>
      <c r="L8" s="15">
        <f t="shared" si="1"/>
        <v>2.6666666666666665</v>
      </c>
      <c r="M8">
        <v>1</v>
      </c>
      <c r="N8">
        <v>1</v>
      </c>
    </row>
    <row r="9" spans="1:14">
      <c r="A9" s="23" t="s">
        <v>213</v>
      </c>
      <c r="B9" s="23" t="s">
        <v>176</v>
      </c>
      <c r="C9">
        <v>39.9</v>
      </c>
      <c r="D9">
        <v>29.6</v>
      </c>
      <c r="E9">
        <v>32.6</v>
      </c>
      <c r="F9" s="15">
        <f t="shared" si="0"/>
        <v>34.033333333333331</v>
      </c>
      <c r="G9">
        <v>74.7</v>
      </c>
      <c r="H9">
        <v>0</v>
      </c>
      <c r="I9">
        <v>0</v>
      </c>
      <c r="J9">
        <v>4</v>
      </c>
      <c r="K9">
        <v>11</v>
      </c>
      <c r="L9" s="15">
        <f t="shared" si="1"/>
        <v>3.6666666666666665</v>
      </c>
      <c r="M9">
        <v>2</v>
      </c>
      <c r="N9">
        <v>2</v>
      </c>
    </row>
    <row r="10" spans="1:14">
      <c r="A10" s="23" t="s">
        <v>214</v>
      </c>
      <c r="B10" s="23" t="s">
        <v>176</v>
      </c>
      <c r="C10">
        <v>17.8</v>
      </c>
      <c r="D10">
        <v>31.7</v>
      </c>
      <c r="E10">
        <v>30.1</v>
      </c>
      <c r="F10" s="15">
        <f t="shared" si="0"/>
        <v>26.533333333333331</v>
      </c>
      <c r="G10">
        <v>118.9</v>
      </c>
      <c r="H10">
        <v>0</v>
      </c>
      <c r="I10">
        <v>0</v>
      </c>
      <c r="J10">
        <v>3</v>
      </c>
      <c r="K10">
        <v>7</v>
      </c>
      <c r="L10" s="15">
        <f t="shared" si="1"/>
        <v>2.3333333333333335</v>
      </c>
      <c r="M10">
        <v>1</v>
      </c>
      <c r="N10">
        <v>1</v>
      </c>
    </row>
    <row r="11" spans="1:14">
      <c r="A11" s="23" t="s">
        <v>215</v>
      </c>
      <c r="B11" s="23" t="s">
        <v>176</v>
      </c>
      <c r="D11">
        <v>30.1</v>
      </c>
      <c r="E11">
        <v>21.9</v>
      </c>
      <c r="F11" s="15">
        <f t="shared" si="0"/>
        <v>26</v>
      </c>
      <c r="G11">
        <v>111.7</v>
      </c>
      <c r="H11">
        <v>0</v>
      </c>
      <c r="I11">
        <v>0</v>
      </c>
      <c r="J11">
        <v>4</v>
      </c>
      <c r="K11">
        <v>8</v>
      </c>
      <c r="L11" s="15">
        <f t="shared" si="1"/>
        <v>2.6666666666666665</v>
      </c>
      <c r="M11">
        <v>0</v>
      </c>
      <c r="N11">
        <v>1</v>
      </c>
    </row>
    <row r="12" spans="1:14">
      <c r="A12" s="21" t="s">
        <v>216</v>
      </c>
      <c r="B12" t="s">
        <v>217</v>
      </c>
    </row>
    <row r="13" spans="1:14">
      <c r="A13" s="21" t="s">
        <v>218</v>
      </c>
      <c r="B13" t="s">
        <v>217</v>
      </c>
    </row>
    <row r="14" spans="1:14">
      <c r="A14" s="21" t="s">
        <v>219</v>
      </c>
      <c r="B14" t="s">
        <v>217</v>
      </c>
    </row>
    <row r="15" spans="1:14">
      <c r="A15" s="21" t="s">
        <v>220</v>
      </c>
      <c r="B15" t="s">
        <v>217</v>
      </c>
    </row>
    <row r="16" spans="1:14">
      <c r="A16" s="21" t="s">
        <v>221</v>
      </c>
      <c r="B16" t="s">
        <v>222</v>
      </c>
    </row>
    <row r="17" spans="1:2">
      <c r="A17" s="21" t="s">
        <v>223</v>
      </c>
      <c r="B17" t="s">
        <v>222</v>
      </c>
    </row>
    <row r="18" spans="1:2">
      <c r="A18" s="21" t="s">
        <v>224</v>
      </c>
      <c r="B18" t="s">
        <v>225</v>
      </c>
    </row>
    <row r="19" spans="1:2">
      <c r="A19" s="21" t="s">
        <v>226</v>
      </c>
      <c r="B19" t="s">
        <v>225</v>
      </c>
    </row>
    <row r="20" spans="1:2">
      <c r="A20" s="21" t="s">
        <v>227</v>
      </c>
      <c r="B20" t="s">
        <v>225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A12" sqref="A12:B20"/>
    </sheetView>
  </sheetViews>
  <sheetFormatPr defaultColWidth="8.85546875" defaultRowHeight="15"/>
  <cols>
    <col min="1" max="2" width="13" customWidth="1"/>
    <col min="3" max="3" width="17.7109375" customWidth="1"/>
    <col min="4" max="4" width="19.28515625" customWidth="1"/>
    <col min="5" max="5" width="16.42578125" customWidth="1"/>
    <col min="6" max="6" width="18.28515625" customWidth="1"/>
    <col min="7" max="7" width="14.85546875" customWidth="1"/>
    <col min="8" max="8" width="22.42578125" customWidth="1"/>
  </cols>
  <sheetData>
    <row r="1" spans="1:8">
      <c r="A1" s="10" t="s">
        <v>0</v>
      </c>
      <c r="B1" s="11" t="s">
        <v>228</v>
      </c>
      <c r="C1" s="11" t="s">
        <v>447</v>
      </c>
      <c r="D1" s="11" t="s">
        <v>37</v>
      </c>
      <c r="E1" s="11" t="s">
        <v>448</v>
      </c>
      <c r="F1" s="11" t="s">
        <v>31</v>
      </c>
      <c r="G1" s="11" t="s">
        <v>449</v>
      </c>
      <c r="H1" s="11" t="s">
        <v>38</v>
      </c>
    </row>
    <row r="2" spans="1:8">
      <c r="A2" s="23" t="s">
        <v>206</v>
      </c>
      <c r="B2" s="23" t="s">
        <v>176</v>
      </c>
      <c r="C2">
        <v>0</v>
      </c>
      <c r="D2">
        <v>0</v>
      </c>
      <c r="E2">
        <v>5</v>
      </c>
      <c r="F2">
        <v>5</v>
      </c>
      <c r="G2">
        <v>1</v>
      </c>
      <c r="H2">
        <v>1</v>
      </c>
    </row>
    <row r="3" spans="1:8" s="65" customFormat="1">
      <c r="A3" s="65" t="s">
        <v>207</v>
      </c>
      <c r="B3" s="65" t="s">
        <v>176</v>
      </c>
    </row>
    <row r="4" spans="1:8">
      <c r="A4" s="23" t="s">
        <v>208</v>
      </c>
      <c r="B4" s="23" t="s">
        <v>176</v>
      </c>
      <c r="C4">
        <v>0</v>
      </c>
      <c r="D4">
        <v>0</v>
      </c>
      <c r="E4">
        <v>3</v>
      </c>
      <c r="F4">
        <v>3</v>
      </c>
      <c r="G4">
        <v>0</v>
      </c>
      <c r="H4">
        <v>0</v>
      </c>
    </row>
    <row r="5" spans="1:8">
      <c r="A5" s="23" t="s">
        <v>209</v>
      </c>
      <c r="B5" s="23" t="s">
        <v>176</v>
      </c>
      <c r="C5">
        <v>1</v>
      </c>
      <c r="D5">
        <v>0</v>
      </c>
      <c r="E5">
        <v>2</v>
      </c>
      <c r="F5">
        <v>8</v>
      </c>
      <c r="G5">
        <v>1</v>
      </c>
      <c r="H5">
        <v>2</v>
      </c>
    </row>
    <row r="6" spans="1:8">
      <c r="A6" s="23" t="s">
        <v>210</v>
      </c>
      <c r="B6" s="23" t="s">
        <v>176</v>
      </c>
      <c r="C6">
        <v>1</v>
      </c>
      <c r="D6">
        <v>1</v>
      </c>
      <c r="E6">
        <v>3</v>
      </c>
      <c r="F6">
        <v>9</v>
      </c>
      <c r="G6">
        <v>2</v>
      </c>
      <c r="H6">
        <v>1</v>
      </c>
    </row>
    <row r="7" spans="1:8">
      <c r="A7" s="23" t="s">
        <v>211</v>
      </c>
      <c r="B7" s="23" t="s">
        <v>176</v>
      </c>
      <c r="C7">
        <v>1</v>
      </c>
      <c r="D7">
        <v>0</v>
      </c>
      <c r="E7">
        <v>2</v>
      </c>
      <c r="F7">
        <v>8</v>
      </c>
      <c r="G7">
        <v>1</v>
      </c>
      <c r="H7">
        <v>2</v>
      </c>
    </row>
    <row r="8" spans="1:8">
      <c r="A8" s="23" t="s">
        <v>212</v>
      </c>
      <c r="B8" s="23" t="s">
        <v>176</v>
      </c>
      <c r="C8">
        <v>0</v>
      </c>
      <c r="D8">
        <v>1</v>
      </c>
      <c r="E8">
        <v>6</v>
      </c>
      <c r="F8">
        <v>8</v>
      </c>
      <c r="G8">
        <v>1</v>
      </c>
      <c r="H8">
        <v>1</v>
      </c>
    </row>
    <row r="9" spans="1:8">
      <c r="A9" s="23" t="s">
        <v>213</v>
      </c>
      <c r="B9" s="23" t="s">
        <v>176</v>
      </c>
      <c r="C9">
        <v>0</v>
      </c>
      <c r="D9">
        <v>0</v>
      </c>
      <c r="E9">
        <v>4</v>
      </c>
      <c r="F9">
        <v>11</v>
      </c>
      <c r="G9">
        <v>2</v>
      </c>
      <c r="H9">
        <v>2</v>
      </c>
    </row>
    <row r="10" spans="1:8">
      <c r="A10" s="23" t="s">
        <v>214</v>
      </c>
      <c r="B10" s="23" t="s">
        <v>176</v>
      </c>
      <c r="C10">
        <v>0</v>
      </c>
      <c r="D10">
        <v>0</v>
      </c>
      <c r="E10">
        <v>3</v>
      </c>
      <c r="F10">
        <v>7</v>
      </c>
      <c r="G10">
        <v>1</v>
      </c>
      <c r="H10">
        <v>1</v>
      </c>
    </row>
    <row r="11" spans="1:8">
      <c r="A11" s="23" t="s">
        <v>215</v>
      </c>
      <c r="B11" s="23" t="s">
        <v>176</v>
      </c>
      <c r="C11">
        <v>0</v>
      </c>
      <c r="D11">
        <v>0</v>
      </c>
      <c r="E11">
        <v>4</v>
      </c>
      <c r="F11">
        <v>8</v>
      </c>
      <c r="G11">
        <v>0</v>
      </c>
      <c r="H11">
        <v>1</v>
      </c>
    </row>
    <row r="12" spans="1:8">
      <c r="A12" s="21"/>
    </row>
    <row r="13" spans="1:8">
      <c r="A13" s="21"/>
    </row>
    <row r="14" spans="1:8">
      <c r="A14" s="21"/>
    </row>
    <row r="15" spans="1:8">
      <c r="A15" s="21"/>
    </row>
    <row r="16" spans="1:8">
      <c r="A16" s="21"/>
    </row>
    <row r="17" spans="1:1">
      <c r="A17" s="21"/>
    </row>
    <row r="18" spans="1:1">
      <c r="A18" s="21"/>
    </row>
    <row r="19" spans="1:1">
      <c r="A19" s="21"/>
    </row>
    <row r="20" spans="1:1">
      <c r="A20" s="2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workbookViewId="0">
      <selection activeCell="C28" sqref="C28"/>
    </sheetView>
  </sheetViews>
  <sheetFormatPr defaultColWidth="8.85546875" defaultRowHeight="15"/>
  <cols>
    <col min="1" max="2" width="12.7109375" customWidth="1"/>
    <col min="3" max="3" width="22.42578125" customWidth="1"/>
    <col min="4" max="4" width="15.28515625" customWidth="1"/>
    <col min="5" max="5" width="16.140625" customWidth="1"/>
    <col min="6" max="6" width="16.85546875" customWidth="1"/>
    <col min="7" max="7" width="14.28515625" customWidth="1"/>
    <col min="8" max="8" width="21.28515625" customWidth="1"/>
    <col min="9" max="9" width="15.85546875" customWidth="1"/>
    <col min="10" max="10" width="24.7109375" customWidth="1"/>
    <col min="11" max="11" width="22.42578125" customWidth="1"/>
    <col min="12" max="12" width="18.7109375" customWidth="1"/>
    <col min="13" max="13" width="17.42578125" customWidth="1"/>
    <col min="14" max="14" width="21" customWidth="1"/>
    <col min="15" max="15" width="25" customWidth="1"/>
  </cols>
  <sheetData>
    <row r="1" spans="1:15">
      <c r="A1" s="10" t="s">
        <v>0</v>
      </c>
      <c r="B1" s="11" t="s">
        <v>228</v>
      </c>
      <c r="C1" s="11" t="s">
        <v>379</v>
      </c>
      <c r="D1" s="10" t="s">
        <v>26</v>
      </c>
      <c r="E1" s="11" t="s">
        <v>27</v>
      </c>
      <c r="F1" s="11" t="s">
        <v>28</v>
      </c>
      <c r="G1" s="10" t="s">
        <v>29</v>
      </c>
      <c r="H1" s="11" t="s">
        <v>30</v>
      </c>
      <c r="I1" s="11" t="s">
        <v>23</v>
      </c>
      <c r="J1" s="11" t="s">
        <v>37</v>
      </c>
      <c r="K1" s="11" t="s">
        <v>24</v>
      </c>
      <c r="L1" s="11" t="s">
        <v>31</v>
      </c>
      <c r="M1" s="11" t="s">
        <v>32</v>
      </c>
      <c r="N1" s="11" t="s">
        <v>25</v>
      </c>
      <c r="O1" s="11" t="s">
        <v>38</v>
      </c>
    </row>
    <row r="2" spans="1:15">
      <c r="A2" s="23" t="s">
        <v>175</v>
      </c>
      <c r="B2" s="23" t="s">
        <v>176</v>
      </c>
      <c r="C2" s="23" t="s">
        <v>380</v>
      </c>
      <c r="D2" s="42" t="s">
        <v>41</v>
      </c>
      <c r="E2" s="42" t="s">
        <v>41</v>
      </c>
      <c r="F2" s="42" t="s">
        <v>41</v>
      </c>
      <c r="G2" s="42" t="s">
        <v>41</v>
      </c>
      <c r="H2" s="42" t="s">
        <v>41</v>
      </c>
      <c r="I2">
        <v>1</v>
      </c>
      <c r="J2">
        <v>0</v>
      </c>
      <c r="K2">
        <v>4</v>
      </c>
      <c r="L2">
        <v>4</v>
      </c>
      <c r="M2" s="15">
        <f t="shared" ref="M2:M8" si="0">L2/3</f>
        <v>1.3333333333333333</v>
      </c>
      <c r="N2">
        <v>4</v>
      </c>
      <c r="O2">
        <v>3</v>
      </c>
    </row>
    <row r="3" spans="1:15">
      <c r="A3" s="23" t="s">
        <v>177</v>
      </c>
      <c r="B3" s="23" t="s">
        <v>176</v>
      </c>
      <c r="C3" s="23" t="s">
        <v>381</v>
      </c>
      <c r="E3">
        <v>43.2</v>
      </c>
      <c r="F3">
        <v>23.4</v>
      </c>
      <c r="G3" s="15">
        <f>AVERAGE(D3:F3)</f>
        <v>33.299999999999997</v>
      </c>
      <c r="H3">
        <v>56.2</v>
      </c>
      <c r="I3">
        <v>2</v>
      </c>
      <c r="J3">
        <v>0</v>
      </c>
      <c r="K3">
        <v>2</v>
      </c>
      <c r="L3">
        <v>5</v>
      </c>
      <c r="M3" s="15">
        <f t="shared" si="0"/>
        <v>1.6666666666666667</v>
      </c>
      <c r="N3">
        <v>2</v>
      </c>
      <c r="O3">
        <v>0</v>
      </c>
    </row>
    <row r="4" spans="1:15">
      <c r="A4" s="23" t="s">
        <v>178</v>
      </c>
      <c r="B4" s="23" t="s">
        <v>176</v>
      </c>
      <c r="C4" s="23" t="s">
        <v>380</v>
      </c>
      <c r="D4">
        <v>42.8</v>
      </c>
      <c r="E4" t="s">
        <v>41</v>
      </c>
      <c r="F4" t="s">
        <v>41</v>
      </c>
      <c r="G4">
        <v>42.8</v>
      </c>
      <c r="H4">
        <v>97.1</v>
      </c>
      <c r="I4">
        <v>1</v>
      </c>
      <c r="J4">
        <v>0</v>
      </c>
      <c r="K4">
        <v>0</v>
      </c>
      <c r="L4">
        <v>4</v>
      </c>
      <c r="M4" s="15">
        <f t="shared" si="0"/>
        <v>1.3333333333333333</v>
      </c>
      <c r="N4">
        <v>2</v>
      </c>
      <c r="O4">
        <v>1</v>
      </c>
    </row>
    <row r="5" spans="1:15">
      <c r="A5" s="23" t="s">
        <v>179</v>
      </c>
      <c r="B5" s="23" t="s">
        <v>176</v>
      </c>
      <c r="C5" s="23" t="s">
        <v>382</v>
      </c>
      <c r="E5">
        <v>58.8</v>
      </c>
      <c r="F5">
        <v>53.4</v>
      </c>
      <c r="G5" s="15">
        <f>AVERAGE(D5:F5)</f>
        <v>56.099999999999994</v>
      </c>
      <c r="H5">
        <v>195.2</v>
      </c>
      <c r="I5">
        <v>2</v>
      </c>
      <c r="J5">
        <v>0</v>
      </c>
      <c r="K5">
        <v>1</v>
      </c>
      <c r="L5">
        <v>7</v>
      </c>
      <c r="M5" s="15">
        <f t="shared" si="0"/>
        <v>2.3333333333333335</v>
      </c>
      <c r="N5">
        <v>1</v>
      </c>
      <c r="O5">
        <v>1</v>
      </c>
    </row>
    <row r="6" spans="1:15">
      <c r="A6" s="23" t="s">
        <v>180</v>
      </c>
      <c r="B6" s="23" t="s">
        <v>176</v>
      </c>
      <c r="C6" s="23" t="s">
        <v>381</v>
      </c>
      <c r="E6">
        <v>49.5</v>
      </c>
      <c r="F6">
        <v>39.200000000000003</v>
      </c>
      <c r="G6" s="15">
        <f>AVERAGE(D6:F6)</f>
        <v>44.35</v>
      </c>
      <c r="H6">
        <v>100.6</v>
      </c>
      <c r="I6">
        <v>3</v>
      </c>
      <c r="J6">
        <v>3</v>
      </c>
      <c r="K6">
        <v>2</v>
      </c>
      <c r="L6">
        <v>4</v>
      </c>
      <c r="M6" s="15">
        <f t="shared" si="0"/>
        <v>1.3333333333333333</v>
      </c>
      <c r="N6">
        <v>3</v>
      </c>
      <c r="O6">
        <v>2</v>
      </c>
    </row>
    <row r="7" spans="1:15">
      <c r="A7" s="23" t="s">
        <v>181</v>
      </c>
      <c r="B7" s="23" t="s">
        <v>176</v>
      </c>
      <c r="C7" s="23" t="s">
        <v>383</v>
      </c>
      <c r="E7">
        <v>23</v>
      </c>
      <c r="F7">
        <v>48.9</v>
      </c>
      <c r="G7" s="15">
        <f>AVERAGE(D7:F7)</f>
        <v>35.950000000000003</v>
      </c>
      <c r="H7">
        <v>121</v>
      </c>
      <c r="I7">
        <v>2</v>
      </c>
      <c r="J7">
        <v>3</v>
      </c>
      <c r="K7">
        <v>1</v>
      </c>
      <c r="L7">
        <v>4</v>
      </c>
      <c r="M7" s="15">
        <f t="shared" si="0"/>
        <v>1.3333333333333333</v>
      </c>
      <c r="N7">
        <v>3</v>
      </c>
      <c r="O7">
        <v>5</v>
      </c>
    </row>
    <row r="8" spans="1:15">
      <c r="A8" s="23" t="s">
        <v>182</v>
      </c>
      <c r="B8" s="23" t="s">
        <v>176</v>
      </c>
      <c r="C8" s="23" t="s">
        <v>384</v>
      </c>
      <c r="D8" s="42" t="s">
        <v>41</v>
      </c>
      <c r="E8" s="42" t="s">
        <v>41</v>
      </c>
      <c r="F8" s="42" t="s">
        <v>41</v>
      </c>
      <c r="G8" s="42" t="s">
        <v>41</v>
      </c>
      <c r="H8" s="42" t="s">
        <v>41</v>
      </c>
      <c r="I8">
        <v>1</v>
      </c>
      <c r="J8">
        <v>5</v>
      </c>
      <c r="K8">
        <v>2</v>
      </c>
      <c r="L8">
        <v>8</v>
      </c>
      <c r="M8" s="15">
        <f t="shared" si="0"/>
        <v>2.6666666666666665</v>
      </c>
      <c r="N8">
        <v>2</v>
      </c>
      <c r="O8">
        <v>3</v>
      </c>
    </row>
    <row r="9" spans="1:15" s="65" customFormat="1">
      <c r="A9" s="65" t="s">
        <v>183</v>
      </c>
      <c r="B9" s="65" t="s">
        <v>176</v>
      </c>
    </row>
    <row r="10" spans="1:15" s="65" customFormat="1">
      <c r="A10" s="65" t="s">
        <v>184</v>
      </c>
      <c r="B10" s="65" t="s">
        <v>176</v>
      </c>
      <c r="D10" s="65" t="s">
        <v>230</v>
      </c>
    </row>
    <row r="11" spans="1:15">
      <c r="A11" s="23" t="s">
        <v>185</v>
      </c>
      <c r="B11" s="23" t="s">
        <v>176</v>
      </c>
      <c r="C11" s="23" t="s">
        <v>381</v>
      </c>
      <c r="D11">
        <v>40</v>
      </c>
      <c r="E11">
        <v>72.400000000000006</v>
      </c>
      <c r="F11">
        <v>84</v>
      </c>
      <c r="G11" s="15">
        <f>AVERAGE(D11:F11)</f>
        <v>65.466666666666669</v>
      </c>
      <c r="H11">
        <v>90.1</v>
      </c>
      <c r="I11">
        <v>2</v>
      </c>
      <c r="J11">
        <v>1</v>
      </c>
      <c r="K11">
        <v>3</v>
      </c>
      <c r="L11">
        <v>5</v>
      </c>
      <c r="M11" s="15">
        <f>L11/3</f>
        <v>1.6666666666666667</v>
      </c>
      <c r="N11">
        <v>4</v>
      </c>
      <c r="O11">
        <v>3</v>
      </c>
    </row>
    <row r="12" spans="1:15">
      <c r="A12" s="23" t="s">
        <v>186</v>
      </c>
      <c r="B12" s="23" t="s">
        <v>176</v>
      </c>
      <c r="C12" s="23" t="s">
        <v>383</v>
      </c>
      <c r="D12">
        <v>53.8</v>
      </c>
      <c r="E12">
        <v>45.1</v>
      </c>
      <c r="F12" t="s">
        <v>41</v>
      </c>
      <c r="G12" s="15">
        <f>AVERAGE(D12:F12)</f>
        <v>49.45</v>
      </c>
      <c r="H12">
        <f>SUM(H9:H11)</f>
        <v>90.1</v>
      </c>
      <c r="I12">
        <v>1</v>
      </c>
      <c r="J12">
        <v>1</v>
      </c>
      <c r="K12">
        <v>3</v>
      </c>
      <c r="L12">
        <v>5</v>
      </c>
      <c r="M12" s="15">
        <f>L12/3</f>
        <v>1.6666666666666667</v>
      </c>
      <c r="N12">
        <v>2</v>
      </c>
      <c r="O12">
        <v>2</v>
      </c>
    </row>
    <row r="13" spans="1:15" s="65" customFormat="1">
      <c r="A13" s="65" t="s">
        <v>187</v>
      </c>
      <c r="B13" s="65" t="s">
        <v>188</v>
      </c>
    </row>
    <row r="14" spans="1:15">
      <c r="A14" s="23" t="s">
        <v>189</v>
      </c>
      <c r="B14" s="23" t="s">
        <v>176</v>
      </c>
      <c r="C14" s="23" t="s">
        <v>384</v>
      </c>
      <c r="D14">
        <v>42.1</v>
      </c>
      <c r="E14">
        <v>35.9</v>
      </c>
      <c r="F14">
        <v>42.9</v>
      </c>
      <c r="G14" s="15">
        <f>AVERAGE(D14:F14)</f>
        <v>40.300000000000004</v>
      </c>
      <c r="H14">
        <v>178.6</v>
      </c>
      <c r="I14">
        <v>3</v>
      </c>
      <c r="J14">
        <v>7</v>
      </c>
      <c r="K14">
        <v>1</v>
      </c>
      <c r="L14">
        <v>14</v>
      </c>
      <c r="M14" s="15">
        <f>L14/3</f>
        <v>4.666666666666667</v>
      </c>
      <c r="N14">
        <v>3</v>
      </c>
      <c r="O14">
        <v>2</v>
      </c>
    </row>
    <row r="15" spans="1:15">
      <c r="A15" s="23" t="s">
        <v>190</v>
      </c>
      <c r="B15" s="23" t="s">
        <v>191</v>
      </c>
      <c r="C15" s="23" t="s">
        <v>381</v>
      </c>
      <c r="E15">
        <v>38.799999999999997</v>
      </c>
      <c r="F15">
        <v>41.9</v>
      </c>
      <c r="G15" s="15">
        <f>AVERAGE(D15:F15)</f>
        <v>40.349999999999994</v>
      </c>
      <c r="H15">
        <v>198.8</v>
      </c>
      <c r="I15">
        <v>3</v>
      </c>
      <c r="J15">
        <v>3</v>
      </c>
      <c r="K15">
        <v>2</v>
      </c>
      <c r="L15">
        <v>7</v>
      </c>
      <c r="M15" s="15">
        <f>L15/3</f>
        <v>2.3333333333333335</v>
      </c>
      <c r="N15">
        <v>1</v>
      </c>
      <c r="O15">
        <v>1</v>
      </c>
    </row>
    <row r="16" spans="1:15">
      <c r="A16" s="23" t="s">
        <v>192</v>
      </c>
      <c r="B16" s="23" t="s">
        <v>191</v>
      </c>
      <c r="C16" s="23" t="s">
        <v>384</v>
      </c>
      <c r="D16">
        <v>61.8</v>
      </c>
      <c r="E16">
        <v>40.5</v>
      </c>
      <c r="F16">
        <v>45.3</v>
      </c>
      <c r="G16" s="15">
        <f>AVERAGE(D16:F16)</f>
        <v>49.199999999999996</v>
      </c>
      <c r="H16">
        <v>138.19999999999999</v>
      </c>
      <c r="I16">
        <v>3</v>
      </c>
      <c r="J16">
        <v>16</v>
      </c>
      <c r="K16">
        <v>2</v>
      </c>
      <c r="L16">
        <v>2</v>
      </c>
      <c r="M16" s="15">
        <f>L16/3</f>
        <v>0.66666666666666663</v>
      </c>
      <c r="N16">
        <v>2</v>
      </c>
      <c r="O16">
        <v>2</v>
      </c>
    </row>
    <row r="17" spans="1:3">
      <c r="A17" s="22" t="s">
        <v>193</v>
      </c>
      <c r="B17" s="22" t="s">
        <v>194</v>
      </c>
      <c r="C17" s="22"/>
    </row>
    <row r="18" spans="1:3">
      <c r="A18" s="21" t="s">
        <v>195</v>
      </c>
      <c r="B18" s="21" t="s">
        <v>194</v>
      </c>
      <c r="C18" s="21"/>
    </row>
    <row r="19" spans="1:3">
      <c r="A19" s="21" t="s">
        <v>196</v>
      </c>
      <c r="B19" s="21" t="s">
        <v>194</v>
      </c>
      <c r="C19" s="21"/>
    </row>
    <row r="20" spans="1:3">
      <c r="A20" s="22" t="s">
        <v>197</v>
      </c>
      <c r="B20" s="22" t="s">
        <v>198</v>
      </c>
      <c r="C20" s="22"/>
    </row>
    <row r="21" spans="1:3">
      <c r="A21" s="21" t="s">
        <v>199</v>
      </c>
      <c r="B21" s="21" t="s">
        <v>200</v>
      </c>
      <c r="C21" s="21"/>
    </row>
    <row r="22" spans="1:3">
      <c r="A22" s="21" t="s">
        <v>201</v>
      </c>
      <c r="B22" s="21" t="s">
        <v>200</v>
      </c>
      <c r="C22" s="21"/>
    </row>
    <row r="23" spans="1:3">
      <c r="A23" s="21" t="s">
        <v>202</v>
      </c>
      <c r="B23" s="21" t="s">
        <v>203</v>
      </c>
      <c r="C23" s="21"/>
    </row>
    <row r="24" spans="1:3">
      <c r="A24" s="21" t="s">
        <v>204</v>
      </c>
      <c r="B24" s="21" t="s">
        <v>205</v>
      </c>
      <c r="C24" s="2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C23" sqref="C23"/>
    </sheetView>
  </sheetViews>
  <sheetFormatPr defaultColWidth="8.85546875" defaultRowHeight="15"/>
  <cols>
    <col min="1" max="2" width="12.7109375" customWidth="1"/>
    <col min="3" max="3" width="22.42578125" customWidth="1"/>
    <col min="4" max="4" width="15.85546875" customWidth="1"/>
    <col min="5" max="5" width="24.7109375" customWidth="1"/>
    <col min="6" max="6" width="22.42578125" customWidth="1"/>
    <col min="7" max="7" width="18.7109375" customWidth="1"/>
    <col min="8" max="8" width="21" customWidth="1"/>
    <col min="9" max="9" width="25" customWidth="1"/>
  </cols>
  <sheetData>
    <row r="1" spans="1:9">
      <c r="A1" s="10" t="s">
        <v>0</v>
      </c>
      <c r="B1" s="11" t="s">
        <v>228</v>
      </c>
      <c r="C1" s="11" t="s">
        <v>379</v>
      </c>
      <c r="D1" s="11" t="s">
        <v>447</v>
      </c>
      <c r="E1" s="11" t="s">
        <v>37</v>
      </c>
      <c r="F1" s="11" t="s">
        <v>448</v>
      </c>
      <c r="G1" s="11" t="s">
        <v>31</v>
      </c>
      <c r="H1" s="11" t="s">
        <v>449</v>
      </c>
      <c r="I1" s="11" t="s">
        <v>38</v>
      </c>
    </row>
    <row r="2" spans="1:9">
      <c r="A2" s="23" t="s">
        <v>175</v>
      </c>
      <c r="B2" s="23" t="s">
        <v>176</v>
      </c>
      <c r="C2" s="23" t="s">
        <v>380</v>
      </c>
      <c r="D2">
        <v>1</v>
      </c>
      <c r="E2">
        <v>0</v>
      </c>
      <c r="F2">
        <v>4</v>
      </c>
      <c r="G2">
        <v>4</v>
      </c>
      <c r="H2">
        <v>4</v>
      </c>
      <c r="I2">
        <v>3</v>
      </c>
    </row>
    <row r="3" spans="1:9">
      <c r="A3" s="23" t="s">
        <v>177</v>
      </c>
      <c r="B3" s="23" t="s">
        <v>176</v>
      </c>
      <c r="C3" s="23" t="s">
        <v>381</v>
      </c>
      <c r="D3">
        <v>2</v>
      </c>
      <c r="E3">
        <v>0</v>
      </c>
      <c r="F3">
        <v>2</v>
      </c>
      <c r="G3">
        <v>5</v>
      </c>
      <c r="H3">
        <v>2</v>
      </c>
      <c r="I3">
        <v>0</v>
      </c>
    </row>
    <row r="4" spans="1:9">
      <c r="A4" s="23" t="s">
        <v>178</v>
      </c>
      <c r="B4" s="23" t="s">
        <v>176</v>
      </c>
      <c r="C4" s="23" t="s">
        <v>380</v>
      </c>
      <c r="D4">
        <v>1</v>
      </c>
      <c r="E4">
        <v>0</v>
      </c>
      <c r="F4">
        <v>0</v>
      </c>
      <c r="G4">
        <v>4</v>
      </c>
      <c r="H4">
        <v>2</v>
      </c>
      <c r="I4">
        <v>1</v>
      </c>
    </row>
    <row r="5" spans="1:9">
      <c r="A5" s="23" t="s">
        <v>179</v>
      </c>
      <c r="B5" s="23" t="s">
        <v>176</v>
      </c>
      <c r="C5" s="23" t="s">
        <v>382</v>
      </c>
      <c r="D5">
        <v>2</v>
      </c>
      <c r="E5">
        <v>0</v>
      </c>
      <c r="F5">
        <v>1</v>
      </c>
      <c r="G5">
        <v>7</v>
      </c>
      <c r="H5">
        <v>1</v>
      </c>
      <c r="I5">
        <v>1</v>
      </c>
    </row>
    <row r="6" spans="1:9">
      <c r="A6" s="23" t="s">
        <v>180</v>
      </c>
      <c r="B6" s="23" t="s">
        <v>176</v>
      </c>
      <c r="C6" s="23" t="s">
        <v>381</v>
      </c>
      <c r="D6">
        <v>3</v>
      </c>
      <c r="E6">
        <v>3</v>
      </c>
      <c r="F6">
        <v>2</v>
      </c>
      <c r="G6">
        <v>4</v>
      </c>
      <c r="H6">
        <v>3</v>
      </c>
      <c r="I6">
        <v>2</v>
      </c>
    </row>
    <row r="7" spans="1:9">
      <c r="A7" s="23" t="s">
        <v>181</v>
      </c>
      <c r="B7" s="23" t="s">
        <v>176</v>
      </c>
      <c r="C7" s="23" t="s">
        <v>383</v>
      </c>
      <c r="D7">
        <v>2</v>
      </c>
      <c r="E7">
        <v>3</v>
      </c>
      <c r="F7">
        <v>1</v>
      </c>
      <c r="G7">
        <v>4</v>
      </c>
      <c r="H7">
        <v>3</v>
      </c>
      <c r="I7">
        <v>5</v>
      </c>
    </row>
    <row r="8" spans="1:9">
      <c r="A8" s="23" t="s">
        <v>182</v>
      </c>
      <c r="B8" s="23" t="s">
        <v>176</v>
      </c>
      <c r="C8" s="23" t="s">
        <v>384</v>
      </c>
      <c r="D8">
        <v>1</v>
      </c>
      <c r="E8">
        <v>5</v>
      </c>
      <c r="F8">
        <v>2</v>
      </c>
      <c r="G8">
        <v>8</v>
      </c>
      <c r="H8">
        <v>2</v>
      </c>
      <c r="I8">
        <v>3</v>
      </c>
    </row>
    <row r="9" spans="1:9" s="65" customFormat="1">
      <c r="A9" s="65" t="s">
        <v>183</v>
      </c>
      <c r="B9" s="65" t="s">
        <v>176</v>
      </c>
    </row>
    <row r="10" spans="1:9" s="65" customFormat="1">
      <c r="A10" s="65" t="s">
        <v>184</v>
      </c>
      <c r="B10" s="65" t="s">
        <v>176</v>
      </c>
    </row>
    <row r="11" spans="1:9">
      <c r="A11" s="23" t="s">
        <v>185</v>
      </c>
      <c r="B11" s="23" t="s">
        <v>176</v>
      </c>
      <c r="C11" s="23" t="s">
        <v>381</v>
      </c>
      <c r="D11">
        <v>2</v>
      </c>
      <c r="E11">
        <v>1</v>
      </c>
      <c r="F11">
        <v>3</v>
      </c>
      <c r="G11">
        <v>5</v>
      </c>
      <c r="H11">
        <v>4</v>
      </c>
      <c r="I11">
        <v>3</v>
      </c>
    </row>
    <row r="12" spans="1:9">
      <c r="A12" s="23" t="s">
        <v>186</v>
      </c>
      <c r="B12" s="23" t="s">
        <v>176</v>
      </c>
      <c r="C12" s="23" t="s">
        <v>383</v>
      </c>
      <c r="D12">
        <v>1</v>
      </c>
      <c r="E12">
        <v>1</v>
      </c>
      <c r="F12">
        <v>3</v>
      </c>
      <c r="G12">
        <v>5</v>
      </c>
      <c r="H12">
        <v>2</v>
      </c>
      <c r="I12">
        <v>2</v>
      </c>
    </row>
    <row r="13" spans="1:9" s="65" customFormat="1">
      <c r="A13" s="65" t="s">
        <v>187</v>
      </c>
      <c r="B13" s="65" t="s">
        <v>188</v>
      </c>
    </row>
    <row r="14" spans="1:9">
      <c r="A14" s="23" t="s">
        <v>189</v>
      </c>
      <c r="B14" s="23" t="s">
        <v>176</v>
      </c>
      <c r="C14" s="23" t="s">
        <v>384</v>
      </c>
      <c r="D14">
        <v>3</v>
      </c>
      <c r="E14">
        <v>7</v>
      </c>
      <c r="F14">
        <v>1</v>
      </c>
      <c r="G14">
        <v>14</v>
      </c>
      <c r="H14">
        <v>3</v>
      </c>
      <c r="I14">
        <v>2</v>
      </c>
    </row>
    <row r="15" spans="1:9">
      <c r="A15" s="23" t="s">
        <v>190</v>
      </c>
      <c r="B15" s="23" t="s">
        <v>191</v>
      </c>
      <c r="C15" s="23" t="s">
        <v>381</v>
      </c>
      <c r="D15">
        <v>3</v>
      </c>
      <c r="E15">
        <v>3</v>
      </c>
      <c r="F15">
        <v>2</v>
      </c>
      <c r="G15">
        <v>7</v>
      </c>
      <c r="H15">
        <v>1</v>
      </c>
      <c r="I15">
        <v>1</v>
      </c>
    </row>
    <row r="16" spans="1:9">
      <c r="A16" s="23" t="s">
        <v>192</v>
      </c>
      <c r="B16" s="23" t="s">
        <v>191</v>
      </c>
      <c r="C16" s="23" t="s">
        <v>384</v>
      </c>
      <c r="D16">
        <v>3</v>
      </c>
      <c r="E16">
        <v>16</v>
      </c>
      <c r="F16">
        <v>2</v>
      </c>
      <c r="G16">
        <v>2</v>
      </c>
      <c r="H16">
        <v>2</v>
      </c>
      <c r="I16">
        <v>2</v>
      </c>
    </row>
    <row r="17" spans="1:3">
      <c r="A17" s="22"/>
      <c r="B17" s="22"/>
      <c r="C17" s="22"/>
    </row>
    <row r="18" spans="1:3">
      <c r="A18" s="21"/>
      <c r="B18" s="21"/>
      <c r="C18" s="21"/>
    </row>
    <row r="19" spans="1:3">
      <c r="A19" s="21"/>
      <c r="B19" s="21"/>
      <c r="C19" s="21"/>
    </row>
    <row r="20" spans="1:3">
      <c r="A20" s="22"/>
      <c r="B20" s="22"/>
      <c r="C20" s="22"/>
    </row>
    <row r="21" spans="1:3">
      <c r="A21" s="21"/>
      <c r="B21" s="21"/>
      <c r="C21" s="21"/>
    </row>
    <row r="22" spans="1:3">
      <c r="A22" s="21"/>
      <c r="B22" s="21"/>
      <c r="C22" s="21"/>
    </row>
    <row r="23" spans="1:3">
      <c r="A23" s="21"/>
      <c r="B23" s="21"/>
      <c r="C23" s="21"/>
    </row>
    <row r="24" spans="1:3">
      <c r="A24" s="21"/>
      <c r="B24" s="21"/>
      <c r="C24" s="2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G1" zoomScaleNormal="100" workbookViewId="0">
      <pane ySplit="1" topLeftCell="A2" activePane="bottomLeft" state="frozen"/>
      <selection pane="bottomLeft" activeCell="S13" sqref="S13"/>
    </sheetView>
  </sheetViews>
  <sheetFormatPr defaultColWidth="8.85546875" defaultRowHeight="15"/>
  <cols>
    <col min="1" max="1" width="21.85546875" customWidth="1"/>
    <col min="2" max="2" width="12.42578125" bestFit="1" customWidth="1"/>
    <col min="3" max="3" width="12.140625" bestFit="1" customWidth="1"/>
    <col min="4" max="4" width="12.140625" customWidth="1"/>
    <col min="5" max="6" width="19.28515625" customWidth="1"/>
    <col min="7" max="7" width="11.42578125" bestFit="1" customWidth="1"/>
    <col min="8" max="9" width="16.5703125" customWidth="1"/>
    <col min="10" max="10" width="12.42578125" bestFit="1" customWidth="1"/>
    <col min="11" max="11" width="12.42578125" customWidth="1"/>
    <col min="12" max="12" width="8.85546875" customWidth="1"/>
    <col min="13" max="13" width="8.85546875" style="15" customWidth="1"/>
    <col min="14" max="14" width="13.7109375" customWidth="1"/>
    <col min="15" max="15" width="20.42578125" bestFit="1" customWidth="1"/>
    <col min="16" max="18" width="20.42578125" customWidth="1"/>
    <col min="19" max="19" width="36.28515625" bestFit="1" customWidth="1"/>
    <col min="20" max="21" width="36.28515625" customWidth="1"/>
    <col min="22" max="25" width="27.140625" customWidth="1"/>
    <col min="26" max="26" width="38.28515625" bestFit="1" customWidth="1"/>
    <col min="27" max="27" width="18" customWidth="1"/>
  </cols>
  <sheetData>
    <row r="1" spans="1:27" s="12" customFormat="1">
      <c r="A1" s="10" t="s">
        <v>0</v>
      </c>
      <c r="B1" s="10" t="s">
        <v>1</v>
      </c>
      <c r="C1" s="10" t="s">
        <v>2</v>
      </c>
      <c r="D1" s="10" t="s">
        <v>3</v>
      </c>
      <c r="E1" s="11" t="s">
        <v>11</v>
      </c>
      <c r="F1" s="11" t="s">
        <v>408</v>
      </c>
      <c r="G1" s="10" t="s">
        <v>4</v>
      </c>
      <c r="H1" s="11" t="s">
        <v>407</v>
      </c>
      <c r="I1" s="96" t="s">
        <v>409</v>
      </c>
      <c r="J1" s="11" t="s">
        <v>10</v>
      </c>
      <c r="K1" s="11" t="s">
        <v>410</v>
      </c>
      <c r="L1" s="11" t="s">
        <v>411</v>
      </c>
      <c r="M1" s="100" t="s">
        <v>412</v>
      </c>
      <c r="N1" s="11" t="s">
        <v>5</v>
      </c>
      <c r="O1" s="10" t="s">
        <v>14</v>
      </c>
      <c r="P1" s="10" t="s">
        <v>413</v>
      </c>
      <c r="Q1" s="10" t="s">
        <v>19</v>
      </c>
      <c r="R1" s="10" t="s">
        <v>20</v>
      </c>
      <c r="S1" s="11" t="s">
        <v>15</v>
      </c>
      <c r="T1" s="11" t="s">
        <v>21</v>
      </c>
      <c r="U1" s="11" t="s">
        <v>22</v>
      </c>
      <c r="V1" s="11" t="s">
        <v>16</v>
      </c>
      <c r="W1" s="11"/>
      <c r="X1" s="11" t="s">
        <v>12</v>
      </c>
      <c r="Y1" s="11" t="s">
        <v>13</v>
      </c>
      <c r="Z1" s="10" t="s">
        <v>6</v>
      </c>
      <c r="AA1" s="11" t="s">
        <v>7</v>
      </c>
    </row>
    <row r="2" spans="1:27">
      <c r="A2" s="17" t="s">
        <v>114</v>
      </c>
      <c r="B2">
        <v>257</v>
      </c>
      <c r="C2">
        <v>87.2</v>
      </c>
      <c r="D2">
        <f t="shared" ref="D2:D62" si="0">(B2/C2)</f>
        <v>2.9472477064220182</v>
      </c>
      <c r="E2" s="38">
        <v>12</v>
      </c>
      <c r="F2" s="103">
        <v>7</v>
      </c>
      <c r="G2" s="81">
        <v>14</v>
      </c>
      <c r="H2" s="107">
        <v>6</v>
      </c>
      <c r="I2" s="107"/>
      <c r="J2" s="38">
        <v>23</v>
      </c>
      <c r="K2" s="103">
        <v>18</v>
      </c>
      <c r="L2" s="106">
        <v>7</v>
      </c>
      <c r="M2" s="7">
        <v>2892.56</v>
      </c>
      <c r="N2" s="7">
        <v>2892.56</v>
      </c>
      <c r="O2" s="7">
        <f>(J2/N2)*2500</f>
        <v>19.878585059601182</v>
      </c>
      <c r="P2" s="108">
        <f>(K2*2500)/M2</f>
        <v>15.557153524905274</v>
      </c>
      <c r="Q2" s="38">
        <v>0</v>
      </c>
      <c r="R2" s="94">
        <v>1</v>
      </c>
      <c r="S2" s="41">
        <v>0</v>
      </c>
      <c r="T2" s="41">
        <v>22</v>
      </c>
      <c r="U2" s="41">
        <v>5</v>
      </c>
      <c r="V2" s="8">
        <f>T2/U2</f>
        <v>4.4000000000000004</v>
      </c>
      <c r="W2" s="8"/>
      <c r="X2" s="8" t="s">
        <v>17</v>
      </c>
      <c r="Y2" s="8" t="s">
        <v>17</v>
      </c>
      <c r="Z2" s="1"/>
      <c r="AA2" s="9" t="s">
        <v>8</v>
      </c>
    </row>
    <row r="3" spans="1:27">
      <c r="A3" s="17" t="s">
        <v>115</v>
      </c>
      <c r="B3">
        <v>409.9</v>
      </c>
      <c r="C3">
        <v>176.7</v>
      </c>
      <c r="D3">
        <f t="shared" si="0"/>
        <v>2.3197509903791738</v>
      </c>
      <c r="E3" s="39">
        <v>11</v>
      </c>
      <c r="F3" s="104">
        <v>6</v>
      </c>
      <c r="G3" s="81">
        <v>14</v>
      </c>
      <c r="H3" s="107">
        <v>11</v>
      </c>
      <c r="I3" s="107">
        <v>1</v>
      </c>
      <c r="J3" s="39">
        <v>22</v>
      </c>
      <c r="K3" s="104">
        <v>18</v>
      </c>
      <c r="L3" s="105">
        <v>13</v>
      </c>
      <c r="M3">
        <v>2582.38</v>
      </c>
      <c r="N3">
        <v>2582.38</v>
      </c>
      <c r="O3" s="7">
        <f t="shared" ref="O3:O31" si="1">(J3/N3)*2500</f>
        <v>21.298182296950873</v>
      </c>
      <c r="P3" s="108">
        <f t="shared" ref="P3:P31" si="2">(K3*2500)/M3</f>
        <v>17.425785515687078</v>
      </c>
      <c r="Q3" s="39">
        <v>0</v>
      </c>
      <c r="R3" s="39">
        <v>0</v>
      </c>
      <c r="S3" s="39">
        <v>0</v>
      </c>
      <c r="T3" s="39">
        <v>23</v>
      </c>
      <c r="U3" s="39">
        <v>5</v>
      </c>
      <c r="V3" s="8">
        <f t="shared" ref="V3:V31" si="3">T3/U3</f>
        <v>4.5999999999999996</v>
      </c>
      <c r="W3" s="13"/>
      <c r="X3" t="s">
        <v>17</v>
      </c>
      <c r="Y3" t="s">
        <v>17</v>
      </c>
      <c r="Z3" s="4"/>
      <c r="AA3" s="9" t="s">
        <v>8</v>
      </c>
    </row>
    <row r="4" spans="1:27">
      <c r="A4" s="17" t="s">
        <v>116</v>
      </c>
      <c r="B4">
        <v>351.6</v>
      </c>
      <c r="C4">
        <v>145.9</v>
      </c>
      <c r="D4">
        <f t="shared" si="0"/>
        <v>2.4098697738176833</v>
      </c>
      <c r="E4" s="38">
        <v>14</v>
      </c>
      <c r="F4" s="103">
        <v>4</v>
      </c>
      <c r="G4" s="81">
        <v>10</v>
      </c>
      <c r="H4" s="107">
        <v>3</v>
      </c>
      <c r="I4" s="107"/>
      <c r="J4" s="38">
        <v>31</v>
      </c>
      <c r="K4" s="103">
        <v>30</v>
      </c>
      <c r="L4" s="106">
        <v>14</v>
      </c>
      <c r="M4" s="7">
        <v>3174.19</v>
      </c>
      <c r="N4" s="7">
        <v>3174.19</v>
      </c>
      <c r="O4" s="7">
        <f t="shared" si="1"/>
        <v>24.415677700452715</v>
      </c>
      <c r="P4" s="108">
        <f t="shared" si="2"/>
        <v>23.628075193986497</v>
      </c>
      <c r="Q4" s="94">
        <v>1</v>
      </c>
      <c r="R4" s="38">
        <v>0</v>
      </c>
      <c r="S4" s="38">
        <v>0</v>
      </c>
      <c r="T4" s="38">
        <v>20</v>
      </c>
      <c r="U4" s="38">
        <v>5</v>
      </c>
      <c r="V4" s="8">
        <f t="shared" si="3"/>
        <v>4</v>
      </c>
      <c r="W4" s="7"/>
      <c r="X4" s="19" t="s">
        <v>17</v>
      </c>
      <c r="Y4" s="19" t="s">
        <v>17</v>
      </c>
      <c r="Z4" s="2"/>
      <c r="AA4" s="9" t="s">
        <v>8</v>
      </c>
    </row>
    <row r="5" spans="1:27">
      <c r="A5" s="17" t="s">
        <v>117</v>
      </c>
      <c r="B5">
        <v>535.92999999999995</v>
      </c>
      <c r="C5">
        <v>130.6</v>
      </c>
      <c r="D5">
        <f t="shared" si="0"/>
        <v>4.1035987748851452</v>
      </c>
      <c r="E5" s="38">
        <v>10</v>
      </c>
      <c r="F5" s="103">
        <v>11</v>
      </c>
      <c r="G5" s="81">
        <v>15</v>
      </c>
      <c r="H5" s="107">
        <v>8</v>
      </c>
      <c r="I5" s="107"/>
      <c r="J5" s="38">
        <v>21</v>
      </c>
      <c r="K5" s="103">
        <v>23</v>
      </c>
      <c r="L5" s="106">
        <v>10</v>
      </c>
      <c r="M5" s="7">
        <v>2736</v>
      </c>
      <c r="N5" s="7">
        <v>2736</v>
      </c>
      <c r="O5" s="7">
        <f t="shared" si="1"/>
        <v>19.188596491228068</v>
      </c>
      <c r="P5" s="108">
        <f t="shared" si="2"/>
        <v>21.01608187134503</v>
      </c>
      <c r="Q5" s="38">
        <v>0</v>
      </c>
      <c r="R5" s="38">
        <v>0</v>
      </c>
      <c r="S5" s="38">
        <v>0</v>
      </c>
      <c r="T5" s="38">
        <v>15</v>
      </c>
      <c r="U5" s="38">
        <v>5</v>
      </c>
      <c r="V5" s="8">
        <f t="shared" si="3"/>
        <v>3</v>
      </c>
      <c r="W5" s="7"/>
      <c r="X5" s="19" t="s">
        <v>17</v>
      </c>
      <c r="Y5" s="19" t="s">
        <v>17</v>
      </c>
      <c r="Z5" s="1"/>
      <c r="AA5" s="9" t="s">
        <v>8</v>
      </c>
    </row>
    <row r="6" spans="1:27">
      <c r="A6" s="17" t="s">
        <v>118</v>
      </c>
      <c r="B6">
        <v>321.39999999999998</v>
      </c>
      <c r="C6">
        <v>74.8</v>
      </c>
      <c r="D6">
        <f t="shared" si="0"/>
        <v>4.2967914438502675</v>
      </c>
      <c r="E6" s="38">
        <v>14</v>
      </c>
      <c r="F6" s="103">
        <v>14</v>
      </c>
      <c r="G6" s="81">
        <v>7</v>
      </c>
      <c r="H6" s="107">
        <v>4</v>
      </c>
      <c r="I6" s="107"/>
      <c r="J6" s="38">
        <v>19</v>
      </c>
      <c r="K6" s="103">
        <v>20</v>
      </c>
      <c r="L6" s="106">
        <v>12</v>
      </c>
      <c r="M6" s="7">
        <v>2555.23</v>
      </c>
      <c r="N6" s="7">
        <v>2555.23</v>
      </c>
      <c r="O6" s="7">
        <f t="shared" si="1"/>
        <v>18.58932464005197</v>
      </c>
      <c r="P6" s="108">
        <f t="shared" si="2"/>
        <v>19.567710147423128</v>
      </c>
      <c r="Q6" s="38">
        <v>0</v>
      </c>
      <c r="R6" s="94">
        <v>1</v>
      </c>
      <c r="S6" s="38">
        <v>0</v>
      </c>
      <c r="T6" s="38">
        <v>10</v>
      </c>
      <c r="U6" s="38">
        <v>5</v>
      </c>
      <c r="V6" s="8">
        <f t="shared" si="3"/>
        <v>2</v>
      </c>
      <c r="W6" s="7"/>
      <c r="X6" s="19" t="s">
        <v>17</v>
      </c>
      <c r="Y6" s="19" t="s">
        <v>17</v>
      </c>
      <c r="Z6" s="1"/>
      <c r="AA6" s="9" t="s">
        <v>8</v>
      </c>
    </row>
    <row r="7" spans="1:27">
      <c r="A7" s="17" t="s">
        <v>119</v>
      </c>
      <c r="B7">
        <v>286.7</v>
      </c>
      <c r="C7">
        <v>61.59</v>
      </c>
      <c r="D7">
        <f t="shared" si="0"/>
        <v>4.6549764572170806</v>
      </c>
      <c r="E7" s="38">
        <v>14</v>
      </c>
      <c r="F7" s="103">
        <v>15</v>
      </c>
      <c r="G7" s="81">
        <v>16</v>
      </c>
      <c r="H7" s="107">
        <v>11</v>
      </c>
      <c r="I7" s="107"/>
      <c r="J7" s="38">
        <v>44</v>
      </c>
      <c r="K7" s="103">
        <v>17</v>
      </c>
      <c r="L7" s="106">
        <v>19</v>
      </c>
      <c r="M7" s="101">
        <v>2511.25</v>
      </c>
      <c r="N7" s="7">
        <v>3525.93</v>
      </c>
      <c r="O7" s="7">
        <f t="shared" si="1"/>
        <v>31.197442944131051</v>
      </c>
      <c r="P7" s="108">
        <f t="shared" si="2"/>
        <v>16.923842707814835</v>
      </c>
      <c r="Q7" s="38">
        <v>0</v>
      </c>
      <c r="R7" s="94">
        <v>1</v>
      </c>
      <c r="S7" s="38">
        <v>0</v>
      </c>
      <c r="T7" s="38">
        <v>17</v>
      </c>
      <c r="U7" s="38">
        <v>5</v>
      </c>
      <c r="V7" s="8">
        <f t="shared" si="3"/>
        <v>3.4</v>
      </c>
      <c r="W7" s="7"/>
      <c r="X7" s="19" t="s">
        <v>17</v>
      </c>
      <c r="Y7" s="19" t="s">
        <v>17</v>
      </c>
      <c r="Z7" s="1"/>
      <c r="AA7" s="9" t="s">
        <v>8</v>
      </c>
    </row>
    <row r="8" spans="1:27">
      <c r="A8" s="17" t="s">
        <v>120</v>
      </c>
      <c r="B8">
        <v>253.5</v>
      </c>
      <c r="C8">
        <v>73.2</v>
      </c>
      <c r="D8">
        <f t="shared" si="0"/>
        <v>3.4631147540983607</v>
      </c>
      <c r="E8" s="38">
        <v>9</v>
      </c>
      <c r="F8" s="103">
        <v>11</v>
      </c>
      <c r="G8" s="81">
        <v>17</v>
      </c>
      <c r="H8" s="107">
        <v>10</v>
      </c>
      <c r="I8" s="107"/>
      <c r="J8" s="38">
        <v>17</v>
      </c>
      <c r="K8" s="103">
        <v>19</v>
      </c>
      <c r="L8" s="106">
        <v>15</v>
      </c>
      <c r="M8" s="7">
        <v>2517.38</v>
      </c>
      <c r="N8" s="7">
        <v>2517.38</v>
      </c>
      <c r="O8" s="7">
        <f t="shared" si="1"/>
        <v>16.882631942734111</v>
      </c>
      <c r="P8" s="108">
        <f t="shared" si="2"/>
        <v>18.86882393599695</v>
      </c>
      <c r="Q8" s="38">
        <v>0</v>
      </c>
      <c r="R8" s="94">
        <v>2</v>
      </c>
      <c r="S8" s="38">
        <v>0</v>
      </c>
      <c r="T8" s="38">
        <v>20</v>
      </c>
      <c r="U8" s="38">
        <v>5</v>
      </c>
      <c r="V8" s="8">
        <f t="shared" si="3"/>
        <v>4</v>
      </c>
      <c r="W8" s="7"/>
      <c r="X8" s="19" t="s">
        <v>17</v>
      </c>
      <c r="Y8" s="19" t="s">
        <v>17</v>
      </c>
      <c r="Z8" s="1"/>
      <c r="AA8" s="9" t="s">
        <v>8</v>
      </c>
    </row>
    <row r="9" spans="1:27">
      <c r="A9" s="17" t="s">
        <v>121</v>
      </c>
      <c r="B9">
        <v>249.4</v>
      </c>
      <c r="C9">
        <v>77.099999999999994</v>
      </c>
      <c r="D9">
        <f t="shared" si="0"/>
        <v>3.2347600518806749</v>
      </c>
      <c r="E9" s="34">
        <v>17</v>
      </c>
      <c r="F9" s="103">
        <v>14</v>
      </c>
      <c r="G9" s="81">
        <v>3</v>
      </c>
      <c r="H9" s="107">
        <v>4</v>
      </c>
      <c r="I9" s="107"/>
      <c r="J9" s="34">
        <v>19</v>
      </c>
      <c r="K9" s="103">
        <v>15</v>
      </c>
      <c r="L9" s="106">
        <v>11</v>
      </c>
      <c r="M9" s="30">
        <v>2663.88</v>
      </c>
      <c r="N9" s="30">
        <v>2663.88</v>
      </c>
      <c r="O9" s="7">
        <f t="shared" si="1"/>
        <v>17.831133534543596</v>
      </c>
      <c r="P9" s="108">
        <f t="shared" si="2"/>
        <v>14.077210685165998</v>
      </c>
      <c r="Q9" s="34">
        <v>0</v>
      </c>
      <c r="R9" s="34">
        <v>0</v>
      </c>
      <c r="S9" s="34">
        <v>0</v>
      </c>
      <c r="T9" s="34">
        <v>22</v>
      </c>
      <c r="U9" s="34">
        <v>5</v>
      </c>
      <c r="V9" s="8">
        <f t="shared" si="3"/>
        <v>4.4000000000000004</v>
      </c>
      <c r="X9" s="19" t="s">
        <v>17</v>
      </c>
      <c r="Y9" s="19" t="s">
        <v>17</v>
      </c>
      <c r="AA9" s="9" t="s">
        <v>8</v>
      </c>
    </row>
    <row r="10" spans="1:27">
      <c r="A10" s="17" t="s">
        <v>122</v>
      </c>
      <c r="B10">
        <v>304.08999999999997</v>
      </c>
      <c r="C10">
        <v>101.2</v>
      </c>
      <c r="D10">
        <f t="shared" si="0"/>
        <v>3.0048418972332014</v>
      </c>
      <c r="E10" s="38">
        <v>9</v>
      </c>
      <c r="F10" s="103">
        <v>13</v>
      </c>
      <c r="G10" s="81">
        <v>10</v>
      </c>
      <c r="H10" s="107">
        <v>3</v>
      </c>
      <c r="I10" s="107"/>
      <c r="J10" s="38">
        <v>16</v>
      </c>
      <c r="K10" s="103">
        <v>11</v>
      </c>
      <c r="L10" s="106">
        <v>17</v>
      </c>
      <c r="M10" s="101">
        <v>2567.81</v>
      </c>
      <c r="N10" s="7">
        <v>2719.5</v>
      </c>
      <c r="O10" s="7">
        <f t="shared" si="1"/>
        <v>14.708586137157566</v>
      </c>
      <c r="P10" s="108">
        <f t="shared" si="2"/>
        <v>10.709515112099416</v>
      </c>
      <c r="Q10" s="38">
        <v>0</v>
      </c>
      <c r="R10" s="94">
        <v>2</v>
      </c>
      <c r="S10" s="38">
        <v>0</v>
      </c>
      <c r="T10" s="38">
        <v>20</v>
      </c>
      <c r="U10" s="38">
        <v>5</v>
      </c>
      <c r="V10" s="8">
        <f t="shared" si="3"/>
        <v>4</v>
      </c>
      <c r="W10" s="38"/>
      <c r="X10" s="19" t="s">
        <v>17</v>
      </c>
      <c r="Y10" s="19" t="s">
        <v>17</v>
      </c>
      <c r="Z10" s="3"/>
      <c r="AA10" s="9" t="s">
        <v>8</v>
      </c>
    </row>
    <row r="11" spans="1:27">
      <c r="A11" s="17" t="s">
        <v>123</v>
      </c>
      <c r="B11">
        <v>322</v>
      </c>
      <c r="C11">
        <v>87.95</v>
      </c>
      <c r="D11">
        <f t="shared" si="0"/>
        <v>3.6611711199545196</v>
      </c>
      <c r="E11" s="38">
        <v>16</v>
      </c>
      <c r="F11" s="103">
        <v>16</v>
      </c>
      <c r="G11" s="81">
        <v>13</v>
      </c>
      <c r="H11" s="107">
        <v>5</v>
      </c>
      <c r="I11" s="107"/>
      <c r="J11" s="38">
        <v>18</v>
      </c>
      <c r="K11" s="103">
        <v>20</v>
      </c>
      <c r="L11" s="106">
        <v>12</v>
      </c>
      <c r="M11" s="7">
        <v>2584.75</v>
      </c>
      <c r="N11" s="7">
        <v>2584.75</v>
      </c>
      <c r="O11" s="7">
        <f t="shared" si="1"/>
        <v>17.409807524905698</v>
      </c>
      <c r="P11" s="108">
        <f t="shared" si="2"/>
        <v>19.344230583228551</v>
      </c>
      <c r="Q11" s="38">
        <v>0</v>
      </c>
      <c r="R11" s="81">
        <v>0</v>
      </c>
      <c r="S11" s="38">
        <v>0</v>
      </c>
      <c r="T11" s="38">
        <v>11</v>
      </c>
      <c r="U11" s="38">
        <v>5</v>
      </c>
      <c r="V11" s="8">
        <f t="shared" si="3"/>
        <v>2.2000000000000002</v>
      </c>
      <c r="W11" s="29"/>
      <c r="X11" s="19" t="s">
        <v>17</v>
      </c>
      <c r="Y11" s="19" t="s">
        <v>17</v>
      </c>
      <c r="Z11" s="2"/>
      <c r="AA11" s="9" t="s">
        <v>8</v>
      </c>
    </row>
    <row r="12" spans="1:27">
      <c r="A12" s="17" t="s">
        <v>124</v>
      </c>
      <c r="B12">
        <v>281.39999999999998</v>
      </c>
      <c r="C12">
        <v>136.04</v>
      </c>
      <c r="D12">
        <f t="shared" si="0"/>
        <v>2.0685092619817702</v>
      </c>
      <c r="E12" s="38">
        <v>13</v>
      </c>
      <c r="F12" s="103">
        <v>9</v>
      </c>
      <c r="G12" s="81">
        <v>11</v>
      </c>
      <c r="H12" s="107">
        <v>6</v>
      </c>
      <c r="I12" s="107"/>
      <c r="J12" s="38">
        <v>20</v>
      </c>
      <c r="K12" s="103">
        <v>13</v>
      </c>
      <c r="L12" s="106">
        <v>11</v>
      </c>
      <c r="M12" s="7">
        <v>2784.25</v>
      </c>
      <c r="N12" s="7">
        <v>2784.25</v>
      </c>
      <c r="O12" s="7">
        <f t="shared" si="1"/>
        <v>17.958157493041213</v>
      </c>
      <c r="P12" s="108">
        <f t="shared" si="2"/>
        <v>11.67280237047679</v>
      </c>
      <c r="Q12" s="38">
        <v>0</v>
      </c>
      <c r="R12" s="94">
        <v>2</v>
      </c>
      <c r="S12" s="38">
        <v>1</v>
      </c>
      <c r="T12" s="38">
        <v>24</v>
      </c>
      <c r="U12" s="38">
        <v>5</v>
      </c>
      <c r="V12" s="8">
        <f t="shared" si="3"/>
        <v>4.8</v>
      </c>
      <c r="W12" s="29"/>
      <c r="X12" s="19" t="s">
        <v>17</v>
      </c>
      <c r="Y12" s="19" t="s">
        <v>17</v>
      </c>
      <c r="Z12" s="2"/>
      <c r="AA12" s="9" t="s">
        <v>8</v>
      </c>
    </row>
    <row r="13" spans="1:27">
      <c r="A13" s="17" t="s">
        <v>125</v>
      </c>
      <c r="B13">
        <v>240.25</v>
      </c>
      <c r="C13">
        <v>76.89</v>
      </c>
      <c r="D13">
        <f t="shared" si="0"/>
        <v>3.1245935752373519</v>
      </c>
      <c r="E13" s="38">
        <v>13</v>
      </c>
      <c r="F13" s="103">
        <v>12</v>
      </c>
      <c r="G13" s="81">
        <v>11</v>
      </c>
      <c r="H13" s="107">
        <v>7</v>
      </c>
      <c r="I13" s="107"/>
      <c r="J13" s="38">
        <v>17</v>
      </c>
      <c r="K13" s="103">
        <v>21</v>
      </c>
      <c r="L13" s="106">
        <v>12</v>
      </c>
      <c r="M13" s="7">
        <v>2541</v>
      </c>
      <c r="N13" s="7">
        <v>2541</v>
      </c>
      <c r="O13" s="7">
        <f t="shared" si="1"/>
        <v>16.725698543880362</v>
      </c>
      <c r="P13" s="108">
        <f t="shared" si="2"/>
        <v>20.66115702479339</v>
      </c>
      <c r="Q13" s="38">
        <v>0</v>
      </c>
      <c r="R13" s="94">
        <v>1</v>
      </c>
      <c r="S13" s="38">
        <v>0</v>
      </c>
      <c r="T13" s="38">
        <v>18</v>
      </c>
      <c r="U13" s="38">
        <v>5</v>
      </c>
      <c r="V13" s="8">
        <f t="shared" si="3"/>
        <v>3.6</v>
      </c>
      <c r="W13" s="29"/>
      <c r="X13" s="19" t="s">
        <v>17</v>
      </c>
      <c r="Y13" s="19" t="s">
        <v>17</v>
      </c>
      <c r="Z13" s="2"/>
      <c r="AA13" s="9" t="s">
        <v>8</v>
      </c>
    </row>
    <row r="14" spans="1:27">
      <c r="A14" s="17" t="s">
        <v>126</v>
      </c>
      <c r="B14">
        <v>334.7</v>
      </c>
      <c r="C14">
        <v>118.3</v>
      </c>
      <c r="D14">
        <f t="shared" si="0"/>
        <v>2.8292476754015214</v>
      </c>
      <c r="E14" s="39">
        <v>17</v>
      </c>
      <c r="F14" s="104">
        <v>18</v>
      </c>
      <c r="G14" s="81">
        <v>14</v>
      </c>
      <c r="H14" s="107">
        <v>6</v>
      </c>
      <c r="I14" s="107"/>
      <c r="J14" s="39">
        <v>19</v>
      </c>
      <c r="K14" s="104">
        <v>25</v>
      </c>
      <c r="L14" s="105">
        <v>15</v>
      </c>
      <c r="M14" s="9">
        <v>2601</v>
      </c>
      <c r="N14" s="9">
        <v>2601</v>
      </c>
      <c r="O14" s="7">
        <f t="shared" si="1"/>
        <v>18.262206843521724</v>
      </c>
      <c r="P14" s="108">
        <f t="shared" si="2"/>
        <v>24.029219530949636</v>
      </c>
      <c r="Q14" s="39">
        <v>0</v>
      </c>
      <c r="R14" s="39">
        <v>2</v>
      </c>
      <c r="S14" s="39">
        <v>0</v>
      </c>
      <c r="T14" s="39">
        <v>14</v>
      </c>
      <c r="U14" s="38">
        <v>5</v>
      </c>
      <c r="V14" s="8">
        <f t="shared" si="3"/>
        <v>2.8</v>
      </c>
      <c r="X14" s="19" t="s">
        <v>17</v>
      </c>
      <c r="Y14" s="19" t="s">
        <v>17</v>
      </c>
      <c r="AA14" s="9" t="s">
        <v>8</v>
      </c>
    </row>
    <row r="15" spans="1:27">
      <c r="A15" s="17" t="s">
        <v>127</v>
      </c>
      <c r="B15">
        <v>433.3</v>
      </c>
      <c r="C15">
        <v>128.09</v>
      </c>
      <c r="D15">
        <f t="shared" si="0"/>
        <v>3.3827777344054963</v>
      </c>
      <c r="E15" s="39">
        <v>8</v>
      </c>
      <c r="F15" s="104">
        <v>12</v>
      </c>
      <c r="G15" s="81">
        <v>19</v>
      </c>
      <c r="H15" s="107">
        <v>9</v>
      </c>
      <c r="I15" s="107"/>
      <c r="J15" s="39">
        <v>12</v>
      </c>
      <c r="K15" s="104">
        <v>21</v>
      </c>
      <c r="L15" s="105"/>
      <c r="M15" s="86">
        <v>2505.75</v>
      </c>
      <c r="N15" s="9">
        <v>2703.88</v>
      </c>
      <c r="O15" s="7">
        <f t="shared" si="1"/>
        <v>11.095166945278637</v>
      </c>
      <c r="P15" s="108">
        <f t="shared" si="2"/>
        <v>20.951810835079318</v>
      </c>
      <c r="Q15" s="39">
        <v>0</v>
      </c>
      <c r="R15" s="39">
        <v>3</v>
      </c>
      <c r="S15" s="39">
        <v>0</v>
      </c>
      <c r="T15" s="39">
        <v>19</v>
      </c>
      <c r="U15" s="38">
        <v>5</v>
      </c>
      <c r="V15" s="8">
        <f t="shared" si="3"/>
        <v>3.8</v>
      </c>
      <c r="X15" s="19" t="s">
        <v>17</v>
      </c>
      <c r="Y15" s="19" t="s">
        <v>17</v>
      </c>
      <c r="AA15" s="9" t="s">
        <v>8</v>
      </c>
    </row>
    <row r="16" spans="1:27">
      <c r="A16" s="17" t="s">
        <v>128</v>
      </c>
      <c r="B16">
        <v>297.31</v>
      </c>
      <c r="C16">
        <v>76.38</v>
      </c>
      <c r="D16">
        <f t="shared" si="0"/>
        <v>3.8925111285676883</v>
      </c>
      <c r="E16" s="39">
        <v>9</v>
      </c>
      <c r="F16" s="104">
        <v>9</v>
      </c>
      <c r="G16" s="81">
        <v>14</v>
      </c>
      <c r="H16" s="107">
        <v>9</v>
      </c>
      <c r="I16" s="107">
        <v>1</v>
      </c>
      <c r="J16" s="39">
        <v>21</v>
      </c>
      <c r="K16" s="104">
        <v>15</v>
      </c>
      <c r="L16" s="105"/>
      <c r="M16" s="86">
        <v>1917.94</v>
      </c>
      <c r="N16" s="9">
        <v>2508.19</v>
      </c>
      <c r="O16" s="7">
        <f t="shared" si="1"/>
        <v>20.93142863977609</v>
      </c>
      <c r="P16" s="108">
        <f t="shared" si="2"/>
        <v>19.552227911196386</v>
      </c>
      <c r="Q16" s="39">
        <v>0</v>
      </c>
      <c r="R16" s="39">
        <v>0</v>
      </c>
      <c r="S16" s="39">
        <v>0</v>
      </c>
      <c r="T16" s="39">
        <v>11</v>
      </c>
      <c r="U16" s="38">
        <v>5</v>
      </c>
      <c r="V16" s="8">
        <f t="shared" si="3"/>
        <v>2.2000000000000002</v>
      </c>
      <c r="X16" s="19" t="s">
        <v>17</v>
      </c>
      <c r="Y16" s="19" t="s">
        <v>17</v>
      </c>
      <c r="AA16" s="9" t="s">
        <v>8</v>
      </c>
    </row>
    <row r="17" spans="1:27">
      <c r="A17" s="17" t="s">
        <v>129</v>
      </c>
      <c r="B17">
        <v>397.42</v>
      </c>
      <c r="C17">
        <v>150.83000000000001</v>
      </c>
      <c r="D17">
        <f t="shared" si="0"/>
        <v>2.6348869588278192</v>
      </c>
      <c r="E17" s="39">
        <v>9</v>
      </c>
      <c r="F17" s="104">
        <v>9</v>
      </c>
      <c r="G17" s="81">
        <v>17</v>
      </c>
      <c r="H17" s="107">
        <v>6</v>
      </c>
      <c r="I17" s="107"/>
      <c r="J17" s="39">
        <v>12</v>
      </c>
      <c r="K17" s="104">
        <v>12</v>
      </c>
      <c r="L17" s="105"/>
      <c r="M17" s="9">
        <v>2950.88</v>
      </c>
      <c r="N17" s="9">
        <v>2950.88</v>
      </c>
      <c r="O17" s="7">
        <f t="shared" si="1"/>
        <v>10.166458819064143</v>
      </c>
      <c r="P17" s="108">
        <f t="shared" si="2"/>
        <v>10.166458819064143</v>
      </c>
      <c r="Q17" s="39">
        <v>0</v>
      </c>
      <c r="R17" s="39">
        <v>0</v>
      </c>
      <c r="S17" s="39">
        <v>0</v>
      </c>
      <c r="T17" s="39">
        <v>14</v>
      </c>
      <c r="U17" s="38">
        <v>5</v>
      </c>
      <c r="V17" s="8">
        <f t="shared" si="3"/>
        <v>2.8</v>
      </c>
      <c r="X17" s="19" t="s">
        <v>17</v>
      </c>
      <c r="Y17" s="19" t="s">
        <v>17</v>
      </c>
      <c r="AA17" s="9" t="s">
        <v>8</v>
      </c>
    </row>
    <row r="18" spans="1:27">
      <c r="A18" s="17" t="s">
        <v>130</v>
      </c>
      <c r="B18">
        <v>500</v>
      </c>
      <c r="C18">
        <v>144.6</v>
      </c>
      <c r="D18">
        <f t="shared" si="0"/>
        <v>3.4578146611341634</v>
      </c>
      <c r="E18" s="39">
        <v>7</v>
      </c>
      <c r="F18" s="104">
        <v>7</v>
      </c>
      <c r="G18" s="81">
        <v>8</v>
      </c>
      <c r="H18" s="107">
        <v>2</v>
      </c>
      <c r="I18" s="107"/>
      <c r="J18" s="39">
        <v>18</v>
      </c>
      <c r="K18" s="104">
        <v>14</v>
      </c>
      <c r="L18" s="105"/>
      <c r="M18" s="9">
        <v>2614.06</v>
      </c>
      <c r="N18" s="9">
        <v>2614.06</v>
      </c>
      <c r="O18" s="7">
        <f t="shared" si="1"/>
        <v>17.214601042057186</v>
      </c>
      <c r="P18" s="108">
        <f t="shared" si="2"/>
        <v>13.389134143822254</v>
      </c>
      <c r="Q18" s="39">
        <v>0</v>
      </c>
      <c r="R18" s="39">
        <v>0</v>
      </c>
      <c r="S18" s="39">
        <v>0</v>
      </c>
      <c r="T18" s="39">
        <v>21</v>
      </c>
      <c r="U18" s="38">
        <v>5</v>
      </c>
      <c r="V18" s="8">
        <f t="shared" si="3"/>
        <v>4.2</v>
      </c>
      <c r="X18" s="19" t="s">
        <v>17</v>
      </c>
      <c r="Y18" s="19" t="s">
        <v>17</v>
      </c>
      <c r="AA18" s="9" t="s">
        <v>8</v>
      </c>
    </row>
    <row r="19" spans="1:27">
      <c r="A19" s="17" t="s">
        <v>131</v>
      </c>
      <c r="B19">
        <v>387.93</v>
      </c>
      <c r="C19">
        <v>138.6</v>
      </c>
      <c r="D19">
        <f t="shared" si="0"/>
        <v>2.798917748917749</v>
      </c>
      <c r="E19" s="39">
        <v>11</v>
      </c>
      <c r="F19" s="104">
        <v>10</v>
      </c>
      <c r="G19" s="81">
        <v>12</v>
      </c>
      <c r="H19" s="107">
        <v>8</v>
      </c>
      <c r="I19" s="107"/>
      <c r="J19" s="40">
        <v>22</v>
      </c>
      <c r="K19" s="104">
        <v>22</v>
      </c>
      <c r="L19" s="105"/>
      <c r="M19" s="9">
        <v>2639.81</v>
      </c>
      <c r="N19" s="9">
        <v>2639.81</v>
      </c>
      <c r="O19" s="7">
        <f t="shared" si="1"/>
        <v>20.83483280993708</v>
      </c>
      <c r="P19" s="108">
        <f t="shared" si="2"/>
        <v>20.83483280993708</v>
      </c>
      <c r="Q19" s="39">
        <v>0</v>
      </c>
      <c r="R19" s="95">
        <v>1</v>
      </c>
      <c r="S19" s="39">
        <v>0</v>
      </c>
      <c r="T19" s="39">
        <v>19</v>
      </c>
      <c r="U19" s="38">
        <v>5</v>
      </c>
      <c r="V19" s="8">
        <f t="shared" si="3"/>
        <v>3.8</v>
      </c>
      <c r="X19" s="19" t="s">
        <v>17</v>
      </c>
      <c r="Y19" s="19" t="s">
        <v>17</v>
      </c>
      <c r="AA19" s="9" t="s">
        <v>8</v>
      </c>
    </row>
    <row r="20" spans="1:27">
      <c r="A20" s="17" t="s">
        <v>132</v>
      </c>
      <c r="B20">
        <v>404.11</v>
      </c>
      <c r="C20">
        <v>126.3</v>
      </c>
      <c r="D20">
        <f t="shared" si="0"/>
        <v>3.1996041171813143</v>
      </c>
      <c r="E20" s="39">
        <v>10</v>
      </c>
      <c r="F20" s="104">
        <v>9</v>
      </c>
      <c r="G20" s="81">
        <v>13</v>
      </c>
      <c r="H20" s="107">
        <v>3</v>
      </c>
      <c r="I20" s="107"/>
      <c r="J20" s="39">
        <v>13</v>
      </c>
      <c r="K20" s="104">
        <v>15</v>
      </c>
      <c r="L20" s="105"/>
      <c r="M20" s="9">
        <v>2955.38</v>
      </c>
      <c r="N20" s="9">
        <v>2955.38</v>
      </c>
      <c r="O20" s="7">
        <f t="shared" si="1"/>
        <v>10.996893800458825</v>
      </c>
      <c r="P20" s="108">
        <f t="shared" si="2"/>
        <v>12.688723615914027</v>
      </c>
      <c r="Q20" s="39">
        <v>0</v>
      </c>
      <c r="R20" s="39">
        <v>0</v>
      </c>
      <c r="S20" s="39">
        <v>0</v>
      </c>
      <c r="T20" s="39">
        <v>15</v>
      </c>
      <c r="U20" s="38">
        <v>5</v>
      </c>
      <c r="V20" s="8">
        <f t="shared" si="3"/>
        <v>3</v>
      </c>
      <c r="X20" s="19" t="s">
        <v>17</v>
      </c>
      <c r="Y20" s="19" t="s">
        <v>17</v>
      </c>
      <c r="AA20" s="9" t="s">
        <v>8</v>
      </c>
    </row>
    <row r="21" spans="1:27">
      <c r="A21" s="17" t="s">
        <v>133</v>
      </c>
      <c r="B21">
        <v>272.43</v>
      </c>
      <c r="C21">
        <v>101.43</v>
      </c>
      <c r="D21">
        <f t="shared" si="0"/>
        <v>2.6858917480035491</v>
      </c>
      <c r="E21" s="39">
        <v>11</v>
      </c>
      <c r="F21" s="104">
        <v>11</v>
      </c>
      <c r="G21" s="81">
        <v>18</v>
      </c>
      <c r="H21" s="107">
        <v>12</v>
      </c>
      <c r="I21" s="107"/>
      <c r="J21" s="39">
        <v>11</v>
      </c>
      <c r="K21" s="104">
        <v>11</v>
      </c>
      <c r="L21" s="105"/>
      <c r="M21" s="9">
        <v>2793.38</v>
      </c>
      <c r="N21" s="9">
        <v>2793.38</v>
      </c>
      <c r="O21" s="7">
        <f t="shared" si="1"/>
        <v>9.8447042650838767</v>
      </c>
      <c r="P21" s="108">
        <f t="shared" si="2"/>
        <v>9.8447042650838767</v>
      </c>
      <c r="Q21" s="39">
        <v>0</v>
      </c>
      <c r="R21" s="39">
        <v>1</v>
      </c>
      <c r="S21" s="39">
        <v>0</v>
      </c>
      <c r="T21" s="39">
        <v>16</v>
      </c>
      <c r="U21" s="38">
        <v>5</v>
      </c>
      <c r="V21" s="8">
        <f t="shared" si="3"/>
        <v>3.2</v>
      </c>
      <c r="X21" s="19" t="s">
        <v>17</v>
      </c>
      <c r="Y21" s="19" t="s">
        <v>17</v>
      </c>
      <c r="AA21" s="9" t="s">
        <v>8</v>
      </c>
    </row>
    <row r="22" spans="1:27">
      <c r="A22" s="17" t="s">
        <v>134</v>
      </c>
      <c r="B22">
        <v>649.29</v>
      </c>
      <c r="C22">
        <v>213.88</v>
      </c>
      <c r="D22">
        <f t="shared" si="0"/>
        <v>3.0357677202169442</v>
      </c>
      <c r="E22" s="39">
        <v>12</v>
      </c>
      <c r="F22" s="104">
        <v>14</v>
      </c>
      <c r="G22" s="81">
        <v>16</v>
      </c>
      <c r="H22" s="107">
        <v>11</v>
      </c>
      <c r="I22" s="107"/>
      <c r="J22" s="39">
        <v>7</v>
      </c>
      <c r="K22" s="104">
        <v>12</v>
      </c>
      <c r="L22" s="105"/>
      <c r="M22" s="86">
        <v>2854.13</v>
      </c>
      <c r="N22" s="9">
        <v>2587.5</v>
      </c>
      <c r="O22" s="7">
        <f t="shared" si="1"/>
        <v>6.7632850241545901</v>
      </c>
      <c r="P22" s="108">
        <f t="shared" si="2"/>
        <v>10.511083938012634</v>
      </c>
      <c r="Q22" s="39">
        <v>0</v>
      </c>
      <c r="R22" s="95">
        <v>1</v>
      </c>
      <c r="S22" s="39">
        <v>0</v>
      </c>
      <c r="T22" s="39">
        <v>17</v>
      </c>
      <c r="U22" s="38">
        <v>5</v>
      </c>
      <c r="V22" s="8">
        <f t="shared" si="3"/>
        <v>3.4</v>
      </c>
      <c r="X22" s="19" t="s">
        <v>17</v>
      </c>
      <c r="Y22" s="19" t="s">
        <v>17</v>
      </c>
      <c r="AA22" s="9" t="s">
        <v>8</v>
      </c>
    </row>
    <row r="23" spans="1:27">
      <c r="A23" s="17" t="s">
        <v>135</v>
      </c>
      <c r="B23">
        <v>285.43</v>
      </c>
      <c r="C23">
        <v>91.24</v>
      </c>
      <c r="D23">
        <f t="shared" si="0"/>
        <v>3.1283428320911884</v>
      </c>
      <c r="E23" s="39">
        <v>15</v>
      </c>
      <c r="F23" s="104">
        <v>12</v>
      </c>
      <c r="G23" s="81">
        <v>15</v>
      </c>
      <c r="H23" s="107">
        <v>9</v>
      </c>
      <c r="I23" s="107"/>
      <c r="J23" s="39">
        <v>11</v>
      </c>
      <c r="K23" s="104">
        <v>11</v>
      </c>
      <c r="L23" s="105"/>
      <c r="M23" s="9">
        <v>2768.63</v>
      </c>
      <c r="N23" s="9">
        <v>2768.63</v>
      </c>
      <c r="O23" s="7">
        <f t="shared" si="1"/>
        <v>9.9327104018955215</v>
      </c>
      <c r="P23" s="108">
        <f t="shared" si="2"/>
        <v>9.9327104018955215</v>
      </c>
      <c r="Q23" s="39">
        <v>0</v>
      </c>
      <c r="R23" s="95">
        <v>2</v>
      </c>
      <c r="S23" s="39">
        <v>0</v>
      </c>
      <c r="T23" s="39">
        <v>21</v>
      </c>
      <c r="U23" s="38">
        <v>5</v>
      </c>
      <c r="V23" s="8">
        <f t="shared" si="3"/>
        <v>4.2</v>
      </c>
      <c r="X23" s="19" t="s">
        <v>17</v>
      </c>
      <c r="Y23" s="19" t="s">
        <v>17</v>
      </c>
      <c r="AA23" s="9" t="s">
        <v>8</v>
      </c>
    </row>
    <row r="24" spans="1:27">
      <c r="A24" s="17" t="s">
        <v>136</v>
      </c>
      <c r="B24">
        <v>191.24</v>
      </c>
      <c r="C24">
        <v>51.84</v>
      </c>
      <c r="D24">
        <f t="shared" si="0"/>
        <v>3.6890432098765431</v>
      </c>
      <c r="E24" s="39">
        <v>13</v>
      </c>
      <c r="F24" s="104">
        <v>13</v>
      </c>
      <c r="G24" s="81">
        <v>12</v>
      </c>
      <c r="H24" s="107">
        <v>9</v>
      </c>
      <c r="I24" s="107"/>
      <c r="J24" s="39">
        <v>16</v>
      </c>
      <c r="K24" s="104">
        <v>11</v>
      </c>
      <c r="L24" s="105"/>
      <c r="M24" s="86">
        <v>2461.75</v>
      </c>
      <c r="N24" s="9">
        <v>3020</v>
      </c>
      <c r="O24" s="7">
        <f t="shared" si="1"/>
        <v>13.245033112582782</v>
      </c>
      <c r="P24" s="108">
        <f t="shared" si="2"/>
        <v>11.170914999492231</v>
      </c>
      <c r="Q24" s="39">
        <v>0</v>
      </c>
      <c r="R24" s="39">
        <v>0</v>
      </c>
      <c r="S24" s="39">
        <v>0</v>
      </c>
      <c r="T24" s="39">
        <v>27</v>
      </c>
      <c r="U24" s="38">
        <v>5</v>
      </c>
      <c r="V24" s="8">
        <f t="shared" si="3"/>
        <v>5.4</v>
      </c>
      <c r="X24" s="19" t="s">
        <v>17</v>
      </c>
      <c r="Y24" s="19" t="s">
        <v>17</v>
      </c>
      <c r="AA24" s="9" t="s">
        <v>8</v>
      </c>
    </row>
    <row r="25" spans="1:27">
      <c r="A25" s="17" t="s">
        <v>137</v>
      </c>
      <c r="B25">
        <v>173.2</v>
      </c>
      <c r="C25">
        <v>56.13</v>
      </c>
      <c r="D25">
        <f t="shared" si="0"/>
        <v>3.085693924817388</v>
      </c>
      <c r="E25" s="39">
        <v>10</v>
      </c>
      <c r="F25" s="104">
        <v>10</v>
      </c>
      <c r="G25" s="81">
        <v>12</v>
      </c>
      <c r="H25" s="107">
        <v>9</v>
      </c>
      <c r="I25" s="107"/>
      <c r="J25" s="39">
        <v>10</v>
      </c>
      <c r="K25" s="104">
        <v>10</v>
      </c>
      <c r="L25" s="105"/>
      <c r="M25" s="9">
        <v>2787.75</v>
      </c>
      <c r="N25" s="9">
        <v>2787.75</v>
      </c>
      <c r="O25" s="7">
        <f t="shared" si="1"/>
        <v>8.9678055779750707</v>
      </c>
      <c r="P25" s="108">
        <f t="shared" si="2"/>
        <v>8.9678055779750689</v>
      </c>
      <c r="Q25" s="39">
        <v>0</v>
      </c>
      <c r="R25" s="39">
        <v>0</v>
      </c>
      <c r="S25" s="39">
        <v>0</v>
      </c>
      <c r="T25" s="39">
        <v>24</v>
      </c>
      <c r="U25" s="38">
        <v>5</v>
      </c>
      <c r="V25" s="8">
        <f t="shared" si="3"/>
        <v>4.8</v>
      </c>
      <c r="X25" s="19" t="s">
        <v>17</v>
      </c>
      <c r="Y25" s="19" t="s">
        <v>17</v>
      </c>
      <c r="AA25" s="9" t="s">
        <v>8</v>
      </c>
    </row>
    <row r="26" spans="1:27">
      <c r="A26" s="17" t="s">
        <v>138</v>
      </c>
      <c r="B26">
        <v>135.33000000000001</v>
      </c>
      <c r="C26">
        <v>45.9</v>
      </c>
      <c r="D26">
        <f t="shared" si="0"/>
        <v>2.9483660130718956</v>
      </c>
      <c r="E26" s="39">
        <v>11</v>
      </c>
      <c r="F26" s="104">
        <v>9</v>
      </c>
      <c r="G26" s="81">
        <v>13</v>
      </c>
      <c r="H26" s="107">
        <v>13</v>
      </c>
      <c r="I26" s="107"/>
      <c r="J26" s="39">
        <v>21</v>
      </c>
      <c r="K26" s="104">
        <v>8</v>
      </c>
      <c r="L26" s="105"/>
      <c r="M26" s="86">
        <v>1060.5</v>
      </c>
      <c r="N26" s="9">
        <v>2652</v>
      </c>
      <c r="O26" s="7">
        <f t="shared" si="1"/>
        <v>19.796380090497738</v>
      </c>
      <c r="P26" s="108">
        <f t="shared" si="2"/>
        <v>18.859028760018859</v>
      </c>
      <c r="Q26" s="39">
        <v>0</v>
      </c>
      <c r="R26" s="95">
        <v>2</v>
      </c>
      <c r="S26" s="39">
        <v>0</v>
      </c>
      <c r="T26" s="39">
        <v>16</v>
      </c>
      <c r="U26" s="38">
        <v>5</v>
      </c>
      <c r="V26" s="8">
        <f t="shared" si="3"/>
        <v>3.2</v>
      </c>
      <c r="X26" s="19" t="s">
        <v>17</v>
      </c>
      <c r="Y26" s="19" t="s">
        <v>17</v>
      </c>
      <c r="AA26" s="9" t="s">
        <v>8</v>
      </c>
    </row>
    <row r="27" spans="1:27">
      <c r="A27" s="17" t="s">
        <v>139</v>
      </c>
      <c r="B27">
        <v>355.9</v>
      </c>
      <c r="C27">
        <v>91.73</v>
      </c>
      <c r="D27">
        <f t="shared" si="0"/>
        <v>3.8798648206693551</v>
      </c>
      <c r="E27" s="39">
        <v>10</v>
      </c>
      <c r="F27" s="104">
        <v>7</v>
      </c>
      <c r="G27" s="81">
        <v>18</v>
      </c>
      <c r="H27" s="107">
        <v>8</v>
      </c>
      <c r="I27" s="107"/>
      <c r="J27" s="39">
        <v>14</v>
      </c>
      <c r="K27" s="104">
        <v>14</v>
      </c>
      <c r="L27" s="105"/>
      <c r="M27" s="9">
        <v>3063.75</v>
      </c>
      <c r="N27" s="9">
        <v>3063.75</v>
      </c>
      <c r="O27" s="7">
        <f t="shared" si="1"/>
        <v>11.42390860873113</v>
      </c>
      <c r="P27" s="108">
        <f t="shared" si="2"/>
        <v>11.42390860873113</v>
      </c>
      <c r="Q27" s="39">
        <v>0</v>
      </c>
      <c r="R27" s="39">
        <v>1</v>
      </c>
      <c r="S27" s="39">
        <v>0</v>
      </c>
      <c r="T27" s="39">
        <v>28</v>
      </c>
      <c r="U27" s="38">
        <v>5</v>
      </c>
      <c r="V27" s="9">
        <f t="shared" si="3"/>
        <v>5.6</v>
      </c>
      <c r="X27" s="19" t="s">
        <v>17</v>
      </c>
      <c r="Y27" s="19" t="s">
        <v>17</v>
      </c>
      <c r="AA27" s="9" t="s">
        <v>8</v>
      </c>
    </row>
    <row r="28" spans="1:27">
      <c r="A28" s="17" t="s">
        <v>140</v>
      </c>
      <c r="B28">
        <v>209.06</v>
      </c>
      <c r="C28">
        <v>85.96</v>
      </c>
      <c r="D28">
        <f t="shared" si="0"/>
        <v>2.4320614239181015</v>
      </c>
      <c r="E28" s="39">
        <v>13</v>
      </c>
      <c r="F28" s="104">
        <v>12</v>
      </c>
      <c r="G28" s="81">
        <v>14</v>
      </c>
      <c r="H28" s="107">
        <v>5</v>
      </c>
      <c r="I28" s="107"/>
      <c r="J28" s="39">
        <v>11</v>
      </c>
      <c r="K28" s="104">
        <v>11</v>
      </c>
      <c r="L28" s="105"/>
      <c r="M28" s="9">
        <v>2626.31</v>
      </c>
      <c r="N28" s="9">
        <v>2626.31</v>
      </c>
      <c r="O28" s="9">
        <f t="shared" si="1"/>
        <v>10.470964966055037</v>
      </c>
      <c r="P28" s="108">
        <f t="shared" si="2"/>
        <v>10.470964966055035</v>
      </c>
      <c r="Q28" s="39">
        <v>0</v>
      </c>
      <c r="R28" s="39">
        <v>0</v>
      </c>
      <c r="S28" s="39">
        <v>0</v>
      </c>
      <c r="T28" s="39">
        <v>16</v>
      </c>
      <c r="U28" s="38">
        <v>5</v>
      </c>
      <c r="V28" s="9">
        <f t="shared" si="3"/>
        <v>3.2</v>
      </c>
      <c r="X28" s="19" t="s">
        <v>17</v>
      </c>
      <c r="Y28" s="19" t="s">
        <v>17</v>
      </c>
      <c r="AA28" s="9" t="s">
        <v>8</v>
      </c>
    </row>
    <row r="29" spans="1:27">
      <c r="A29" s="17" t="s">
        <v>141</v>
      </c>
      <c r="B29">
        <v>303.88</v>
      </c>
      <c r="C29">
        <v>97.7</v>
      </c>
      <c r="D29">
        <f t="shared" si="0"/>
        <v>3.1103377686796314</v>
      </c>
      <c r="E29" s="39">
        <v>22</v>
      </c>
      <c r="F29" s="104">
        <v>20</v>
      </c>
      <c r="G29" s="81">
        <v>12</v>
      </c>
      <c r="H29" s="107">
        <v>4</v>
      </c>
      <c r="I29" s="107"/>
      <c r="J29" s="39">
        <v>12</v>
      </c>
      <c r="K29" s="104">
        <v>10</v>
      </c>
      <c r="L29" s="105"/>
      <c r="M29" s="9">
        <v>2508.59</v>
      </c>
      <c r="N29" s="9">
        <v>2508.59</v>
      </c>
      <c r="O29" s="9">
        <f t="shared" si="1"/>
        <v>11.95890918802993</v>
      </c>
      <c r="P29" s="108">
        <f t="shared" si="2"/>
        <v>9.9657576566916077</v>
      </c>
      <c r="Q29" s="39">
        <v>0</v>
      </c>
      <c r="R29" s="39">
        <v>4</v>
      </c>
      <c r="S29" s="39">
        <v>0</v>
      </c>
      <c r="T29" s="39">
        <v>20</v>
      </c>
      <c r="U29" s="38">
        <v>5</v>
      </c>
      <c r="V29" s="9">
        <f t="shared" si="3"/>
        <v>4</v>
      </c>
      <c r="X29" s="19" t="s">
        <v>17</v>
      </c>
      <c r="Y29" s="19" t="s">
        <v>17</v>
      </c>
      <c r="AA29" s="9" t="s">
        <v>8</v>
      </c>
    </row>
    <row r="30" spans="1:27">
      <c r="A30" s="17" t="s">
        <v>142</v>
      </c>
      <c r="B30">
        <v>367.9</v>
      </c>
      <c r="C30">
        <v>119.26</v>
      </c>
      <c r="D30">
        <f t="shared" si="0"/>
        <v>3.0848566157974169</v>
      </c>
      <c r="E30" s="39">
        <v>11</v>
      </c>
      <c r="F30" s="104">
        <v>9</v>
      </c>
      <c r="G30" s="81">
        <v>12</v>
      </c>
      <c r="H30" s="107">
        <v>8</v>
      </c>
      <c r="I30" s="107"/>
      <c r="J30" s="39">
        <v>13</v>
      </c>
      <c r="K30" s="104">
        <v>7</v>
      </c>
      <c r="L30" s="105"/>
      <c r="M30" s="86">
        <v>2261.75</v>
      </c>
      <c r="N30" s="9">
        <v>2885.63</v>
      </c>
      <c r="O30" s="9">
        <f t="shared" si="1"/>
        <v>11.262705197825085</v>
      </c>
      <c r="P30" s="108">
        <f t="shared" si="2"/>
        <v>7.737371504366088</v>
      </c>
      <c r="Q30" s="39">
        <v>0</v>
      </c>
      <c r="R30" s="39">
        <v>0</v>
      </c>
      <c r="S30" s="39">
        <v>0</v>
      </c>
      <c r="T30" s="39">
        <v>21</v>
      </c>
      <c r="U30" s="38">
        <v>5</v>
      </c>
      <c r="V30" s="9">
        <f t="shared" si="3"/>
        <v>4.2</v>
      </c>
      <c r="X30" s="19" t="s">
        <v>17</v>
      </c>
      <c r="Y30" s="19" t="s">
        <v>17</v>
      </c>
      <c r="AA30" s="9" t="s">
        <v>8</v>
      </c>
    </row>
    <row r="31" spans="1:27">
      <c r="A31" s="17" t="s">
        <v>143</v>
      </c>
      <c r="B31">
        <v>147.19999999999999</v>
      </c>
      <c r="C31">
        <v>46.44</v>
      </c>
      <c r="D31">
        <f t="shared" si="0"/>
        <v>3.1696813092161928</v>
      </c>
      <c r="E31" s="39">
        <v>6</v>
      </c>
      <c r="F31" s="104">
        <v>7</v>
      </c>
      <c r="G31" s="81">
        <v>8</v>
      </c>
      <c r="H31" s="107">
        <v>3</v>
      </c>
      <c r="I31" s="107"/>
      <c r="J31" s="39">
        <v>9</v>
      </c>
      <c r="K31" s="104">
        <v>9</v>
      </c>
      <c r="L31" s="105"/>
      <c r="M31" s="9">
        <v>2886.2</v>
      </c>
      <c r="N31" s="9">
        <v>2886.2</v>
      </c>
      <c r="O31" s="9">
        <f t="shared" si="1"/>
        <v>7.7957175524911655</v>
      </c>
      <c r="P31" s="108">
        <f t="shared" si="2"/>
        <v>7.7957175524911655</v>
      </c>
      <c r="Q31" s="39">
        <v>0</v>
      </c>
      <c r="R31" s="95">
        <v>2</v>
      </c>
      <c r="S31" s="39">
        <v>0</v>
      </c>
      <c r="T31" s="39">
        <v>26</v>
      </c>
      <c r="U31" s="38">
        <v>5</v>
      </c>
      <c r="V31" s="9">
        <f t="shared" si="3"/>
        <v>5.2</v>
      </c>
      <c r="X31" s="19" t="s">
        <v>17</v>
      </c>
      <c r="Y31" s="19" t="s">
        <v>17</v>
      </c>
      <c r="AA31" s="9" t="s">
        <v>8</v>
      </c>
    </row>
    <row r="32" spans="1:27" s="83" customFormat="1">
      <c r="A32" s="82" t="s">
        <v>144</v>
      </c>
      <c r="B32" s="83">
        <v>225.13</v>
      </c>
      <c r="C32" s="83">
        <v>67.16</v>
      </c>
      <c r="D32" s="83">
        <f t="shared" si="0"/>
        <v>3.3521441334127458</v>
      </c>
      <c r="G32" s="83">
        <v>15</v>
      </c>
      <c r="M32" s="102"/>
    </row>
    <row r="33" spans="1:7">
      <c r="A33" s="17" t="s">
        <v>145</v>
      </c>
      <c r="B33">
        <v>221.12</v>
      </c>
      <c r="C33">
        <v>68.2</v>
      </c>
      <c r="D33">
        <f t="shared" si="0"/>
        <v>3.2422287390029325</v>
      </c>
      <c r="G33">
        <v>20</v>
      </c>
    </row>
    <row r="34" spans="1:7">
      <c r="A34" s="17" t="s">
        <v>146</v>
      </c>
      <c r="B34">
        <v>358</v>
      </c>
      <c r="C34">
        <v>104.11</v>
      </c>
      <c r="D34">
        <f t="shared" si="0"/>
        <v>3.4386706368264335</v>
      </c>
      <c r="G34">
        <v>16</v>
      </c>
    </row>
    <row r="35" spans="1:7">
      <c r="A35" s="17" t="s">
        <v>147</v>
      </c>
      <c r="B35">
        <v>352.32</v>
      </c>
      <c r="C35">
        <v>100.46</v>
      </c>
      <c r="D35">
        <f t="shared" si="0"/>
        <v>3.5070674895480791</v>
      </c>
      <c r="G35">
        <v>14</v>
      </c>
    </row>
    <row r="36" spans="1:7">
      <c r="A36" s="17" t="s">
        <v>148</v>
      </c>
      <c r="B36">
        <v>311.56</v>
      </c>
      <c r="C36">
        <v>116.44</v>
      </c>
      <c r="D36">
        <f t="shared" si="0"/>
        <v>2.6757128134661627</v>
      </c>
      <c r="G36">
        <v>11</v>
      </c>
    </row>
    <row r="37" spans="1:7">
      <c r="A37" s="17" t="s">
        <v>149</v>
      </c>
      <c r="B37">
        <v>398.09</v>
      </c>
      <c r="C37">
        <v>104.59</v>
      </c>
      <c r="D37">
        <f t="shared" si="0"/>
        <v>3.8061956209962706</v>
      </c>
      <c r="G37">
        <v>11</v>
      </c>
    </row>
    <row r="38" spans="1:7">
      <c r="A38" s="17" t="s">
        <v>150</v>
      </c>
      <c r="B38">
        <v>304.10000000000002</v>
      </c>
      <c r="C38">
        <v>81.08</v>
      </c>
      <c r="D38">
        <f t="shared" si="0"/>
        <v>3.7506166748889989</v>
      </c>
      <c r="G38">
        <v>17</v>
      </c>
    </row>
    <row r="39" spans="1:7">
      <c r="A39" s="17" t="s">
        <v>151</v>
      </c>
      <c r="B39">
        <v>429.46</v>
      </c>
      <c r="C39">
        <v>97.35</v>
      </c>
      <c r="D39">
        <f t="shared" si="0"/>
        <v>4.4115048793014893</v>
      </c>
      <c r="G39">
        <v>15</v>
      </c>
    </row>
    <row r="40" spans="1:7">
      <c r="A40" s="17" t="s">
        <v>152</v>
      </c>
      <c r="B40">
        <v>367.95</v>
      </c>
      <c r="C40">
        <v>109.12</v>
      </c>
      <c r="D40">
        <f t="shared" si="0"/>
        <v>3.3719758064516125</v>
      </c>
      <c r="G40">
        <v>11</v>
      </c>
    </row>
    <row r="41" spans="1:7">
      <c r="A41" s="17" t="s">
        <v>153</v>
      </c>
      <c r="B41">
        <v>402.51</v>
      </c>
      <c r="C41">
        <v>151.38</v>
      </c>
      <c r="D41">
        <f t="shared" si="0"/>
        <v>2.6589377724930636</v>
      </c>
      <c r="G41">
        <v>11</v>
      </c>
    </row>
    <row r="42" spans="1:7">
      <c r="A42" s="17" t="s">
        <v>154</v>
      </c>
      <c r="B42">
        <v>182.2</v>
      </c>
      <c r="C42">
        <v>72.39</v>
      </c>
      <c r="D42">
        <f t="shared" si="0"/>
        <v>2.5169222268269098</v>
      </c>
      <c r="G42">
        <v>10</v>
      </c>
    </row>
    <row r="43" spans="1:7">
      <c r="A43" s="17" t="s">
        <v>155</v>
      </c>
      <c r="B43">
        <v>309</v>
      </c>
      <c r="C43">
        <v>123.2</v>
      </c>
      <c r="D43">
        <f t="shared" si="0"/>
        <v>2.508116883116883</v>
      </c>
      <c r="G43">
        <v>14</v>
      </c>
    </row>
    <row r="44" spans="1:7">
      <c r="A44" s="20" t="s">
        <v>156</v>
      </c>
      <c r="B44">
        <v>295.37</v>
      </c>
      <c r="C44">
        <v>90.41</v>
      </c>
      <c r="D44">
        <f t="shared" si="0"/>
        <v>3.2670058621833871</v>
      </c>
      <c r="G44">
        <v>15</v>
      </c>
    </row>
    <row r="45" spans="1:7">
      <c r="A45" s="17" t="s">
        <v>157</v>
      </c>
      <c r="B45">
        <v>246.5</v>
      </c>
      <c r="C45">
        <v>91.01</v>
      </c>
      <c r="D45">
        <f t="shared" si="0"/>
        <v>2.7084935721349299</v>
      </c>
      <c r="G45">
        <v>8</v>
      </c>
    </row>
    <row r="46" spans="1:7">
      <c r="A46" s="17" t="s">
        <v>158</v>
      </c>
      <c r="B46">
        <v>297.70999999999998</v>
      </c>
      <c r="C46">
        <v>115</v>
      </c>
      <c r="D46">
        <f t="shared" si="0"/>
        <v>2.5887826086956518</v>
      </c>
      <c r="G46">
        <v>12</v>
      </c>
    </row>
    <row r="47" spans="1:7">
      <c r="A47" s="17" t="s">
        <v>159</v>
      </c>
      <c r="B47">
        <v>269.2</v>
      </c>
      <c r="C47">
        <v>77.540000000000006</v>
      </c>
      <c r="D47">
        <f t="shared" si="0"/>
        <v>3.4717565127676036</v>
      </c>
      <c r="G47">
        <v>20</v>
      </c>
    </row>
    <row r="48" spans="1:7">
      <c r="A48" s="17" t="s">
        <v>160</v>
      </c>
      <c r="B48">
        <v>352.36</v>
      </c>
      <c r="C48">
        <v>114.54</v>
      </c>
      <c r="D48">
        <f t="shared" si="0"/>
        <v>3.0763052208835342</v>
      </c>
      <c r="G48">
        <v>8</v>
      </c>
    </row>
    <row r="49" spans="1:7">
      <c r="A49" s="20" t="s">
        <v>161</v>
      </c>
      <c r="B49">
        <v>190.26</v>
      </c>
      <c r="C49">
        <v>55.35</v>
      </c>
      <c r="D49">
        <f t="shared" si="0"/>
        <v>3.4373983739837395</v>
      </c>
      <c r="G49">
        <v>11</v>
      </c>
    </row>
    <row r="50" spans="1:7">
      <c r="A50" s="17" t="s">
        <v>162</v>
      </c>
      <c r="B50">
        <v>281.58</v>
      </c>
      <c r="C50">
        <v>132.19999999999999</v>
      </c>
      <c r="D50">
        <f t="shared" si="0"/>
        <v>2.1299546142208774</v>
      </c>
      <c r="G50">
        <v>10</v>
      </c>
    </row>
    <row r="51" spans="1:7">
      <c r="A51" s="17" t="s">
        <v>163</v>
      </c>
      <c r="B51">
        <v>545.74</v>
      </c>
      <c r="C51">
        <v>133.69</v>
      </c>
      <c r="D51">
        <f t="shared" si="0"/>
        <v>4.0821303014436383</v>
      </c>
      <c r="G51">
        <v>16</v>
      </c>
    </row>
    <row r="52" spans="1:7">
      <c r="A52" s="17" t="s">
        <v>164</v>
      </c>
      <c r="B52">
        <v>487</v>
      </c>
      <c r="C52">
        <v>173.92</v>
      </c>
      <c r="D52">
        <f t="shared" si="0"/>
        <v>2.8001379944802212</v>
      </c>
      <c r="G52">
        <v>10</v>
      </c>
    </row>
    <row r="53" spans="1:7">
      <c r="A53" s="17" t="s">
        <v>165</v>
      </c>
      <c r="B53">
        <v>409.53</v>
      </c>
      <c r="C53">
        <v>127.94</v>
      </c>
      <c r="D53">
        <f t="shared" si="0"/>
        <v>3.2009535719868687</v>
      </c>
      <c r="G53">
        <v>14</v>
      </c>
    </row>
    <row r="54" spans="1:7">
      <c r="A54" s="17" t="s">
        <v>166</v>
      </c>
      <c r="B54">
        <v>448.01</v>
      </c>
      <c r="C54">
        <v>107.81</v>
      </c>
      <c r="D54">
        <f t="shared" si="0"/>
        <v>4.1555514330767087</v>
      </c>
      <c r="G54">
        <v>15</v>
      </c>
    </row>
    <row r="55" spans="1:7">
      <c r="A55" s="17" t="s">
        <v>167</v>
      </c>
      <c r="B55">
        <v>349.29</v>
      </c>
      <c r="C55">
        <v>108.4</v>
      </c>
      <c r="D55">
        <f t="shared" si="0"/>
        <v>3.2222324723247233</v>
      </c>
      <c r="G55">
        <v>15</v>
      </c>
    </row>
    <row r="56" spans="1:7">
      <c r="A56" s="17" t="s">
        <v>168</v>
      </c>
      <c r="B56">
        <v>436.83</v>
      </c>
      <c r="C56">
        <v>131.56</v>
      </c>
      <c r="D56">
        <f t="shared" si="0"/>
        <v>3.3203861356035267</v>
      </c>
      <c r="G56">
        <v>18</v>
      </c>
    </row>
    <row r="57" spans="1:7">
      <c r="A57" s="17" t="s">
        <v>169</v>
      </c>
      <c r="B57">
        <v>311.38</v>
      </c>
      <c r="C57">
        <v>105.09</v>
      </c>
      <c r="D57">
        <f t="shared" si="0"/>
        <v>2.9629841088590729</v>
      </c>
      <c r="G57">
        <v>16</v>
      </c>
    </row>
    <row r="58" spans="1:7">
      <c r="A58" s="17" t="s">
        <v>170</v>
      </c>
      <c r="B58">
        <v>274</v>
      </c>
      <c r="C58">
        <v>91.84</v>
      </c>
      <c r="D58">
        <f t="shared" si="0"/>
        <v>2.9834494773519165</v>
      </c>
      <c r="G58">
        <v>14</v>
      </c>
    </row>
    <row r="59" spans="1:7">
      <c r="A59" s="17" t="s">
        <v>171</v>
      </c>
      <c r="B59">
        <v>286.02999999999997</v>
      </c>
      <c r="C59">
        <v>127.4</v>
      </c>
      <c r="D59">
        <f t="shared" si="0"/>
        <v>2.2451334379905807</v>
      </c>
      <c r="G59">
        <v>15</v>
      </c>
    </row>
    <row r="60" spans="1:7">
      <c r="A60" s="20" t="s">
        <v>172</v>
      </c>
      <c r="B60">
        <v>312.10000000000002</v>
      </c>
      <c r="C60">
        <v>73.680000000000007</v>
      </c>
      <c r="D60">
        <f t="shared" si="0"/>
        <v>4.2358849077090115</v>
      </c>
      <c r="G60">
        <v>25</v>
      </c>
    </row>
    <row r="61" spans="1:7">
      <c r="A61" s="17" t="s">
        <v>173</v>
      </c>
      <c r="B61">
        <v>425.6</v>
      </c>
      <c r="C61">
        <v>123.1</v>
      </c>
      <c r="D61">
        <f t="shared" si="0"/>
        <v>3.4573517465475225</v>
      </c>
      <c r="G61">
        <v>11</v>
      </c>
    </row>
    <row r="62" spans="1:7">
      <c r="A62" s="17" t="s">
        <v>174</v>
      </c>
      <c r="B62">
        <v>282.7</v>
      </c>
      <c r="C62">
        <v>91.4</v>
      </c>
      <c r="D62">
        <f t="shared" si="0"/>
        <v>3.092997811816192</v>
      </c>
      <c r="G62">
        <v>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Duodenal-SEEM</vt:lpstr>
      <vt:lpstr>Duodenal-SEEMClean</vt:lpstr>
      <vt:lpstr>Rectal-SEEM</vt:lpstr>
      <vt:lpstr>Rectal-SEEMClean</vt:lpstr>
      <vt:lpstr>Rectal-UVA-normal</vt:lpstr>
      <vt:lpstr>Rectal-UVA-normalClean</vt:lpstr>
      <vt:lpstr>Rectal-UVA-disease</vt:lpstr>
      <vt:lpstr>Rectal-UVA-diseaseClean</vt:lpstr>
      <vt:lpstr>Duodenal-UVA-Normal</vt:lpstr>
      <vt:lpstr>Duodenal-UVA-NormalClean</vt:lpstr>
      <vt:lpstr>Duodenal-UVA-Celiac</vt:lpstr>
      <vt:lpstr>Duodenal-UVA-CeliacClean</vt:lpstr>
      <vt:lpstr>duodenal-CCHMC-Normal</vt:lpstr>
      <vt:lpstr>duodenal-CCHMC-NormalClean</vt:lpstr>
      <vt:lpstr>duodenal-CCHMC-Celiac</vt:lpstr>
      <vt:lpstr>duodenal-CCHMC-CeliacClean</vt:lpstr>
      <vt:lpstr>Duodenal-PK-Normal</vt:lpstr>
      <vt:lpstr>Duodenal-PK-NormalClean</vt:lpstr>
      <vt:lpstr>Duodenal-PK-Celiac</vt:lpstr>
      <vt:lpstr>Duodenal-PK-CeliacClean</vt:lpstr>
      <vt:lpstr>for analysis with scores</vt:lpstr>
      <vt:lpstr>R_for analysis with scores</vt:lpstr>
      <vt:lpstr>Sheet8</vt:lpstr>
      <vt:lpstr>Sheet9</vt:lpstr>
      <vt:lpstr>Sheet1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Ehsan, Lubaina (le7jg)</dc:creator>
  <cp:lastModifiedBy>Ehsan, Lubaina *HS</cp:lastModifiedBy>
  <dcterms:created xsi:type="dcterms:W3CDTF">2019-08-14T21:09:34Z</dcterms:created>
  <dcterms:modified xsi:type="dcterms:W3CDTF">2019-09-25T14:42:58Z</dcterms:modified>
</cp:coreProperties>
</file>