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DDJ\DELICES DE JANICE\CLIENTS\COUP DE PATES\TARIFS\2024\cat festif 69\BUCHES JACQUES\Fiches développement 29.01\"/>
    </mc:Choice>
  </mc:AlternateContent>
  <xr:revisionPtr revIDLastSave="0" documentId="13_ncr:1_{DD9962F3-A7E0-4E23-86CE-30C28FB0FA51}" xr6:coauthVersionLast="47" xr6:coauthVersionMax="47" xr10:uidLastSave="{00000000-0000-0000-0000-000000000000}"/>
  <bookViews>
    <workbookView xWindow="-120" yWindow="-120" windowWidth="29040" windowHeight="15840" activeTab="2" xr2:uid="{B708C240-1E9B-4729-BC24-FB35DA790D83}"/>
  </bookViews>
  <sheets>
    <sheet name="Fiche technique produit" sheetId="7" r:id="rId1"/>
    <sheet name="Fiche recette" sheetId="13" r:id="rId2"/>
    <sheet name="Fiche tarifaire et logistique" sheetId="12" r:id="rId3"/>
    <sheet name="EXEMPLE DECLARATION RECETTE" sheetId="9" r:id="rId4"/>
    <sheet name="Analyse Valeur" sheetId="14" r:id="rId5"/>
  </sheets>
  <externalReferences>
    <externalReference r:id="rId6"/>
  </externalReferences>
  <definedNames>
    <definedName name="HuilePalme">'[1]Listes masquées'!$E$2:$E$5</definedName>
    <definedName name="_xlnm.Print_Area" localSheetId="0">'Fiche technique produit'!$A$1:$G$67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2" l="1"/>
  <c r="C54" i="13"/>
  <c r="E37" i="14" l="1"/>
  <c r="F36" i="14"/>
  <c r="F35" i="14"/>
  <c r="F34" i="14"/>
  <c r="F33" i="14"/>
  <c r="F32" i="14"/>
  <c r="F37" i="14" s="1"/>
  <c r="E31" i="14"/>
  <c r="F30" i="14"/>
  <c r="F29" i="14"/>
  <c r="F28" i="14"/>
  <c r="F27" i="14"/>
  <c r="F26" i="14"/>
  <c r="F24" i="14"/>
  <c r="F23" i="14"/>
  <c r="F22" i="14"/>
  <c r="F21" i="14"/>
  <c r="F25" i="14" s="1"/>
  <c r="F20" i="14"/>
  <c r="F19" i="14"/>
  <c r="D18" i="14"/>
  <c r="F17" i="14"/>
  <c r="F16" i="14"/>
  <c r="F15" i="14"/>
  <c r="F14" i="14"/>
  <c r="F13" i="14"/>
  <c r="F12" i="14"/>
  <c r="F11" i="14"/>
  <c r="F10" i="14"/>
  <c r="F9" i="14"/>
  <c r="F18" i="14" l="1"/>
  <c r="F31" i="14"/>
  <c r="E25" i="14"/>
  <c r="F39" i="14"/>
  <c r="E18" i="14"/>
  <c r="F41" i="14" l="1"/>
  <c r="G39" i="14"/>
  <c r="E41" i="14" l="1"/>
  <c r="G25" i="14"/>
  <c r="G31" i="14"/>
  <c r="G37" i="14"/>
  <c r="G18" i="14"/>
  <c r="G41" i="14" s="1"/>
  <c r="C10" i="12"/>
  <c r="A10" i="12" l="1"/>
  <c r="B10" i="12" l="1"/>
  <c r="H10" i="12" l="1"/>
  <c r="G10" i="12"/>
  <c r="I10" i="12" l="1"/>
  <c r="F10" i="12"/>
  <c r="E10" i="12"/>
  <c r="P10" i="12" l="1"/>
  <c r="C18" i="9"/>
</calcChain>
</file>

<file path=xl/sharedStrings.xml><?xml version="1.0" encoding="utf-8"?>
<sst xmlns="http://schemas.openxmlformats.org/spreadsheetml/2006/main" count="347" uniqueCount="233">
  <si>
    <t>►Présentation produit</t>
  </si>
  <si>
    <t>►Photo et montage produit</t>
  </si>
  <si>
    <t>Conseils de remise en œuvre</t>
  </si>
  <si>
    <t>Diamètre (mm)</t>
  </si>
  <si>
    <t>► Caractéristiques physiques produits</t>
  </si>
  <si>
    <t>Nombre de couches par palette</t>
  </si>
  <si>
    <t>Marque</t>
  </si>
  <si>
    <t>Fiche développement produit</t>
  </si>
  <si>
    <t>Nom du projet</t>
  </si>
  <si>
    <t>Nom du fournisseur</t>
  </si>
  <si>
    <t>Nom et adresse du site de fabrication</t>
  </si>
  <si>
    <t>État du produit</t>
  </si>
  <si>
    <t>► Données complémentaires</t>
  </si>
  <si>
    <t>DDM (jours)</t>
  </si>
  <si>
    <t>Largeur (mm)</t>
  </si>
  <si>
    <t>Longueur (mm)</t>
  </si>
  <si>
    <t>Tel que vendu</t>
  </si>
  <si>
    <t>Après remise en œuvre</t>
  </si>
  <si>
    <t>Poids net colis (Kg)</t>
  </si>
  <si>
    <t>Hauteur (ou épaisseur) (mm)</t>
  </si>
  <si>
    <t>► Conditionnement</t>
  </si>
  <si>
    <t>► Palettisation</t>
  </si>
  <si>
    <r>
      <t xml:space="preserve">Matériau
</t>
    </r>
    <r>
      <rPr>
        <i/>
        <sz val="10"/>
        <rFont val="Arial"/>
        <family val="2"/>
      </rPr>
      <t>(Ex: carton, plastique etc.)</t>
    </r>
  </si>
  <si>
    <r>
      <t xml:space="preserve">Type
</t>
    </r>
    <r>
      <rPr>
        <i/>
        <sz val="10"/>
        <rFont val="Arial"/>
        <family val="2"/>
      </rPr>
      <t>(Ex: aluminium, PET etc.)</t>
    </r>
  </si>
  <si>
    <t>Quantité par carton</t>
  </si>
  <si>
    <t>Alimentarité</t>
  </si>
  <si>
    <t>Dimensions colis: 
Longueur / Largeur / Hauteur (mm)</t>
  </si>
  <si>
    <r>
      <t xml:space="preserve">Durée de vie après remise en œuvre (jours/température)
</t>
    </r>
    <r>
      <rPr>
        <sz val="10"/>
        <rFont val="Arial"/>
        <family val="2"/>
      </rPr>
      <t>Remarque: concerne l'ensemble des gammes produits</t>
    </r>
  </si>
  <si>
    <t>Présence étiquettes individuelles sur unité de consommation pour vente au consommateur (si concerné)</t>
  </si>
  <si>
    <t>Présence huile de palme ?</t>
  </si>
  <si>
    <t>Si oui, l'huile de palme est-elle certifiée ?</t>
  </si>
  <si>
    <t xml:space="preserve">Présence d’arômes non naturels </t>
  </si>
  <si>
    <t>Présence d'œufs?</t>
  </si>
  <si>
    <t>Présence de gélatine?</t>
  </si>
  <si>
    <t>Si oui, précisez l'origine</t>
  </si>
  <si>
    <t>Présence d'additifs interdits à la charte Coup de pates?</t>
  </si>
  <si>
    <t>Si oui, détaillez</t>
  </si>
  <si>
    <t>► Informations ingrédients</t>
  </si>
  <si>
    <t xml:space="preserve">Poids net pièce (g) </t>
  </si>
  <si>
    <t>Période de validité de prix</t>
  </si>
  <si>
    <t>A partir du:</t>
  </si>
  <si>
    <t>Jusqu'au:</t>
  </si>
  <si>
    <t xml:space="preserve">MARQUE </t>
  </si>
  <si>
    <t>Référence</t>
  </si>
  <si>
    <t xml:space="preserve">LIBELLE </t>
  </si>
  <si>
    <t>Nb Couche/
Palette</t>
  </si>
  <si>
    <t>Nb Colis/
Palette</t>
  </si>
  <si>
    <t>Unité Négociation</t>
  </si>
  <si>
    <t>DEVISE</t>
  </si>
  <si>
    <t>EURO</t>
  </si>
  <si>
    <t>Délais de paiement</t>
  </si>
  <si>
    <t xml:space="preserve">
</t>
  </si>
  <si>
    <t>France:</t>
  </si>
  <si>
    <t>45 jours fin de mois</t>
  </si>
  <si>
    <t>Irlande:</t>
  </si>
  <si>
    <t>Allemagne:</t>
  </si>
  <si>
    <t>Suisse:</t>
  </si>
  <si>
    <t>Produit standard ou spécifique</t>
  </si>
  <si>
    <t>Conditions Achat Incoterms</t>
  </si>
  <si>
    <r>
      <t xml:space="preserve">Référence provisoire + Numéro de version
</t>
    </r>
    <r>
      <rPr>
        <sz val="10"/>
        <rFont val="Arial"/>
        <family val="2"/>
      </rPr>
      <t>Remarque: reprendre la référence du brief produit</t>
    </r>
  </si>
  <si>
    <t>Nombre de pièces dans le colis</t>
  </si>
  <si>
    <t>Nombre de colis par couche</t>
  </si>
  <si>
    <t>Nombre de colis par palette</t>
  </si>
  <si>
    <t>PR2-RD-SP1-F-Fiche développement produit</t>
  </si>
  <si>
    <t>Si oui, les œufs sont-ils issus de poules élevées en cage ou hors cage?</t>
  </si>
  <si>
    <r>
      <t xml:space="preserve">Délai de MAD
</t>
    </r>
    <r>
      <rPr>
        <b/>
        <sz val="8"/>
        <rFont val="Tahoma"/>
        <family val="2"/>
      </rPr>
      <t>(Mise à disposition)
Entre la commande et la livraison du produit</t>
    </r>
  </si>
  <si>
    <t>Produit pré-emballé</t>
  </si>
  <si>
    <r>
      <t xml:space="preserve">Emballage
</t>
    </r>
    <r>
      <rPr>
        <i/>
        <sz val="10"/>
        <rFont val="Arial"/>
        <family val="2"/>
      </rPr>
      <t xml:space="preserve"> (Ex: carton, plateau, barquette, sachet etc.)</t>
    </r>
  </si>
  <si>
    <r>
      <t xml:space="preserve">Couleur
</t>
    </r>
    <r>
      <rPr>
        <i/>
        <sz val="10"/>
        <rFont val="Arial"/>
        <family val="2"/>
      </rPr>
      <t>(Ex: blanc, marron etc.)</t>
    </r>
  </si>
  <si>
    <t>Liste d’ingrédients (telle que déclarée sur l’étiquette):</t>
  </si>
  <si>
    <t xml:space="preserve">Informations supplémentaires </t>
  </si>
  <si>
    <r>
      <rPr>
        <b/>
        <sz val="12"/>
        <color rgb="FFFFFFFF"/>
        <rFont val="Arial"/>
        <family val="2"/>
      </rPr>
      <t>► Recette</t>
    </r>
    <r>
      <rPr>
        <b/>
        <sz val="11"/>
        <color rgb="FFFFFFFF"/>
        <rFont val="Arial"/>
        <family val="2"/>
      </rPr>
      <t/>
    </r>
  </si>
  <si>
    <t>Pays d'origine / Zone FAO 
(pour les viandes et les poissons)</t>
  </si>
  <si>
    <t>Attention: L'emballage doit être optimisé afin d'éviter l'excès de vide. Les produits doivent être maintenus lors du transport.</t>
  </si>
  <si>
    <t>Type</t>
  </si>
  <si>
    <t>Semi-Fini</t>
  </si>
  <si>
    <t>Matière première</t>
  </si>
  <si>
    <t>Détail ingrédients si Matière première composée</t>
  </si>
  <si>
    <t>Dénomination Semi-Fini</t>
  </si>
  <si>
    <t>Dénomination Matière Première</t>
  </si>
  <si>
    <t>% SF</t>
  </si>
  <si>
    <t>% MP</t>
  </si>
  <si>
    <t>Farine de blé</t>
  </si>
  <si>
    <t>Sucre</t>
  </si>
  <si>
    <t>Eau</t>
  </si>
  <si>
    <t>Margarine</t>
  </si>
  <si>
    <t>Huile végétale (colza, tournesol), eau, sel, émulsifiants: E471, Acidifiant: E330</t>
  </si>
  <si>
    <r>
      <rPr>
        <b/>
        <u/>
        <sz val="12"/>
        <color rgb="FFC00000"/>
        <rFont val="Arial"/>
        <family val="2"/>
      </rPr>
      <t>Attention:</t>
    </r>
    <r>
      <rPr>
        <b/>
        <sz val="12"/>
        <color rgb="FFC00000"/>
        <rFont val="Arial"/>
        <family val="2"/>
      </rPr>
      <t xml:space="preserve"> en cas d'étiquetage individuel, la signalétique de tri est obligatoire</t>
    </r>
  </si>
  <si>
    <t>Minimum de Commande (pièces)</t>
  </si>
  <si>
    <t>Run minimum de production (pièces)</t>
  </si>
  <si>
    <t>Prix €/pièce</t>
  </si>
  <si>
    <t>Prix €/colis</t>
  </si>
  <si>
    <t>Merci de détailler ci-dessous la composition exacte du produit tel qu’il est proposé à ARYZTA. La recette doit être découpée par semi-fini et les % de matières premières exprimés par semi-fini. Les ingrédients des MP composées sont à détailler également. Vous trouverez un exemple détaillé du mode de déclaration dans l'onglet EXEMPLE DECLARATION RECETTE</t>
  </si>
  <si>
    <t>Disque de pâte feuilletée</t>
  </si>
  <si>
    <t>Crème amande</t>
  </si>
  <si>
    <t>Amandes en poudre</t>
  </si>
  <si>
    <t>Pommes cube</t>
  </si>
  <si>
    <t>Pommes</t>
  </si>
  <si>
    <t>Jus de citron</t>
  </si>
  <si>
    <t>Beurre</t>
  </si>
  <si>
    <t>Œufs</t>
  </si>
  <si>
    <t>Œufs de poules hors cage</t>
  </si>
  <si>
    <t>Merci de détailler ci-dessous la composition exacte du produit tel qu’il est proposé à ARYZTA. La recette doit être découpée par semi-fini et les % de matières premières exprimés par semi-fini. Les ingrédients des MP composées sont à détailler également. Un exemple de déclaration est proposé dans l'onglet EXEMPLE DECLARATION RECETTE.</t>
  </si>
  <si>
    <t>Remise de gestion centralisée de référencement</t>
  </si>
  <si>
    <t>Commentaires et exclusivité</t>
  </si>
  <si>
    <t>Nb Colis /Couche</t>
  </si>
  <si>
    <t>Date: 01/07/2022 V3</t>
  </si>
  <si>
    <t xml:space="preserve">Fiche tarifaire et logistique </t>
  </si>
  <si>
    <t>Nb Unités/colis</t>
  </si>
  <si>
    <t>Poids net (g)</t>
  </si>
  <si>
    <t>Le produit doit respecter les exigences ingrédients indiquées dans la charte produits ARYZTA (selon le niveau concerné), y compris les matières premières composées : margarine, chocolat, pré-mix… (Hors support d’additif).</t>
  </si>
  <si>
    <t>Fiche recette</t>
  </si>
  <si>
    <r>
      <t xml:space="preserve">Hauteur palette (mm)
</t>
    </r>
    <r>
      <rPr>
        <sz val="10"/>
        <rFont val="Arial"/>
        <family val="2"/>
      </rPr>
      <t>Idéalement entre 1.80m et 1.90m, palette comprise</t>
    </r>
  </si>
  <si>
    <t xml:space="preserve">Total % </t>
  </si>
  <si>
    <t>Préciser si les pourcentages indiqués correspondent aux :</t>
  </si>
  <si>
    <t xml:space="preserve">Site d'enlèvement/de livraison (Ville)
</t>
  </si>
  <si>
    <t xml:space="preserve">Site d'enlèvement/ de livraison (Pays)
</t>
  </si>
  <si>
    <t xml:space="preserve">Site d'enlèvement/
de livraison 
(N° Département)
</t>
  </si>
  <si>
    <t xml:space="preserve">Merci de remplir les cellules en blanc </t>
  </si>
  <si>
    <t>Date :</t>
  </si>
  <si>
    <t>Libellé PRODUIT :</t>
  </si>
  <si>
    <t>Poids net par pièce (kg) :</t>
  </si>
  <si>
    <t>Poids par pièce 
(en kg)</t>
  </si>
  <si>
    <t xml:space="preserve">Coût €/kg </t>
  </si>
  <si>
    <t>Coût €/pc (calcul automatique)</t>
  </si>
  <si>
    <t>% du prix total</t>
  </si>
  <si>
    <t>Ingrédients</t>
  </si>
  <si>
    <t>Ingredient A</t>
  </si>
  <si>
    <t>ingredient B</t>
  </si>
  <si>
    <t>ingredient C…</t>
  </si>
  <si>
    <r>
      <t xml:space="preserve">taux de pertes </t>
    </r>
    <r>
      <rPr>
        <b/>
        <sz val="12"/>
        <color theme="0"/>
        <rFont val="Arial"/>
        <family val="2"/>
      </rPr>
      <t>(en %)</t>
    </r>
  </si>
  <si>
    <t xml:space="preserve">Total </t>
  </si>
  <si>
    <t>Emballages</t>
  </si>
  <si>
    <t xml:space="preserve">Total  </t>
  </si>
  <si>
    <t>Coûts directs de prodution</t>
  </si>
  <si>
    <t>Main d'oeuvre</t>
  </si>
  <si>
    <t>Energie</t>
  </si>
  <si>
    <t>Coûts indirects</t>
  </si>
  <si>
    <t>Marge (en %)</t>
  </si>
  <si>
    <t xml:space="preserve">Prix total Départ EXW/FCA </t>
  </si>
  <si>
    <r>
      <rPr>
        <b/>
        <sz val="10"/>
        <rFont val="Arial"/>
        <family val="2"/>
      </rPr>
      <t>Cuisson sur four à sole ?</t>
    </r>
    <r>
      <rPr>
        <sz val="10"/>
        <rFont val="Arial"/>
        <family val="2"/>
      </rPr>
      <t xml:space="preserve"> (champ applicable uniquement pour les développements</t>
    </r>
    <r>
      <rPr>
        <b/>
        <sz val="10"/>
        <rFont val="Arial"/>
        <family val="2"/>
      </rPr>
      <t xml:space="preserve"> Famille PAIN</t>
    </r>
    <r>
      <rPr>
        <sz val="10"/>
        <rFont val="Arial"/>
        <family val="2"/>
      </rPr>
      <t xml:space="preserve"> précuit/cuit)</t>
    </r>
  </si>
  <si>
    <t>Précisez le type de cuisson (sole pierre/métallique, plaque, filet,…):</t>
  </si>
  <si>
    <t>Coup de pates</t>
  </si>
  <si>
    <t>Les Délices de Janice, 47 Route de Martigny, 71420 GENELARD</t>
  </si>
  <si>
    <t>SAS LES DELICES DE JANICE</t>
  </si>
  <si>
    <t>Cuit</t>
  </si>
  <si>
    <t>24 heures à +4°C</t>
  </si>
  <si>
    <t>Oui</t>
  </si>
  <si>
    <t>Non</t>
  </si>
  <si>
    <t>Au sol</t>
  </si>
  <si>
    <t>Bovine</t>
  </si>
  <si>
    <t>Semelle</t>
  </si>
  <si>
    <t>carton et pellicule plastique</t>
  </si>
  <si>
    <t>or et noir</t>
  </si>
  <si>
    <t>blanc</t>
  </si>
  <si>
    <t>carton</t>
  </si>
  <si>
    <t>1020001 SUCRE CRISTAL</t>
  </si>
  <si>
    <t xml:space="preserve">1030011 CREME 35% UHT 10L DDJ </t>
  </si>
  <si>
    <t>1000024 GELATINE BOVINE 200 BLOOM</t>
  </si>
  <si>
    <t>1050004 EAU</t>
  </si>
  <si>
    <t>1110008 OEUF ENTIER PAST SOL</t>
  </si>
  <si>
    <t>France</t>
  </si>
  <si>
    <t>Belgique</t>
  </si>
  <si>
    <t>Boîte</t>
  </si>
  <si>
    <t>polyester or/polyester noir</t>
  </si>
  <si>
    <t>1020001 SUCRE CRISTAL N2</t>
  </si>
  <si>
    <t>1050012 HUILE DE TOURNESOL BIDON</t>
  </si>
  <si>
    <t>1050006 GRAISSE DS</t>
  </si>
  <si>
    <t>auxilliaire technologique</t>
  </si>
  <si>
    <t>graisse de démoulage (huiles végétales non hydrogénées (colza), agent d'enrobabe : E903, eau)</t>
  </si>
  <si>
    <t>œufs issus poule élevée au sol</t>
  </si>
  <si>
    <t>UE</t>
  </si>
  <si>
    <t>France - UE possible</t>
  </si>
  <si>
    <t>France-Espagne</t>
  </si>
  <si>
    <t>1150038 LAMEQUICK CE RSPO</t>
  </si>
  <si>
    <t>sirop de glucose, huile de palmiste, émulsifiant : E472a (acetic acid esters of mono- and diglycerides of fatty acids), protéine de lait.</t>
  </si>
  <si>
    <t>UE des 27</t>
  </si>
  <si>
    <t>étiquettage : émulsifiant : E472a (LAIT)
le reste : support non déclarable - palme RSPO</t>
  </si>
  <si>
    <t>1160009 CHOC BLANC G-WLL263M-558</t>
  </si>
  <si>
    <t>Pays Bas</t>
  </si>
  <si>
    <t>support technologique non déclarable émulsifiant</t>
  </si>
  <si>
    <t>Pièce</t>
  </si>
  <si>
    <t>DEPART/FCA</t>
  </si>
  <si>
    <t>ATTIGNAT</t>
  </si>
  <si>
    <t>Spécifique</t>
  </si>
  <si>
    <t>Décongeler 6 heures à +4°C</t>
  </si>
  <si>
    <t>L:256</t>
  </si>
  <si>
    <t>l:213</t>
  </si>
  <si>
    <t>H:206</t>
  </si>
  <si>
    <t>Date: 26/01/2024</t>
  </si>
  <si>
    <t>crème de LAIT, stabilisant : E407</t>
  </si>
  <si>
    <t>Turquie/France</t>
  </si>
  <si>
    <t>1100019 CREPES BRISURES</t>
  </si>
  <si>
    <t>farine de BLE, sucre, BEURRE concentré, LAIT écrémé en poudre, malt d'ORGE, sel</t>
  </si>
  <si>
    <t>BUCHE FRAMBOISE PISTACHE 16 cm</t>
  </si>
  <si>
    <t>330200 MOUSSE FRAMBOISE MOINS SUCRE</t>
  </si>
  <si>
    <t>1120028 FRAMBOISE PUREE SUCREE 10pourcent</t>
  </si>
  <si>
    <t>Serbie-Bosnie&amp;Herzegovine</t>
  </si>
  <si>
    <t>SF2605 CREMEUX PISTACHE AVEC AROME DS</t>
  </si>
  <si>
    <t>1130019 PUR PATE DE PISTACHE</t>
  </si>
  <si>
    <t>1030032 LAIT ENTIER UHT OUTRE 10L</t>
  </si>
  <si>
    <t xml:space="preserve">MP73 arome pistache naturel </t>
  </si>
  <si>
    <t>330401 BASE VERTE SPIRULINE</t>
  </si>
  <si>
    <t>1150070 SPIRULINE VERTE POUDRE</t>
  </si>
  <si>
    <t>pistache : californie</t>
  </si>
  <si>
    <t>320489 FEUILLE BISCUIT nature SANS ADDITIF OEUFS SOL</t>
  </si>
  <si>
    <t>1010038 PREPA BISCUIT NATURE CLEAN</t>
  </si>
  <si>
    <t>1110010 JAUNE OEUF SOL</t>
  </si>
  <si>
    <t>sucre 45.4%, amidon de BLE 23.3%, farine de BLE 20.7%, spongolit pure 6.4% (hydrolysat de protéines de LAIT, glucose), fibres d'AVOINE 4.2%</t>
  </si>
  <si>
    <t xml:space="preserve">320064 FEUILLETINE CHOCOLAT BLANC </t>
  </si>
  <si>
    <t>sucre, poudre de LAIT entier, beurre de cacao, émulsifiant : E322 (SOJA), arôme naturel de vanille</t>
  </si>
  <si>
    <t>SF2646 GLACAGE ROSE NAPPEUSE IOTA</t>
  </si>
  <si>
    <t>1190007 GLASSAGE MIROIR NEUTRE NAPP</t>
  </si>
  <si>
    <t>SF2624 MELANGE IOTA SUCRE GLUC</t>
  </si>
  <si>
    <t>MP3616 IOTA CARRAGHENANES</t>
  </si>
  <si>
    <t>1000027 GLUCOSE ATOMISE  BT 1 25KG</t>
  </si>
  <si>
    <t>SF1447 BASE ROUGE COL VEGETAL NAT</t>
  </si>
  <si>
    <t>1150025 COL PAPRIKA 04126 LIQUIDE</t>
  </si>
  <si>
    <t>1150068 COLORANT ROUGE SEVAR 4585</t>
  </si>
  <si>
    <t>1120029 FRAMBOISE BRISURES</t>
  </si>
  <si>
    <t>1190011 PECTINE 325 NH 95</t>
  </si>
  <si>
    <t xml:space="preserve">330042 SF FRAMBOISE PEPIN MAISON     </t>
  </si>
  <si>
    <t>Pologne</t>
  </si>
  <si>
    <t>Crème UHT (crème de LAIT, stabilisant : E407), purée de framboise 13% (framboise 12%, sucre) , sucre, ŒUFS entier issus d'élevage ponte au sol, chocolat blanc 6% (sucre, poudre de LAIT entier, beurre de cacao, émulsifiant : lécithine de SOJA, arôme naturel de vanille), brisures de framboise 5%, glaçage (eau, sirop de glucose, sucre, gélifiants : E406, E440, épaississants : E466, E415, acidifiant : E330, conservateur : E202), LAIT entier UHT, eau, amidon de BLE, farine de BLE, huile de tournesol, éclats de crêpe 0.8% (farine de BLE, sucre, BEURRE concentré, LAIT écrémé en poudre, malt d'ORGE, sel), jaune d'ŒUFS issus d'élevage ponte au sol, gélatine bovine, émulsifiants : E472a (LAIT), pâte de PISTACHE 0.5%, hydrolysat de protéines de LAIT et glucose, fibres d'AVOINE, glucose, gélifiant : E440ii, arôme naturel de pistache 0.1%, gélifiant : E407 (carraghénanes, dextrose), extrait de spiruline, ingrédients colorants (jus concentré de betterave, jus concentré d'acérola, jus de citron), colorant : E160c.</t>
  </si>
  <si>
    <t>eau, sirop de glucose, sucre, gélifiants : E406, E440, épaississants : E466, E415, acidifiant : E330, conservateur : E202)</t>
  </si>
  <si>
    <t>gélifiant : E407 (carraghènane, dextrose)</t>
  </si>
  <si>
    <t>sirop de glucose.</t>
  </si>
  <si>
    <t>colorant : E160c</t>
  </si>
  <si>
    <t>Ingrédients colorants (jus concentré de betterave, jus concentré d'acérola, jus de citron)</t>
  </si>
  <si>
    <t xml:space="preserve">Non déclarable : agent standardisation : maltodextrine, régulateur d'acidité : E330, antioxydant : E300 </t>
  </si>
  <si>
    <t>extrait de spiruline</t>
  </si>
  <si>
    <t>BUCHE FRAMBOISE PISTACHE</t>
  </si>
  <si>
    <t>8 semaines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</si>
</sst>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[$-40C]d\-mmm\-yy;@"/>
    <numFmt numFmtId="167" formatCode="0.000"/>
    <numFmt numFmtId="168" formatCode="_-* #,##0.000\ [$€-1]_-;\-* #,##0.000\ [$€-1]_-;_-* &quot;-&quot;??\ [$€-1]_-"/>
    <numFmt numFmtId="169" formatCode="0.0000"/>
    <numFmt numFmtId="170" formatCode="_-* #,##0.00\ [$€-1]_-;\-* #,##0.00\ [$€-1]_-;_-* &quot;-&quot;??\ [$€-1]_-"/>
    <numFmt numFmtId="171" formatCode="#,##0.000"/>
    <numFmt numFmtId="172" formatCode="_-* #,##0.000\ [$€-1]_-;\-* #,##0.000\ [$€-1]_-;_-* &quot;-&quot;???\ [$€-1]_-;_-@_-"/>
    <numFmt numFmtId="173" formatCode="0.0%"/>
    <numFmt numFmtId="174" formatCode="0.0"/>
  </numFmts>
  <fonts count="57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 tint="0.249977111117893"/>
      <name val="Arial"/>
      <family val="2"/>
    </font>
    <font>
      <b/>
      <sz val="11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 tint="0.249977111117893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i/>
      <sz val="9"/>
      <color theme="0" tint="-0.499984740745262"/>
      <name val="Arial"/>
      <family val="2"/>
    </font>
    <font>
      <i/>
      <sz val="11"/>
      <color rgb="FFC00000"/>
      <name val="Arial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Tahoma"/>
      <family val="2"/>
    </font>
    <font>
      <sz val="10"/>
      <color theme="1"/>
      <name val="Calibri"/>
      <family val="2"/>
      <scheme val="minor"/>
    </font>
    <font>
      <sz val="10"/>
      <name val="Tahoma"/>
      <family val="2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Tahoma"/>
      <family val="2"/>
    </font>
    <font>
      <b/>
      <sz val="11"/>
      <color rgb="FFC00000"/>
      <name val="Arial"/>
      <family val="2"/>
    </font>
    <font>
      <b/>
      <sz val="12"/>
      <color rgb="FFFFFFFF"/>
      <name val="Arial"/>
      <family val="2"/>
    </font>
    <font>
      <b/>
      <sz val="12"/>
      <color rgb="FFC00000"/>
      <name val="Arial"/>
      <family val="2"/>
    </font>
    <font>
      <b/>
      <u/>
      <sz val="12"/>
      <color rgb="FFC00000"/>
      <name val="Arial"/>
      <family val="2"/>
    </font>
    <font>
      <b/>
      <sz val="28"/>
      <color theme="1" tint="0.24997711111789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sz val="18"/>
      <name val="Arial"/>
      <family val="2"/>
    </font>
    <font>
      <b/>
      <sz val="18"/>
      <color indexed="10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6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  <font>
      <b/>
      <u/>
      <sz val="16"/>
      <name val="Comic Sans MS"/>
      <family val="4"/>
    </font>
    <font>
      <u/>
      <sz val="20"/>
      <name val="Comic Sans MS"/>
      <family val="4"/>
    </font>
    <font>
      <i/>
      <sz val="12"/>
      <name val="Comic Sans MS"/>
      <family val="4"/>
    </font>
    <font>
      <sz val="14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2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0"/>
      <color theme="2" tint="-0.499984740745262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1" fillId="0" borderId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90">
    <xf numFmtId="0" fontId="0" fillId="0" borderId="0" xfId="0"/>
    <xf numFmtId="0" fontId="34" fillId="0" borderId="2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6" fillId="0" borderId="26" xfId="0" applyFont="1" applyBorder="1" applyAlignment="1">
      <alignment vertical="top" wrapText="1"/>
    </xf>
    <xf numFmtId="0" fontId="15" fillId="0" borderId="0" xfId="0" applyFont="1" applyAlignment="1">
      <alignment horizontal="center" vertical="center"/>
    </xf>
    <xf numFmtId="0" fontId="24" fillId="0" borderId="6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Protection="1">
      <protection locked="0"/>
    </xf>
    <xf numFmtId="165" fontId="24" fillId="0" borderId="6" xfId="3" applyNumberFormat="1" applyFont="1" applyFill="1" applyBorder="1" applyAlignment="1" applyProtection="1">
      <alignment horizontal="center" vertical="center" wrapText="1"/>
      <protection locked="0"/>
    </xf>
    <xf numFmtId="14" fontId="10" fillId="0" borderId="6" xfId="0" applyNumberFormat="1" applyFont="1" applyBorder="1" applyAlignment="1" applyProtection="1">
      <alignment vertical="center" wrapText="1"/>
      <protection locked="0"/>
    </xf>
    <xf numFmtId="0" fontId="35" fillId="0" borderId="1" xfId="0" applyFont="1" applyBorder="1" applyAlignment="1" applyProtection="1">
      <alignment horizontal="center" vertical="center"/>
      <protection locked="0"/>
    </xf>
    <xf numFmtId="0" fontId="35" fillId="0" borderId="1" xfId="0" applyFont="1" applyBorder="1" applyAlignment="1" applyProtection="1">
      <alignment horizontal="center" vertical="center" wrapText="1"/>
      <protection locked="0"/>
    </xf>
    <xf numFmtId="9" fontId="35" fillId="0" borderId="1" xfId="0" applyNumberFormat="1" applyFont="1" applyBorder="1" applyAlignment="1" applyProtection="1">
      <alignment horizontal="center" vertical="center"/>
      <protection locked="0"/>
    </xf>
    <xf numFmtId="9" fontId="37" fillId="0" borderId="1" xfId="2" applyFont="1" applyFill="1" applyBorder="1" applyAlignment="1" applyProtection="1">
      <alignment horizontal="center" vertical="center"/>
      <protection locked="0"/>
    </xf>
    <xf numFmtId="9" fontId="35" fillId="0" borderId="1" xfId="2" applyFont="1" applyFill="1" applyBorder="1" applyAlignment="1" applyProtection="1">
      <alignment horizontal="center" vertical="center"/>
      <protection locked="0"/>
    </xf>
    <xf numFmtId="9" fontId="0" fillId="0" borderId="0" xfId="2" applyFont="1"/>
    <xf numFmtId="0" fontId="24" fillId="7" borderId="6" xfId="0" applyFont="1" applyFill="1" applyBorder="1" applyAlignment="1">
      <alignment horizontal="center" vertical="center" wrapText="1"/>
    </xf>
    <xf numFmtId="1" fontId="24" fillId="7" borderId="6" xfId="0" applyNumberFormat="1" applyFont="1" applyFill="1" applyBorder="1" applyAlignment="1">
      <alignment horizontal="center" vertical="center" wrapText="1"/>
    </xf>
    <xf numFmtId="44" fontId="24" fillId="7" borderId="6" xfId="4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2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 applyProtection="1">
      <alignment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8" fillId="5" borderId="1" xfId="0" applyFont="1" applyFill="1" applyBorder="1" applyAlignment="1" applyProtection="1">
      <alignment horizontal="left"/>
      <protection locked="0"/>
    </xf>
    <xf numFmtId="0" fontId="18" fillId="5" borderId="1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7" xfId="0" applyFont="1" applyBorder="1" applyAlignment="1" applyProtection="1">
      <alignment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1" fontId="6" fillId="0" borderId="1" xfId="0" applyNumberFormat="1" applyFont="1" applyBorder="1" applyAlignment="1" applyProtection="1">
      <alignment horizontal="left" vertical="center" wrapText="1"/>
      <protection locked="0"/>
    </xf>
    <xf numFmtId="2" fontId="7" fillId="0" borderId="1" xfId="0" applyNumberFormat="1" applyFont="1" applyBorder="1" applyAlignment="1" applyProtection="1">
      <alignment vertical="center" wrapText="1"/>
      <protection locked="0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8" fillId="0" borderId="0" xfId="0" applyFont="1"/>
    <xf numFmtId="0" fontId="19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5" fillId="0" borderId="26" xfId="0" applyFont="1" applyBorder="1" applyAlignment="1">
      <alignment horizontal="right"/>
    </xf>
    <xf numFmtId="0" fontId="15" fillId="0" borderId="20" xfId="0" applyFont="1" applyBorder="1" applyAlignment="1">
      <alignment horizontal="right"/>
    </xf>
    <xf numFmtId="0" fontId="22" fillId="6" borderId="17" xfId="1" applyFont="1" applyFill="1" applyBorder="1" applyAlignment="1" applyProtection="1">
      <alignment horizontal="center" vertical="center" wrapText="1"/>
    </xf>
    <xf numFmtId="0" fontId="22" fillId="6" borderId="16" xfId="1" applyFont="1" applyFill="1" applyBorder="1" applyAlignment="1" applyProtection="1">
      <alignment horizontal="center" vertical="center" wrapText="1"/>
    </xf>
    <xf numFmtId="0" fontId="22" fillId="6" borderId="15" xfId="1" applyFont="1" applyFill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protection locked="0"/>
    </xf>
    <xf numFmtId="9" fontId="14" fillId="0" borderId="0" xfId="2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 wrapText="1"/>
      <protection locked="0"/>
    </xf>
    <xf numFmtId="0" fontId="6" fillId="4" borderId="14" xfId="0" applyFont="1" applyFill="1" applyBorder="1" applyAlignment="1" applyProtection="1">
      <alignment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2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left" vertical="center" wrapText="1"/>
      <protection locked="0"/>
    </xf>
    <xf numFmtId="1" fontId="7" fillId="0" borderId="0" xfId="0" applyNumberFormat="1" applyFont="1" applyAlignment="1" applyProtection="1">
      <alignment horizontal="center" vertical="center" wrapText="1"/>
      <protection locked="0"/>
    </xf>
    <xf numFmtId="0" fontId="31" fillId="3" borderId="9" xfId="0" applyFont="1" applyFill="1" applyBorder="1" applyAlignment="1" applyProtection="1">
      <alignment vertical="center"/>
      <protection locked="0"/>
    </xf>
    <xf numFmtId="2" fontId="7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0" applyFont="1" applyAlignment="1" applyProtection="1">
      <alignment horizontal="left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1" fillId="0" borderId="0" xfId="0" applyFont="1" applyAlignment="1" applyProtection="1">
      <alignment vertical="center"/>
      <protection locked="0"/>
    </xf>
    <xf numFmtId="10" fontId="15" fillId="0" borderId="0" xfId="0" applyNumberFormat="1" applyFont="1" applyAlignment="1" applyProtection="1">
      <alignment horizontal="center"/>
      <protection locked="0"/>
    </xf>
    <xf numFmtId="9" fontId="21" fillId="0" borderId="0" xfId="0" applyNumberFormat="1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right"/>
      <protection locked="0"/>
    </xf>
    <xf numFmtId="14" fontId="21" fillId="0" borderId="0" xfId="0" applyNumberFormat="1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6" fillId="0" borderId="0" xfId="0" applyFont="1" applyProtection="1">
      <protection locked="0"/>
    </xf>
    <xf numFmtId="14" fontId="26" fillId="0" borderId="0" xfId="0" applyNumberFormat="1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/>
      <protection locked="0"/>
    </xf>
    <xf numFmtId="0" fontId="25" fillId="0" borderId="26" xfId="0" applyFont="1" applyBorder="1" applyAlignment="1" applyProtection="1">
      <alignment vertical="top" wrapText="1"/>
      <protection locked="0"/>
    </xf>
    <xf numFmtId="0" fontId="25" fillId="0" borderId="0" xfId="0" applyFont="1" applyAlignment="1" applyProtection="1">
      <alignment vertical="top" wrapText="1"/>
      <protection locked="0"/>
    </xf>
    <xf numFmtId="0" fontId="25" fillId="0" borderId="0" xfId="0" applyFont="1" applyAlignment="1" applyProtection="1">
      <alignment vertical="top"/>
      <protection locked="0"/>
    </xf>
    <xf numFmtId="0" fontId="25" fillId="0" borderId="28" xfId="0" applyFont="1" applyBorder="1" applyAlignment="1" applyProtection="1">
      <alignment vertical="top"/>
      <protection locked="0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top" wrapText="1"/>
      <protection locked="0"/>
    </xf>
    <xf numFmtId="0" fontId="25" fillId="0" borderId="20" xfId="0" applyFont="1" applyBorder="1" applyAlignment="1" applyProtection="1">
      <alignment vertical="top"/>
      <protection locked="0"/>
    </xf>
    <xf numFmtId="0" fontId="25" fillId="0" borderId="22" xfId="0" applyFont="1" applyBorder="1" applyAlignment="1" applyProtection="1">
      <alignment vertical="top"/>
      <protection locked="0"/>
    </xf>
    <xf numFmtId="0" fontId="25" fillId="0" borderId="21" xfId="0" applyFont="1" applyBorder="1" applyAlignment="1" applyProtection="1">
      <alignment vertical="top"/>
      <protection locked="0"/>
    </xf>
    <xf numFmtId="0" fontId="23" fillId="0" borderId="6" xfId="0" applyFont="1" applyBorder="1" applyAlignment="1" applyProtection="1">
      <alignment horizontal="center" wrapText="1"/>
      <protection locked="0"/>
    </xf>
    <xf numFmtId="0" fontId="36" fillId="0" borderId="1" xfId="0" applyFont="1" applyBorder="1" applyAlignment="1" applyProtection="1">
      <alignment horizontal="center" vertical="center" wrapText="1"/>
      <protection locked="0"/>
    </xf>
    <xf numFmtId="9" fontId="36" fillId="0" borderId="1" xfId="2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24" fillId="4" borderId="6" xfId="0" applyFont="1" applyFill="1" applyBorder="1" applyAlignment="1" applyProtection="1">
      <alignment horizontal="center" vertical="center" wrapText="1"/>
      <protection locked="0"/>
    </xf>
    <xf numFmtId="0" fontId="38" fillId="8" borderId="0" xfId="0" applyFont="1" applyFill="1" applyAlignment="1">
      <alignment vertical="center"/>
    </xf>
    <xf numFmtId="0" fontId="39" fillId="8" borderId="0" xfId="0" applyFont="1" applyFill="1" applyAlignment="1">
      <alignment vertical="center"/>
    </xf>
    <xf numFmtId="0" fontId="0" fillId="8" borderId="0" xfId="0" applyFill="1"/>
    <xf numFmtId="0" fontId="11" fillId="8" borderId="0" xfId="0" applyFont="1" applyFill="1"/>
    <xf numFmtId="0" fontId="11" fillId="8" borderId="0" xfId="0" applyFont="1" applyFill="1" applyAlignment="1">
      <alignment horizontal="center"/>
    </xf>
    <xf numFmtId="0" fontId="40" fillId="8" borderId="0" xfId="0" applyFont="1" applyFill="1"/>
    <xf numFmtId="0" fontId="41" fillId="10" borderId="30" xfId="0" applyFont="1" applyFill="1" applyBorder="1" applyAlignment="1">
      <alignment horizontal="center" vertical="center" wrapText="1"/>
    </xf>
    <xf numFmtId="166" fontId="40" fillId="9" borderId="23" xfId="0" applyNumberFormat="1" applyFont="1" applyFill="1" applyBorder="1" applyAlignment="1">
      <alignment horizontal="center" vertical="center"/>
    </xf>
    <xf numFmtId="0" fontId="40" fillId="8" borderId="0" xfId="0" applyFont="1" applyFill="1" applyAlignment="1">
      <alignment horizontal="center"/>
    </xf>
    <xf numFmtId="0" fontId="42" fillId="8" borderId="0" xfId="0" applyFont="1" applyFill="1" applyAlignment="1">
      <alignment vertical="center" wrapText="1"/>
    </xf>
    <xf numFmtId="0" fontId="43" fillId="10" borderId="30" xfId="0" applyFont="1" applyFill="1" applyBorder="1" applyAlignment="1">
      <alignment horizontal="left" vertical="center" wrapText="1" indent="2"/>
    </xf>
    <xf numFmtId="0" fontId="45" fillId="8" borderId="0" xfId="0" applyFont="1" applyFill="1" applyAlignment="1">
      <alignment vertical="center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/>
    </xf>
    <xf numFmtId="168" fontId="47" fillId="8" borderId="0" xfId="0" applyNumberFormat="1" applyFont="1" applyFill="1" applyAlignment="1">
      <alignment horizontal="center"/>
    </xf>
    <xf numFmtId="0" fontId="48" fillId="8" borderId="0" xfId="0" applyFont="1" applyFill="1" applyAlignment="1">
      <alignment horizontal="center" vertical="center" wrapText="1"/>
    </xf>
    <xf numFmtId="0" fontId="49" fillId="10" borderId="16" xfId="0" applyFont="1" applyFill="1" applyBorder="1" applyAlignment="1">
      <alignment horizontal="center" vertical="center" wrapText="1"/>
    </xf>
    <xf numFmtId="168" fontId="49" fillId="10" borderId="16" xfId="0" applyNumberFormat="1" applyFont="1" applyFill="1" applyBorder="1" applyAlignment="1">
      <alignment horizontal="center" vertical="center" wrapText="1"/>
    </xf>
    <xf numFmtId="0" fontId="50" fillId="10" borderId="15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left"/>
    </xf>
    <xf numFmtId="169" fontId="40" fillId="11" borderId="0" xfId="0" applyNumberFormat="1" applyFont="1" applyFill="1" applyAlignment="1">
      <alignment horizontal="center"/>
    </xf>
    <xf numFmtId="170" fontId="40" fillId="11" borderId="33" xfId="6" applyFont="1" applyFill="1" applyBorder="1" applyAlignment="1">
      <alignment horizontal="left" indent="1"/>
    </xf>
    <xf numFmtId="171" fontId="40" fillId="8" borderId="33" xfId="0" applyNumberFormat="1" applyFont="1" applyFill="1" applyBorder="1" applyAlignment="1">
      <alignment horizontal="center"/>
    </xf>
    <xf numFmtId="10" fontId="52" fillId="8" borderId="34" xfId="7" applyNumberFormat="1" applyFont="1" applyFill="1" applyBorder="1" applyAlignment="1">
      <alignment horizontal="center" vertical="center"/>
    </xf>
    <xf numFmtId="172" fontId="40" fillId="8" borderId="0" xfId="0" applyNumberFormat="1" applyFont="1" applyFill="1" applyAlignment="1">
      <alignment horizontal="center" vertical="center"/>
    </xf>
    <xf numFmtId="0" fontId="40" fillId="0" borderId="33" xfId="0" applyFont="1" applyBorder="1" applyAlignment="1">
      <alignment horizontal="left"/>
    </xf>
    <xf numFmtId="10" fontId="40" fillId="8" borderId="33" xfId="7" applyNumberFormat="1" applyFont="1" applyFill="1" applyBorder="1"/>
    <xf numFmtId="0" fontId="41" fillId="10" borderId="6" xfId="0" applyFont="1" applyFill="1" applyBorder="1" applyAlignment="1">
      <alignment horizontal="left"/>
    </xf>
    <xf numFmtId="169" fontId="40" fillId="10" borderId="0" xfId="0" applyNumberFormat="1" applyFont="1" applyFill="1" applyAlignment="1">
      <alignment horizontal="center"/>
    </xf>
    <xf numFmtId="173" fontId="40" fillId="9" borderId="33" xfId="7" applyNumberFormat="1" applyFont="1" applyFill="1" applyBorder="1" applyAlignment="1">
      <alignment horizontal="center"/>
    </xf>
    <xf numFmtId="173" fontId="40" fillId="8" borderId="33" xfId="7" applyNumberFormat="1" applyFont="1" applyFill="1" applyBorder="1" applyAlignment="1">
      <alignment horizontal="center"/>
    </xf>
    <xf numFmtId="10" fontId="40" fillId="8" borderId="35" xfId="7" applyNumberFormat="1" applyFont="1" applyFill="1" applyBorder="1"/>
    <xf numFmtId="0" fontId="53" fillId="8" borderId="37" xfId="0" applyFont="1" applyFill="1" applyBorder="1" applyAlignment="1">
      <alignment horizontal="center" vertical="center" wrapText="1"/>
    </xf>
    <xf numFmtId="169" fontId="54" fillId="8" borderId="27" xfId="0" applyNumberFormat="1" applyFont="1" applyFill="1" applyBorder="1" applyAlignment="1">
      <alignment horizontal="center" vertical="center"/>
    </xf>
    <xf numFmtId="44" fontId="53" fillId="8" borderId="16" xfId="4" applyFont="1" applyFill="1" applyBorder="1" applyAlignment="1">
      <alignment horizontal="center" vertical="center"/>
    </xf>
    <xf numFmtId="171" fontId="53" fillId="8" borderId="16" xfId="0" applyNumberFormat="1" applyFont="1" applyFill="1" applyBorder="1" applyAlignment="1">
      <alignment horizontal="center" vertical="center"/>
    </xf>
    <xf numFmtId="10" fontId="54" fillId="8" borderId="15" xfId="7" applyNumberFormat="1" applyFont="1" applyFill="1" applyBorder="1" applyAlignment="1">
      <alignment vertical="center"/>
    </xf>
    <xf numFmtId="0" fontId="54" fillId="8" borderId="0" xfId="0" applyFont="1" applyFill="1" applyAlignment="1">
      <alignment vertical="center"/>
    </xf>
    <xf numFmtId="0" fontId="40" fillId="0" borderId="10" xfId="0" applyFont="1" applyBorder="1" applyAlignment="1">
      <alignment horizontal="left"/>
    </xf>
    <xf numFmtId="10" fontId="40" fillId="8" borderId="34" xfId="7" applyNumberFormat="1" applyFont="1" applyFill="1" applyBorder="1"/>
    <xf numFmtId="10" fontId="52" fillId="8" borderId="33" xfId="7" applyNumberFormat="1" applyFont="1" applyFill="1" applyBorder="1" applyAlignment="1">
      <alignment horizontal="center" vertical="center"/>
    </xf>
    <xf numFmtId="0" fontId="53" fillId="8" borderId="40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/>
    </xf>
    <xf numFmtId="2" fontId="40" fillId="0" borderId="0" xfId="0" applyNumberFormat="1" applyFont="1" applyAlignment="1">
      <alignment horizontal="center"/>
    </xf>
    <xf numFmtId="174" fontId="54" fillId="8" borderId="27" xfId="0" applyNumberFormat="1" applyFont="1" applyFill="1" applyBorder="1" applyAlignment="1">
      <alignment horizontal="center" vertical="center"/>
    </xf>
    <xf numFmtId="168" fontId="40" fillId="8" borderId="27" xfId="0" applyNumberFormat="1" applyFont="1" applyFill="1" applyBorder="1" applyAlignment="1">
      <alignment horizontal="center"/>
    </xf>
    <xf numFmtId="171" fontId="40" fillId="8" borderId="27" xfId="0" applyNumberFormat="1" applyFont="1" applyFill="1" applyBorder="1" applyAlignment="1">
      <alignment horizontal="center"/>
    </xf>
    <xf numFmtId="10" fontId="40" fillId="8" borderId="27" xfId="7" applyNumberFormat="1" applyFont="1" applyFill="1" applyBorder="1"/>
    <xf numFmtId="0" fontId="0" fillId="8" borderId="0" xfId="0" applyFill="1" applyAlignment="1">
      <alignment vertical="center"/>
    </xf>
    <xf numFmtId="0" fontId="53" fillId="8" borderId="17" xfId="0" applyFont="1" applyFill="1" applyBorder="1" applyAlignment="1">
      <alignment horizontal="center" vertical="center" wrapText="1"/>
    </xf>
    <xf numFmtId="174" fontId="54" fillId="0" borderId="27" xfId="0" applyNumberFormat="1" applyFont="1" applyBorder="1" applyAlignment="1">
      <alignment horizontal="center" vertical="center"/>
    </xf>
    <xf numFmtId="173" fontId="53" fillId="9" borderId="16" xfId="7" applyNumberFormat="1" applyFont="1" applyFill="1" applyBorder="1" applyAlignment="1">
      <alignment horizontal="center" vertical="center"/>
    </xf>
    <xf numFmtId="0" fontId="40" fillId="8" borderId="0" xfId="0" applyFont="1" applyFill="1" applyAlignment="1">
      <alignment vertical="center"/>
    </xf>
    <xf numFmtId="0" fontId="48" fillId="8" borderId="0" xfId="0" applyFont="1" applyFill="1" applyAlignment="1">
      <alignment vertical="center"/>
    </xf>
    <xf numFmtId="0" fontId="44" fillId="8" borderId="17" xfId="0" applyFont="1" applyFill="1" applyBorder="1" applyAlignment="1">
      <alignment horizontal="left" vertical="center" wrapText="1"/>
    </xf>
    <xf numFmtId="44" fontId="48" fillId="8" borderId="16" xfId="4" applyFont="1" applyFill="1" applyBorder="1" applyAlignment="1">
      <alignment horizontal="left" vertical="center"/>
    </xf>
    <xf numFmtId="171" fontId="44" fillId="8" borderId="16" xfId="0" applyNumberFormat="1" applyFont="1" applyFill="1" applyBorder="1" applyAlignment="1">
      <alignment horizontal="center" vertical="center"/>
    </xf>
    <xf numFmtId="10" fontId="48" fillId="8" borderId="15" xfId="7" applyNumberFormat="1" applyFont="1" applyFill="1" applyBorder="1" applyAlignment="1">
      <alignment vertical="center"/>
    </xf>
    <xf numFmtId="0" fontId="52" fillId="8" borderId="0" xfId="0" applyFont="1" applyFill="1" applyAlignment="1">
      <alignment horizontal="left"/>
    </xf>
    <xf numFmtId="168" fontId="40" fillId="8" borderId="0" xfId="0" applyNumberFormat="1" applyFont="1" applyFill="1" applyAlignment="1">
      <alignment horizontal="center"/>
    </xf>
    <xf numFmtId="168" fontId="52" fillId="8" borderId="0" xfId="6" applyNumberFormat="1" applyFont="1" applyFill="1" applyBorder="1" applyAlignment="1">
      <alignment horizontal="center"/>
    </xf>
    <xf numFmtId="10" fontId="40" fillId="8" borderId="0" xfId="7" applyNumberFormat="1" applyFont="1" applyFill="1" applyBorder="1"/>
    <xf numFmtId="0" fontId="23" fillId="0" borderId="0" xfId="0" applyFont="1"/>
    <xf numFmtId="0" fontId="55" fillId="4" borderId="1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41" xfId="0" applyBorder="1" applyAlignment="1">
      <alignment horizontal="left" wrapText="1"/>
    </xf>
    <xf numFmtId="2" fontId="0" fillId="12" borderId="41" xfId="0" applyNumberFormat="1" applyFill="1" applyBorder="1" applyAlignment="1">
      <alignment horizontal="right" vertical="center"/>
    </xf>
    <xf numFmtId="0" fontId="56" fillId="0" borderId="41" xfId="0" applyFont="1" applyBorder="1" applyAlignment="1">
      <alignment horizontal="left" wrapText="1"/>
    </xf>
    <xf numFmtId="2" fontId="36" fillId="0" borderId="1" xfId="0" applyNumberFormat="1" applyFont="1" applyBorder="1" applyAlignment="1" applyProtection="1">
      <alignment horizontal="center" vertical="center" wrapText="1"/>
      <protection locked="0"/>
    </xf>
    <xf numFmtId="2" fontId="11" fillId="0" borderId="0" xfId="0" applyNumberFormat="1" applyFont="1" applyAlignment="1" applyProtection="1">
      <alignment horizontal="center" vertical="top"/>
      <protection locked="0"/>
    </xf>
    <xf numFmtId="174" fontId="36" fillId="0" borderId="1" xfId="0" applyNumberFormat="1" applyFont="1" applyBorder="1" applyAlignment="1" applyProtection="1">
      <alignment horizontal="center" vertical="center" wrapText="1"/>
      <protection locked="0"/>
    </xf>
    <xf numFmtId="44" fontId="24" fillId="0" borderId="6" xfId="4" applyFont="1" applyFill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horizontal="center" vertical="center" wrapText="1"/>
      <protection locked="0"/>
    </xf>
    <xf numFmtId="0" fontId="23" fillId="0" borderId="6" xfId="0" applyFont="1" applyBorder="1" applyAlignment="1" applyProtection="1">
      <alignment vertical="center"/>
      <protection locked="0"/>
    </xf>
    <xf numFmtId="0" fontId="35" fillId="0" borderId="7" xfId="0" applyFont="1" applyBorder="1" applyAlignment="1" applyProtection="1">
      <alignment horizontal="center" vertical="center" wrapText="1"/>
      <protection locked="0"/>
    </xf>
    <xf numFmtId="0" fontId="35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5" fillId="0" borderId="9" xfId="0" applyFont="1" applyBorder="1" applyAlignment="1" applyProtection="1">
      <alignment horizontal="center" vertical="center" wrapText="1"/>
      <protection locked="0"/>
    </xf>
    <xf numFmtId="0" fontId="11" fillId="0" borderId="41" xfId="0" applyFont="1" applyBorder="1" applyAlignment="1">
      <alignment horizontal="left" wrapText="1"/>
    </xf>
    <xf numFmtId="2" fontId="15" fillId="12" borderId="41" xfId="0" applyNumberFormat="1" applyFont="1" applyFill="1" applyBorder="1" applyAlignment="1">
      <alignment horizontal="right" vertical="center"/>
    </xf>
    <xf numFmtId="9" fontId="35" fillId="0" borderId="1" xfId="2" applyFont="1" applyFill="1" applyBorder="1" applyAlignment="1" applyProtection="1">
      <alignment horizontal="center" vertical="center" wrapText="1"/>
      <protection locked="0"/>
    </xf>
    <xf numFmtId="0" fontId="34" fillId="0" borderId="14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vertical="center"/>
    </xf>
    <xf numFmtId="0" fontId="31" fillId="3" borderId="1" xfId="0" applyFont="1" applyFill="1" applyBorder="1" applyAlignment="1">
      <alignment horizontal="left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2" fontId="10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vertical="center"/>
    </xf>
    <xf numFmtId="0" fontId="31" fillId="3" borderId="7" xfId="0" applyFont="1" applyFill="1" applyBorder="1" applyAlignment="1">
      <alignment horizontal="left" vertical="center"/>
    </xf>
    <xf numFmtId="0" fontId="31" fillId="3" borderId="9" xfId="0" applyFont="1" applyFill="1" applyBorder="1" applyAlignment="1">
      <alignment horizontal="left" vertical="center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31" fillId="3" borderId="14" xfId="0" applyFont="1" applyFill="1" applyBorder="1" applyAlignment="1" applyProtection="1">
      <alignment horizontal="left" vertical="center"/>
      <protection locked="0"/>
    </xf>
    <xf numFmtId="0" fontId="31" fillId="3" borderId="9" xfId="0" applyFont="1" applyFill="1" applyBorder="1" applyAlignment="1" applyProtection="1">
      <alignment horizontal="left" vertical="center"/>
      <protection locked="0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left" vertical="center"/>
    </xf>
    <xf numFmtId="0" fontId="31" fillId="3" borderId="1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0" fillId="0" borderId="3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5" fillId="0" borderId="7" xfId="0" applyFont="1" applyBorder="1" applyAlignment="1" applyProtection="1">
      <alignment horizontal="center" vertical="center" wrapText="1"/>
      <protection locked="0"/>
    </xf>
    <xf numFmtId="0" fontId="35" fillId="0" borderId="8" xfId="0" applyFont="1" applyBorder="1" applyAlignment="1" applyProtection="1">
      <alignment horizontal="center" vertical="center" wrapText="1"/>
      <protection locked="0"/>
    </xf>
    <xf numFmtId="0" fontId="35" fillId="0" borderId="42" xfId="0" applyFont="1" applyBorder="1" applyAlignment="1" applyProtection="1">
      <alignment horizontal="center" vertical="center" wrapText="1"/>
      <protection locked="0"/>
    </xf>
    <xf numFmtId="0" fontId="10" fillId="0" borderId="2" xfId="0" applyFont="1" applyBorder="1" applyAlignment="1" applyProtection="1">
      <alignment horizontal="left" vertical="center" wrapText="1"/>
      <protection locked="0"/>
    </xf>
    <xf numFmtId="0" fontId="10" fillId="0" borderId="14" xfId="0" applyFont="1" applyBorder="1" applyAlignment="1" applyProtection="1">
      <alignment horizontal="left" vertical="center" wrapText="1"/>
      <protection locked="0"/>
    </xf>
    <xf numFmtId="0" fontId="10" fillId="0" borderId="11" xfId="0" applyFont="1" applyBorder="1" applyAlignment="1" applyProtection="1">
      <alignment horizontal="left" vertical="center" wrapText="1"/>
      <protection locked="0"/>
    </xf>
    <xf numFmtId="0" fontId="10" fillId="0" borderId="4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10" fillId="0" borderId="13" xfId="0" applyFont="1" applyBorder="1" applyAlignment="1" applyProtection="1">
      <alignment horizontal="left" vertical="center" wrapText="1"/>
      <protection locked="0"/>
    </xf>
    <xf numFmtId="0" fontId="10" fillId="2" borderId="7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left" vertical="center" wrapText="1"/>
    </xf>
    <xf numFmtId="0" fontId="11" fillId="0" borderId="14" xfId="0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8" fillId="0" borderId="1" xfId="0" applyFont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30" fillId="4" borderId="7" xfId="0" applyFont="1" applyFill="1" applyBorder="1" applyAlignment="1">
      <alignment horizontal="left" vertical="center" wrapText="1"/>
    </xf>
    <xf numFmtId="0" fontId="30" fillId="4" borderId="9" xfId="0" applyFont="1" applyFill="1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27" fillId="0" borderId="1" xfId="0" applyFont="1" applyBorder="1" applyAlignment="1" applyProtection="1">
      <alignment horizontal="left" vertical="top"/>
      <protection locked="0"/>
    </xf>
    <xf numFmtId="0" fontId="27" fillId="0" borderId="29" xfId="0" applyFont="1" applyBorder="1" applyAlignment="1" applyProtection="1">
      <alignment horizontal="left" vertical="top"/>
      <protection locked="0"/>
    </xf>
    <xf numFmtId="0" fontId="25" fillId="0" borderId="1" xfId="0" applyFont="1" applyBorder="1" applyAlignment="1" applyProtection="1">
      <alignment horizontal="left" vertical="top"/>
      <protection locked="0"/>
    </xf>
    <xf numFmtId="0" fontId="25" fillId="0" borderId="29" xfId="0" applyFont="1" applyBorder="1" applyAlignment="1" applyProtection="1">
      <alignment horizontal="left" vertical="top"/>
      <protection locked="0"/>
    </xf>
    <xf numFmtId="0" fontId="25" fillId="0" borderId="25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top" wrapText="1"/>
    </xf>
    <xf numFmtId="0" fontId="25" fillId="0" borderId="24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14" fontId="15" fillId="0" borderId="0" xfId="0" applyNumberFormat="1" applyFont="1" applyAlignment="1">
      <alignment horizontal="center"/>
    </xf>
    <xf numFmtId="14" fontId="15" fillId="0" borderId="28" xfId="0" applyNumberFormat="1" applyFont="1" applyBorder="1" applyAlignment="1">
      <alignment horizontal="center"/>
    </xf>
    <xf numFmtId="14" fontId="15" fillId="0" borderId="22" xfId="0" applyNumberFormat="1" applyFont="1" applyBorder="1" applyAlignment="1">
      <alignment horizontal="center"/>
    </xf>
    <xf numFmtId="14" fontId="15" fillId="0" borderId="21" xfId="0" applyNumberFormat="1" applyFont="1" applyBorder="1" applyAlignment="1">
      <alignment horizontal="center"/>
    </xf>
    <xf numFmtId="0" fontId="37" fillId="0" borderId="7" xfId="0" applyFont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locked="0"/>
    </xf>
    <xf numFmtId="0" fontId="35" fillId="0" borderId="7" xfId="0" applyFont="1" applyBorder="1" applyAlignment="1" applyProtection="1">
      <alignment horizontal="center" vertical="center"/>
      <protection locked="0"/>
    </xf>
    <xf numFmtId="0" fontId="35" fillId="0" borderId="8" xfId="0" applyFont="1" applyBorder="1" applyAlignment="1" applyProtection="1">
      <alignment horizontal="center" vertical="center"/>
      <protection locked="0"/>
    </xf>
    <xf numFmtId="0" fontId="9" fillId="3" borderId="8" xfId="0" applyFont="1" applyFill="1" applyBorder="1" applyAlignment="1">
      <alignment horizontal="left" vertical="center" wrapText="1"/>
    </xf>
    <xf numFmtId="0" fontId="51" fillId="10" borderId="38" xfId="0" applyFont="1" applyFill="1" applyBorder="1" applyAlignment="1">
      <alignment horizontal="center" vertical="center" textRotation="90" wrapText="1"/>
    </xf>
    <xf numFmtId="0" fontId="51" fillId="10" borderId="39" xfId="0" applyFont="1" applyFill="1" applyBorder="1" applyAlignment="1">
      <alignment horizontal="center" vertical="center" textRotation="90" wrapText="1"/>
    </xf>
    <xf numFmtId="0" fontId="51" fillId="10" borderId="36" xfId="0" applyFont="1" applyFill="1" applyBorder="1" applyAlignment="1">
      <alignment horizontal="center" vertical="center" textRotation="90" wrapText="1"/>
    </xf>
    <xf numFmtId="0" fontId="39" fillId="9" borderId="0" xfId="0" applyFont="1" applyFill="1" applyAlignment="1">
      <alignment horizontal="center" vertical="center"/>
    </xf>
    <xf numFmtId="0" fontId="44" fillId="9" borderId="27" xfId="0" applyFont="1" applyFill="1" applyBorder="1" applyAlignment="1">
      <alignment horizontal="center" vertical="center" wrapText="1"/>
    </xf>
    <xf numFmtId="0" fontId="44" fillId="9" borderId="23" xfId="0" applyFont="1" applyFill="1" applyBorder="1" applyAlignment="1">
      <alignment horizontal="center" vertical="center" wrapText="1"/>
    </xf>
    <xf numFmtId="0" fontId="43" fillId="10" borderId="19" xfId="0" applyFont="1" applyFill="1" applyBorder="1" applyAlignment="1">
      <alignment horizontal="left" vertical="center" wrapText="1" indent="2"/>
    </xf>
    <xf numFmtId="0" fontId="43" fillId="10" borderId="27" xfId="0" applyFont="1" applyFill="1" applyBorder="1" applyAlignment="1">
      <alignment horizontal="left" vertical="center" wrapText="1" indent="2"/>
    </xf>
    <xf numFmtId="0" fontId="43" fillId="10" borderId="31" xfId="0" applyFont="1" applyFill="1" applyBorder="1" applyAlignment="1">
      <alignment horizontal="left" vertical="center" wrapText="1" indent="2"/>
    </xf>
    <xf numFmtId="167" fontId="44" fillId="9" borderId="32" xfId="5" applyNumberFormat="1" applyFont="1" applyFill="1" applyBorder="1" applyAlignment="1">
      <alignment horizontal="center" vertical="center"/>
    </xf>
    <xf numFmtId="167" fontId="44" fillId="9" borderId="23" xfId="5" applyNumberFormat="1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textRotation="90" wrapText="1"/>
    </xf>
    <xf numFmtId="0" fontId="51" fillId="10" borderId="26" xfId="0" applyFont="1" applyFill="1" applyBorder="1" applyAlignment="1">
      <alignment horizontal="center" vertical="center" textRotation="90" wrapText="1"/>
    </xf>
  </cellXfs>
  <cellStyles count="8">
    <cellStyle name="Euro" xfId="6" xr:uid="{917CFBEE-413C-4244-9AEE-CD99CF4C3279}"/>
    <cellStyle name="Milliers" xfId="3" builtinId="3"/>
    <cellStyle name="Milliers 2" xfId="5" xr:uid="{EE6F606B-B953-44A8-9FCC-DFBE1FBAB52C}"/>
    <cellStyle name="Monétaire" xfId="4" builtinId="4"/>
    <cellStyle name="NiveauLigne_4" xfId="1" builtinId="1" iLevel="3"/>
    <cellStyle name="Normal" xfId="0" builtinId="0"/>
    <cellStyle name="Pourcentage" xfId="2" builtinId="5"/>
    <cellStyle name="Pourcentage 2" xfId="7" xr:uid="{F1C99DC5-7714-47E9-A4F0-329AFD94814A}"/>
  </cellStyles>
  <dxfs count="3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681566</xdr:colOff>
      <xdr:row>0</xdr:row>
      <xdr:rowOff>68792</xdr:rowOff>
    </xdr:from>
    <xdr:ext cx="1537759" cy="569383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2141" y="68792"/>
          <a:ext cx="1537759" cy="569383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3</xdr:col>
      <xdr:colOff>1439694</xdr:colOff>
      <xdr:row>11</xdr:row>
      <xdr:rowOff>248865</xdr:rowOff>
    </xdr:from>
    <xdr:to>
      <xdr:col>4</xdr:col>
      <xdr:colOff>1110574</xdr:colOff>
      <xdr:row>11</xdr:row>
      <xdr:rowOff>579065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2DFFA0-CAC2-4F6F-5C17-7A7DEFE8A009}"/>
            </a:ext>
          </a:extLst>
        </xdr:cNvPr>
        <xdr:cNvSpPr/>
      </xdr:nvSpPr>
      <xdr:spPr>
        <a:xfrm>
          <a:off x="8127460" y="4237205"/>
          <a:ext cx="1357008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glaçage</a:t>
          </a:r>
          <a:r>
            <a:rPr lang="fr-FR" sz="1100" baseline="0"/>
            <a:t> coloré rose</a:t>
          </a:r>
          <a:endParaRPr lang="fr-FR" sz="1100"/>
        </a:p>
      </xdr:txBody>
    </xdr:sp>
    <xdr:clientData/>
  </xdr:twoCellAnchor>
  <xdr:twoCellAnchor>
    <xdr:from>
      <xdr:col>3</xdr:col>
      <xdr:colOff>1378086</xdr:colOff>
      <xdr:row>12</xdr:row>
      <xdr:rowOff>473412</xdr:rowOff>
    </xdr:from>
    <xdr:to>
      <xdr:col>4</xdr:col>
      <xdr:colOff>1613171</xdr:colOff>
      <xdr:row>13</xdr:row>
      <xdr:rowOff>137808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0ED158-0726-4209-985B-1078A4C0D4D9}"/>
            </a:ext>
          </a:extLst>
        </xdr:cNvPr>
        <xdr:cNvSpPr/>
      </xdr:nvSpPr>
      <xdr:spPr>
        <a:xfrm>
          <a:off x="8065852" y="5134582"/>
          <a:ext cx="1921213" cy="33722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préparation à la framboise</a:t>
          </a:r>
        </a:p>
      </xdr:txBody>
    </xdr:sp>
    <xdr:clientData/>
  </xdr:twoCellAnchor>
  <xdr:twoCellAnchor>
    <xdr:from>
      <xdr:col>2</xdr:col>
      <xdr:colOff>648510</xdr:colOff>
      <xdr:row>11</xdr:row>
      <xdr:rowOff>397213</xdr:rowOff>
    </xdr:from>
    <xdr:to>
      <xdr:col>3</xdr:col>
      <xdr:colOff>1439694</xdr:colOff>
      <xdr:row>11</xdr:row>
      <xdr:rowOff>413965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A9593AA6-DE12-4706-A776-F54D479CE260}"/>
            </a:ext>
          </a:extLst>
        </xdr:cNvPr>
        <xdr:cNvCxnSpPr>
          <a:stCxn id="5" idx="1"/>
        </xdr:cNvCxnSpPr>
      </xdr:nvCxnSpPr>
      <xdr:spPr>
        <a:xfrm flipH="1" flipV="1">
          <a:off x="5317787" y="4385553"/>
          <a:ext cx="2809673" cy="167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1419697</xdr:colOff>
      <xdr:row>11</xdr:row>
      <xdr:rowOff>662832</xdr:rowOff>
    </xdr:from>
    <xdr:to>
      <xdr:col>4</xdr:col>
      <xdr:colOff>1102468</xdr:colOff>
      <xdr:row>12</xdr:row>
      <xdr:rowOff>320202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728D39E-E1C5-49EE-8F43-301702F76FF7}"/>
            </a:ext>
          </a:extLst>
        </xdr:cNvPr>
        <xdr:cNvSpPr/>
      </xdr:nvSpPr>
      <xdr:spPr>
        <a:xfrm>
          <a:off x="8107463" y="4651172"/>
          <a:ext cx="1368899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mousse framboise</a:t>
          </a:r>
        </a:p>
      </xdr:txBody>
    </xdr:sp>
    <xdr:clientData/>
  </xdr:twoCellAnchor>
  <xdr:twoCellAnchor>
    <xdr:from>
      <xdr:col>0</xdr:col>
      <xdr:colOff>1061936</xdr:colOff>
      <xdr:row>13</xdr:row>
      <xdr:rowOff>194552</xdr:rowOff>
    </xdr:from>
    <xdr:to>
      <xdr:col>0</xdr:col>
      <xdr:colOff>3043136</xdr:colOff>
      <xdr:row>13</xdr:row>
      <xdr:rowOff>524752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472E33C-B2CD-47CB-B41C-698261A6ACFD}"/>
            </a:ext>
          </a:extLst>
        </xdr:cNvPr>
        <xdr:cNvSpPr/>
      </xdr:nvSpPr>
      <xdr:spPr>
        <a:xfrm>
          <a:off x="1061936" y="5528552"/>
          <a:ext cx="1981200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Biscuit</a:t>
          </a:r>
          <a:r>
            <a:rPr lang="fr-FR" sz="1100" baseline="0"/>
            <a:t> nature</a:t>
          </a:r>
          <a:endParaRPr lang="fr-FR" sz="1100"/>
        </a:p>
      </xdr:txBody>
    </xdr:sp>
    <xdr:clientData/>
  </xdr:twoCellAnchor>
  <xdr:twoCellAnchor>
    <xdr:from>
      <xdr:col>3</xdr:col>
      <xdr:colOff>1378086</xdr:colOff>
      <xdr:row>13</xdr:row>
      <xdr:rowOff>356680</xdr:rowOff>
    </xdr:from>
    <xdr:to>
      <xdr:col>4</xdr:col>
      <xdr:colOff>1653702</xdr:colOff>
      <xdr:row>14</xdr:row>
      <xdr:rowOff>14050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E1F0B6-1559-47F4-A4EA-E6929CF98D2D}"/>
            </a:ext>
          </a:extLst>
        </xdr:cNvPr>
        <xdr:cNvSpPr/>
      </xdr:nvSpPr>
      <xdr:spPr>
        <a:xfrm>
          <a:off x="8065852" y="5690680"/>
          <a:ext cx="1961744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crémeux pistache</a:t>
          </a:r>
        </a:p>
      </xdr:txBody>
    </xdr:sp>
    <xdr:clientData/>
  </xdr:twoCellAnchor>
  <xdr:twoCellAnchor editAs="oneCell">
    <xdr:from>
      <xdr:col>1</xdr:col>
      <xdr:colOff>543129</xdr:colOff>
      <xdr:row>9</xdr:row>
      <xdr:rowOff>129702</xdr:rowOff>
    </xdr:from>
    <xdr:to>
      <xdr:col>3</xdr:col>
      <xdr:colOff>576770</xdr:colOff>
      <xdr:row>15</xdr:row>
      <xdr:rowOff>229410</xdr:rowOff>
    </xdr:to>
    <xdr:pic>
      <xdr:nvPicPr>
        <xdr:cNvPr id="22" name="Image 21">
          <a:extLst>
            <a:ext uri="{FF2B5EF4-FFF2-40B4-BE49-F238E27FC236}">
              <a16:creationId xmlns:a16="http://schemas.microsoft.com/office/drawing/2014/main" id="{97AC623D-454D-6C1B-9E32-6C9D3B4D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4086" y="3518170"/>
          <a:ext cx="3600450" cy="3390900"/>
        </a:xfrm>
        <a:prstGeom prst="rect">
          <a:avLst/>
        </a:prstGeom>
      </xdr:spPr>
    </xdr:pic>
    <xdr:clientData/>
  </xdr:twoCellAnchor>
  <xdr:twoCellAnchor editAs="oneCell">
    <xdr:from>
      <xdr:col>6</xdr:col>
      <xdr:colOff>583659</xdr:colOff>
      <xdr:row>10</xdr:row>
      <xdr:rowOff>125681</xdr:rowOff>
    </xdr:from>
    <xdr:to>
      <xdr:col>6</xdr:col>
      <xdr:colOff>2966563</xdr:colOff>
      <xdr:row>14</xdr:row>
      <xdr:rowOff>668358</xdr:rowOff>
    </xdr:to>
    <xdr:pic>
      <xdr:nvPicPr>
        <xdr:cNvPr id="26" name="Image 25">
          <a:extLst>
            <a:ext uri="{FF2B5EF4-FFF2-40B4-BE49-F238E27FC236}">
              <a16:creationId xmlns:a16="http://schemas.microsoft.com/office/drawing/2014/main" id="{4835EC5D-7E3A-E960-0DA8-40CEEB4A9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2638" y="3797872"/>
          <a:ext cx="2382904" cy="2877316"/>
        </a:xfrm>
        <a:prstGeom prst="rect">
          <a:avLst/>
        </a:prstGeom>
      </xdr:spPr>
    </xdr:pic>
    <xdr:clientData/>
  </xdr:twoCellAnchor>
  <xdr:twoCellAnchor>
    <xdr:from>
      <xdr:col>2</xdr:col>
      <xdr:colOff>1483468</xdr:colOff>
      <xdr:row>12</xdr:row>
      <xdr:rowOff>155102</xdr:rowOff>
    </xdr:from>
    <xdr:to>
      <xdr:col>3</xdr:col>
      <xdr:colOff>1419697</xdr:colOff>
      <xdr:row>12</xdr:row>
      <xdr:rowOff>543128</xdr:rowOff>
    </xdr:to>
    <xdr:cxnSp macro="">
      <xdr:nvCxnSpPr>
        <xdr:cNvPr id="30" name="Connecteur droit avec flèche 29">
          <a:extLst>
            <a:ext uri="{FF2B5EF4-FFF2-40B4-BE49-F238E27FC236}">
              <a16:creationId xmlns:a16="http://schemas.microsoft.com/office/drawing/2014/main" id="{A57450CB-52ED-46AD-8B70-D2A46174DD9C}"/>
            </a:ext>
          </a:extLst>
        </xdr:cNvPr>
        <xdr:cNvCxnSpPr>
          <a:stCxn id="20" idx="1"/>
        </xdr:cNvCxnSpPr>
      </xdr:nvCxnSpPr>
      <xdr:spPr>
        <a:xfrm flipH="1">
          <a:off x="6152745" y="4816272"/>
          <a:ext cx="1954718" cy="3880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1491574</xdr:colOff>
      <xdr:row>12</xdr:row>
      <xdr:rowOff>642025</xdr:rowOff>
    </xdr:from>
    <xdr:to>
      <xdr:col>3</xdr:col>
      <xdr:colOff>1378086</xdr:colOff>
      <xdr:row>13</xdr:row>
      <xdr:rowOff>170234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6A41DB22-0734-4E23-A1B1-8C8D1E2EF6B0}"/>
            </a:ext>
          </a:extLst>
        </xdr:cNvPr>
        <xdr:cNvCxnSpPr>
          <a:stCxn id="6" idx="1"/>
        </xdr:cNvCxnSpPr>
      </xdr:nvCxnSpPr>
      <xdr:spPr>
        <a:xfrm flipH="1">
          <a:off x="6160851" y="5303195"/>
          <a:ext cx="1905001" cy="20103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3043136</xdr:colOff>
      <xdr:row>13</xdr:row>
      <xdr:rowOff>359652</xdr:rowOff>
    </xdr:from>
    <xdr:to>
      <xdr:col>2</xdr:col>
      <xdr:colOff>1361872</xdr:colOff>
      <xdr:row>13</xdr:row>
      <xdr:rowOff>397213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9CA77988-5092-433D-AA55-7B24475329F4}"/>
            </a:ext>
          </a:extLst>
        </xdr:cNvPr>
        <xdr:cNvCxnSpPr>
          <a:stCxn id="17" idx="3"/>
        </xdr:cNvCxnSpPr>
      </xdr:nvCxnSpPr>
      <xdr:spPr>
        <a:xfrm>
          <a:off x="3043136" y="5693652"/>
          <a:ext cx="2988013" cy="375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3043136</xdr:colOff>
      <xdr:row>13</xdr:row>
      <xdr:rowOff>359652</xdr:rowOff>
    </xdr:from>
    <xdr:to>
      <xdr:col>2</xdr:col>
      <xdr:colOff>1418617</xdr:colOff>
      <xdr:row>14</xdr:row>
      <xdr:rowOff>72957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5ED66C94-242E-4255-BF15-99F240ACE210}"/>
            </a:ext>
          </a:extLst>
        </xdr:cNvPr>
        <xdr:cNvCxnSpPr>
          <a:stCxn id="17" idx="3"/>
        </xdr:cNvCxnSpPr>
      </xdr:nvCxnSpPr>
      <xdr:spPr>
        <a:xfrm>
          <a:off x="3043136" y="5693652"/>
          <a:ext cx="3044758" cy="3861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1524000</xdr:colOff>
      <xdr:row>13</xdr:row>
      <xdr:rowOff>397213</xdr:rowOff>
    </xdr:from>
    <xdr:to>
      <xdr:col>3</xdr:col>
      <xdr:colOff>1378086</xdr:colOff>
      <xdr:row>13</xdr:row>
      <xdr:rowOff>521780</xdr:rowOff>
    </xdr:to>
    <xdr:cxnSp macro="">
      <xdr:nvCxnSpPr>
        <xdr:cNvPr id="44" name="Connecteur droit avec flèche 43">
          <a:extLst>
            <a:ext uri="{FF2B5EF4-FFF2-40B4-BE49-F238E27FC236}">
              <a16:creationId xmlns:a16="http://schemas.microsoft.com/office/drawing/2014/main" id="{40ACC026-160B-45B5-BB6C-21DECDD9CA62}"/>
            </a:ext>
          </a:extLst>
        </xdr:cNvPr>
        <xdr:cNvCxnSpPr>
          <a:stCxn id="18" idx="1"/>
        </xdr:cNvCxnSpPr>
      </xdr:nvCxnSpPr>
      <xdr:spPr>
        <a:xfrm flipH="1" flipV="1">
          <a:off x="6193277" y="5731213"/>
          <a:ext cx="1872575" cy="1245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1305126</xdr:colOff>
      <xdr:row>14</xdr:row>
      <xdr:rowOff>113488</xdr:rowOff>
    </xdr:from>
    <xdr:to>
      <xdr:col>4</xdr:col>
      <xdr:colOff>1580742</xdr:colOff>
      <xdr:row>14</xdr:row>
      <xdr:rowOff>443688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81CE013-96E5-4E1B-BB12-9F464A39D7F0}"/>
            </a:ext>
          </a:extLst>
        </xdr:cNvPr>
        <xdr:cNvSpPr/>
      </xdr:nvSpPr>
      <xdr:spPr>
        <a:xfrm>
          <a:off x="7992892" y="6120318"/>
          <a:ext cx="1961744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feuillantine</a:t>
          </a:r>
          <a:r>
            <a:rPr lang="fr-FR" sz="1100" baseline="0"/>
            <a:t> chocolat blanc</a:t>
          </a:r>
          <a:endParaRPr lang="fr-FR" sz="1100"/>
        </a:p>
      </xdr:txBody>
    </xdr:sp>
    <xdr:clientData/>
  </xdr:twoCellAnchor>
  <xdr:twoCellAnchor>
    <xdr:from>
      <xdr:col>2</xdr:col>
      <xdr:colOff>1556425</xdr:colOff>
      <xdr:row>13</xdr:row>
      <xdr:rowOff>583660</xdr:rowOff>
    </xdr:from>
    <xdr:to>
      <xdr:col>3</xdr:col>
      <xdr:colOff>1262976</xdr:colOff>
      <xdr:row>14</xdr:row>
      <xdr:rowOff>212116</xdr:rowOff>
    </xdr:to>
    <xdr:cxnSp macro="">
      <xdr:nvCxnSpPr>
        <xdr:cNvPr id="48" name="Connecteur droit avec flèche 47">
          <a:extLst>
            <a:ext uri="{FF2B5EF4-FFF2-40B4-BE49-F238E27FC236}">
              <a16:creationId xmlns:a16="http://schemas.microsoft.com/office/drawing/2014/main" id="{F905B308-6724-4FCD-ABC8-BCCC1E52467E}"/>
            </a:ext>
          </a:extLst>
        </xdr:cNvPr>
        <xdr:cNvCxnSpPr/>
      </xdr:nvCxnSpPr>
      <xdr:spPr>
        <a:xfrm flipH="1" flipV="1">
          <a:off x="6225702" y="5917660"/>
          <a:ext cx="1725040" cy="3012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3043136</xdr:colOff>
      <xdr:row>13</xdr:row>
      <xdr:rowOff>359652</xdr:rowOff>
    </xdr:from>
    <xdr:to>
      <xdr:col>2</xdr:col>
      <xdr:colOff>1418617</xdr:colOff>
      <xdr:row>13</xdr:row>
      <xdr:rowOff>591766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6B6DE16C-9FEF-43C8-99BC-582261FBA90F}"/>
            </a:ext>
          </a:extLst>
        </xdr:cNvPr>
        <xdr:cNvCxnSpPr>
          <a:stCxn id="17" idx="3"/>
        </xdr:cNvCxnSpPr>
      </xdr:nvCxnSpPr>
      <xdr:spPr>
        <a:xfrm>
          <a:off x="3043136" y="5693652"/>
          <a:ext cx="3044758" cy="23211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209550</xdr:colOff>
      <xdr:row>0</xdr:row>
      <xdr:rowOff>114300</xdr:rowOff>
    </xdr:from>
    <xdr:ext cx="1781175" cy="676275"/>
    <xdr:pic>
      <xdr:nvPicPr>
        <xdr:cNvPr id="3" name="Image 2">
          <a:extLst>
            <a:ext uri="{FF2B5EF4-FFF2-40B4-BE49-F238E27FC236}">
              <a16:creationId xmlns:a16="http://schemas.microsoft.com/office/drawing/2014/main" id="{62F7C02F-29B1-4CAB-B893-82E7509D92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14300"/>
          <a:ext cx="1781175" cy="6762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1</xdr:row>
      <xdr:rowOff>28575</xdr:rowOff>
    </xdr:from>
    <xdr:ext cx="1704975" cy="676276"/>
    <xdr:pic>
      <xdr:nvPicPr>
        <xdr:cNvPr id="3" name="Image 2">
          <a:extLst>
            <a:ext uri="{FF2B5EF4-FFF2-40B4-BE49-F238E27FC236}">
              <a16:creationId xmlns:a16="http://schemas.microsoft.com/office/drawing/2014/main" id="{B025C8FE-BB72-4C62-8A17-C2476D321C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219075"/>
          <a:ext cx="1704975" cy="6762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d56\Projets-Produits\Users\frdnelmila.COUPDEPATES\AppData\Local\Microsoft\Windows\INetCache\Content.Outlook\IGXWCX7J\SDVT-EN-102%20FT%20D&#233;veloppement_v1.0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ueil"/>
      <sheetName val="Composition"/>
      <sheetName val="Organo"/>
      <sheetName val="Emballages"/>
      <sheetName val="Arguments"/>
      <sheetName val="Nutrition"/>
      <sheetName val="Mise en oeuvre"/>
      <sheetName val="Signature"/>
      <sheetName val="Fonctionnement tableau emb"/>
      <sheetName val="Listes"/>
      <sheetName val="Listes masqu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>aucune certification</v>
          </cell>
        </row>
        <row r="3">
          <cell r="E3" t="str">
            <v>RSPO - segregated</v>
          </cell>
        </row>
        <row r="4">
          <cell r="E4" t="str">
            <v xml:space="preserve">RSPO - mass balance </v>
          </cell>
        </row>
        <row r="5">
          <cell r="E5" t="str">
            <v xml:space="preserve">RSPO - book and claim 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view="pageBreakPreview" topLeftCell="A22" zoomScale="94" zoomScaleNormal="60" zoomScaleSheetLayoutView="94" workbookViewId="0">
      <selection activeCell="B55" sqref="B55"/>
    </sheetView>
  </sheetViews>
  <sheetFormatPr baseColWidth="10" defaultRowHeight="15" x14ac:dyDescent="0.25"/>
  <cols>
    <col min="1" max="1" width="45.5703125" customWidth="1"/>
    <col min="2" max="2" width="22.5703125" customWidth="1"/>
    <col min="3" max="3" width="29.42578125" customWidth="1"/>
    <col min="4" max="4" width="24.5703125" customWidth="1"/>
    <col min="5" max="5" width="32.85546875" customWidth="1"/>
    <col min="6" max="6" width="26.140625" customWidth="1"/>
    <col min="7" max="7" width="45.42578125" customWidth="1"/>
    <col min="12" max="12" width="49.5703125" customWidth="1"/>
    <col min="13" max="13" width="1.5703125" hidden="1" customWidth="1"/>
  </cols>
  <sheetData>
    <row r="1" spans="1:7" ht="14.25" customHeight="1" x14ac:dyDescent="0.25">
      <c r="A1" s="204"/>
      <c r="B1" s="1" t="s">
        <v>7</v>
      </c>
      <c r="C1" s="190"/>
      <c r="D1" s="190"/>
      <c r="E1" s="190"/>
      <c r="F1" s="190"/>
      <c r="G1" s="195" t="s">
        <v>63</v>
      </c>
    </row>
    <row r="2" spans="1:7" ht="19.5" customHeight="1" x14ac:dyDescent="0.25">
      <c r="A2" s="204"/>
      <c r="B2" s="191"/>
      <c r="C2" s="192"/>
      <c r="D2" s="192"/>
      <c r="E2" s="192"/>
      <c r="F2" s="192"/>
      <c r="G2" s="196"/>
    </row>
    <row r="3" spans="1:7" ht="24.75" customHeight="1" x14ac:dyDescent="0.25">
      <c r="A3" s="204"/>
      <c r="B3" s="193"/>
      <c r="C3" s="194"/>
      <c r="D3" s="194"/>
      <c r="E3" s="194"/>
      <c r="F3" s="194"/>
      <c r="G3" s="20" t="s">
        <v>106</v>
      </c>
    </row>
    <row r="4" spans="1:7" ht="24.95" customHeight="1" x14ac:dyDescent="0.25">
      <c r="A4" s="200" t="s">
        <v>0</v>
      </c>
      <c r="B4" s="200"/>
      <c r="C4" s="200"/>
      <c r="D4" s="200"/>
      <c r="E4" s="200"/>
      <c r="F4" s="200"/>
      <c r="G4" s="200"/>
    </row>
    <row r="5" spans="1:7" ht="33" customHeight="1" x14ac:dyDescent="0.25">
      <c r="A5" s="21" t="s">
        <v>8</v>
      </c>
      <c r="B5" s="202" t="s">
        <v>194</v>
      </c>
      <c r="C5" s="202"/>
      <c r="D5" s="202"/>
      <c r="E5" s="202"/>
      <c r="F5" s="202"/>
      <c r="G5" s="202"/>
    </row>
    <row r="6" spans="1:7" ht="51" customHeight="1" x14ac:dyDescent="0.25">
      <c r="A6" s="22" t="s">
        <v>59</v>
      </c>
      <c r="B6" s="202"/>
      <c r="C6" s="202"/>
      <c r="D6" s="202"/>
      <c r="E6" s="202"/>
      <c r="F6" s="202"/>
      <c r="G6" s="202"/>
    </row>
    <row r="7" spans="1:7" ht="33" customHeight="1" x14ac:dyDescent="0.25">
      <c r="A7" s="22" t="s">
        <v>6</v>
      </c>
      <c r="B7" s="221" t="s">
        <v>142</v>
      </c>
      <c r="C7" s="221"/>
      <c r="D7" s="221"/>
      <c r="E7" s="221"/>
      <c r="F7" s="221"/>
      <c r="G7" s="221"/>
    </row>
    <row r="8" spans="1:7" ht="33" customHeight="1" x14ac:dyDescent="0.25">
      <c r="A8" s="22" t="s">
        <v>9</v>
      </c>
      <c r="B8" s="222" t="s">
        <v>144</v>
      </c>
      <c r="C8" s="222"/>
      <c r="D8" s="222"/>
      <c r="E8" s="222"/>
      <c r="F8" s="222"/>
      <c r="G8" s="222"/>
    </row>
    <row r="9" spans="1:7" ht="33" customHeight="1" x14ac:dyDescent="0.25">
      <c r="A9" s="22" t="s">
        <v>10</v>
      </c>
      <c r="B9" s="202" t="s">
        <v>143</v>
      </c>
      <c r="C9" s="202"/>
      <c r="D9" s="202"/>
      <c r="E9" s="202"/>
      <c r="F9" s="202"/>
      <c r="G9" s="202"/>
    </row>
    <row r="10" spans="1:7" ht="22.5" customHeight="1" x14ac:dyDescent="0.25">
      <c r="A10" s="56"/>
      <c r="B10" s="56"/>
      <c r="C10" s="56"/>
      <c r="D10" s="56"/>
      <c r="E10" s="56"/>
      <c r="F10" s="56"/>
      <c r="G10" s="56"/>
    </row>
    <row r="11" spans="1:7" ht="24.75" customHeight="1" x14ac:dyDescent="0.25">
      <c r="A11" s="200" t="s">
        <v>1</v>
      </c>
      <c r="B11" s="200"/>
      <c r="C11" s="200"/>
      <c r="D11" s="200"/>
      <c r="E11" s="200"/>
      <c r="F11" s="200"/>
      <c r="G11" s="200"/>
    </row>
    <row r="12" spans="1:7" ht="53.25" customHeight="1" x14ac:dyDescent="0.25">
      <c r="A12" s="202"/>
      <c r="B12" s="202"/>
      <c r="C12" s="202"/>
      <c r="D12" s="202"/>
      <c r="E12" s="202"/>
      <c r="F12" s="202"/>
      <c r="G12" s="202"/>
    </row>
    <row r="13" spans="1:7" ht="53.25" customHeight="1" x14ac:dyDescent="0.25">
      <c r="A13" s="202"/>
      <c r="B13" s="202"/>
      <c r="C13" s="202"/>
      <c r="D13" s="202"/>
      <c r="E13" s="202"/>
      <c r="F13" s="202"/>
      <c r="G13" s="202"/>
    </row>
    <row r="14" spans="1:7" ht="53.25" customHeight="1" x14ac:dyDescent="0.25">
      <c r="A14" s="202"/>
      <c r="B14" s="202"/>
      <c r="C14" s="202"/>
      <c r="D14" s="202"/>
      <c r="E14" s="202"/>
      <c r="F14" s="202"/>
      <c r="G14" s="202"/>
    </row>
    <row r="15" spans="1:7" ht="53.25" customHeight="1" x14ac:dyDescent="0.25">
      <c r="A15" s="202"/>
      <c r="B15" s="202"/>
      <c r="C15" s="202"/>
      <c r="D15" s="202"/>
      <c r="E15" s="202"/>
      <c r="F15" s="202"/>
      <c r="G15" s="202"/>
    </row>
    <row r="16" spans="1:7" ht="24.95" customHeight="1" x14ac:dyDescent="0.25">
      <c r="A16" s="202"/>
      <c r="B16" s="202"/>
      <c r="C16" s="202"/>
      <c r="D16" s="202"/>
      <c r="E16" s="202"/>
      <c r="F16" s="202"/>
      <c r="G16" s="202"/>
    </row>
    <row r="17" spans="1:13" ht="24.95" customHeight="1" x14ac:dyDescent="0.25">
      <c r="A17" s="57"/>
      <c r="B17" s="57"/>
      <c r="C17" s="57"/>
      <c r="D17" s="57"/>
      <c r="E17" s="57"/>
      <c r="F17" s="57"/>
      <c r="G17" s="57"/>
    </row>
    <row r="18" spans="1:13" ht="24.95" customHeight="1" x14ac:dyDescent="0.25">
      <c r="A18" s="201" t="s">
        <v>12</v>
      </c>
      <c r="B18" s="201"/>
      <c r="C18" s="201"/>
      <c r="D18" s="201"/>
      <c r="E18" s="201"/>
      <c r="F18" s="201"/>
      <c r="G18" s="201"/>
    </row>
    <row r="19" spans="1:13" ht="35.25" customHeight="1" x14ac:dyDescent="0.25">
      <c r="A19" s="197" t="s">
        <v>11</v>
      </c>
      <c r="B19" s="198"/>
      <c r="C19" s="199"/>
      <c r="D19" s="202" t="s">
        <v>145</v>
      </c>
      <c r="E19" s="202"/>
      <c r="F19" s="202"/>
      <c r="G19" s="202"/>
    </row>
    <row r="20" spans="1:13" ht="45" customHeight="1" x14ac:dyDescent="0.25">
      <c r="A20" s="197" t="s">
        <v>13</v>
      </c>
      <c r="B20" s="198"/>
      <c r="C20" s="199"/>
      <c r="D20" s="203">
        <v>547</v>
      </c>
      <c r="E20" s="203"/>
      <c r="F20" s="203"/>
      <c r="G20" s="203"/>
    </row>
    <row r="21" spans="1:13" ht="52.5" customHeight="1" x14ac:dyDescent="0.25">
      <c r="A21" s="197" t="s">
        <v>27</v>
      </c>
      <c r="B21" s="198"/>
      <c r="C21" s="199"/>
      <c r="D21" s="203" t="s">
        <v>146</v>
      </c>
      <c r="E21" s="203"/>
      <c r="F21" s="203"/>
      <c r="G21" s="203"/>
    </row>
    <row r="22" spans="1:13" ht="45" customHeight="1" x14ac:dyDescent="0.25">
      <c r="A22" s="223" t="s">
        <v>2</v>
      </c>
      <c r="B22" s="224"/>
      <c r="C22" s="225"/>
      <c r="D22" s="220" t="s">
        <v>185</v>
      </c>
      <c r="E22" s="220"/>
      <c r="F22" s="220"/>
      <c r="G22" s="220"/>
    </row>
    <row r="23" spans="1:13" x14ac:dyDescent="0.25">
      <c r="A23" s="58"/>
      <c r="B23" s="58"/>
      <c r="C23" s="58"/>
      <c r="D23" s="58"/>
      <c r="E23" s="58"/>
      <c r="F23" s="58"/>
      <c r="G23" s="58"/>
    </row>
    <row r="24" spans="1:13" ht="24" customHeight="1" x14ac:dyDescent="0.25">
      <c r="A24" s="215" t="s">
        <v>37</v>
      </c>
      <c r="B24" s="216"/>
      <c r="C24" s="216"/>
      <c r="D24" s="206"/>
      <c r="E24" s="206"/>
      <c r="F24" s="206"/>
      <c r="G24" s="206"/>
    </row>
    <row r="25" spans="1:13" ht="32.25" customHeight="1" x14ac:dyDescent="0.25">
      <c r="A25" s="213" t="s">
        <v>29</v>
      </c>
      <c r="B25" s="213"/>
      <c r="C25" s="213"/>
      <c r="D25" s="213"/>
      <c r="E25" s="29" t="s">
        <v>147</v>
      </c>
      <c r="F25" s="61" t="s">
        <v>180</v>
      </c>
      <c r="G25" s="61"/>
    </row>
    <row r="26" spans="1:13" ht="28.5" customHeight="1" x14ac:dyDescent="0.25">
      <c r="A26" s="217" t="s">
        <v>30</v>
      </c>
      <c r="B26" s="217"/>
      <c r="C26" s="217"/>
      <c r="D26" s="217"/>
      <c r="E26" s="30"/>
      <c r="F26" s="61"/>
      <c r="G26" s="61"/>
      <c r="H26" s="3"/>
    </row>
    <row r="27" spans="1:13" ht="31.5" customHeight="1" x14ac:dyDescent="0.25">
      <c r="A27" s="213" t="s">
        <v>31</v>
      </c>
      <c r="B27" s="213"/>
      <c r="C27" s="213"/>
      <c r="D27" s="213"/>
      <c r="E27" s="29" t="s">
        <v>148</v>
      </c>
      <c r="F27" s="218" t="s">
        <v>110</v>
      </c>
      <c r="G27" s="219"/>
      <c r="H27" s="3"/>
    </row>
    <row r="28" spans="1:13" ht="23.25" customHeight="1" x14ac:dyDescent="0.25">
      <c r="A28" s="212" t="s">
        <v>32</v>
      </c>
      <c r="B28" s="212"/>
      <c r="C28" s="212"/>
      <c r="D28" s="212"/>
      <c r="E28" s="31" t="s">
        <v>147</v>
      </c>
      <c r="F28" s="218"/>
      <c r="G28" s="219"/>
      <c r="H28" s="3"/>
      <c r="I28" s="3"/>
      <c r="J28" s="3"/>
      <c r="K28" s="3"/>
      <c r="L28" s="3"/>
      <c r="M28" s="3"/>
    </row>
    <row r="29" spans="1:13" ht="36" customHeight="1" x14ac:dyDescent="0.25">
      <c r="A29" s="213" t="s">
        <v>64</v>
      </c>
      <c r="B29" s="213"/>
      <c r="C29" s="213"/>
      <c r="D29" s="213"/>
      <c r="E29" s="29" t="s">
        <v>149</v>
      </c>
      <c r="F29" s="218"/>
      <c r="G29" s="219"/>
      <c r="H29" s="3"/>
      <c r="I29" s="3"/>
      <c r="J29" s="3"/>
      <c r="K29" s="3"/>
      <c r="L29" s="3"/>
      <c r="M29" s="3"/>
    </row>
    <row r="30" spans="1:13" ht="33.75" customHeight="1" x14ac:dyDescent="0.25">
      <c r="A30" s="212" t="s">
        <v>33</v>
      </c>
      <c r="B30" s="212"/>
      <c r="C30" s="212"/>
      <c r="D30" s="212"/>
      <c r="E30" s="31" t="s">
        <v>147</v>
      </c>
      <c r="F30" s="61"/>
      <c r="G30" s="61"/>
      <c r="H30" s="3"/>
      <c r="I30" s="3"/>
      <c r="J30" s="3"/>
      <c r="K30" s="3"/>
      <c r="L30" s="3"/>
      <c r="M30" s="3"/>
    </row>
    <row r="31" spans="1:13" ht="33.75" customHeight="1" x14ac:dyDescent="0.25">
      <c r="A31" s="213" t="s">
        <v>34</v>
      </c>
      <c r="B31" s="213"/>
      <c r="C31" s="213"/>
      <c r="D31" s="213"/>
      <c r="E31" s="32" t="s">
        <v>150</v>
      </c>
      <c r="F31" s="61"/>
      <c r="G31" s="61"/>
      <c r="H31" s="3"/>
      <c r="I31" s="3"/>
      <c r="J31" s="3"/>
      <c r="K31" s="3"/>
      <c r="L31" s="3"/>
      <c r="M31" s="3"/>
    </row>
    <row r="32" spans="1:13" ht="33.75" customHeight="1" x14ac:dyDescent="0.25">
      <c r="A32" s="212" t="s">
        <v>35</v>
      </c>
      <c r="B32" s="212"/>
      <c r="C32" s="212"/>
      <c r="D32" s="212"/>
      <c r="E32" s="31" t="s">
        <v>148</v>
      </c>
      <c r="F32" s="61"/>
      <c r="G32" s="61"/>
      <c r="H32" s="3"/>
      <c r="I32" s="3"/>
      <c r="J32" s="3"/>
      <c r="K32" s="3"/>
      <c r="L32" s="3"/>
      <c r="M32" s="3"/>
    </row>
    <row r="33" spans="1:13" ht="33.75" customHeight="1" x14ac:dyDescent="0.25">
      <c r="A33" s="213" t="s">
        <v>36</v>
      </c>
      <c r="B33" s="213"/>
      <c r="C33" s="213"/>
      <c r="D33" s="213"/>
      <c r="E33" s="33"/>
      <c r="F33" s="61"/>
      <c r="G33" s="61"/>
      <c r="H33" s="3"/>
      <c r="I33" s="3"/>
      <c r="J33" s="3"/>
      <c r="K33" s="3"/>
      <c r="L33" s="3"/>
      <c r="M33" s="3"/>
    </row>
    <row r="34" spans="1:13" ht="22.5" customHeight="1" x14ac:dyDescent="0.25">
      <c r="A34" s="62"/>
      <c r="B34" s="62"/>
      <c r="C34" s="62"/>
      <c r="D34" s="62"/>
      <c r="E34" s="63"/>
      <c r="F34" s="64"/>
      <c r="G34" s="64"/>
      <c r="H34" s="3"/>
      <c r="I34" s="3"/>
      <c r="J34" s="3"/>
      <c r="K34" s="3"/>
      <c r="L34" s="3"/>
      <c r="M34" s="3"/>
    </row>
    <row r="35" spans="1:13" ht="27.95" customHeight="1" x14ac:dyDescent="0.25">
      <c r="A35" s="201" t="s">
        <v>4</v>
      </c>
      <c r="B35" s="201"/>
      <c r="C35" s="201"/>
      <c r="D35" s="201"/>
      <c r="E35" s="201"/>
      <c r="F35" s="201"/>
      <c r="G35" s="201"/>
    </row>
    <row r="36" spans="1:13" ht="35.25" customHeight="1" x14ac:dyDescent="0.25">
      <c r="A36" s="172"/>
      <c r="B36" s="172" t="s">
        <v>16</v>
      </c>
      <c r="C36" s="172" t="s">
        <v>17</v>
      </c>
      <c r="D36" s="57"/>
      <c r="E36" s="57"/>
      <c r="F36" s="57"/>
      <c r="G36" s="65"/>
    </row>
    <row r="37" spans="1:13" ht="35.25" customHeight="1" x14ac:dyDescent="0.25">
      <c r="A37" s="23" t="s">
        <v>38</v>
      </c>
      <c r="B37" s="34">
        <v>430</v>
      </c>
      <c r="C37" s="35">
        <v>430</v>
      </c>
      <c r="D37" s="65"/>
      <c r="E37" s="65"/>
      <c r="F37" s="65"/>
      <c r="G37" s="65"/>
    </row>
    <row r="38" spans="1:13" ht="35.25" customHeight="1" x14ac:dyDescent="0.25">
      <c r="A38" s="23" t="s">
        <v>15</v>
      </c>
      <c r="B38" s="185">
        <v>160</v>
      </c>
      <c r="C38" s="35">
        <v>160</v>
      </c>
      <c r="D38" s="65"/>
      <c r="E38" s="65"/>
      <c r="F38" s="65"/>
      <c r="G38" s="65"/>
    </row>
    <row r="39" spans="1:13" ht="35.25" customHeight="1" x14ac:dyDescent="0.25">
      <c r="A39" s="23" t="s">
        <v>14</v>
      </c>
      <c r="B39" s="35">
        <v>80</v>
      </c>
      <c r="C39" s="35">
        <v>80</v>
      </c>
      <c r="D39" s="66"/>
      <c r="E39" s="66"/>
      <c r="F39" s="65"/>
      <c r="G39" s="65"/>
    </row>
    <row r="40" spans="1:13" ht="35.25" customHeight="1" x14ac:dyDescent="0.25">
      <c r="A40" s="23" t="s">
        <v>19</v>
      </c>
      <c r="B40" s="35">
        <v>70</v>
      </c>
      <c r="C40" s="35">
        <v>70</v>
      </c>
      <c r="D40" s="65"/>
      <c r="E40" s="65"/>
      <c r="F40" s="65"/>
      <c r="G40" s="65"/>
    </row>
    <row r="41" spans="1:13" ht="35.25" customHeight="1" x14ac:dyDescent="0.25">
      <c r="A41" s="23" t="s">
        <v>3</v>
      </c>
      <c r="B41" s="35"/>
      <c r="C41" s="35"/>
      <c r="D41" s="65"/>
      <c r="E41" s="65"/>
      <c r="F41" s="65"/>
      <c r="G41" s="65"/>
    </row>
    <row r="42" spans="1:13" ht="9.6" customHeight="1" x14ac:dyDescent="0.25">
      <c r="A42" s="173"/>
      <c r="B42" s="171"/>
      <c r="C42" s="171"/>
      <c r="D42" s="65"/>
      <c r="E42" s="65"/>
      <c r="F42" s="65"/>
      <c r="G42" s="65"/>
    </row>
    <row r="43" spans="1:13" ht="35.25" customHeight="1" x14ac:dyDescent="0.25">
      <c r="A43" s="23" t="s">
        <v>140</v>
      </c>
      <c r="B43" s="35"/>
      <c r="C43" s="170" t="s">
        <v>141</v>
      </c>
      <c r="D43" s="65"/>
      <c r="E43" s="65"/>
      <c r="F43" s="65"/>
      <c r="G43" s="65"/>
    </row>
    <row r="44" spans="1:13" ht="22.5" customHeight="1" x14ac:dyDescent="0.25">
      <c r="A44" s="24"/>
      <c r="B44" s="67"/>
      <c r="C44" s="67"/>
      <c r="D44" s="55"/>
      <c r="E44" s="55"/>
      <c r="F44" s="55"/>
      <c r="G44" s="55"/>
    </row>
    <row r="45" spans="1:13" ht="23.25" customHeight="1" x14ac:dyDescent="0.25">
      <c r="A45" s="201" t="s">
        <v>20</v>
      </c>
      <c r="B45" s="201"/>
      <c r="C45" s="201"/>
      <c r="D45" s="201"/>
      <c r="E45" s="201"/>
      <c r="F45" s="201"/>
      <c r="G45" s="201"/>
    </row>
    <row r="46" spans="1:13" ht="33.950000000000003" customHeight="1" x14ac:dyDescent="0.25">
      <c r="A46" s="2" t="s">
        <v>67</v>
      </c>
      <c r="B46" s="2" t="s">
        <v>22</v>
      </c>
      <c r="C46" s="2" t="s">
        <v>23</v>
      </c>
      <c r="D46" s="2" t="s">
        <v>68</v>
      </c>
      <c r="E46" s="2" t="s">
        <v>24</v>
      </c>
      <c r="F46" s="2" t="s">
        <v>25</v>
      </c>
      <c r="G46" s="25"/>
    </row>
    <row r="47" spans="1:13" ht="23.25" customHeight="1" x14ac:dyDescent="0.25">
      <c r="A47" s="52" t="s">
        <v>151</v>
      </c>
      <c r="B47" s="36" t="s">
        <v>152</v>
      </c>
      <c r="C47" s="36" t="s">
        <v>164</v>
      </c>
      <c r="D47" s="36" t="s">
        <v>153</v>
      </c>
      <c r="E47" s="36">
        <v>4</v>
      </c>
      <c r="F47" s="36" t="s">
        <v>147</v>
      </c>
      <c r="G47" s="214" t="s">
        <v>73</v>
      </c>
    </row>
    <row r="48" spans="1:13" ht="23.25" customHeight="1" x14ac:dyDescent="0.25">
      <c r="A48" s="52" t="s">
        <v>163</v>
      </c>
      <c r="B48" s="36" t="s">
        <v>155</v>
      </c>
      <c r="C48" s="36"/>
      <c r="D48" s="36" t="s">
        <v>154</v>
      </c>
      <c r="E48" s="36">
        <v>4</v>
      </c>
      <c r="F48" s="36" t="s">
        <v>147</v>
      </c>
      <c r="G48" s="214"/>
    </row>
    <row r="49" spans="1:7" ht="23.25" customHeight="1" x14ac:dyDescent="0.25">
      <c r="A49" s="52" t="s">
        <v>155</v>
      </c>
      <c r="B49" s="36" t="s">
        <v>155</v>
      </c>
      <c r="C49" s="38"/>
      <c r="D49" s="36" t="s">
        <v>154</v>
      </c>
      <c r="E49" s="36">
        <v>1</v>
      </c>
      <c r="F49" s="36" t="s">
        <v>148</v>
      </c>
      <c r="G49" s="214"/>
    </row>
    <row r="50" spans="1:7" ht="23.25" customHeight="1" x14ac:dyDescent="0.25">
      <c r="A50" s="37"/>
      <c r="B50" s="36"/>
      <c r="C50" s="38"/>
      <c r="D50" s="36"/>
      <c r="E50" s="36"/>
      <c r="F50" s="36"/>
      <c r="G50" s="214"/>
    </row>
    <row r="51" spans="1:7" ht="23.25" customHeight="1" x14ac:dyDescent="0.25">
      <c r="A51" s="36"/>
      <c r="B51" s="36"/>
      <c r="C51" s="36"/>
      <c r="D51" s="37"/>
      <c r="E51" s="37"/>
      <c r="F51" s="36"/>
      <c r="G51" s="68"/>
    </row>
    <row r="52" spans="1:7" ht="23.25" customHeight="1" x14ac:dyDescent="0.25">
      <c r="A52" s="69"/>
      <c r="B52" s="69"/>
      <c r="C52" s="69"/>
      <c r="D52" s="68"/>
      <c r="E52" s="68"/>
      <c r="F52" s="68"/>
      <c r="G52" s="68"/>
    </row>
    <row r="53" spans="1:7" ht="41.25" customHeight="1" x14ac:dyDescent="0.25">
      <c r="A53" s="26" t="s">
        <v>60</v>
      </c>
      <c r="B53" s="36">
        <v>4</v>
      </c>
      <c r="C53" s="70"/>
      <c r="D53" s="55"/>
      <c r="E53" s="55"/>
      <c r="F53" s="55"/>
      <c r="G53" s="55"/>
    </row>
    <row r="54" spans="1:7" ht="36.75" customHeight="1" x14ac:dyDescent="0.25">
      <c r="A54" s="26" t="s">
        <v>18</v>
      </c>
      <c r="B54" s="36">
        <v>1.72</v>
      </c>
      <c r="C54" s="70"/>
      <c r="D54" s="55"/>
      <c r="E54" s="55"/>
      <c r="F54" s="55"/>
      <c r="G54" s="55"/>
    </row>
    <row r="55" spans="1:7" ht="48" customHeight="1" x14ac:dyDescent="0.25">
      <c r="A55" s="27" t="s">
        <v>26</v>
      </c>
      <c r="B55" s="39" t="s">
        <v>186</v>
      </c>
      <c r="C55" s="39" t="s">
        <v>187</v>
      </c>
      <c r="D55" s="39" t="s">
        <v>188</v>
      </c>
      <c r="E55" s="70"/>
      <c r="F55" s="55"/>
      <c r="G55" s="55"/>
    </row>
    <row r="56" spans="1:7" ht="26.25" customHeight="1" x14ac:dyDescent="0.25">
      <c r="A56" s="71"/>
      <c r="B56" s="71"/>
      <c r="C56" s="71"/>
      <c r="D56" s="72"/>
      <c r="E56" s="72"/>
      <c r="F56" s="72"/>
      <c r="G56" s="72"/>
    </row>
    <row r="57" spans="1:7" ht="45.95" customHeight="1" x14ac:dyDescent="0.25">
      <c r="A57" s="27" t="s">
        <v>66</v>
      </c>
      <c r="B57" s="207" t="s">
        <v>147</v>
      </c>
      <c r="C57" s="208"/>
      <c r="D57" s="209"/>
      <c r="E57" s="70"/>
      <c r="F57" s="55"/>
      <c r="G57" s="55"/>
    </row>
    <row r="58" spans="1:7" ht="45.95" customHeight="1" x14ac:dyDescent="0.25">
      <c r="A58" s="27" t="s">
        <v>28</v>
      </c>
      <c r="B58" s="207" t="s">
        <v>148</v>
      </c>
      <c r="C58" s="208"/>
      <c r="D58" s="209"/>
      <c r="E58" s="70"/>
      <c r="F58" s="55"/>
      <c r="G58" s="55"/>
    </row>
    <row r="59" spans="1:7" ht="24" customHeight="1" x14ac:dyDescent="0.25">
      <c r="A59" s="24" t="s">
        <v>87</v>
      </c>
      <c r="B59" s="67"/>
      <c r="C59" s="67"/>
      <c r="D59" s="70"/>
      <c r="E59" s="70"/>
      <c r="F59" s="70"/>
      <c r="G59" s="70"/>
    </row>
    <row r="60" spans="1:7" ht="23.25" customHeight="1" x14ac:dyDescent="0.25">
      <c r="A60" s="205" t="s">
        <v>21</v>
      </c>
      <c r="B60" s="206"/>
      <c r="C60" s="73"/>
      <c r="D60" s="73"/>
      <c r="E60" s="210"/>
      <c r="F60" s="210"/>
      <c r="G60" s="211"/>
    </row>
    <row r="61" spans="1:7" ht="31.5" customHeight="1" x14ac:dyDescent="0.25">
      <c r="A61" s="26" t="s">
        <v>112</v>
      </c>
      <c r="B61" s="40">
        <v>1.8</v>
      </c>
      <c r="C61" s="70"/>
      <c r="D61" s="55"/>
      <c r="E61" s="71"/>
      <c r="F61" s="74"/>
      <c r="G61" s="55"/>
    </row>
    <row r="62" spans="1:7" ht="36.950000000000003" customHeight="1" x14ac:dyDescent="0.25">
      <c r="A62" s="26" t="s">
        <v>61</v>
      </c>
      <c r="B62" s="40">
        <v>15</v>
      </c>
      <c r="C62" s="70"/>
      <c r="D62" s="55"/>
      <c r="E62" s="71"/>
      <c r="F62" s="75"/>
      <c r="G62" s="55"/>
    </row>
    <row r="63" spans="1:7" ht="36.950000000000003" customHeight="1" x14ac:dyDescent="0.25">
      <c r="A63" s="26" t="s">
        <v>5</v>
      </c>
      <c r="B63" s="40">
        <v>8</v>
      </c>
      <c r="C63" s="70"/>
      <c r="D63" s="55"/>
      <c r="E63" s="71"/>
      <c r="F63" s="55"/>
      <c r="G63" s="55"/>
    </row>
    <row r="64" spans="1:7" ht="36.950000000000003" customHeight="1" x14ac:dyDescent="0.25">
      <c r="A64" s="26" t="s">
        <v>62</v>
      </c>
      <c r="B64" s="40">
        <v>120</v>
      </c>
      <c r="C64" s="75"/>
      <c r="D64" s="55"/>
      <c r="E64" s="71"/>
      <c r="F64" s="55"/>
      <c r="G64" s="55"/>
    </row>
    <row r="65" spans="1:7" ht="36.950000000000003" customHeight="1" x14ac:dyDescent="0.25">
      <c r="A65" s="55"/>
      <c r="B65" s="55"/>
      <c r="C65" s="75"/>
      <c r="D65" s="55"/>
      <c r="E65" s="76" t="s">
        <v>189</v>
      </c>
      <c r="F65" s="55"/>
      <c r="G65" s="55"/>
    </row>
    <row r="66" spans="1:7" ht="36.6" customHeight="1" x14ac:dyDescent="0.25">
      <c r="A66" s="55"/>
      <c r="B66" s="55"/>
      <c r="C66" s="75"/>
      <c r="D66" s="55"/>
      <c r="F66" s="75"/>
      <c r="G66" s="75"/>
    </row>
    <row r="67" spans="1:7" x14ac:dyDescent="0.25">
      <c r="A67" s="55"/>
      <c r="B67" s="55"/>
      <c r="C67" s="55"/>
      <c r="D67" s="55"/>
      <c r="E67" s="55"/>
      <c r="F67" s="55"/>
      <c r="G67" s="55"/>
    </row>
  </sheetData>
  <sheetProtection insertColumns="0" insertRows="0" deleteRows="0"/>
  <protectedRanges>
    <protectedRange sqref="E65" name="Plage14"/>
    <protectedRange sqref="B57:D58" name="Plage12"/>
    <protectedRange sqref="B53:B54" name="Plage10"/>
    <protectedRange sqref="A50:F51" name="Plage9"/>
    <protectedRange sqref="B37:C43" name="Plage8"/>
    <protectedRange sqref="E27:E33" name="Plage7"/>
    <protectedRange sqref="D19:G20" name="Plage3"/>
    <protectedRange sqref="A12" name="Plage2"/>
    <protectedRange sqref="B5:G7" name="Plage1"/>
    <protectedRange sqref="B8:G8" name="Plage1_1"/>
    <protectedRange sqref="B9:G9" name="Plage1_2"/>
    <protectedRange sqref="D22:G22" name="Plage3_1"/>
    <protectedRange sqref="D21:G21" name="Plage3_2"/>
    <protectedRange sqref="E26" name="Plage7_2"/>
    <protectedRange sqref="A47:F49" name="Plage9_2"/>
    <protectedRange sqref="C55:D55" name="Plage11_1"/>
    <protectedRange sqref="B55" name="Plage10_4"/>
    <protectedRange sqref="B61:B64" name="Plage13_1"/>
    <protectedRange sqref="E25" name="Plage7_1_1"/>
  </protectedRanges>
  <mergeCells count="38">
    <mergeCell ref="D21:G21"/>
    <mergeCell ref="D22:G22"/>
    <mergeCell ref="A12:G16"/>
    <mergeCell ref="B5:G5"/>
    <mergeCell ref="B6:G6"/>
    <mergeCell ref="B7:G7"/>
    <mergeCell ref="B8:G8"/>
    <mergeCell ref="B9:G9"/>
    <mergeCell ref="A21:C21"/>
    <mergeCell ref="A22:C22"/>
    <mergeCell ref="A24:G24"/>
    <mergeCell ref="A26:D26"/>
    <mergeCell ref="A27:D27"/>
    <mergeCell ref="A28:D28"/>
    <mergeCell ref="A29:D29"/>
    <mergeCell ref="F27:G29"/>
    <mergeCell ref="A25:D25"/>
    <mergeCell ref="A60:B60"/>
    <mergeCell ref="B57:D57"/>
    <mergeCell ref="B58:D58"/>
    <mergeCell ref="E60:G60"/>
    <mergeCell ref="A30:D30"/>
    <mergeCell ref="A35:G35"/>
    <mergeCell ref="A45:G45"/>
    <mergeCell ref="A31:D31"/>
    <mergeCell ref="A32:D32"/>
    <mergeCell ref="A33:D33"/>
    <mergeCell ref="G47:G50"/>
    <mergeCell ref="B1:F3"/>
    <mergeCell ref="G1:G2"/>
    <mergeCell ref="A20:C20"/>
    <mergeCell ref="A11:G11"/>
    <mergeCell ref="A18:G18"/>
    <mergeCell ref="D19:G19"/>
    <mergeCell ref="D20:G20"/>
    <mergeCell ref="A1:A3"/>
    <mergeCell ref="A4:G4"/>
    <mergeCell ref="A19:C19"/>
  </mergeCells>
  <conditionalFormatting sqref="E27 E30 E32">
    <cfRule type="expression" dxfId="2" priority="3">
      <formula>E27="Non"</formula>
    </cfRule>
    <cfRule type="expression" dxfId="1" priority="4" stopIfTrue="1">
      <formula>E27="Oui"</formula>
    </cfRule>
  </conditionalFormatting>
  <dataValidations count="7">
    <dataValidation type="list" allowBlank="1" showInputMessage="1" showErrorMessage="1" sqref="F47:F51 E32 B57:B58 E27:E28 E30 D59 F61:F62 E25" xr:uid="{00000000-0002-0000-0000-000002000000}">
      <formula1>"Oui,Non"</formula1>
    </dataValidation>
    <dataValidation type="list" allowBlank="1" showInputMessage="1" showErrorMessage="1" sqref="E26" xr:uid="{FD810417-D528-44C9-A548-1D4035760BEF}">
      <formula1>"Non certifiée, RSPO-Segregated, RSPO-Mass Balance, RSPO-Book and claim"</formula1>
    </dataValidation>
    <dataValidation type="list" allowBlank="1" showInputMessage="1" showErrorMessage="1" sqref="E29" xr:uid="{00000000-0002-0000-0000-000004000000}">
      <formula1>"Plein air, Hors cage, En cage, Au sol, Bio"</formula1>
    </dataValidation>
    <dataValidation type="list" allowBlank="1" showInputMessage="1" showErrorMessage="1" sqref="E31" xr:uid="{00000000-0002-0000-0000-000005000000}">
      <formula1>"Bovine,Porcine,Poisson"</formula1>
    </dataValidation>
    <dataValidation type="list" allowBlank="1" showInputMessage="1" showErrorMessage="1" sqref="B7" xr:uid="{00000000-0002-0000-0000-000006000000}">
      <formula1>"Coup de pates, La Carte"</formula1>
    </dataValidation>
    <dataValidation type="list" allowBlank="1" showInputMessage="1" showErrorMessage="1" sqref="D19" xr:uid="{00000000-0002-0000-0000-000007000000}">
      <formula1>"Cru, Précuit, Prépoussé, Cuit"</formula1>
    </dataValidation>
    <dataValidation type="list" allowBlank="1" showInputMessage="1" showErrorMessage="1" sqref="B43" xr:uid="{0819AD51-A4A3-4E22-B471-059A5E7ECA93}">
      <formula1>"Oui (cuit sur four à sole), Non"</formula1>
    </dataValidation>
  </dataValidations>
  <pageMargins left="0.23622047244094491" right="0.23622047244094491" top="0.74803149606299213" bottom="0.74803149606299213" header="0.31496062992125984" footer="0.31496062992125984"/>
  <pageSetup paperSize="9" scale="39" orientation="portrait" r:id="rId1"/>
  <rowBreaks count="1" manualBreakCount="1">
    <brk id="5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AAE3-25F4-4928-8B65-08A8C7687D28}">
  <dimension ref="A1:I59"/>
  <sheetViews>
    <sheetView topLeftCell="C16" zoomScaleNormal="100" workbookViewId="0">
      <selection activeCell="F27" sqref="F27:G27"/>
    </sheetView>
  </sheetViews>
  <sheetFormatPr baseColWidth="10" defaultRowHeight="15" x14ac:dyDescent="0.25"/>
  <cols>
    <col min="2" max="2" width="28" customWidth="1"/>
    <col min="3" max="3" width="20.42578125" customWidth="1"/>
    <col min="4" max="4" width="34.85546875" customWidth="1"/>
    <col min="7" max="7" width="35.7109375" customWidth="1"/>
    <col min="8" max="8" width="36.5703125" customWidth="1"/>
    <col min="9" max="9" width="43.42578125" customWidth="1"/>
  </cols>
  <sheetData>
    <row r="1" spans="1:9" ht="15" customHeight="1" x14ac:dyDescent="0.25">
      <c r="D1" s="240" t="s">
        <v>111</v>
      </c>
      <c r="E1" s="240"/>
      <c r="F1" s="105"/>
      <c r="G1" s="105"/>
      <c r="H1" s="105"/>
    </row>
    <row r="2" spans="1:9" ht="15" customHeight="1" x14ac:dyDescent="0.25">
      <c r="D2" s="240"/>
      <c r="E2" s="240"/>
      <c r="F2" s="105"/>
      <c r="G2" s="105"/>
      <c r="H2" s="105"/>
    </row>
    <row r="3" spans="1:9" ht="15" customHeight="1" x14ac:dyDescent="0.25">
      <c r="D3" s="240"/>
      <c r="E3" s="240"/>
      <c r="F3" s="105"/>
      <c r="G3" s="105"/>
      <c r="H3" s="105"/>
    </row>
    <row r="7" spans="1:9" x14ac:dyDescent="0.25">
      <c r="B7" s="241" t="s">
        <v>71</v>
      </c>
      <c r="C7" s="242"/>
      <c r="D7" s="242"/>
      <c r="E7" s="243"/>
      <c r="F7" s="243"/>
      <c r="G7" s="243"/>
      <c r="H7" s="243"/>
      <c r="I7" s="244"/>
    </row>
    <row r="8" spans="1:9" ht="61.5" customHeight="1" x14ac:dyDescent="0.25">
      <c r="B8" s="245" t="s">
        <v>102</v>
      </c>
      <c r="C8" s="246"/>
      <c r="D8" s="246"/>
      <c r="E8" s="246"/>
      <c r="F8" s="246"/>
      <c r="G8" s="246"/>
      <c r="H8" s="246"/>
      <c r="I8" s="247"/>
    </row>
    <row r="9" spans="1:9" ht="25.5" x14ac:dyDescent="0.25">
      <c r="A9" s="4" t="s">
        <v>74</v>
      </c>
      <c r="B9" s="2" t="s">
        <v>78</v>
      </c>
      <c r="C9" s="2" t="s">
        <v>80</v>
      </c>
      <c r="D9" s="2" t="s">
        <v>79</v>
      </c>
      <c r="E9" s="2" t="s">
        <v>81</v>
      </c>
      <c r="F9" s="197" t="s">
        <v>77</v>
      </c>
      <c r="G9" s="199"/>
      <c r="H9" s="4" t="s">
        <v>72</v>
      </c>
      <c r="I9" s="4" t="s">
        <v>70</v>
      </c>
    </row>
    <row r="10" spans="1:9" s="104" customFormat="1" ht="30.6" customHeight="1" x14ac:dyDescent="0.25">
      <c r="A10" s="12" t="s">
        <v>75</v>
      </c>
      <c r="B10" s="102" t="s">
        <v>195</v>
      </c>
      <c r="C10" s="179">
        <v>41.5</v>
      </c>
      <c r="D10" s="12"/>
      <c r="E10" s="12"/>
      <c r="F10" s="226"/>
      <c r="G10" s="227"/>
      <c r="H10" s="103"/>
      <c r="I10" s="103"/>
    </row>
    <row r="11" spans="1:9" s="104" customFormat="1" ht="30.6" customHeight="1" x14ac:dyDescent="0.25">
      <c r="A11" s="12" t="s">
        <v>76</v>
      </c>
      <c r="B11" s="102"/>
      <c r="C11" s="102"/>
      <c r="D11" s="174" t="s">
        <v>196</v>
      </c>
      <c r="E11" s="175">
        <v>34.982508745627186</v>
      </c>
      <c r="F11" s="226"/>
      <c r="G11" s="227"/>
      <c r="H11" s="103" t="s">
        <v>197</v>
      </c>
      <c r="I11" s="103"/>
    </row>
    <row r="12" spans="1:9" s="104" customFormat="1" ht="22.5" x14ac:dyDescent="0.25">
      <c r="A12" s="12" t="s">
        <v>76</v>
      </c>
      <c r="B12" s="102"/>
      <c r="C12" s="102"/>
      <c r="D12" s="174" t="s">
        <v>159</v>
      </c>
      <c r="E12" s="175">
        <v>5.9970014992503753</v>
      </c>
      <c r="F12" s="226"/>
      <c r="G12" s="227"/>
      <c r="H12" s="103" t="s">
        <v>161</v>
      </c>
      <c r="I12" s="103"/>
    </row>
    <row r="13" spans="1:9" s="104" customFormat="1" ht="22.5" x14ac:dyDescent="0.25">
      <c r="A13" s="12" t="s">
        <v>76</v>
      </c>
      <c r="B13" s="102"/>
      <c r="C13" s="102"/>
      <c r="D13" s="174" t="s">
        <v>156</v>
      </c>
      <c r="E13" s="175">
        <v>5.9970014992503753</v>
      </c>
      <c r="F13" s="228"/>
      <c r="G13" s="227"/>
      <c r="H13" s="103" t="s">
        <v>171</v>
      </c>
      <c r="I13" s="103"/>
    </row>
    <row r="14" spans="1:9" s="104" customFormat="1" ht="42.75" x14ac:dyDescent="0.25">
      <c r="A14" s="12" t="s">
        <v>76</v>
      </c>
      <c r="B14" s="102"/>
      <c r="C14" s="102"/>
      <c r="D14" s="174" t="s">
        <v>174</v>
      </c>
      <c r="E14" s="175">
        <v>1.9490254872563719</v>
      </c>
      <c r="F14" s="228" t="s">
        <v>175</v>
      </c>
      <c r="G14" s="227"/>
      <c r="H14" s="103" t="s">
        <v>176</v>
      </c>
      <c r="I14" s="103" t="s">
        <v>177</v>
      </c>
    </row>
    <row r="15" spans="1:9" s="104" customFormat="1" ht="32.450000000000003" customHeight="1" x14ac:dyDescent="0.25">
      <c r="A15" s="12" t="s">
        <v>76</v>
      </c>
      <c r="B15" s="102"/>
      <c r="C15" s="102"/>
      <c r="D15" s="174" t="s">
        <v>157</v>
      </c>
      <c r="E15" s="175">
        <v>49.975012493753127</v>
      </c>
      <c r="F15" s="226" t="s">
        <v>190</v>
      </c>
      <c r="G15" s="227"/>
      <c r="H15" s="103" t="s">
        <v>171</v>
      </c>
      <c r="I15" s="103"/>
    </row>
    <row r="16" spans="1:9" s="104" customFormat="1" ht="30" x14ac:dyDescent="0.25">
      <c r="A16" s="12" t="s">
        <v>76</v>
      </c>
      <c r="B16" s="102"/>
      <c r="C16" s="102"/>
      <c r="D16" s="174" t="s">
        <v>158</v>
      </c>
      <c r="E16" s="175">
        <v>1.099450274862569</v>
      </c>
      <c r="F16" s="228"/>
      <c r="G16" s="227"/>
      <c r="H16" s="103" t="s">
        <v>191</v>
      </c>
      <c r="I16" s="103"/>
    </row>
    <row r="17" spans="1:9" s="104" customFormat="1" ht="42.75" x14ac:dyDescent="0.25">
      <c r="A17" s="12" t="s">
        <v>75</v>
      </c>
      <c r="B17" s="102" t="s">
        <v>198</v>
      </c>
      <c r="C17" s="102">
        <v>17.3</v>
      </c>
      <c r="D17" s="174"/>
      <c r="E17" s="175"/>
      <c r="F17" s="226"/>
      <c r="G17" s="227"/>
      <c r="H17" s="103"/>
      <c r="I17" s="103"/>
    </row>
    <row r="18" spans="1:9" s="104" customFormat="1" ht="22.5" x14ac:dyDescent="0.25">
      <c r="A18" s="12" t="s">
        <v>76</v>
      </c>
      <c r="B18" s="102"/>
      <c r="C18" s="102"/>
      <c r="D18" s="174" t="s">
        <v>156</v>
      </c>
      <c r="E18" s="175">
        <v>15.401201293700909</v>
      </c>
      <c r="F18" s="226"/>
      <c r="G18" s="227"/>
      <c r="H18" s="103" t="s">
        <v>171</v>
      </c>
      <c r="I18" s="103"/>
    </row>
    <row r="19" spans="1:9" s="104" customFormat="1" ht="22.5" x14ac:dyDescent="0.25">
      <c r="A19" s="12" t="s">
        <v>76</v>
      </c>
      <c r="B19" s="102"/>
      <c r="C19" s="177"/>
      <c r="D19" s="174" t="s">
        <v>160</v>
      </c>
      <c r="E19" s="175">
        <v>15.401201293700909</v>
      </c>
      <c r="F19" s="226"/>
      <c r="G19" s="227"/>
      <c r="H19" s="103"/>
      <c r="I19" s="103" t="s">
        <v>170</v>
      </c>
    </row>
    <row r="20" spans="1:9" s="104" customFormat="1" ht="22.5" x14ac:dyDescent="0.25">
      <c r="A20" s="12" t="s">
        <v>76</v>
      </c>
      <c r="B20" s="102"/>
      <c r="C20" s="179"/>
      <c r="D20" s="174" t="s">
        <v>157</v>
      </c>
      <c r="E20" s="175">
        <v>30.802402587401819</v>
      </c>
      <c r="F20" s="226" t="s">
        <v>190</v>
      </c>
      <c r="G20" s="227"/>
      <c r="H20" s="103" t="s">
        <v>171</v>
      </c>
      <c r="I20" s="103"/>
    </row>
    <row r="21" spans="1:9" s="104" customFormat="1" ht="30" x14ac:dyDescent="0.25">
      <c r="A21" s="12" t="s">
        <v>76</v>
      </c>
      <c r="B21" s="102"/>
      <c r="C21" s="102"/>
      <c r="D21" s="174" t="s">
        <v>158</v>
      </c>
      <c r="E21" s="175">
        <v>1.0780840905590636</v>
      </c>
      <c r="F21" s="226"/>
      <c r="G21" s="227"/>
      <c r="H21" s="103" t="s">
        <v>191</v>
      </c>
      <c r="I21" s="103"/>
    </row>
    <row r="22" spans="1:9" s="104" customFormat="1" ht="24" customHeight="1" x14ac:dyDescent="0.25">
      <c r="A22" s="12" t="s">
        <v>76</v>
      </c>
      <c r="B22" s="102"/>
      <c r="C22" s="102"/>
      <c r="D22" s="174" t="s">
        <v>199</v>
      </c>
      <c r="E22" s="175">
        <v>4.6203603881102726</v>
      </c>
      <c r="F22" s="226"/>
      <c r="G22" s="227"/>
      <c r="H22" s="103" t="s">
        <v>161</v>
      </c>
      <c r="I22" s="103" t="s">
        <v>204</v>
      </c>
    </row>
    <row r="23" spans="1:9" s="104" customFormat="1" ht="22.5" x14ac:dyDescent="0.25">
      <c r="A23" s="12" t="s">
        <v>76</v>
      </c>
      <c r="B23" s="176"/>
      <c r="C23" s="177"/>
      <c r="D23" s="174" t="s">
        <v>200</v>
      </c>
      <c r="E23" s="175">
        <v>30.802402587401819</v>
      </c>
      <c r="F23" s="226"/>
      <c r="G23" s="227"/>
      <c r="H23" s="103" t="s">
        <v>171</v>
      </c>
      <c r="I23" s="103"/>
    </row>
    <row r="24" spans="1:9" s="104" customFormat="1" ht="22.5" x14ac:dyDescent="0.25">
      <c r="A24" s="12" t="s">
        <v>76</v>
      </c>
      <c r="B24" s="102"/>
      <c r="C24" s="177"/>
      <c r="D24" s="174" t="s">
        <v>201</v>
      </c>
      <c r="E24" s="175">
        <v>0.66225165562913912</v>
      </c>
      <c r="F24" s="228"/>
      <c r="G24" s="227"/>
      <c r="H24" s="103" t="s">
        <v>161</v>
      </c>
      <c r="I24" s="103"/>
    </row>
    <row r="25" spans="1:9" s="104" customFormat="1" x14ac:dyDescent="0.25">
      <c r="A25" s="12" t="s">
        <v>75</v>
      </c>
      <c r="B25" s="102"/>
      <c r="C25" s="174"/>
      <c r="D25" s="174" t="s">
        <v>202</v>
      </c>
      <c r="E25" s="175">
        <v>1.2320961034960727</v>
      </c>
      <c r="F25" s="186"/>
      <c r="G25" s="184"/>
      <c r="H25" s="103"/>
      <c r="I25" s="103"/>
    </row>
    <row r="26" spans="1:9" s="104" customFormat="1" ht="22.5" x14ac:dyDescent="0.25">
      <c r="A26" s="12" t="s">
        <v>76</v>
      </c>
      <c r="B26" s="102"/>
      <c r="C26" s="174"/>
      <c r="D26" s="174" t="s">
        <v>159</v>
      </c>
      <c r="E26" s="175">
        <v>96.153846153846146</v>
      </c>
      <c r="F26" s="186"/>
      <c r="G26" s="184"/>
      <c r="H26" s="103" t="s">
        <v>161</v>
      </c>
      <c r="I26" s="103"/>
    </row>
    <row r="27" spans="1:9" s="104" customFormat="1" ht="22.5" x14ac:dyDescent="0.25">
      <c r="A27" s="12" t="s">
        <v>76</v>
      </c>
      <c r="B27" s="102"/>
      <c r="C27" s="187"/>
      <c r="D27" s="187" t="s">
        <v>203</v>
      </c>
      <c r="E27" s="175">
        <v>3.8461538461538458</v>
      </c>
      <c r="F27" s="226" t="s">
        <v>230</v>
      </c>
      <c r="G27" s="227"/>
      <c r="H27" s="103" t="s">
        <v>161</v>
      </c>
      <c r="I27" s="103"/>
    </row>
    <row r="28" spans="1:9" s="104" customFormat="1" ht="42.75" x14ac:dyDescent="0.25">
      <c r="A28" s="12" t="s">
        <v>75</v>
      </c>
      <c r="B28" s="102" t="s">
        <v>205</v>
      </c>
      <c r="C28" s="177">
        <v>13.5</v>
      </c>
      <c r="D28" s="174"/>
      <c r="E28" s="175"/>
      <c r="F28" s="186"/>
      <c r="G28" s="184"/>
      <c r="H28" s="103"/>
      <c r="I28" s="103"/>
    </row>
    <row r="29" spans="1:9" s="104" customFormat="1" ht="30" x14ac:dyDescent="0.25">
      <c r="A29" s="12" t="s">
        <v>76</v>
      </c>
      <c r="B29" s="102"/>
      <c r="C29" s="177"/>
      <c r="D29" s="174" t="s">
        <v>206</v>
      </c>
      <c r="E29" s="175">
        <v>52.804377564979482</v>
      </c>
      <c r="F29" s="228" t="s">
        <v>208</v>
      </c>
      <c r="G29" s="227"/>
      <c r="H29" s="103" t="s">
        <v>161</v>
      </c>
      <c r="I29" s="103"/>
    </row>
    <row r="30" spans="1:9" s="104" customFormat="1" ht="22.5" x14ac:dyDescent="0.25">
      <c r="A30" s="12" t="s">
        <v>76</v>
      </c>
      <c r="B30" s="102"/>
      <c r="C30" s="177"/>
      <c r="D30" s="174" t="s">
        <v>160</v>
      </c>
      <c r="E30" s="175">
        <v>37.61969904240766</v>
      </c>
      <c r="F30" s="228"/>
      <c r="G30" s="227"/>
      <c r="H30" s="103" t="s">
        <v>172</v>
      </c>
      <c r="I30" s="103" t="s">
        <v>170</v>
      </c>
    </row>
    <row r="31" spans="1:9" s="104" customFormat="1" ht="28.15" customHeight="1" x14ac:dyDescent="0.25">
      <c r="A31" s="12" t="s">
        <v>76</v>
      </c>
      <c r="B31" s="102"/>
      <c r="C31" s="177"/>
      <c r="D31" s="174" t="s">
        <v>207</v>
      </c>
      <c r="E31" s="175">
        <v>6.8399452804377567</v>
      </c>
      <c r="F31" s="226"/>
      <c r="G31" s="227"/>
      <c r="H31" s="103" t="s">
        <v>172</v>
      </c>
      <c r="I31" s="103" t="s">
        <v>170</v>
      </c>
    </row>
    <row r="32" spans="1:9" s="104" customFormat="1" ht="22.5" x14ac:dyDescent="0.25">
      <c r="A32" s="12" t="s">
        <v>76</v>
      </c>
      <c r="B32" s="102"/>
      <c r="C32" s="177"/>
      <c r="D32" s="174" t="s">
        <v>159</v>
      </c>
      <c r="E32" s="175">
        <v>2.7359781121751028</v>
      </c>
      <c r="F32" s="183"/>
      <c r="G32" s="184"/>
      <c r="H32" s="103" t="s">
        <v>161</v>
      </c>
      <c r="I32" s="103"/>
    </row>
    <row r="33" spans="1:9" s="104" customFormat="1" ht="22.15" customHeight="1" x14ac:dyDescent="0.25">
      <c r="A33" s="12" t="s">
        <v>76</v>
      </c>
      <c r="B33" s="102"/>
      <c r="C33" s="177"/>
      <c r="D33" s="174" t="s">
        <v>167</v>
      </c>
      <c r="E33" s="175">
        <v>0</v>
      </c>
      <c r="F33" s="226" t="s">
        <v>169</v>
      </c>
      <c r="G33" s="227"/>
      <c r="H33" s="103" t="s">
        <v>179</v>
      </c>
      <c r="I33" s="103" t="s">
        <v>168</v>
      </c>
    </row>
    <row r="34" spans="1:9" s="104" customFormat="1" ht="22.15" customHeight="1" x14ac:dyDescent="0.25">
      <c r="A34" s="12" t="s">
        <v>75</v>
      </c>
      <c r="B34" s="102" t="s">
        <v>221</v>
      </c>
      <c r="C34" s="177">
        <v>10.4</v>
      </c>
      <c r="D34" s="174"/>
      <c r="E34" s="175"/>
      <c r="F34" s="183"/>
      <c r="G34" s="184"/>
      <c r="H34" s="103"/>
      <c r="I34" s="103"/>
    </row>
    <row r="35" spans="1:9" s="104" customFormat="1" ht="22.15" customHeight="1" x14ac:dyDescent="0.25">
      <c r="A35" s="12" t="s">
        <v>76</v>
      </c>
      <c r="B35" s="102"/>
      <c r="C35" s="177"/>
      <c r="D35" s="174" t="s">
        <v>156</v>
      </c>
      <c r="E35" s="175">
        <v>36.210018105009055</v>
      </c>
      <c r="F35" s="183"/>
      <c r="G35" s="184"/>
      <c r="H35" s="103" t="s">
        <v>171</v>
      </c>
      <c r="I35" s="103"/>
    </row>
    <row r="36" spans="1:9" s="104" customFormat="1" ht="22.15" customHeight="1" x14ac:dyDescent="0.25">
      <c r="A36" s="12" t="s">
        <v>76</v>
      </c>
      <c r="B36" s="102"/>
      <c r="C36" s="177"/>
      <c r="D36" s="174" t="s">
        <v>219</v>
      </c>
      <c r="E36" s="175">
        <v>60.350030175015092</v>
      </c>
      <c r="F36" s="183"/>
      <c r="G36" s="184"/>
      <c r="H36" s="103" t="s">
        <v>222</v>
      </c>
      <c r="I36" s="103"/>
    </row>
    <row r="37" spans="1:9" s="104" customFormat="1" ht="22.15" customHeight="1" x14ac:dyDescent="0.25">
      <c r="A37" s="12" t="s">
        <v>76</v>
      </c>
      <c r="B37" s="102"/>
      <c r="C37" s="177"/>
      <c r="D37" s="174" t="s">
        <v>220</v>
      </c>
      <c r="E37" s="175">
        <v>1.5087507543753773</v>
      </c>
      <c r="F37" s="183"/>
      <c r="G37" s="184"/>
      <c r="H37" s="103" t="s">
        <v>161</v>
      </c>
      <c r="I37" s="103"/>
    </row>
    <row r="38" spans="1:9" s="104" customFormat="1" ht="22.15" customHeight="1" x14ac:dyDescent="0.25">
      <c r="A38" s="12" t="s">
        <v>76</v>
      </c>
      <c r="B38" s="102"/>
      <c r="C38" s="177"/>
      <c r="D38" s="174" t="s">
        <v>158</v>
      </c>
      <c r="E38" s="175">
        <v>1.9312009656004829</v>
      </c>
      <c r="F38" s="183"/>
      <c r="G38" s="184"/>
      <c r="H38" s="103" t="s">
        <v>191</v>
      </c>
      <c r="I38" s="103"/>
    </row>
    <row r="39" spans="1:9" s="104" customFormat="1" ht="28.5" x14ac:dyDescent="0.25">
      <c r="A39" s="12" t="s">
        <v>75</v>
      </c>
      <c r="B39" s="102" t="s">
        <v>209</v>
      </c>
      <c r="C39" s="177">
        <v>9</v>
      </c>
      <c r="D39" s="174"/>
      <c r="E39" s="175"/>
      <c r="F39" s="183"/>
      <c r="G39" s="184"/>
      <c r="H39" s="103" t="s">
        <v>191</v>
      </c>
      <c r="I39" s="103"/>
    </row>
    <row r="40" spans="1:9" s="104" customFormat="1" ht="22.5" x14ac:dyDescent="0.25">
      <c r="A40" s="12" t="s">
        <v>76</v>
      </c>
      <c r="B40" s="102"/>
      <c r="C40" s="177"/>
      <c r="D40" s="174" t="s">
        <v>178</v>
      </c>
      <c r="E40" s="175">
        <v>75</v>
      </c>
      <c r="F40" s="226" t="s">
        <v>210</v>
      </c>
      <c r="G40" s="227"/>
      <c r="H40" s="103" t="s">
        <v>162</v>
      </c>
      <c r="I40" s="103"/>
    </row>
    <row r="41" spans="1:9" s="104" customFormat="1" ht="22.5" x14ac:dyDescent="0.25">
      <c r="A41" s="12" t="s">
        <v>76</v>
      </c>
      <c r="B41" s="102"/>
      <c r="C41" s="177"/>
      <c r="D41" s="174" t="s">
        <v>166</v>
      </c>
      <c r="E41" s="175">
        <v>12.5</v>
      </c>
      <c r="F41" s="226"/>
      <c r="G41" s="227"/>
      <c r="H41" s="103" t="s">
        <v>173</v>
      </c>
      <c r="I41" s="103"/>
    </row>
    <row r="42" spans="1:9" s="104" customFormat="1" ht="21" customHeight="1" x14ac:dyDescent="0.25">
      <c r="A42" s="12" t="s">
        <v>76</v>
      </c>
      <c r="B42" s="102"/>
      <c r="C42" s="177"/>
      <c r="D42" s="174" t="s">
        <v>192</v>
      </c>
      <c r="E42" s="175">
        <v>12.5</v>
      </c>
      <c r="F42" s="226" t="s">
        <v>193</v>
      </c>
      <c r="G42" s="227"/>
      <c r="H42" s="103" t="s">
        <v>161</v>
      </c>
      <c r="I42" s="103"/>
    </row>
    <row r="43" spans="1:9" s="104" customFormat="1" ht="28.5" x14ac:dyDescent="0.25">
      <c r="A43" s="12" t="s">
        <v>75</v>
      </c>
      <c r="B43" s="102" t="s">
        <v>211</v>
      </c>
      <c r="C43" s="177">
        <v>8.3000000000000007</v>
      </c>
      <c r="D43" s="174"/>
      <c r="E43" s="175"/>
      <c r="F43" s="183"/>
      <c r="G43" s="184"/>
      <c r="H43" s="103"/>
      <c r="I43" s="103"/>
    </row>
    <row r="44" spans="1:9" s="104" customFormat="1" ht="22.5" x14ac:dyDescent="0.25">
      <c r="A44" s="12" t="s">
        <v>76</v>
      </c>
      <c r="B44" s="102"/>
      <c r="C44" s="177"/>
      <c r="D44" s="174" t="s">
        <v>159</v>
      </c>
      <c r="E44" s="188">
        <v>11.385075792075988</v>
      </c>
      <c r="F44" s="183"/>
      <c r="G44" s="184"/>
      <c r="H44" s="103"/>
      <c r="I44" s="103"/>
    </row>
    <row r="45" spans="1:9" s="104" customFormat="1" ht="30" x14ac:dyDescent="0.25">
      <c r="A45" s="12" t="s">
        <v>76</v>
      </c>
      <c r="B45" s="102"/>
      <c r="C45" s="177"/>
      <c r="D45" s="174" t="s">
        <v>212</v>
      </c>
      <c r="E45" s="188">
        <v>73.189772949059929</v>
      </c>
      <c r="F45" s="226" t="s">
        <v>224</v>
      </c>
      <c r="G45" s="227"/>
      <c r="H45" s="103" t="s">
        <v>162</v>
      </c>
      <c r="I45" s="103"/>
    </row>
    <row r="46" spans="1:9" s="104" customFormat="1" x14ac:dyDescent="0.25">
      <c r="A46" s="12" t="s">
        <v>75</v>
      </c>
      <c r="B46" s="102"/>
      <c r="C46" s="177"/>
      <c r="D46" s="174" t="s">
        <v>213</v>
      </c>
      <c r="E46" s="188">
        <v>15.125886409472386</v>
      </c>
      <c r="F46" s="226"/>
      <c r="G46" s="227"/>
      <c r="H46" s="103"/>
      <c r="I46" s="103"/>
    </row>
    <row r="47" spans="1:9" s="104" customFormat="1" ht="22.5" x14ac:dyDescent="0.25">
      <c r="A47" s="12" t="s">
        <v>76</v>
      </c>
      <c r="B47" s="102"/>
      <c r="C47" s="177"/>
      <c r="D47" s="174" t="s">
        <v>165</v>
      </c>
      <c r="E47" s="175">
        <v>75.268817204301072</v>
      </c>
      <c r="F47" s="183"/>
      <c r="G47" s="184"/>
      <c r="H47" s="103" t="s">
        <v>171</v>
      </c>
      <c r="I47" s="103"/>
    </row>
    <row r="48" spans="1:9" s="104" customFormat="1" ht="22.5" x14ac:dyDescent="0.25">
      <c r="A48" s="12" t="s">
        <v>76</v>
      </c>
      <c r="B48" s="102"/>
      <c r="C48" s="177"/>
      <c r="D48" s="174" t="s">
        <v>214</v>
      </c>
      <c r="E48" s="175">
        <v>3.225806451612903</v>
      </c>
      <c r="F48" s="226" t="s">
        <v>225</v>
      </c>
      <c r="G48" s="227"/>
      <c r="H48" s="103" t="s">
        <v>161</v>
      </c>
      <c r="I48" s="103"/>
    </row>
    <row r="49" spans="1:9" s="104" customFormat="1" ht="22.5" x14ac:dyDescent="0.25">
      <c r="A49" s="12" t="s">
        <v>76</v>
      </c>
      <c r="B49" s="102"/>
      <c r="C49" s="177"/>
      <c r="D49" s="174" t="s">
        <v>215</v>
      </c>
      <c r="E49" s="175">
        <v>21.50537634408602</v>
      </c>
      <c r="F49" s="226" t="s">
        <v>226</v>
      </c>
      <c r="G49" s="227"/>
      <c r="H49" s="103" t="s">
        <v>161</v>
      </c>
      <c r="I49" s="103"/>
    </row>
    <row r="50" spans="1:9" s="104" customFormat="1" ht="30" x14ac:dyDescent="0.25">
      <c r="A50" s="12" t="s">
        <v>75</v>
      </c>
      <c r="B50" s="102"/>
      <c r="C50" s="177"/>
      <c r="D50" s="174" t="s">
        <v>216</v>
      </c>
      <c r="E50" s="188">
        <v>0.29926484939171166</v>
      </c>
      <c r="F50" s="226"/>
      <c r="G50" s="227"/>
      <c r="H50" s="103"/>
      <c r="I50" s="103"/>
    </row>
    <row r="51" spans="1:9" s="104" customFormat="1" ht="22.5" x14ac:dyDescent="0.25">
      <c r="A51" s="12" t="s">
        <v>76</v>
      </c>
      <c r="B51" s="102"/>
      <c r="C51" s="177"/>
      <c r="D51" s="174" t="s">
        <v>159</v>
      </c>
      <c r="E51" s="175">
        <v>84.269662921348313</v>
      </c>
      <c r="F51" s="226"/>
      <c r="G51" s="227"/>
      <c r="H51" s="103" t="s">
        <v>161</v>
      </c>
      <c r="I51" s="103"/>
    </row>
    <row r="52" spans="1:9" s="104" customFormat="1" ht="32.450000000000003" customHeight="1" x14ac:dyDescent="0.25">
      <c r="A52" s="12" t="s">
        <v>76</v>
      </c>
      <c r="B52" s="102"/>
      <c r="C52" s="102"/>
      <c r="D52" s="174" t="s">
        <v>217</v>
      </c>
      <c r="E52" s="175">
        <v>2.2471910112359552</v>
      </c>
      <c r="F52" s="226" t="s">
        <v>227</v>
      </c>
      <c r="G52" s="227"/>
      <c r="H52" s="103" t="s">
        <v>161</v>
      </c>
      <c r="I52" s="103"/>
    </row>
    <row r="53" spans="1:9" s="104" customFormat="1" ht="24" customHeight="1" x14ac:dyDescent="0.25">
      <c r="A53" s="12" t="s">
        <v>76</v>
      </c>
      <c r="B53" s="174"/>
      <c r="C53" s="177"/>
      <c r="D53" s="174" t="s">
        <v>218</v>
      </c>
      <c r="E53" s="175">
        <v>13.48314606741573</v>
      </c>
      <c r="F53" s="226" t="s">
        <v>228</v>
      </c>
      <c r="G53" s="227"/>
      <c r="H53" s="103" t="s">
        <v>161</v>
      </c>
      <c r="I53" s="189" t="s">
        <v>229</v>
      </c>
    </row>
    <row r="54" spans="1:9" x14ac:dyDescent="0.25">
      <c r="A54" s="55"/>
      <c r="B54" s="22" t="s">
        <v>113</v>
      </c>
      <c r="C54" s="179">
        <f>SUM(C10:C53)</f>
        <v>100</v>
      </c>
      <c r="D54" s="174"/>
      <c r="E54" s="178"/>
      <c r="F54" s="238"/>
      <c r="G54" s="238"/>
      <c r="H54" s="59"/>
      <c r="I54" s="59"/>
    </row>
    <row r="55" spans="1:9" ht="28.5" customHeight="1" x14ac:dyDescent="0.25">
      <c r="A55" s="55"/>
      <c r="B55" s="22" t="s">
        <v>114</v>
      </c>
      <c r="C55" s="28"/>
      <c r="E55" s="60"/>
      <c r="F55" s="239"/>
      <c r="G55" s="239"/>
      <c r="H55" s="55"/>
      <c r="I55" s="55"/>
    </row>
    <row r="56" spans="1:9" x14ac:dyDescent="0.25">
      <c r="F56" s="239"/>
      <c r="G56" s="239"/>
    </row>
    <row r="57" spans="1:9" ht="15" customHeight="1" x14ac:dyDescent="0.25">
      <c r="B57" s="235" t="s">
        <v>69</v>
      </c>
      <c r="C57" s="236"/>
      <c r="D57" s="236"/>
      <c r="E57" s="237"/>
      <c r="F57" s="239"/>
      <c r="G57" s="239"/>
      <c r="H57" s="60"/>
      <c r="I57" s="60"/>
    </row>
    <row r="58" spans="1:9" ht="38.25" customHeight="1" x14ac:dyDescent="0.25">
      <c r="B58" s="229" t="s">
        <v>223</v>
      </c>
      <c r="C58" s="230"/>
      <c r="D58" s="230"/>
      <c r="E58" s="230"/>
      <c r="F58" s="230"/>
      <c r="G58" s="230"/>
      <c r="H58" s="230"/>
      <c r="I58" s="231"/>
    </row>
    <row r="59" spans="1:9" ht="64.5" customHeight="1" x14ac:dyDescent="0.25">
      <c r="B59" s="232"/>
      <c r="C59" s="233"/>
      <c r="D59" s="233"/>
      <c r="E59" s="233"/>
      <c r="F59" s="233"/>
      <c r="G59" s="233"/>
      <c r="H59" s="233"/>
      <c r="I59" s="234"/>
    </row>
  </sheetData>
  <protectedRanges>
    <protectedRange sqref="C55" name="Plage5"/>
    <protectedRange sqref="C54 A10:I10 A52:G52 B24:E49 A53:I53 B13:E16 A50:I51 A13:A19 A12:I12 I11 A11:G11 F31:H31 I32 H39 H43:H47 F41:G41 B22:I23 F15:I15 H16:I16 I39:I49 B21:H21 B17:I19 A20:H20 I29:I30 F33:H38 A21:A49" name="Plage4"/>
    <protectedRange sqref="B58" name="Plage6_2"/>
    <protectedRange sqref="F13:I13" name="Plage4_1"/>
    <protectedRange sqref="F16:G16" name="Plage4_2"/>
    <protectedRange sqref="F32:H32 F40:H40 F39:G39 F42:H42 F29:H30 F43:G44 H48:H49" name="Plage4_6"/>
    <protectedRange sqref="H52:I52 I21 H11 I31 H41 I33:I38" name="Plage4_7"/>
    <protectedRange sqref="F24:I26 I20 F14:I14 F28:I28 H27:I27" name="Plage4_1_2"/>
    <protectedRange sqref="F45:G49" name="Plage4_6_1"/>
    <protectedRange sqref="F27:G27" name="Plage4_1_2_1"/>
  </protectedRanges>
  <mergeCells count="41">
    <mergeCell ref="F50:G50"/>
    <mergeCell ref="D1:E3"/>
    <mergeCell ref="F18:G18"/>
    <mergeCell ref="B7:I7"/>
    <mergeCell ref="B8:I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48:G48"/>
    <mergeCell ref="F40:G40"/>
    <mergeCell ref="B58:I59"/>
    <mergeCell ref="F51:G51"/>
    <mergeCell ref="F53:G53"/>
    <mergeCell ref="F19:G19"/>
    <mergeCell ref="F52:G52"/>
    <mergeCell ref="F20:G20"/>
    <mergeCell ref="F21:G21"/>
    <mergeCell ref="B57:E57"/>
    <mergeCell ref="F22:G22"/>
    <mergeCell ref="F54:G54"/>
    <mergeCell ref="F55:G55"/>
    <mergeCell ref="F56:G56"/>
    <mergeCell ref="F57:G57"/>
    <mergeCell ref="F23:G23"/>
    <mergeCell ref="F24:G24"/>
    <mergeCell ref="F29:G29"/>
    <mergeCell ref="F45:G45"/>
    <mergeCell ref="F46:G46"/>
    <mergeCell ref="F49:G49"/>
    <mergeCell ref="F27:G27"/>
    <mergeCell ref="F31:G31"/>
    <mergeCell ref="F30:G30"/>
    <mergeCell ref="F33:G33"/>
    <mergeCell ref="F41:G41"/>
    <mergeCell ref="F42:G42"/>
  </mergeCells>
  <dataValidations count="2">
    <dataValidation type="list" allowBlank="1" showInputMessage="1" showErrorMessage="1" sqref="C55" xr:uid="{32F9861B-9A35-4082-80CC-086DCCBE743B}">
      <formula1>"Pourcentages avant remise en œuvre, Pourcentages après remise en oeuvre"</formula1>
    </dataValidation>
    <dataValidation type="list" allowBlank="1" showInputMessage="1" showErrorMessage="1" sqref="A9:A53" xr:uid="{43B6F2EE-7E6C-49B6-AC77-20631B5D8318}">
      <formula1>"Semi-Fini, Matière première"</formula1>
    </dataValidation>
  </dataValidations>
  <pageMargins left="0.51181102362204722" right="0.51181102362204722" top="0.74803149606299213" bottom="0.74803149606299213" header="0.31496062992125984" footer="0.31496062992125984"/>
  <pageSetup paperSize="9" scale="57" orientation="landscape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0"/>
  <sheetViews>
    <sheetView tabSelected="1" zoomScale="70" zoomScaleNormal="70" workbookViewId="0">
      <selection activeCell="U10" sqref="U10"/>
    </sheetView>
  </sheetViews>
  <sheetFormatPr baseColWidth="10" defaultRowHeight="15" x14ac:dyDescent="0.25"/>
  <cols>
    <col min="2" max="2" width="12.42578125" customWidth="1"/>
    <col min="5" max="5" width="10.42578125" customWidth="1"/>
    <col min="6" max="6" width="12.28515625" customWidth="1"/>
    <col min="8" max="8" width="12" customWidth="1"/>
    <col min="10" max="10" width="11" customWidth="1"/>
    <col min="12" max="12" width="15.140625" customWidth="1"/>
    <col min="13" max="13" width="18.140625" customWidth="1"/>
    <col min="14" max="14" width="14.140625" customWidth="1"/>
    <col min="15" max="15" width="12.85546875" customWidth="1"/>
    <col min="17" max="17" width="15" customWidth="1"/>
    <col min="18" max="18" width="14.140625" customWidth="1"/>
    <col min="19" max="19" width="12.85546875" customWidth="1"/>
    <col min="20" max="20" width="14.85546875" customWidth="1"/>
    <col min="22" max="22" width="22.85546875" customWidth="1"/>
  </cols>
  <sheetData>
    <row r="1" spans="1:23" x14ac:dyDescent="0.25">
      <c r="F1" s="255" t="s">
        <v>107</v>
      </c>
      <c r="G1" s="256"/>
      <c r="H1" s="256"/>
      <c r="I1" s="256"/>
      <c r="J1" s="257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x14ac:dyDescent="0.25">
      <c r="F2" s="258"/>
      <c r="G2" s="259"/>
      <c r="H2" s="259"/>
      <c r="I2" s="259"/>
      <c r="J2" s="260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x14ac:dyDescent="0.25">
      <c r="F3" s="261"/>
      <c r="G3" s="262"/>
      <c r="H3" s="262"/>
      <c r="I3" s="262"/>
      <c r="J3" s="263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ht="21" thickBot="1" x14ac:dyDescent="0.3">
      <c r="J4" s="53"/>
      <c r="K4" s="53"/>
      <c r="L4" s="53"/>
      <c r="M4" s="53"/>
      <c r="N4" s="77"/>
      <c r="O4" s="55"/>
      <c r="P4" s="55"/>
      <c r="Q4" s="55"/>
      <c r="R4" s="55"/>
      <c r="S4" s="55"/>
      <c r="T4" s="55"/>
      <c r="U4" s="55"/>
      <c r="V4" s="55"/>
      <c r="W4" s="55"/>
    </row>
    <row r="5" spans="1:23" ht="19.5" thickBot="1" x14ac:dyDescent="0.35">
      <c r="A5" s="41"/>
      <c r="B5" s="42"/>
      <c r="C5" s="264"/>
      <c r="D5" s="264"/>
      <c r="E5" s="54"/>
      <c r="F5" s="265" t="s">
        <v>39</v>
      </c>
      <c r="G5" s="266"/>
      <c r="H5" s="267"/>
      <c r="I5" s="43"/>
      <c r="J5" s="44"/>
      <c r="N5" s="79"/>
      <c r="O5" s="80"/>
      <c r="P5" s="80"/>
      <c r="Q5" s="78"/>
      <c r="R5" s="78"/>
      <c r="S5" s="78"/>
      <c r="T5" s="78"/>
      <c r="U5" s="78"/>
      <c r="V5" s="55"/>
    </row>
    <row r="6" spans="1:23" ht="18.75" x14ac:dyDescent="0.3">
      <c r="A6" s="43"/>
      <c r="B6" s="45"/>
      <c r="C6" s="43"/>
      <c r="D6" s="46"/>
      <c r="E6" s="43"/>
      <c r="F6" s="47" t="s">
        <v>40</v>
      </c>
      <c r="G6" s="268">
        <v>45352</v>
      </c>
      <c r="H6" s="269"/>
      <c r="I6" s="43"/>
      <c r="J6" s="44"/>
      <c r="N6" s="79"/>
      <c r="O6" s="82"/>
      <c r="P6" s="82"/>
      <c r="Q6" s="82"/>
      <c r="R6" s="82"/>
      <c r="S6" s="78"/>
      <c r="T6" s="78"/>
      <c r="U6" s="78"/>
      <c r="V6" s="55"/>
    </row>
    <row r="7" spans="1:23" ht="19.5" thickBot="1" x14ac:dyDescent="0.35">
      <c r="A7" s="43"/>
      <c r="B7" s="43"/>
      <c r="C7" s="43"/>
      <c r="D7" s="46"/>
      <c r="E7" s="43"/>
      <c r="F7" s="48" t="s">
        <v>41</v>
      </c>
      <c r="G7" s="270">
        <v>45565</v>
      </c>
      <c r="H7" s="271"/>
      <c r="I7" s="43"/>
      <c r="J7" s="44"/>
      <c r="N7" s="83"/>
      <c r="O7" s="83"/>
      <c r="P7" s="84"/>
      <c r="Q7" s="84"/>
      <c r="R7" s="84"/>
      <c r="S7" s="78"/>
      <c r="T7" s="78"/>
      <c r="U7" s="78"/>
      <c r="V7" s="78"/>
      <c r="W7" s="55"/>
    </row>
    <row r="8" spans="1:23" ht="19.5" thickBot="1" x14ac:dyDescent="0.35">
      <c r="A8" s="78"/>
      <c r="B8" s="78"/>
      <c r="C8" s="78" t="s">
        <v>231</v>
      </c>
      <c r="D8" s="81"/>
      <c r="E8" s="78"/>
      <c r="F8" s="85"/>
      <c r="G8" s="86"/>
      <c r="H8" s="86"/>
      <c r="I8" s="78"/>
      <c r="J8" s="78"/>
      <c r="K8" s="78"/>
      <c r="L8" s="78"/>
      <c r="M8" s="78"/>
      <c r="N8" s="78"/>
      <c r="O8" s="78"/>
      <c r="P8" s="84"/>
      <c r="Q8" s="84"/>
      <c r="R8" s="84"/>
      <c r="S8" s="78"/>
      <c r="T8" s="78"/>
      <c r="U8" s="78"/>
      <c r="V8" s="78"/>
      <c r="W8" s="55"/>
    </row>
    <row r="9" spans="1:23" ht="97.5" customHeight="1" thickBot="1" x14ac:dyDescent="0.3">
      <c r="A9" s="49" t="s">
        <v>42</v>
      </c>
      <c r="B9" s="50" t="s">
        <v>43</v>
      </c>
      <c r="C9" s="50" t="s">
        <v>44</v>
      </c>
      <c r="D9" s="50" t="s">
        <v>47</v>
      </c>
      <c r="E9" s="50" t="s">
        <v>109</v>
      </c>
      <c r="F9" s="50" t="s">
        <v>108</v>
      </c>
      <c r="G9" s="50" t="s">
        <v>105</v>
      </c>
      <c r="H9" s="50" t="s">
        <v>45</v>
      </c>
      <c r="I9" s="50" t="s">
        <v>46</v>
      </c>
      <c r="J9" s="50" t="s">
        <v>48</v>
      </c>
      <c r="K9" s="50" t="s">
        <v>58</v>
      </c>
      <c r="L9" s="50" t="s">
        <v>115</v>
      </c>
      <c r="M9" s="50" t="s">
        <v>117</v>
      </c>
      <c r="N9" s="50" t="s">
        <v>116</v>
      </c>
      <c r="O9" s="50" t="s">
        <v>90</v>
      </c>
      <c r="P9" s="50" t="s">
        <v>91</v>
      </c>
      <c r="Q9" s="50" t="s">
        <v>103</v>
      </c>
      <c r="R9" s="50" t="s">
        <v>88</v>
      </c>
      <c r="S9" s="50" t="s">
        <v>89</v>
      </c>
      <c r="T9" s="50" t="s">
        <v>65</v>
      </c>
      <c r="U9" s="50" t="s">
        <v>57</v>
      </c>
      <c r="V9" s="51" t="s">
        <v>104</v>
      </c>
      <c r="W9" s="55"/>
    </row>
    <row r="10" spans="1:23" ht="25.5" x14ac:dyDescent="0.25">
      <c r="A10" s="17" t="str">
        <f>'Fiche technique produit'!B7</f>
        <v>Coup de pates</v>
      </c>
      <c r="B10" s="17">
        <f>'Fiche technique produit'!B6</f>
        <v>0</v>
      </c>
      <c r="C10" s="17">
        <f>'Fiche technique produit'!B5:G5</f>
        <v>0</v>
      </c>
      <c r="D10" s="10" t="s">
        <v>181</v>
      </c>
      <c r="E10" s="18">
        <f>'Fiche technique produit'!B37</f>
        <v>430</v>
      </c>
      <c r="F10" s="18">
        <f>'Fiche technique produit'!B53</f>
        <v>4</v>
      </c>
      <c r="G10" s="18">
        <f>'Fiche technique produit'!B62</f>
        <v>15</v>
      </c>
      <c r="H10" s="18">
        <f>'Fiche technique produit'!B63</f>
        <v>8</v>
      </c>
      <c r="I10" s="18">
        <f>'Fiche technique produit'!B64</f>
        <v>120</v>
      </c>
      <c r="J10" s="106" t="s">
        <v>49</v>
      </c>
      <c r="K10" s="7" t="s">
        <v>182</v>
      </c>
      <c r="L10" s="7" t="s">
        <v>183</v>
      </c>
      <c r="M10" s="7">
        <v>1</v>
      </c>
      <c r="N10" s="7" t="s">
        <v>161</v>
      </c>
      <c r="O10" s="180">
        <v>8.65</v>
      </c>
      <c r="P10" s="19">
        <f>O10*F10</f>
        <v>34.6</v>
      </c>
      <c r="Q10" s="101"/>
      <c r="R10" s="181">
        <f>+F10*G10</f>
        <v>60</v>
      </c>
      <c r="S10" s="9">
        <v>3600</v>
      </c>
      <c r="T10" s="181" t="s">
        <v>232</v>
      </c>
      <c r="U10" s="182" t="s">
        <v>184</v>
      </c>
      <c r="V10" s="8"/>
      <c r="W10" s="55"/>
    </row>
    <row r="11" spans="1:23" ht="19.5" thickBot="1" x14ac:dyDescent="0.3">
      <c r="A11" s="87"/>
      <c r="B11" s="87"/>
      <c r="C11" s="88"/>
      <c r="D11" s="75"/>
      <c r="E11" s="55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55"/>
    </row>
    <row r="12" spans="1:23" ht="15.6" customHeight="1" x14ac:dyDescent="0.25">
      <c r="A12" s="252" t="s">
        <v>50</v>
      </c>
      <c r="B12" s="253"/>
      <c r="C12" s="253"/>
      <c r="D12" s="253">
        <v>0</v>
      </c>
      <c r="E12" s="254"/>
      <c r="F12" s="89"/>
      <c r="G12" s="89"/>
      <c r="H12" s="89"/>
      <c r="I12" s="55"/>
      <c r="J12" s="55"/>
      <c r="K12" s="55"/>
      <c r="L12" s="55"/>
      <c r="M12" s="55"/>
      <c r="N12" s="55"/>
      <c r="O12" s="55"/>
      <c r="P12" s="89"/>
      <c r="Q12" s="89"/>
      <c r="R12" s="89"/>
      <c r="S12" s="90"/>
      <c r="T12" s="89"/>
      <c r="U12" s="89"/>
      <c r="V12" s="91"/>
      <c r="W12" s="55"/>
    </row>
    <row r="13" spans="1:23" ht="7.35" customHeight="1" x14ac:dyDescent="0.25">
      <c r="A13" s="92" t="s">
        <v>51</v>
      </c>
      <c r="B13" s="93"/>
      <c r="C13" s="94"/>
      <c r="D13" s="94"/>
      <c r="E13" s="95"/>
      <c r="F13" s="89"/>
      <c r="G13" s="89"/>
      <c r="H13" s="89"/>
      <c r="I13" s="55"/>
      <c r="J13" s="55"/>
      <c r="K13" s="55"/>
      <c r="L13" s="55"/>
      <c r="M13" s="55"/>
      <c r="N13" s="55"/>
      <c r="O13" s="55"/>
      <c r="P13" s="89"/>
      <c r="Q13" s="89"/>
      <c r="R13" s="89"/>
      <c r="S13" s="96"/>
      <c r="T13" s="89"/>
      <c r="U13" s="89"/>
      <c r="V13" s="91"/>
      <c r="W13" s="55"/>
    </row>
    <row r="14" spans="1:23" ht="15.75" x14ac:dyDescent="0.25">
      <c r="A14" s="5" t="s">
        <v>52</v>
      </c>
      <c r="B14" s="97"/>
      <c r="C14" s="248" t="s">
        <v>53</v>
      </c>
      <c r="D14" s="248"/>
      <c r="E14" s="249"/>
      <c r="F14" s="89"/>
      <c r="G14" s="89"/>
      <c r="H14" s="89"/>
      <c r="I14" s="55"/>
      <c r="J14" s="55"/>
      <c r="K14" s="55"/>
      <c r="L14" s="55"/>
      <c r="M14" s="55"/>
      <c r="N14" s="55"/>
      <c r="O14" s="55"/>
      <c r="P14" s="89"/>
      <c r="Q14" s="89"/>
      <c r="R14" s="89"/>
      <c r="S14" s="96"/>
      <c r="T14" s="89"/>
      <c r="U14" s="89"/>
      <c r="V14" s="91"/>
      <c r="W14" s="55"/>
    </row>
    <row r="15" spans="1:23" ht="15.75" x14ac:dyDescent="0.25">
      <c r="A15" s="5" t="s">
        <v>54</v>
      </c>
      <c r="B15" s="97"/>
      <c r="C15" s="250"/>
      <c r="D15" s="250"/>
      <c r="E15" s="251"/>
      <c r="F15" s="89"/>
      <c r="G15" s="89"/>
      <c r="H15" s="89"/>
      <c r="I15" s="55"/>
      <c r="J15" s="55"/>
      <c r="K15" s="55"/>
      <c r="L15" s="55"/>
      <c r="M15" s="55"/>
      <c r="N15" s="55"/>
      <c r="O15" s="55"/>
      <c r="P15" s="89"/>
      <c r="Q15" s="89"/>
      <c r="R15" s="89"/>
      <c r="S15" s="96"/>
      <c r="T15" s="89"/>
      <c r="U15" s="89"/>
      <c r="V15" s="91"/>
      <c r="W15" s="55"/>
    </row>
    <row r="16" spans="1:23" ht="15.75" x14ac:dyDescent="0.25">
      <c r="A16" s="5" t="s">
        <v>55</v>
      </c>
      <c r="B16" s="97"/>
      <c r="C16" s="250"/>
      <c r="D16" s="250"/>
      <c r="E16" s="251"/>
      <c r="F16" s="89"/>
      <c r="G16" s="89"/>
      <c r="H16" s="89"/>
      <c r="I16" s="55"/>
      <c r="J16" s="55"/>
      <c r="K16" s="55"/>
      <c r="L16" s="55"/>
      <c r="M16" s="55"/>
      <c r="N16" s="55"/>
      <c r="O16" s="55"/>
      <c r="P16" s="89"/>
      <c r="Q16" s="89"/>
      <c r="R16" s="89"/>
      <c r="S16" s="96"/>
      <c r="T16" s="89"/>
      <c r="U16" s="89"/>
      <c r="V16" s="91"/>
      <c r="W16" s="55"/>
    </row>
    <row r="17" spans="1:23" ht="15.75" x14ac:dyDescent="0.25">
      <c r="A17" s="5" t="s">
        <v>56</v>
      </c>
      <c r="B17" s="97"/>
      <c r="C17" s="248"/>
      <c r="D17" s="248"/>
      <c r="E17" s="249"/>
      <c r="F17" s="89"/>
      <c r="G17" s="89"/>
      <c r="H17" s="89"/>
      <c r="I17" s="55"/>
      <c r="J17" s="55"/>
      <c r="K17" s="55"/>
      <c r="L17" s="55"/>
      <c r="M17" s="55"/>
      <c r="N17" s="55"/>
      <c r="O17" s="55"/>
      <c r="P17" s="89"/>
      <c r="Q17" s="89"/>
      <c r="R17" s="89"/>
      <c r="S17" s="96"/>
      <c r="T17" s="89"/>
      <c r="U17" s="89"/>
      <c r="V17" s="91"/>
      <c r="W17" s="55"/>
    </row>
    <row r="18" spans="1:23" ht="16.5" thickBot="1" x14ac:dyDescent="0.3">
      <c r="A18" s="98"/>
      <c r="B18" s="99"/>
      <c r="C18" s="99"/>
      <c r="D18" s="99"/>
      <c r="E18" s="100"/>
      <c r="F18" s="89"/>
      <c r="G18" s="89"/>
      <c r="H18" s="89"/>
      <c r="I18" s="55"/>
      <c r="J18" s="55"/>
      <c r="K18" s="55"/>
      <c r="L18" s="55"/>
      <c r="M18" s="55"/>
      <c r="N18" s="55"/>
      <c r="O18" s="55"/>
      <c r="P18" s="89"/>
      <c r="Q18" s="89"/>
      <c r="R18" s="89"/>
      <c r="S18" s="96"/>
      <c r="T18" s="89"/>
      <c r="U18" s="89"/>
      <c r="V18" s="91"/>
      <c r="W18" s="55"/>
    </row>
    <row r="19" spans="1:23" ht="24.6" customHeight="1" x14ac:dyDescent="0.25">
      <c r="A19" s="87"/>
      <c r="B19" s="87"/>
      <c r="C19" s="88"/>
      <c r="D19" s="7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 x14ac:dyDescent="0.2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</row>
    <row r="21" spans="1:23" x14ac:dyDescent="0.2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</row>
    <row r="22" spans="1:23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23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3" x14ac:dyDescent="0.25">
      <c r="F25" s="55"/>
      <c r="G25" s="55"/>
      <c r="H25" s="55"/>
    </row>
    <row r="26" spans="1:23" ht="25.35" customHeight="1" x14ac:dyDescent="0.25">
      <c r="F26" s="55"/>
      <c r="G26" s="55"/>
      <c r="H26" s="55"/>
    </row>
    <row r="27" spans="1:23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3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</sheetData>
  <sheetProtection formatCells="0" insertRows="0" deleteRows="0"/>
  <mergeCells count="10">
    <mergeCell ref="F1:J3"/>
    <mergeCell ref="C5:D5"/>
    <mergeCell ref="F5:H5"/>
    <mergeCell ref="G6:H6"/>
    <mergeCell ref="G7:H7"/>
    <mergeCell ref="C14:E14"/>
    <mergeCell ref="C15:E15"/>
    <mergeCell ref="C16:E16"/>
    <mergeCell ref="C17:E17"/>
    <mergeCell ref="A12:E12"/>
  </mergeCells>
  <conditionalFormatting sqref="G6:H7">
    <cfRule type="containsBlanks" dxfId="0" priority="1">
      <formula>LEN(TRIM(G6))=0</formula>
    </cfRule>
  </conditionalFormatting>
  <dataValidations count="2">
    <dataValidation type="list" allowBlank="1" showInputMessage="1" showErrorMessage="1" sqref="K10" xr:uid="{00000000-0002-0000-0100-000000000000}">
      <formula1>"DEPART/FCA,FRANCO/DAP"</formula1>
    </dataValidation>
    <dataValidation type="list" allowBlank="1" showInputMessage="1" showErrorMessage="1" sqref="D10" xr:uid="{00000000-0002-0000-0100-000001000000}">
      <formula1>"Pièce, Colis , Kilo"</formula1>
    </dataValidation>
  </dataValidations>
  <pageMargins left="0.7" right="0.7" top="0.75" bottom="0.75" header="0.3" footer="0.3"/>
  <pageSetup paperSize="9" scale="4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I19"/>
  <sheetViews>
    <sheetView zoomScale="60" zoomScaleNormal="60" workbookViewId="0"/>
  </sheetViews>
  <sheetFormatPr baseColWidth="10" defaultRowHeight="15" x14ac:dyDescent="0.25"/>
  <cols>
    <col min="1" max="9" width="28.5703125" customWidth="1"/>
  </cols>
  <sheetData>
    <row r="2" spans="1:9" ht="30" customHeight="1" x14ac:dyDescent="0.25">
      <c r="B2" s="241" t="s">
        <v>71</v>
      </c>
      <c r="C2" s="242"/>
      <c r="D2" s="242"/>
      <c r="E2" s="243"/>
      <c r="F2" s="243"/>
      <c r="G2" s="243"/>
      <c r="H2" s="243"/>
      <c r="I2" s="244"/>
    </row>
    <row r="3" spans="1:9" ht="48" customHeight="1" x14ac:dyDescent="0.25">
      <c r="B3" s="241" t="s">
        <v>92</v>
      </c>
      <c r="C3" s="242"/>
      <c r="D3" s="242"/>
      <c r="E3" s="242"/>
      <c r="F3" s="242"/>
      <c r="G3" s="242"/>
      <c r="H3" s="242"/>
      <c r="I3" s="276"/>
    </row>
    <row r="4" spans="1:9" ht="42.75" customHeight="1" x14ac:dyDescent="0.25">
      <c r="A4" s="4" t="s">
        <v>74</v>
      </c>
      <c r="B4" s="2" t="s">
        <v>78</v>
      </c>
      <c r="C4" s="2" t="s">
        <v>80</v>
      </c>
      <c r="D4" s="2" t="s">
        <v>79</v>
      </c>
      <c r="E4" s="2" t="s">
        <v>81</v>
      </c>
      <c r="F4" s="197" t="s">
        <v>77</v>
      </c>
      <c r="G4" s="199"/>
      <c r="H4" s="4" t="s">
        <v>72</v>
      </c>
      <c r="I4" s="4" t="s">
        <v>70</v>
      </c>
    </row>
    <row r="5" spans="1:9" ht="25.5" customHeight="1" x14ac:dyDescent="0.25">
      <c r="A5" s="12" t="s">
        <v>75</v>
      </c>
      <c r="B5" s="11" t="s">
        <v>93</v>
      </c>
      <c r="C5" s="11">
        <v>30</v>
      </c>
      <c r="D5" s="11"/>
      <c r="E5" s="13"/>
      <c r="F5" s="226"/>
      <c r="G5" s="227"/>
      <c r="H5" s="14"/>
      <c r="I5" s="14"/>
    </row>
    <row r="6" spans="1:9" ht="25.5" customHeight="1" x14ac:dyDescent="0.25">
      <c r="A6" s="12" t="s">
        <v>76</v>
      </c>
      <c r="B6" s="11"/>
      <c r="C6" s="11"/>
      <c r="D6" s="11" t="s">
        <v>82</v>
      </c>
      <c r="E6" s="11">
        <v>70</v>
      </c>
      <c r="F6" s="226"/>
      <c r="G6" s="227"/>
      <c r="H6" s="15"/>
      <c r="I6" s="15"/>
    </row>
    <row r="7" spans="1:9" ht="25.5" customHeight="1" x14ac:dyDescent="0.25">
      <c r="A7" s="12" t="s">
        <v>76</v>
      </c>
      <c r="B7" s="11"/>
      <c r="C7" s="11"/>
      <c r="D7" s="11" t="s">
        <v>85</v>
      </c>
      <c r="E7" s="11">
        <v>20</v>
      </c>
      <c r="F7" s="226" t="s">
        <v>86</v>
      </c>
      <c r="G7" s="227"/>
      <c r="H7" s="15"/>
      <c r="I7" s="15"/>
    </row>
    <row r="8" spans="1:9" ht="25.5" customHeight="1" x14ac:dyDescent="0.25">
      <c r="A8" s="12" t="s">
        <v>76</v>
      </c>
      <c r="B8" s="11"/>
      <c r="C8" s="11"/>
      <c r="D8" s="11" t="s">
        <v>84</v>
      </c>
      <c r="E8" s="11">
        <v>5</v>
      </c>
      <c r="F8" s="272"/>
      <c r="G8" s="273"/>
      <c r="H8" s="15"/>
      <c r="I8" s="15"/>
    </row>
    <row r="9" spans="1:9" ht="25.5" customHeight="1" x14ac:dyDescent="0.25">
      <c r="A9" s="12" t="s">
        <v>76</v>
      </c>
      <c r="B9" s="11"/>
      <c r="C9" s="11"/>
      <c r="D9" s="11" t="s">
        <v>83</v>
      </c>
      <c r="E9" s="11">
        <v>5</v>
      </c>
      <c r="F9" s="272"/>
      <c r="G9" s="273"/>
      <c r="H9" s="15"/>
      <c r="I9" s="15"/>
    </row>
    <row r="10" spans="1:9" ht="26.25" customHeight="1" x14ac:dyDescent="0.25">
      <c r="A10" s="12" t="s">
        <v>75</v>
      </c>
      <c r="B10" s="11" t="s">
        <v>94</v>
      </c>
      <c r="C10" s="11">
        <v>40</v>
      </c>
      <c r="D10" s="11"/>
      <c r="E10" s="11"/>
      <c r="F10" s="272"/>
      <c r="G10" s="273"/>
      <c r="H10" s="15"/>
      <c r="I10" s="15"/>
    </row>
    <row r="11" spans="1:9" ht="26.25" customHeight="1" x14ac:dyDescent="0.25">
      <c r="A11" s="12" t="s">
        <v>76</v>
      </c>
      <c r="B11" s="11"/>
      <c r="C11" s="11"/>
      <c r="D11" s="11" t="s">
        <v>95</v>
      </c>
      <c r="E11" s="11">
        <v>50</v>
      </c>
      <c r="F11" s="226"/>
      <c r="G11" s="227"/>
      <c r="H11" s="15"/>
      <c r="I11" s="15"/>
    </row>
    <row r="12" spans="1:9" ht="26.25" customHeight="1" x14ac:dyDescent="0.25">
      <c r="A12" s="12" t="s">
        <v>76</v>
      </c>
      <c r="B12" s="11"/>
      <c r="C12" s="11"/>
      <c r="D12" s="11" t="s">
        <v>83</v>
      </c>
      <c r="E12" s="11">
        <v>20</v>
      </c>
      <c r="F12" s="226"/>
      <c r="G12" s="227"/>
      <c r="H12" s="15"/>
      <c r="I12" s="15"/>
    </row>
    <row r="13" spans="1:9" ht="26.25" customHeight="1" x14ac:dyDescent="0.25">
      <c r="A13" s="12"/>
      <c r="B13" s="11"/>
      <c r="C13" s="11"/>
      <c r="D13" s="11" t="s">
        <v>99</v>
      </c>
      <c r="E13" s="11">
        <v>20</v>
      </c>
      <c r="F13" s="226"/>
      <c r="G13" s="227"/>
      <c r="H13" s="15"/>
      <c r="I13" s="15"/>
    </row>
    <row r="14" spans="1:9" ht="26.25" customHeight="1" x14ac:dyDescent="0.25">
      <c r="A14" s="12"/>
      <c r="B14" s="11"/>
      <c r="C14" s="11"/>
      <c r="D14" s="11" t="s">
        <v>100</v>
      </c>
      <c r="E14" s="11">
        <v>10</v>
      </c>
      <c r="F14" s="226"/>
      <c r="G14" s="227"/>
      <c r="H14" s="15"/>
      <c r="I14" s="15" t="s">
        <v>101</v>
      </c>
    </row>
    <row r="15" spans="1:9" ht="26.25" customHeight="1" x14ac:dyDescent="0.25">
      <c r="A15" s="12" t="s">
        <v>75</v>
      </c>
      <c r="B15" s="11" t="s">
        <v>96</v>
      </c>
      <c r="C15" s="11">
        <v>30</v>
      </c>
      <c r="D15" s="11"/>
      <c r="E15" s="11"/>
      <c r="F15" s="274"/>
      <c r="G15" s="275"/>
      <c r="H15" s="15"/>
      <c r="I15" s="15"/>
    </row>
    <row r="16" spans="1:9" ht="34.5" customHeight="1" x14ac:dyDescent="0.25">
      <c r="A16" s="12" t="s">
        <v>76</v>
      </c>
      <c r="B16" s="11"/>
      <c r="C16" s="11"/>
      <c r="D16" s="11" t="s">
        <v>97</v>
      </c>
      <c r="E16" s="11">
        <v>97</v>
      </c>
      <c r="F16" s="274"/>
      <c r="G16" s="275"/>
      <c r="H16" s="15"/>
      <c r="I16" s="15"/>
    </row>
    <row r="17" spans="1:9" ht="34.5" customHeight="1" x14ac:dyDescent="0.25">
      <c r="A17" s="12" t="s">
        <v>76</v>
      </c>
      <c r="B17" s="11"/>
      <c r="C17" s="11"/>
      <c r="D17" s="11" t="s">
        <v>98</v>
      </c>
      <c r="E17" s="11">
        <v>3</v>
      </c>
      <c r="F17" s="274"/>
      <c r="G17" s="275"/>
      <c r="H17" s="15"/>
      <c r="I17" s="15"/>
    </row>
    <row r="18" spans="1:9" x14ac:dyDescent="0.25">
      <c r="C18" s="6">
        <f>C15+C10+C5</f>
        <v>100</v>
      </c>
    </row>
    <row r="19" spans="1:9" x14ac:dyDescent="0.25">
      <c r="C19" s="16"/>
    </row>
  </sheetData>
  <mergeCells count="16">
    <mergeCell ref="F7:G7"/>
    <mergeCell ref="B2:I2"/>
    <mergeCell ref="B3:I3"/>
    <mergeCell ref="F4:G4"/>
    <mergeCell ref="F5:G5"/>
    <mergeCell ref="F6:G6"/>
    <mergeCell ref="F8:G8"/>
    <mergeCell ref="F9:G9"/>
    <mergeCell ref="F15:G15"/>
    <mergeCell ref="F16:G16"/>
    <mergeCell ref="F17:G17"/>
    <mergeCell ref="F10:G10"/>
    <mergeCell ref="F11:G11"/>
    <mergeCell ref="F12:G12"/>
    <mergeCell ref="F13:G13"/>
    <mergeCell ref="F14:G14"/>
  </mergeCells>
  <dataValidations count="1">
    <dataValidation type="list" allowBlank="1" showInputMessage="1" showErrorMessage="1" sqref="A4:A17" xr:uid="{00000000-0002-0000-0200-000000000000}">
      <formula1>"Semi-Fini, Matière première"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AAA0-FA18-4437-B893-03F1AA2EC123}">
  <dimension ref="B1:H42"/>
  <sheetViews>
    <sheetView zoomScale="70" zoomScaleNormal="70" workbookViewId="0">
      <selection activeCell="J19" sqref="J19"/>
    </sheetView>
  </sheetViews>
  <sheetFormatPr baseColWidth="10" defaultRowHeight="15" x14ac:dyDescent="0.25"/>
  <cols>
    <col min="2" max="2" width="9.140625" customWidth="1"/>
    <col min="3" max="3" width="40.140625" style="169" bestFit="1" customWidth="1"/>
    <col min="4" max="4" width="11.28515625" style="169" bestFit="1" customWidth="1"/>
    <col min="5" max="6" width="16" style="169" bestFit="1" customWidth="1"/>
    <col min="7" max="7" width="15.5703125" style="169" bestFit="1" customWidth="1"/>
  </cols>
  <sheetData>
    <row r="1" spans="2:8" ht="23.25" x14ac:dyDescent="0.25">
      <c r="B1" s="107"/>
      <c r="C1" s="280" t="s">
        <v>118</v>
      </c>
      <c r="D1" s="280"/>
      <c r="E1" s="280"/>
      <c r="F1" s="280"/>
      <c r="G1" s="280"/>
      <c r="H1" s="108"/>
    </row>
    <row r="2" spans="2:8" ht="15.75" thickBot="1" x14ac:dyDescent="0.3">
      <c r="B2" s="109"/>
      <c r="C2" s="110"/>
      <c r="D2" s="110"/>
      <c r="E2" s="110"/>
      <c r="F2" s="111"/>
      <c r="G2" s="110"/>
      <c r="H2" s="109"/>
    </row>
    <row r="3" spans="2:8" ht="25.5" customHeight="1" thickBot="1" x14ac:dyDescent="0.3">
      <c r="B3" s="109"/>
      <c r="C3" s="112"/>
      <c r="D3" s="112"/>
      <c r="E3" s="112"/>
      <c r="F3" s="113" t="s">
        <v>119</v>
      </c>
      <c r="G3" s="114">
        <v>36526</v>
      </c>
      <c r="H3" s="109"/>
    </row>
    <row r="4" spans="2:8" ht="16.5" thickBot="1" x14ac:dyDescent="0.3">
      <c r="B4" s="109"/>
      <c r="C4" s="112"/>
      <c r="D4" s="112"/>
      <c r="E4" s="112"/>
      <c r="F4" s="115"/>
      <c r="G4" s="112"/>
      <c r="H4" s="109"/>
    </row>
    <row r="5" spans="2:8" ht="17.100000000000001" customHeight="1" thickBot="1" x14ac:dyDescent="0.3">
      <c r="B5" s="116"/>
      <c r="C5" s="117" t="s">
        <v>120</v>
      </c>
      <c r="D5" s="281"/>
      <c r="E5" s="281"/>
      <c r="F5" s="281"/>
      <c r="G5" s="282"/>
      <c r="H5" s="118"/>
    </row>
    <row r="6" spans="2:8" ht="19.5" customHeight="1" thickBot="1" x14ac:dyDescent="0.65">
      <c r="B6" s="109"/>
      <c r="C6" s="283" t="s">
        <v>121</v>
      </c>
      <c r="D6" s="284"/>
      <c r="E6" s="285"/>
      <c r="F6" s="286"/>
      <c r="G6" s="287"/>
      <c r="H6" s="119"/>
    </row>
    <row r="7" spans="2:8" ht="20.25" thickBot="1" x14ac:dyDescent="0.45">
      <c r="B7" s="109"/>
      <c r="C7" s="120"/>
      <c r="D7" s="120"/>
      <c r="E7" s="121"/>
      <c r="F7" s="120"/>
      <c r="G7" s="112"/>
      <c r="H7" s="112"/>
    </row>
    <row r="8" spans="2:8" ht="52.5" customHeight="1" thickBot="1" x14ac:dyDescent="0.3">
      <c r="B8" s="122"/>
      <c r="C8" s="122"/>
      <c r="D8" s="123" t="s">
        <v>122</v>
      </c>
      <c r="E8" s="124" t="s">
        <v>123</v>
      </c>
      <c r="F8" s="123" t="s">
        <v>124</v>
      </c>
      <c r="G8" s="125" t="s">
        <v>125</v>
      </c>
      <c r="H8" s="122"/>
    </row>
    <row r="9" spans="2:8" ht="15.6" customHeight="1" x14ac:dyDescent="0.25">
      <c r="B9" s="288" t="s">
        <v>126</v>
      </c>
      <c r="C9" s="126" t="s">
        <v>127</v>
      </c>
      <c r="D9" s="127">
        <v>0</v>
      </c>
      <c r="E9" s="128">
        <v>0</v>
      </c>
      <c r="F9" s="129">
        <f>(E9*D9)</f>
        <v>0</v>
      </c>
      <c r="G9" s="130"/>
      <c r="H9" s="131"/>
    </row>
    <row r="10" spans="2:8" ht="15.75" x14ac:dyDescent="0.25">
      <c r="B10" s="289"/>
      <c r="C10" s="132" t="s">
        <v>128</v>
      </c>
      <c r="D10" s="127">
        <v>0</v>
      </c>
      <c r="E10" s="128">
        <v>0</v>
      </c>
      <c r="F10" s="129">
        <f t="shared" ref="F10:F16" si="0">(E10*D10)</f>
        <v>0</v>
      </c>
      <c r="G10" s="133"/>
      <c r="H10" s="131"/>
    </row>
    <row r="11" spans="2:8" ht="15.75" x14ac:dyDescent="0.25">
      <c r="B11" s="289"/>
      <c r="C11" s="132" t="s">
        <v>129</v>
      </c>
      <c r="D11" s="127">
        <v>0</v>
      </c>
      <c r="E11" s="128">
        <v>0</v>
      </c>
      <c r="F11" s="129">
        <f t="shared" si="0"/>
        <v>0</v>
      </c>
      <c r="G11" s="133"/>
      <c r="H11" s="131"/>
    </row>
    <row r="12" spans="2:8" ht="15.75" x14ac:dyDescent="0.25">
      <c r="B12" s="289"/>
      <c r="C12" s="132"/>
      <c r="D12" s="127"/>
      <c r="E12" s="128">
        <v>0</v>
      </c>
      <c r="F12" s="129">
        <f t="shared" si="0"/>
        <v>0</v>
      </c>
      <c r="G12" s="133"/>
      <c r="H12" s="131"/>
    </row>
    <row r="13" spans="2:8" ht="15.75" x14ac:dyDescent="0.25">
      <c r="B13" s="289"/>
      <c r="C13" s="132"/>
      <c r="D13" s="127"/>
      <c r="E13" s="128">
        <v>0</v>
      </c>
      <c r="F13" s="129">
        <f t="shared" si="0"/>
        <v>0</v>
      </c>
      <c r="G13" s="133"/>
      <c r="H13" s="131"/>
    </row>
    <row r="14" spans="2:8" ht="15.75" x14ac:dyDescent="0.25">
      <c r="B14" s="289"/>
      <c r="C14" s="132"/>
      <c r="D14" s="127"/>
      <c r="E14" s="128">
        <v>0</v>
      </c>
      <c r="F14" s="129">
        <f t="shared" si="0"/>
        <v>0</v>
      </c>
      <c r="G14" s="133"/>
      <c r="H14" s="131"/>
    </row>
    <row r="15" spans="2:8" ht="15.75" x14ac:dyDescent="0.25">
      <c r="B15" s="289"/>
      <c r="C15" s="132"/>
      <c r="D15" s="127"/>
      <c r="E15" s="128">
        <v>0</v>
      </c>
      <c r="F15" s="129">
        <f t="shared" si="0"/>
        <v>0</v>
      </c>
      <c r="G15" s="133"/>
      <c r="H15" s="131"/>
    </row>
    <row r="16" spans="2:8" ht="15.75" x14ac:dyDescent="0.25">
      <c r="B16" s="289"/>
      <c r="C16" s="132"/>
      <c r="D16" s="127"/>
      <c r="E16" s="128">
        <v>0</v>
      </c>
      <c r="F16" s="129">
        <f t="shared" si="0"/>
        <v>0</v>
      </c>
      <c r="G16" s="133"/>
      <c r="H16" s="131"/>
    </row>
    <row r="17" spans="2:8" ht="16.5" thickBot="1" x14ac:dyDescent="0.3">
      <c r="B17" s="289"/>
      <c r="C17" s="134" t="s">
        <v>130</v>
      </c>
      <c r="D17" s="135"/>
      <c r="E17" s="136">
        <v>0</v>
      </c>
      <c r="F17" s="137">
        <f>E17</f>
        <v>0</v>
      </c>
      <c r="G17" s="138"/>
      <c r="H17" s="112"/>
    </row>
    <row r="18" spans="2:8" ht="19.5" thickBot="1" x14ac:dyDescent="0.3">
      <c r="B18" s="279"/>
      <c r="C18" s="139" t="s">
        <v>131</v>
      </c>
      <c r="D18" s="140">
        <f>SUM(D9:D16)</f>
        <v>0</v>
      </c>
      <c r="E18" s="141" t="e">
        <f>F18*(1/$F$6)</f>
        <v>#DIV/0!</v>
      </c>
      <c r="F18" s="142">
        <f>SUM(F9:F16)+(F17*(SUM(F13:F16)))</f>
        <v>0</v>
      </c>
      <c r="G18" s="143" t="e">
        <f>F18/$F$41</f>
        <v>#DIV/0!</v>
      </c>
      <c r="H18" s="144"/>
    </row>
    <row r="19" spans="2:8" ht="15.6" customHeight="1" x14ac:dyDescent="0.25">
      <c r="B19" s="277" t="s">
        <v>132</v>
      </c>
      <c r="C19" s="145"/>
      <c r="D19" s="127"/>
      <c r="E19" s="128">
        <v>0</v>
      </c>
      <c r="F19" s="129">
        <f>(E19*D19)</f>
        <v>0</v>
      </c>
      <c r="G19" s="146"/>
      <c r="H19" s="112"/>
    </row>
    <row r="20" spans="2:8" ht="15.75" x14ac:dyDescent="0.25">
      <c r="B20" s="278"/>
      <c r="C20" s="145"/>
      <c r="D20" s="127"/>
      <c r="E20" s="128">
        <v>0</v>
      </c>
      <c r="F20" s="129">
        <f t="shared" ref="F20:F24" si="1">(E20*D20)</f>
        <v>0</v>
      </c>
      <c r="G20" s="133"/>
      <c r="H20" s="112"/>
    </row>
    <row r="21" spans="2:8" ht="15.75" x14ac:dyDescent="0.25">
      <c r="B21" s="278"/>
      <c r="C21" s="145"/>
      <c r="D21" s="127"/>
      <c r="E21" s="128">
        <v>0</v>
      </c>
      <c r="F21" s="129">
        <f t="shared" si="1"/>
        <v>0</v>
      </c>
      <c r="G21" s="147"/>
      <c r="H21" s="131"/>
    </row>
    <row r="22" spans="2:8" ht="15.75" x14ac:dyDescent="0.25">
      <c r="B22" s="278"/>
      <c r="C22" s="145"/>
      <c r="D22" s="127"/>
      <c r="E22" s="128">
        <v>0</v>
      </c>
      <c r="F22" s="129">
        <f t="shared" si="1"/>
        <v>0</v>
      </c>
      <c r="G22" s="133"/>
      <c r="H22" s="131"/>
    </row>
    <row r="23" spans="2:8" ht="15.75" x14ac:dyDescent="0.25">
      <c r="B23" s="278"/>
      <c r="C23" s="145"/>
      <c r="D23" s="127"/>
      <c r="E23" s="128">
        <v>0</v>
      </c>
      <c r="F23" s="129">
        <f t="shared" si="1"/>
        <v>0</v>
      </c>
      <c r="G23" s="133"/>
      <c r="H23" s="131"/>
    </row>
    <row r="24" spans="2:8" ht="16.5" thickBot="1" x14ac:dyDescent="0.3">
      <c r="B24" s="278"/>
      <c r="C24" s="145"/>
      <c r="D24" s="127"/>
      <c r="E24" s="128">
        <v>0</v>
      </c>
      <c r="F24" s="129">
        <f t="shared" si="1"/>
        <v>0</v>
      </c>
      <c r="G24" s="133"/>
      <c r="H24" s="131"/>
    </row>
    <row r="25" spans="2:8" ht="19.5" thickBot="1" x14ac:dyDescent="0.3">
      <c r="B25" s="279"/>
      <c r="C25" s="148" t="s">
        <v>133</v>
      </c>
      <c r="D25" s="140"/>
      <c r="E25" s="141" t="e">
        <f>F25*(1/$F$6)</f>
        <v>#DIV/0!</v>
      </c>
      <c r="F25" s="142">
        <f>SUM(F19:F24)</f>
        <v>0</v>
      </c>
      <c r="G25" s="143" t="e">
        <f>F25/$F$41</f>
        <v>#DIV/0!</v>
      </c>
      <c r="H25" s="144"/>
    </row>
    <row r="26" spans="2:8" ht="15.75" x14ac:dyDescent="0.25">
      <c r="B26" s="277" t="s">
        <v>134</v>
      </c>
      <c r="C26" s="145" t="s">
        <v>135</v>
      </c>
      <c r="D26" s="149"/>
      <c r="E26" s="128">
        <v>0</v>
      </c>
      <c r="F26" s="129">
        <f>E26*$F$6</f>
        <v>0</v>
      </c>
      <c r="G26" s="146"/>
      <c r="H26" s="112"/>
    </row>
    <row r="27" spans="2:8" ht="15.75" x14ac:dyDescent="0.25">
      <c r="B27" s="278"/>
      <c r="C27" s="145" t="s">
        <v>136</v>
      </c>
      <c r="D27" s="150"/>
      <c r="E27" s="128">
        <v>0</v>
      </c>
      <c r="F27" s="129">
        <f>E27*$F$6</f>
        <v>0</v>
      </c>
      <c r="G27" s="147"/>
      <c r="H27" s="131"/>
    </row>
    <row r="28" spans="2:8" ht="15.75" x14ac:dyDescent="0.25">
      <c r="B28" s="278"/>
      <c r="C28" s="145"/>
      <c r="D28" s="150"/>
      <c r="E28" s="128">
        <v>0</v>
      </c>
      <c r="F28" s="129">
        <f>E28*$F$6</f>
        <v>0</v>
      </c>
      <c r="G28" s="133"/>
      <c r="H28" s="131"/>
    </row>
    <row r="29" spans="2:8" ht="15.75" x14ac:dyDescent="0.25">
      <c r="B29" s="278"/>
      <c r="C29" s="145"/>
      <c r="D29" s="150"/>
      <c r="E29" s="128">
        <v>0</v>
      </c>
      <c r="F29" s="129">
        <f>E29*$F$6</f>
        <v>0</v>
      </c>
      <c r="G29" s="133"/>
      <c r="H29" s="131"/>
    </row>
    <row r="30" spans="2:8" ht="16.5" thickBot="1" x14ac:dyDescent="0.3">
      <c r="B30" s="278"/>
      <c r="C30" s="145"/>
      <c r="D30" s="150"/>
      <c r="E30" s="128">
        <v>0</v>
      </c>
      <c r="F30" s="129">
        <f>E30*$F$6</f>
        <v>0</v>
      </c>
      <c r="G30" s="138"/>
      <c r="H30" s="131"/>
    </row>
    <row r="31" spans="2:8" ht="19.5" thickBot="1" x14ac:dyDescent="0.3">
      <c r="B31" s="279"/>
      <c r="C31" s="148" t="s">
        <v>131</v>
      </c>
      <c r="D31" s="151"/>
      <c r="E31" s="141">
        <f>SUM(E26:E30)</f>
        <v>0</v>
      </c>
      <c r="F31" s="142">
        <f>SUM(F26:F30)</f>
        <v>0</v>
      </c>
      <c r="G31" s="143" t="e">
        <f>F31/$F$41</f>
        <v>#DIV/0!</v>
      </c>
      <c r="H31" s="144"/>
    </row>
    <row r="32" spans="2:8" ht="15.75" x14ac:dyDescent="0.25">
      <c r="B32" s="278" t="s">
        <v>137</v>
      </c>
      <c r="C32" s="145"/>
      <c r="D32" s="149"/>
      <c r="E32" s="128">
        <v>0</v>
      </c>
      <c r="F32" s="129">
        <f>E32*$F$6</f>
        <v>0</v>
      </c>
      <c r="G32" s="146"/>
      <c r="H32" s="112"/>
    </row>
    <row r="33" spans="2:8" ht="15.75" x14ac:dyDescent="0.25">
      <c r="B33" s="278"/>
      <c r="C33" s="145"/>
      <c r="D33" s="150"/>
      <c r="E33" s="128">
        <v>0</v>
      </c>
      <c r="F33" s="129">
        <f>E33*$F$6</f>
        <v>0</v>
      </c>
      <c r="G33" s="147"/>
      <c r="H33" s="131"/>
    </row>
    <row r="34" spans="2:8" ht="15.75" x14ac:dyDescent="0.25">
      <c r="B34" s="278"/>
      <c r="C34" s="145"/>
      <c r="D34" s="150"/>
      <c r="E34" s="128">
        <v>0</v>
      </c>
      <c r="F34" s="129">
        <f>E34*$F$6</f>
        <v>0</v>
      </c>
      <c r="G34" s="133"/>
      <c r="H34" s="131"/>
    </row>
    <row r="35" spans="2:8" ht="15.75" x14ac:dyDescent="0.25">
      <c r="B35" s="278"/>
      <c r="C35" s="145"/>
      <c r="D35" s="150"/>
      <c r="E35" s="128">
        <v>0</v>
      </c>
      <c r="F35" s="129">
        <f>E35*$F$6</f>
        <v>0</v>
      </c>
      <c r="G35" s="133"/>
      <c r="H35" s="131"/>
    </row>
    <row r="36" spans="2:8" ht="16.5" thickBot="1" x14ac:dyDescent="0.3">
      <c r="B36" s="278"/>
      <c r="C36" s="145"/>
      <c r="D36" s="150"/>
      <c r="E36" s="128">
        <v>0</v>
      </c>
      <c r="F36" s="129">
        <f>E36*$F$6</f>
        <v>0</v>
      </c>
      <c r="G36" s="138"/>
      <c r="H36" s="131"/>
    </row>
    <row r="37" spans="2:8" ht="19.5" thickBot="1" x14ac:dyDescent="0.3">
      <c r="B37" s="279"/>
      <c r="C37" s="148" t="s">
        <v>133</v>
      </c>
      <c r="D37" s="151"/>
      <c r="E37" s="141">
        <f>SUM(E32:E36)</f>
        <v>0</v>
      </c>
      <c r="F37" s="142">
        <f>SUM(F32:F36)</f>
        <v>0</v>
      </c>
      <c r="G37" s="143" t="e">
        <f>F37/$F$41</f>
        <v>#DIV/0!</v>
      </c>
      <c r="H37" s="144"/>
    </row>
    <row r="38" spans="2:8" ht="16.5" thickBot="1" x14ac:dyDescent="0.3">
      <c r="B38" s="109"/>
      <c r="C38" s="152"/>
      <c r="D38" s="152"/>
      <c r="E38" s="152"/>
      <c r="F38" s="153"/>
      <c r="G38" s="154"/>
      <c r="H38" s="112"/>
    </row>
    <row r="39" spans="2:8" ht="19.5" thickBot="1" x14ac:dyDescent="0.3">
      <c r="B39" s="155"/>
      <c r="C39" s="156" t="s">
        <v>138</v>
      </c>
      <c r="D39" s="157"/>
      <c r="E39" s="158">
        <v>0</v>
      </c>
      <c r="F39" s="142">
        <f>(F37+F31+F25+F18)*E39</f>
        <v>0</v>
      </c>
      <c r="G39" s="143" t="e">
        <f>F39/$F$41</f>
        <v>#DIV/0!</v>
      </c>
      <c r="H39" s="159"/>
    </row>
    <row r="40" spans="2:8" ht="16.5" thickBot="1" x14ac:dyDescent="0.3">
      <c r="B40" s="109"/>
      <c r="C40" s="152"/>
      <c r="D40" s="152"/>
      <c r="E40" s="152"/>
      <c r="F40" s="153"/>
      <c r="G40" s="154"/>
      <c r="H40" s="112"/>
    </row>
    <row r="41" spans="2:8" ht="19.5" thickBot="1" x14ac:dyDescent="0.3">
      <c r="B41" s="160"/>
      <c r="C41" s="161" t="s">
        <v>139</v>
      </c>
      <c r="D41" s="151"/>
      <c r="E41" s="162" t="e">
        <f>F41*(1/F6)</f>
        <v>#DIV/0!</v>
      </c>
      <c r="F41" s="163">
        <f>F39+F37+F31+F25+F18</f>
        <v>0</v>
      </c>
      <c r="G41" s="164" t="e">
        <f>SUM(G9:G40)</f>
        <v>#DIV/0!</v>
      </c>
      <c r="H41" s="160"/>
    </row>
    <row r="42" spans="2:8" ht="15.75" x14ac:dyDescent="0.25">
      <c r="B42" s="109"/>
      <c r="C42" s="165"/>
      <c r="D42" s="115"/>
      <c r="E42" s="166"/>
      <c r="F42" s="167"/>
      <c r="G42" s="168"/>
      <c r="H42" s="112"/>
    </row>
  </sheetData>
  <mergeCells count="8">
    <mergeCell ref="B26:B31"/>
    <mergeCell ref="B32:B37"/>
    <mergeCell ref="C1:G1"/>
    <mergeCell ref="D5:G5"/>
    <mergeCell ref="C6:E6"/>
    <mergeCell ref="F6:G6"/>
    <mergeCell ref="B9:B18"/>
    <mergeCell ref="B19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Fiche technique produit</vt:lpstr>
      <vt:lpstr>Fiche recette</vt:lpstr>
      <vt:lpstr>Fiche tarifaire et logistique</vt:lpstr>
      <vt:lpstr>EXEMPLE DECLARATION RECETTE</vt:lpstr>
      <vt:lpstr>Analyse Valeur</vt:lpstr>
      <vt:lpstr>'Fiche technique produit'!Zone_d_impression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MOUKOURI</dc:creator>
  <cp:lastModifiedBy>groupe saint aubin</cp:lastModifiedBy>
  <cp:lastPrinted>2024-01-26T11:36:24Z</cp:lastPrinted>
  <dcterms:created xsi:type="dcterms:W3CDTF">2019-01-07T12:18:29Z</dcterms:created>
  <dcterms:modified xsi:type="dcterms:W3CDTF">2024-01-29T15:10:09Z</dcterms:modified>
</cp:coreProperties>
</file>