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OSIN\POSIN\Existing Customer information record\204\2023\3.30\Unpopulated PCB\kit-sampler-v1.0-project\"/>
    </mc:Choice>
  </mc:AlternateContent>
  <bookViews>
    <workbookView xWindow="-120" yWindow="-120" windowWidth="29040" windowHeight="15840"/>
  </bookViews>
  <sheets>
    <sheet name="Sheet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 s="1"/>
  <c r="N8" i="1" s="1"/>
  <c r="K7" i="1"/>
  <c r="L7" i="1" s="1"/>
  <c r="N7" i="1" s="1"/>
  <c r="L6" i="1"/>
  <c r="N6" i="1" s="1"/>
  <c r="K9" i="1" l="1"/>
  <c r="L9" i="1" l="1"/>
  <c r="N9" i="1" s="1"/>
  <c r="K10" i="1"/>
  <c r="L10" i="1" l="1"/>
  <c r="N10" i="1" s="1"/>
  <c r="K11" i="1"/>
  <c r="L11" i="1" l="1"/>
  <c r="N11" i="1" s="1"/>
  <c r="K12" i="1"/>
  <c r="L12" i="1" l="1"/>
  <c r="N12" i="1" s="1"/>
  <c r="K13" i="1"/>
  <c r="L13" i="1" l="1"/>
  <c r="N13" i="1" s="1"/>
  <c r="K14" i="1"/>
  <c r="L14" i="1" l="1"/>
  <c r="N14" i="1" s="1"/>
  <c r="K15" i="1"/>
  <c r="K16" i="1" l="1"/>
  <c r="L15" i="1"/>
  <c r="N15" i="1" s="1"/>
  <c r="L16" i="1" l="1"/>
  <c r="N16" i="1" s="1"/>
  <c r="K17" i="1"/>
  <c r="K18" i="1" l="1"/>
  <c r="L17" i="1"/>
  <c r="N17" i="1" s="1"/>
  <c r="L18" i="1" l="1"/>
  <c r="N18" i="1" s="1"/>
  <c r="K19" i="1"/>
  <c r="K20" i="1" l="1"/>
  <c r="L19" i="1"/>
  <c r="N19" i="1" s="1"/>
  <c r="K21" i="1" l="1"/>
  <c r="L20" i="1"/>
  <c r="N20" i="1" s="1"/>
  <c r="K22" i="1" l="1"/>
  <c r="L21" i="1"/>
  <c r="N21" i="1" s="1"/>
  <c r="L22" i="1" l="1"/>
  <c r="N22" i="1" s="1"/>
  <c r="K23" i="1"/>
  <c r="L23" i="1" s="1"/>
  <c r="N23" i="1" s="1"/>
  <c r="N24" i="1" l="1"/>
  <c r="N26" i="1" s="1"/>
  <c r="N27" i="1" s="1"/>
</calcChain>
</file>

<file path=xl/sharedStrings.xml><?xml version="1.0" encoding="utf-8"?>
<sst xmlns="http://schemas.openxmlformats.org/spreadsheetml/2006/main" count="151" uniqueCount="104">
  <si>
    <t>Kit-Sampler</t>
  </si>
  <si>
    <t>PCBA Project:</t>
  </si>
  <si>
    <t xml:space="preserve">Revision: </t>
  </si>
  <si>
    <t>v1.0</t>
  </si>
  <si>
    <t>DATE:</t>
  </si>
  <si>
    <t>2023-03-28</t>
  </si>
  <si>
    <t>Group</t>
  </si>
  <si>
    <t>Item#</t>
  </si>
  <si>
    <t>Manufacturer</t>
  </si>
  <si>
    <t>Manufacter Part#</t>
  </si>
  <si>
    <t>Designator</t>
  </si>
  <si>
    <t>Quantity</t>
  </si>
  <si>
    <t>Designation</t>
  </si>
  <si>
    <t>Package</t>
  </si>
  <si>
    <t>Comments</t>
  </si>
  <si>
    <t>Supplied by:</t>
  </si>
  <si>
    <t>A</t>
  </si>
  <si>
    <t>Plastic Bag with zip closure. Width: 50mm-90mm, Height: 75mm-150mm.</t>
  </si>
  <si>
    <t>Posin</t>
  </si>
  <si>
    <t>B</t>
  </si>
  <si>
    <t>Vishay</t>
  </si>
  <si>
    <t>K104Z15Y5VF53L2</t>
  </si>
  <si>
    <t>C1, C2, C3, C7, C8, C9, C10, C12, C13, C14, C15, C16, C17</t>
  </si>
  <si>
    <t>0.1uF_Disc_TH, MLCC, Leaded, Min 25V, Y5V, Lead Spacing 2.5mm, Body approx 4x4mm</t>
  </si>
  <si>
    <t>C_Disc_P2.54mm</t>
  </si>
  <si>
    <t>Panasonic</t>
  </si>
  <si>
    <t>ECA-1VM470I</t>
  </si>
  <si>
    <t>C4, C5, C19, C20</t>
  </si>
  <si>
    <t>47uF_16V_TH, Aluminum Electrolytic, Radial Leaded, Min 25V, 5mm Diameter, 11mm Height, 2.5mm Lead Spacing</t>
  </si>
  <si>
    <t>CP_Radial_P2.5mm</t>
  </si>
  <si>
    <t>Nichicon</t>
  </si>
  <si>
    <t>QYX2A102KTP1FD</t>
  </si>
  <si>
    <t>C6</t>
  </si>
  <si>
    <t>1nF_Disc_TH, Film Capacitor, Min 25V, Max 20% tolerance, Lead Spacing 5mm, Body 5mm(W) x 8.5mm(H)</t>
  </si>
  <si>
    <t>C_Disc_P5.08mm</t>
  </si>
  <si>
    <t>D101K20Y5PL6TJ5R</t>
  </si>
  <si>
    <t>C11</t>
  </si>
  <si>
    <t>100pF_Disc_TH, Ceramic Disc, Max 20% tolerance, 5mm Lead Spacing, 5mm Diameter</t>
  </si>
  <si>
    <t>SB140-E3/54</t>
  </si>
  <si>
    <t>D1, D2</t>
  </si>
  <si>
    <t>SB140-E3_TH, SCHOTTKY RECTIFIER 1.0A 40Vrrm 0.48Vf</t>
  </si>
  <si>
    <t>D_DO-35_P7.62mm_Horizontal</t>
  </si>
  <si>
    <t>TAD</t>
  </si>
  <si>
    <t>1-1002FBV0T</t>
  </si>
  <si>
    <t>J14</t>
  </si>
  <si>
    <t>Eurorack_Power_10pin_Unshrouded, HEADER 2x5 MALE PINS 0.100” 180deg</t>
  </si>
  <si>
    <t>Pins_2x05_2.54mm_TH_Europower</t>
  </si>
  <si>
    <t>Samtec</t>
  </si>
  <si>
    <t>SSW-105-01-T-D</t>
  </si>
  <si>
    <t>JA1, JB1, JC1, JD1</t>
  </si>
  <si>
    <t>Socket_02x05_P2.54mm_TH, HEADER 2x5 FEMALE SOCKET 0.100” 180deg</t>
  </si>
  <si>
    <t>Socket_2x05_2.54mm_TH</t>
  </si>
  <si>
    <t>Xicon</t>
  </si>
  <si>
    <t>299-1k-RC</t>
  </si>
  <si>
    <t>R1, R15, R16, R21, R40, R41</t>
  </si>
  <si>
    <t>1k_TH0.125, 1k, 5%, 1/8W, TH0.125</t>
  </si>
  <si>
    <t>R_Axial_DIN0207_L6.3mm_D2.5mm_P7.62mm_Horizontal</t>
  </si>
  <si>
    <t>299-47k-RC</t>
  </si>
  <si>
    <t>R2, R3, R4, R14, R17, R20, R27, R33</t>
  </si>
  <si>
    <t>47k_TH0.125, 47k, 5%, 1/8W, TH0.125</t>
  </si>
  <si>
    <t>299-100k-RC</t>
  </si>
  <si>
    <t>R5, R6, R7, R8, R34</t>
  </si>
  <si>
    <t>100k_TH0.125, 100k, 5%, 1/8W, TH0.125</t>
  </si>
  <si>
    <t>299-10k-RC</t>
  </si>
  <si>
    <t>R9, R12, R25, R26, R37</t>
  </si>
  <si>
    <t>10k_TH0.125, 10k, 5%, 1/8W, TH0.125</t>
  </si>
  <si>
    <t>299-33k-RC</t>
  </si>
  <si>
    <t>R10, R11, R13, R28, R30, R31, R32</t>
  </si>
  <si>
    <t>33k_TH0.125, 33k, 5%, 1/8W, TH0.125</t>
  </si>
  <si>
    <t>299-330-RC</t>
  </si>
  <si>
    <t>R18, R19, R23</t>
  </si>
  <si>
    <t>330Ω_TH0.125, 330Ω, 5%, 1/8W, TH0.125</t>
  </si>
  <si>
    <t>C</t>
  </si>
  <si>
    <t>TE Connectivity</t>
  </si>
  <si>
    <t>1-2199298-2</t>
  </si>
  <si>
    <t>SK1, SK2</t>
  </si>
  <si>
    <t>DIP-8 Socket, 2.54mm Pitch, 7.62mm Rows</t>
  </si>
  <si>
    <t>Texas Instruments</t>
  </si>
  <si>
    <t>TL072IP</t>
  </si>
  <si>
    <t>U1, U2</t>
  </si>
  <si>
    <t>TL072_TH, Dual Opamp DIP-8 JFET Input, Low Noise, Min 24Vpp Vsupply, 13V/us, 3MHz GBP</t>
  </si>
  <si>
    <t>DIP-8pin_TH</t>
  </si>
  <si>
    <t>D</t>
  </si>
  <si>
    <t>kit-sampler-faceplate-v1.0</t>
  </si>
  <si>
    <t>FP1</t>
  </si>
  <si>
    <t>kit-sampler-v1.0</t>
  </si>
  <si>
    <t>PCB1</t>
  </si>
  <si>
    <t>PCB, green mask, white silk, FR4 1.6mm, HASL-LF, two layer</t>
  </si>
  <si>
    <t>Order
qty</t>
  </si>
  <si>
    <t>Usage Q'ty</t>
  </si>
  <si>
    <t>Unit price</t>
  </si>
  <si>
    <t>Total USD</t>
    <phoneticPr fontId="3" type="noConversion"/>
  </si>
  <si>
    <t>客供与否</t>
    <phoneticPr fontId="8" type="noConversion"/>
  </si>
  <si>
    <t>是否紧急</t>
    <phoneticPr fontId="8" type="noConversion"/>
  </si>
  <si>
    <t>Remark</t>
  </si>
  <si>
    <t>Reply</t>
  </si>
  <si>
    <t>Components total cost :</t>
    <phoneticPr fontId="8" type="noConversion"/>
  </si>
  <si>
    <t>Split packaging costs :</t>
    <phoneticPr fontId="8" type="noConversion"/>
  </si>
  <si>
    <t>Total :</t>
    <phoneticPr fontId="8" type="noConversion"/>
  </si>
  <si>
    <t>Single board cost：</t>
    <phoneticPr fontId="3" type="noConversion"/>
  </si>
  <si>
    <t>Main pcb</t>
    <phoneticPr fontId="3" type="noConversion"/>
  </si>
  <si>
    <t>Lead Time : 12-16 working days</t>
    <phoneticPr fontId="8" type="noConversion"/>
  </si>
  <si>
    <t>Faceplate, Kit Sampler Faceplate, matte black mask, white silk</t>
    <phoneticPr fontId="3" type="noConversion"/>
  </si>
  <si>
    <t>faceplate (ENIG or HASL finished?)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</si>
</sst>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&quot;US$&quot;#,##0.000;\-&quot;US$&quot;#,##0.000"/>
  </numFmts>
  <fonts count="16">
    <font>
      <sz val="10"/>
      <color indexed="8"/>
      <name val="Helvetica Neue"/>
    </font>
    <font>
      <b/>
      <sz val="10"/>
      <color indexed="8"/>
      <name val="Helvetica Neue"/>
      <charset val="134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8"/>
      <color indexed="8"/>
      <name val="Helvetica Neue"/>
      <charset val="134"/>
    </font>
    <font>
      <b/>
      <sz val="18"/>
      <color indexed="8"/>
      <name val="Helvetica Neue"/>
      <family val="2"/>
    </font>
    <font>
      <sz val="10"/>
      <name val="Arial"/>
      <family val="2"/>
    </font>
    <font>
      <b/>
      <sz val="10"/>
      <name val="等线"/>
      <family val="3"/>
      <charset val="134"/>
    </font>
    <font>
      <sz val="9"/>
      <name val="Helvetica Neue"/>
      <family val="2"/>
      <charset val="134"/>
      <scheme val="minor"/>
    </font>
    <font>
      <b/>
      <sz val="10"/>
      <color rgb="FFFF0000"/>
      <name val="等线"/>
      <family val="3"/>
      <charset val="134"/>
    </font>
    <font>
      <sz val="11"/>
      <color theme="1"/>
      <name val="Helvetica Neue"/>
      <family val="3"/>
      <charset val="134"/>
      <scheme val="minor"/>
    </font>
    <font>
      <b/>
      <sz val="11"/>
      <color indexed="8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i/>
      <sz val="11"/>
      <color rgb="FF0000CC"/>
      <name val="等线"/>
      <family val="3"/>
      <charset val="134"/>
    </font>
    <font>
      <b/>
      <i/>
      <sz val="10"/>
      <color rgb="FF0000CC"/>
      <name val="等线"/>
      <family val="3"/>
      <charset val="134"/>
    </font>
    <font>
      <sz val="10"/>
      <color indexed="8"/>
      <name val="Helvetica Neue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/>
  </cellStyleXfs>
  <cellXfs count="42">
    <xf numFmtId="0" fontId="0" fillId="0" borderId="0" xfId="0">
      <alignment vertical="top" wrapText="1"/>
    </xf>
    <xf numFmtId="0" fontId="5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NumberFormat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0" borderId="7" xfId="0" applyNumberFormat="1" applyFont="1" applyBorder="1" applyAlignment="1">
      <alignment horizontal="left" vertical="center" wrapText="1"/>
    </xf>
    <xf numFmtId="0" fontId="10" fillId="5" borderId="7" xfId="0" applyFont="1" applyFill="1" applyBorder="1" applyAlignment="1">
      <alignment vertical="center"/>
    </xf>
    <xf numFmtId="176" fontId="12" fillId="7" borderId="7" xfId="0" applyNumberFormat="1" applyFont="1" applyFill="1" applyBorder="1" applyAlignment="1">
      <alignment horizontal="center" vertical="center"/>
    </xf>
    <xf numFmtId="177" fontId="14" fillId="7" borderId="7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7" borderId="7" xfId="0" applyFont="1" applyFill="1" applyBorder="1" applyAlignment="1">
      <alignment horizontal="right" vertical="center"/>
    </xf>
    <xf numFmtId="0" fontId="13" fillId="7" borderId="8" xfId="0" applyFont="1" applyFill="1" applyBorder="1" applyAlignment="1">
      <alignment horizontal="right" vertical="center"/>
    </xf>
    <xf numFmtId="0" fontId="13" fillId="7" borderId="9" xfId="0" applyFont="1" applyFill="1" applyBorder="1" applyAlignment="1">
      <alignment horizontal="right" vertical="center"/>
    </xf>
    <xf numFmtId="0" fontId="13" fillId="7" borderId="10" xfId="0" applyFont="1" applyFill="1" applyBorder="1" applyAlignment="1">
      <alignment horizontal="right" vertical="center"/>
    </xf>
    <xf numFmtId="49" fontId="15" fillId="0" borderId="6" xfId="0" applyNumberFormat="1" applyFont="1" applyBorder="1" applyAlignment="1">
      <alignment vertical="center"/>
    </xf>
  </cellXfs>
  <cellStyles count="2">
    <cellStyle name="常规" xfId="0" builtinId="0"/>
    <cellStyle name="常规 2 3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showGridLines="0" tabSelected="1" topLeftCell="E1" workbookViewId="0">
      <selection activeCell="H28" sqref="H28"/>
    </sheetView>
  </sheetViews>
  <sheetFormatPr defaultColWidth="8.28515625" defaultRowHeight="19.899999999999999" customHeight="1"/>
  <cols>
    <col min="1" max="1" width="12.85546875" style="10" customWidth="1"/>
    <col min="2" max="2" width="13.42578125" style="15" customWidth="1"/>
    <col min="3" max="3" width="17.5703125" style="10" customWidth="1"/>
    <col min="4" max="4" width="22.42578125" style="10" customWidth="1"/>
    <col min="5" max="5" width="22" style="10" customWidth="1"/>
    <col min="6" max="6" width="7.7109375" style="20" customWidth="1"/>
    <col min="7" max="7" width="35.7109375" style="10" customWidth="1"/>
    <col min="8" max="8" width="44.85546875" style="10" customWidth="1"/>
    <col min="9" max="9" width="9.7109375" style="10" customWidth="1"/>
    <col min="10" max="10" width="10.85546875" style="10" customWidth="1"/>
    <col min="11" max="13" width="8.7109375" style="10" customWidth="1"/>
    <col min="14" max="14" width="10.7109375" style="10" customWidth="1"/>
    <col min="15" max="16" width="6" style="10" hidden="1" customWidth="1"/>
    <col min="17" max="17" width="14.7109375" style="10" customWidth="1"/>
    <col min="18" max="16384" width="8.28515625" style="10"/>
  </cols>
  <sheetData>
    <row r="1" spans="1:18" s="1" customFormat="1" ht="27.6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8" s="6" customFormat="1" ht="20.25" customHeight="1">
      <c r="A2" s="2" t="s">
        <v>1</v>
      </c>
      <c r="B2" s="3" t="s">
        <v>0</v>
      </c>
      <c r="C2" s="4" t="s">
        <v>2</v>
      </c>
      <c r="D2" s="4" t="s">
        <v>3</v>
      </c>
      <c r="E2" s="5"/>
      <c r="F2" s="16"/>
      <c r="G2" s="5"/>
      <c r="H2" s="5"/>
      <c r="I2" s="5"/>
      <c r="J2" s="5"/>
    </row>
    <row r="3" spans="1:18" ht="20.100000000000001" customHeight="1">
      <c r="A3" s="7" t="s">
        <v>4</v>
      </c>
      <c r="B3" s="8" t="s">
        <v>5</v>
      </c>
      <c r="C3" s="9"/>
      <c r="D3" s="9"/>
      <c r="E3" s="9"/>
      <c r="F3" s="17"/>
      <c r="G3" s="9"/>
      <c r="H3" s="9"/>
      <c r="I3" s="9"/>
      <c r="J3" s="9"/>
    </row>
    <row r="4" spans="1:18" ht="20.100000000000001" customHeight="1">
      <c r="A4" s="11"/>
      <c r="B4" s="12"/>
      <c r="C4" s="9"/>
      <c r="D4" s="9"/>
      <c r="E4" s="9"/>
      <c r="F4" s="17"/>
      <c r="G4" s="9"/>
      <c r="H4" s="9"/>
      <c r="I4" s="9"/>
      <c r="J4" s="9"/>
    </row>
    <row r="5" spans="1:18" ht="27" customHeight="1">
      <c r="A5" s="7" t="s">
        <v>6</v>
      </c>
      <c r="B5" s="8" t="s">
        <v>7</v>
      </c>
      <c r="C5" s="13" t="s">
        <v>8</v>
      </c>
      <c r="D5" s="13" t="s">
        <v>9</v>
      </c>
      <c r="E5" s="13" t="s">
        <v>10</v>
      </c>
      <c r="F5" s="18" t="s">
        <v>11</v>
      </c>
      <c r="G5" s="13" t="s">
        <v>12</v>
      </c>
      <c r="H5" s="13" t="s">
        <v>13</v>
      </c>
      <c r="I5" s="13" t="s">
        <v>14</v>
      </c>
      <c r="J5" s="13" t="s">
        <v>15</v>
      </c>
      <c r="K5" s="21" t="s">
        <v>88</v>
      </c>
      <c r="L5" s="21" t="s">
        <v>89</v>
      </c>
      <c r="M5" s="21" t="s">
        <v>90</v>
      </c>
      <c r="N5" s="21" t="s">
        <v>91</v>
      </c>
      <c r="O5" s="22" t="s">
        <v>92</v>
      </c>
      <c r="P5" s="23" t="s">
        <v>93</v>
      </c>
      <c r="Q5" s="24" t="s">
        <v>94</v>
      </c>
      <c r="R5" s="25" t="s">
        <v>95</v>
      </c>
    </row>
    <row r="6" spans="1:18" ht="20.100000000000001" customHeight="1">
      <c r="A6" s="7" t="s">
        <v>16</v>
      </c>
      <c r="B6" s="14">
        <v>1</v>
      </c>
      <c r="C6" s="9"/>
      <c r="D6" s="9"/>
      <c r="E6" s="9"/>
      <c r="F6" s="19">
        <v>1</v>
      </c>
      <c r="G6" s="13" t="s">
        <v>17</v>
      </c>
      <c r="H6" s="9"/>
      <c r="I6" s="9"/>
      <c r="J6" s="13" t="s">
        <v>18</v>
      </c>
      <c r="K6" s="26">
        <v>150</v>
      </c>
      <c r="L6" s="27">
        <f>K6*F6</f>
        <v>150</v>
      </c>
      <c r="M6" s="28">
        <v>2.5000000000000001E-2</v>
      </c>
      <c r="N6" s="26">
        <f>M6*L6</f>
        <v>3.75</v>
      </c>
      <c r="O6" s="29"/>
      <c r="P6" s="30"/>
      <c r="Q6" s="31"/>
      <c r="R6" s="32"/>
    </row>
    <row r="7" spans="1:18" ht="20.100000000000001" customHeight="1">
      <c r="A7" s="7" t="s">
        <v>19</v>
      </c>
      <c r="B7" s="14">
        <v>2</v>
      </c>
      <c r="C7" s="13" t="s">
        <v>20</v>
      </c>
      <c r="D7" s="13" t="s">
        <v>21</v>
      </c>
      <c r="E7" s="13" t="s">
        <v>22</v>
      </c>
      <c r="F7" s="19">
        <v>13</v>
      </c>
      <c r="G7" s="13" t="s">
        <v>23</v>
      </c>
      <c r="H7" s="13" t="s">
        <v>24</v>
      </c>
      <c r="I7" s="9"/>
      <c r="J7" s="13" t="s">
        <v>18</v>
      </c>
      <c r="K7" s="26">
        <f>K6</f>
        <v>150</v>
      </c>
      <c r="L7" s="27">
        <f t="shared" ref="L7" si="0">K7*F7</f>
        <v>1950</v>
      </c>
      <c r="M7" s="28">
        <v>9.4E-2</v>
      </c>
      <c r="N7" s="26">
        <f>M7*L7</f>
        <v>183.3</v>
      </c>
      <c r="O7" s="29"/>
      <c r="P7" s="30"/>
      <c r="Q7" s="31"/>
      <c r="R7" s="32"/>
    </row>
    <row r="8" spans="1:18" ht="20.100000000000001" customHeight="1">
      <c r="A8" s="7" t="s">
        <v>19</v>
      </c>
      <c r="B8" s="14">
        <v>3</v>
      </c>
      <c r="C8" s="13" t="s">
        <v>25</v>
      </c>
      <c r="D8" s="13" t="s">
        <v>26</v>
      </c>
      <c r="E8" s="13" t="s">
        <v>27</v>
      </c>
      <c r="F8" s="19">
        <v>4</v>
      </c>
      <c r="G8" s="13" t="s">
        <v>28</v>
      </c>
      <c r="H8" s="13" t="s">
        <v>29</v>
      </c>
      <c r="I8" s="9"/>
      <c r="J8" s="13" t="s">
        <v>18</v>
      </c>
      <c r="K8" s="26">
        <f t="shared" ref="K8:K23" si="1">K7</f>
        <v>150</v>
      </c>
      <c r="L8" s="27">
        <f t="shared" ref="L8:L23" si="2">K8*F8</f>
        <v>600</v>
      </c>
      <c r="M8" s="28">
        <v>6.9000000000000006E-2</v>
      </c>
      <c r="N8" s="26">
        <f t="shared" ref="N8:N23" si="3">M8*L8</f>
        <v>41.400000000000006</v>
      </c>
      <c r="O8" s="29"/>
      <c r="P8" s="30"/>
      <c r="Q8" s="31"/>
      <c r="R8" s="32"/>
    </row>
    <row r="9" spans="1:18" ht="20.100000000000001" customHeight="1">
      <c r="A9" s="7" t="s">
        <v>19</v>
      </c>
      <c r="B9" s="14">
        <v>4</v>
      </c>
      <c r="C9" s="13" t="s">
        <v>30</v>
      </c>
      <c r="D9" s="13" t="s">
        <v>31</v>
      </c>
      <c r="E9" s="13" t="s">
        <v>32</v>
      </c>
      <c r="F9" s="19">
        <v>1</v>
      </c>
      <c r="G9" s="13" t="s">
        <v>33</v>
      </c>
      <c r="H9" s="13" t="s">
        <v>34</v>
      </c>
      <c r="I9" s="9"/>
      <c r="J9" s="13" t="s">
        <v>18</v>
      </c>
      <c r="K9" s="26">
        <f t="shared" si="1"/>
        <v>150</v>
      </c>
      <c r="L9" s="27">
        <f t="shared" si="2"/>
        <v>150</v>
      </c>
      <c r="M9" s="28">
        <v>0.251</v>
      </c>
      <c r="N9" s="26">
        <f t="shared" si="3"/>
        <v>37.65</v>
      </c>
      <c r="O9" s="29"/>
      <c r="P9" s="30"/>
      <c r="Q9" s="31"/>
      <c r="R9" s="32"/>
    </row>
    <row r="10" spans="1:18" ht="20.100000000000001" customHeight="1">
      <c r="A10" s="7" t="s">
        <v>19</v>
      </c>
      <c r="B10" s="14">
        <v>5</v>
      </c>
      <c r="C10" s="13" t="s">
        <v>20</v>
      </c>
      <c r="D10" s="13" t="s">
        <v>35</v>
      </c>
      <c r="E10" s="13" t="s">
        <v>36</v>
      </c>
      <c r="F10" s="19">
        <v>1</v>
      </c>
      <c r="G10" s="13" t="s">
        <v>37</v>
      </c>
      <c r="H10" s="13" t="s">
        <v>34</v>
      </c>
      <c r="I10" s="9"/>
      <c r="J10" s="13" t="s">
        <v>18</v>
      </c>
      <c r="K10" s="26">
        <f t="shared" si="1"/>
        <v>150</v>
      </c>
      <c r="L10" s="27">
        <f t="shared" si="2"/>
        <v>150</v>
      </c>
      <c r="M10" s="28">
        <v>0.17499999999999999</v>
      </c>
      <c r="N10" s="26">
        <f t="shared" si="3"/>
        <v>26.25</v>
      </c>
      <c r="O10" s="29"/>
      <c r="P10" s="30"/>
      <c r="Q10" s="31"/>
      <c r="R10" s="32"/>
    </row>
    <row r="11" spans="1:18" ht="20.100000000000001" customHeight="1">
      <c r="A11" s="7" t="s">
        <v>19</v>
      </c>
      <c r="B11" s="14">
        <v>6</v>
      </c>
      <c r="C11" s="13" t="s">
        <v>20</v>
      </c>
      <c r="D11" s="13" t="s">
        <v>38</v>
      </c>
      <c r="E11" s="13" t="s">
        <v>39</v>
      </c>
      <c r="F11" s="19">
        <v>2</v>
      </c>
      <c r="G11" s="13" t="s">
        <v>40</v>
      </c>
      <c r="H11" s="13" t="s">
        <v>41</v>
      </c>
      <c r="I11" s="9"/>
      <c r="J11" s="13" t="s">
        <v>18</v>
      </c>
      <c r="K11" s="26">
        <f t="shared" si="1"/>
        <v>150</v>
      </c>
      <c r="L11" s="27">
        <f t="shared" si="2"/>
        <v>300</v>
      </c>
      <c r="M11" s="28">
        <v>0.11</v>
      </c>
      <c r="N11" s="26">
        <f t="shared" si="3"/>
        <v>33</v>
      </c>
      <c r="O11" s="29"/>
      <c r="P11" s="30"/>
      <c r="Q11" s="31"/>
      <c r="R11" s="32"/>
    </row>
    <row r="12" spans="1:18" ht="20.100000000000001" customHeight="1">
      <c r="A12" s="7" t="s">
        <v>19</v>
      </c>
      <c r="B12" s="14">
        <v>7</v>
      </c>
      <c r="C12" s="13" t="s">
        <v>42</v>
      </c>
      <c r="D12" s="13" t="s">
        <v>43</v>
      </c>
      <c r="E12" s="13" t="s">
        <v>44</v>
      </c>
      <c r="F12" s="19">
        <v>1</v>
      </c>
      <c r="G12" s="13" t="s">
        <v>45</v>
      </c>
      <c r="H12" s="13" t="s">
        <v>46</v>
      </c>
      <c r="I12" s="9"/>
      <c r="J12" s="13" t="s">
        <v>18</v>
      </c>
      <c r="K12" s="26">
        <f t="shared" si="1"/>
        <v>150</v>
      </c>
      <c r="L12" s="27">
        <f t="shared" si="2"/>
        <v>150</v>
      </c>
      <c r="M12" s="28">
        <v>0.08</v>
      </c>
      <c r="N12" s="26">
        <f t="shared" si="3"/>
        <v>12</v>
      </c>
      <c r="O12" s="29"/>
      <c r="P12" s="30"/>
      <c r="Q12" s="31"/>
      <c r="R12" s="32"/>
    </row>
    <row r="13" spans="1:18" ht="20.100000000000001" customHeight="1">
      <c r="A13" s="7" t="s">
        <v>19</v>
      </c>
      <c r="B13" s="14">
        <v>8</v>
      </c>
      <c r="C13" s="13" t="s">
        <v>47</v>
      </c>
      <c r="D13" s="13" t="s">
        <v>48</v>
      </c>
      <c r="E13" s="13" t="s">
        <v>49</v>
      </c>
      <c r="F13" s="19">
        <v>4</v>
      </c>
      <c r="G13" s="13" t="s">
        <v>50</v>
      </c>
      <c r="H13" s="13" t="s">
        <v>51</v>
      </c>
      <c r="I13" s="9"/>
      <c r="J13" s="13" t="s">
        <v>18</v>
      </c>
      <c r="K13" s="26">
        <f t="shared" si="1"/>
        <v>150</v>
      </c>
      <c r="L13" s="27">
        <f t="shared" si="2"/>
        <v>600</v>
      </c>
      <c r="M13" s="28">
        <v>0.125</v>
      </c>
      <c r="N13" s="26">
        <f t="shared" si="3"/>
        <v>75</v>
      </c>
      <c r="O13" s="29"/>
      <c r="P13" s="30"/>
      <c r="Q13" s="31"/>
      <c r="R13" s="32"/>
    </row>
    <row r="14" spans="1:18" ht="20.100000000000001" customHeight="1">
      <c r="A14" s="7" t="s">
        <v>19</v>
      </c>
      <c r="B14" s="14">
        <v>9</v>
      </c>
      <c r="C14" s="13" t="s">
        <v>52</v>
      </c>
      <c r="D14" s="13" t="s">
        <v>53</v>
      </c>
      <c r="E14" s="13" t="s">
        <v>54</v>
      </c>
      <c r="F14" s="19">
        <v>6</v>
      </c>
      <c r="G14" s="13" t="s">
        <v>55</v>
      </c>
      <c r="H14" s="13" t="s">
        <v>56</v>
      </c>
      <c r="I14" s="9"/>
      <c r="J14" s="13" t="s">
        <v>18</v>
      </c>
      <c r="K14" s="26">
        <f t="shared" si="1"/>
        <v>150</v>
      </c>
      <c r="L14" s="27">
        <f t="shared" si="2"/>
        <v>900</v>
      </c>
      <c r="M14" s="28">
        <v>8.0000000000000002E-3</v>
      </c>
      <c r="N14" s="26">
        <f t="shared" si="3"/>
        <v>7.2</v>
      </c>
      <c r="O14" s="29"/>
      <c r="P14" s="30"/>
      <c r="Q14" s="31"/>
      <c r="R14" s="32"/>
    </row>
    <row r="15" spans="1:18" ht="20.100000000000001" customHeight="1">
      <c r="A15" s="7" t="s">
        <v>19</v>
      </c>
      <c r="B15" s="14">
        <v>10</v>
      </c>
      <c r="C15" s="13" t="s">
        <v>52</v>
      </c>
      <c r="D15" s="13" t="s">
        <v>57</v>
      </c>
      <c r="E15" s="13" t="s">
        <v>58</v>
      </c>
      <c r="F15" s="19">
        <v>8</v>
      </c>
      <c r="G15" s="13" t="s">
        <v>59</v>
      </c>
      <c r="H15" s="13" t="s">
        <v>56</v>
      </c>
      <c r="I15" s="9"/>
      <c r="J15" s="13" t="s">
        <v>18</v>
      </c>
      <c r="K15" s="26">
        <f t="shared" si="1"/>
        <v>150</v>
      </c>
      <c r="L15" s="27">
        <f t="shared" si="2"/>
        <v>1200</v>
      </c>
      <c r="M15" s="28">
        <v>8.0000000000000002E-3</v>
      </c>
      <c r="N15" s="26">
        <f t="shared" si="3"/>
        <v>9.6</v>
      </c>
      <c r="O15" s="29"/>
      <c r="P15" s="30"/>
      <c r="Q15" s="31"/>
      <c r="R15" s="32"/>
    </row>
    <row r="16" spans="1:18" ht="20.100000000000001" customHeight="1">
      <c r="A16" s="7" t="s">
        <v>19</v>
      </c>
      <c r="B16" s="14">
        <v>11</v>
      </c>
      <c r="C16" s="13" t="s">
        <v>52</v>
      </c>
      <c r="D16" s="13" t="s">
        <v>60</v>
      </c>
      <c r="E16" s="13" t="s">
        <v>61</v>
      </c>
      <c r="F16" s="19">
        <v>5</v>
      </c>
      <c r="G16" s="13" t="s">
        <v>62</v>
      </c>
      <c r="H16" s="13" t="s">
        <v>56</v>
      </c>
      <c r="I16" s="9"/>
      <c r="J16" s="13" t="s">
        <v>18</v>
      </c>
      <c r="K16" s="26">
        <f t="shared" si="1"/>
        <v>150</v>
      </c>
      <c r="L16" s="27">
        <f t="shared" si="2"/>
        <v>750</v>
      </c>
      <c r="M16" s="28">
        <v>8.0000000000000002E-3</v>
      </c>
      <c r="N16" s="26">
        <f t="shared" si="3"/>
        <v>6</v>
      </c>
      <c r="O16" s="29"/>
      <c r="P16" s="30"/>
      <c r="Q16" s="31"/>
      <c r="R16" s="32"/>
    </row>
    <row r="17" spans="1:18" ht="20.100000000000001" customHeight="1">
      <c r="A17" s="7" t="s">
        <v>19</v>
      </c>
      <c r="B17" s="14">
        <v>12</v>
      </c>
      <c r="C17" s="13" t="s">
        <v>52</v>
      </c>
      <c r="D17" s="13" t="s">
        <v>63</v>
      </c>
      <c r="E17" s="13" t="s">
        <v>64</v>
      </c>
      <c r="F17" s="19">
        <v>5</v>
      </c>
      <c r="G17" s="13" t="s">
        <v>65</v>
      </c>
      <c r="H17" s="13" t="s">
        <v>56</v>
      </c>
      <c r="I17" s="9"/>
      <c r="J17" s="13" t="s">
        <v>18</v>
      </c>
      <c r="K17" s="26">
        <f t="shared" si="1"/>
        <v>150</v>
      </c>
      <c r="L17" s="27">
        <f t="shared" si="2"/>
        <v>750</v>
      </c>
      <c r="M17" s="28">
        <v>8.0000000000000002E-3</v>
      </c>
      <c r="N17" s="26">
        <f t="shared" si="3"/>
        <v>6</v>
      </c>
      <c r="O17" s="29"/>
      <c r="P17" s="30"/>
      <c r="Q17" s="31"/>
      <c r="R17" s="32"/>
    </row>
    <row r="18" spans="1:18" ht="20.100000000000001" customHeight="1">
      <c r="A18" s="7" t="s">
        <v>19</v>
      </c>
      <c r="B18" s="14">
        <v>13</v>
      </c>
      <c r="C18" s="13" t="s">
        <v>52</v>
      </c>
      <c r="D18" s="13" t="s">
        <v>66</v>
      </c>
      <c r="E18" s="13" t="s">
        <v>67</v>
      </c>
      <c r="F18" s="19">
        <v>7</v>
      </c>
      <c r="G18" s="13" t="s">
        <v>68</v>
      </c>
      <c r="H18" s="13" t="s">
        <v>56</v>
      </c>
      <c r="I18" s="9"/>
      <c r="J18" s="13" t="s">
        <v>18</v>
      </c>
      <c r="K18" s="26">
        <f t="shared" si="1"/>
        <v>150</v>
      </c>
      <c r="L18" s="27">
        <f t="shared" si="2"/>
        <v>1050</v>
      </c>
      <c r="M18" s="28">
        <v>8.0000000000000002E-3</v>
      </c>
      <c r="N18" s="26">
        <f t="shared" si="3"/>
        <v>8.4</v>
      </c>
      <c r="O18" s="29"/>
      <c r="P18" s="30"/>
      <c r="Q18" s="31"/>
      <c r="R18" s="32"/>
    </row>
    <row r="19" spans="1:18" ht="20.100000000000001" customHeight="1">
      <c r="A19" s="7" t="s">
        <v>19</v>
      </c>
      <c r="B19" s="14">
        <v>14</v>
      </c>
      <c r="C19" s="13" t="s">
        <v>52</v>
      </c>
      <c r="D19" s="13" t="s">
        <v>69</v>
      </c>
      <c r="E19" s="13" t="s">
        <v>70</v>
      </c>
      <c r="F19" s="19">
        <v>3</v>
      </c>
      <c r="G19" s="13" t="s">
        <v>71</v>
      </c>
      <c r="H19" s="13" t="s">
        <v>56</v>
      </c>
      <c r="I19" s="9"/>
      <c r="J19" s="13" t="s">
        <v>18</v>
      </c>
      <c r="K19" s="26">
        <f t="shared" si="1"/>
        <v>150</v>
      </c>
      <c r="L19" s="27">
        <f t="shared" si="2"/>
        <v>450</v>
      </c>
      <c r="M19" s="28">
        <v>8.0000000000000002E-3</v>
      </c>
      <c r="N19" s="26">
        <f t="shared" si="3"/>
        <v>3.6</v>
      </c>
      <c r="O19" s="29"/>
      <c r="P19" s="30"/>
      <c r="Q19" s="31"/>
      <c r="R19" s="32"/>
    </row>
    <row r="20" spans="1:18" ht="20.100000000000001" customHeight="1">
      <c r="A20" s="7" t="s">
        <v>72</v>
      </c>
      <c r="B20" s="14">
        <v>15</v>
      </c>
      <c r="C20" s="13" t="s">
        <v>73</v>
      </c>
      <c r="D20" s="13" t="s">
        <v>74</v>
      </c>
      <c r="E20" s="13" t="s">
        <v>75</v>
      </c>
      <c r="F20" s="19">
        <v>2</v>
      </c>
      <c r="G20" s="13" t="s">
        <v>76</v>
      </c>
      <c r="H20" s="9"/>
      <c r="I20" s="9"/>
      <c r="J20" s="13" t="s">
        <v>18</v>
      </c>
      <c r="K20" s="26">
        <f t="shared" si="1"/>
        <v>150</v>
      </c>
      <c r="L20" s="27">
        <f t="shared" si="2"/>
        <v>300</v>
      </c>
      <c r="M20" s="28">
        <v>0.161</v>
      </c>
      <c r="N20" s="26">
        <f t="shared" si="3"/>
        <v>48.300000000000004</v>
      </c>
      <c r="O20" s="29"/>
      <c r="P20" s="30"/>
      <c r="Q20" s="31"/>
      <c r="R20" s="32"/>
    </row>
    <row r="21" spans="1:18" ht="20.100000000000001" customHeight="1">
      <c r="A21" s="7" t="s">
        <v>72</v>
      </c>
      <c r="B21" s="14">
        <v>16</v>
      </c>
      <c r="C21" s="13" t="s">
        <v>77</v>
      </c>
      <c r="D21" s="13" t="s">
        <v>78</v>
      </c>
      <c r="E21" s="13" t="s">
        <v>79</v>
      </c>
      <c r="F21" s="19">
        <v>2</v>
      </c>
      <c r="G21" s="13" t="s">
        <v>80</v>
      </c>
      <c r="H21" s="13" t="s">
        <v>81</v>
      </c>
      <c r="I21" s="9"/>
      <c r="J21" s="13" t="s">
        <v>18</v>
      </c>
      <c r="K21" s="26">
        <f t="shared" si="1"/>
        <v>150</v>
      </c>
      <c r="L21" s="27">
        <f t="shared" si="2"/>
        <v>300</v>
      </c>
      <c r="M21" s="28">
        <v>0.56799999999999995</v>
      </c>
      <c r="N21" s="26">
        <f t="shared" si="3"/>
        <v>170.39999999999998</v>
      </c>
      <c r="O21" s="29"/>
      <c r="P21" s="30"/>
      <c r="Q21" s="31"/>
      <c r="R21" s="32"/>
    </row>
    <row r="22" spans="1:18" ht="37.5" customHeight="1">
      <c r="A22" s="7" t="s">
        <v>82</v>
      </c>
      <c r="B22" s="14">
        <v>17</v>
      </c>
      <c r="C22" s="13" t="s">
        <v>18</v>
      </c>
      <c r="D22" s="13" t="s">
        <v>83</v>
      </c>
      <c r="E22" s="13" t="s">
        <v>84</v>
      </c>
      <c r="F22" s="19">
        <v>1</v>
      </c>
      <c r="G22" s="41" t="s">
        <v>102</v>
      </c>
      <c r="H22" s="9"/>
      <c r="I22" s="9"/>
      <c r="J22" s="13" t="s">
        <v>18</v>
      </c>
      <c r="K22" s="26">
        <f t="shared" si="1"/>
        <v>150</v>
      </c>
      <c r="L22" s="27">
        <f t="shared" si="2"/>
        <v>150</v>
      </c>
      <c r="M22" s="28">
        <v>4.5999999999999996</v>
      </c>
      <c r="N22" s="26">
        <f t="shared" si="3"/>
        <v>690</v>
      </c>
      <c r="O22" s="29"/>
      <c r="P22" s="30"/>
      <c r="Q22" s="31" t="s">
        <v>103</v>
      </c>
      <c r="R22" s="32"/>
    </row>
    <row r="23" spans="1:18" ht="20.100000000000001" customHeight="1">
      <c r="A23" s="7" t="s">
        <v>82</v>
      </c>
      <c r="B23" s="14">
        <v>18</v>
      </c>
      <c r="C23" s="13" t="s">
        <v>18</v>
      </c>
      <c r="D23" s="13" t="s">
        <v>85</v>
      </c>
      <c r="E23" s="13" t="s">
        <v>86</v>
      </c>
      <c r="F23" s="19">
        <v>1</v>
      </c>
      <c r="G23" s="13" t="s">
        <v>87</v>
      </c>
      <c r="H23" s="9"/>
      <c r="I23" s="9"/>
      <c r="J23" s="13" t="s">
        <v>18</v>
      </c>
      <c r="K23" s="26">
        <f t="shared" si="1"/>
        <v>150</v>
      </c>
      <c r="L23" s="27">
        <f t="shared" si="2"/>
        <v>150</v>
      </c>
      <c r="M23" s="28">
        <v>1.95</v>
      </c>
      <c r="N23" s="26">
        <f t="shared" si="3"/>
        <v>292.5</v>
      </c>
      <c r="O23" s="29"/>
      <c r="P23" s="30"/>
      <c r="Q23" s="31" t="s">
        <v>100</v>
      </c>
      <c r="R23" s="32"/>
    </row>
    <row r="24" spans="1:18" ht="17.25" customHeight="1">
      <c r="K24" s="37" t="s">
        <v>96</v>
      </c>
      <c r="L24" s="37"/>
      <c r="M24" s="37"/>
      <c r="N24" s="33">
        <f>SUM(N6:N23)</f>
        <v>1654.35</v>
      </c>
    </row>
    <row r="25" spans="1:18" ht="17.25" customHeight="1">
      <c r="K25" s="37" t="s">
        <v>97</v>
      </c>
      <c r="L25" s="37"/>
      <c r="M25" s="37"/>
      <c r="N25" s="33">
        <v>780</v>
      </c>
    </row>
    <row r="26" spans="1:18" ht="17.25" customHeight="1">
      <c r="K26" s="37" t="s">
        <v>98</v>
      </c>
      <c r="L26" s="37"/>
      <c r="M26" s="37"/>
      <c r="N26" s="33">
        <f>N25+N24</f>
        <v>2434.35</v>
      </c>
    </row>
    <row r="27" spans="1:18" ht="17.25" customHeight="1">
      <c r="K27" s="38" t="s">
        <v>99</v>
      </c>
      <c r="L27" s="39"/>
      <c r="M27" s="40"/>
      <c r="N27" s="34">
        <f>N26/K23</f>
        <v>16.228999999999999</v>
      </c>
    </row>
    <row r="28" spans="1:18" ht="17.25" customHeight="1">
      <c r="K28" s="35" t="s">
        <v>101</v>
      </c>
      <c r="L28" s="35"/>
      <c r="M28" s="35"/>
      <c r="N28" s="35"/>
    </row>
  </sheetData>
  <mergeCells count="6">
    <mergeCell ref="K28:N28"/>
    <mergeCell ref="A1:J1"/>
    <mergeCell ref="K24:M24"/>
    <mergeCell ref="K25:M25"/>
    <mergeCell ref="K26:M26"/>
    <mergeCell ref="K27:M27"/>
  </mergeCells>
  <phoneticPr fontId="3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posin</dc:creator>
  <cp:lastModifiedBy>Windows 用户</cp:lastModifiedBy>
  <dcterms:created xsi:type="dcterms:W3CDTF">2023-03-30T06:41:38Z</dcterms:created>
  <dcterms:modified xsi:type="dcterms:W3CDTF">2023-04-04T05:17:57Z</dcterms:modified>
</cp:coreProperties>
</file>