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OSIN\POSIN\Existing Customer information record\204\2022\7.15\SCMplus v1.0\"/>
    </mc:Choice>
  </mc:AlternateContent>
  <bookViews>
    <workbookView xWindow="-120" yWindow="-120" windowWidth="29040" windowHeight="15840"/>
  </bookViews>
  <sheets>
    <sheet name="Sheet 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O7" i="1" s="1"/>
  <c r="L8" i="1"/>
  <c r="L9" i="1" s="1"/>
  <c r="M9" i="1" l="1"/>
  <c r="O9" i="1" s="1"/>
  <c r="M8" i="1"/>
  <c r="O8" i="1"/>
  <c r="L10" i="1"/>
  <c r="M10" i="1" s="1"/>
  <c r="L11" i="1" l="1"/>
  <c r="M11" i="1" s="1"/>
  <c r="O10" i="1"/>
  <c r="L12" i="1" l="1"/>
  <c r="M12" i="1" s="1"/>
  <c r="O11" i="1"/>
  <c r="L13" i="1" l="1"/>
  <c r="O12" i="1"/>
  <c r="L14" i="1" l="1"/>
  <c r="M13" i="1"/>
  <c r="O13" i="1"/>
  <c r="M14" i="1" l="1"/>
  <c r="O14" i="1" s="1"/>
  <c r="L15" i="1"/>
  <c r="M15" i="1" l="1"/>
  <c r="O15" i="1" s="1"/>
  <c r="L16" i="1"/>
  <c r="M16" i="1" l="1"/>
  <c r="O16" i="1" s="1"/>
  <c r="L17" i="1"/>
  <c r="L18" i="1" l="1"/>
  <c r="M17" i="1"/>
  <c r="O17" i="1" s="1"/>
  <c r="L19" i="1" l="1"/>
  <c r="M18" i="1"/>
  <c r="O18" i="1" s="1"/>
  <c r="M19" i="1" l="1"/>
  <c r="O19" i="1" s="1"/>
  <c r="L20" i="1"/>
  <c r="L21" i="1" l="1"/>
  <c r="M20" i="1"/>
  <c r="O20" i="1" s="1"/>
  <c r="L22" i="1" l="1"/>
  <c r="M21" i="1"/>
  <c r="O21" i="1" s="1"/>
  <c r="L23" i="1" l="1"/>
  <c r="M22" i="1"/>
  <c r="O22" i="1" s="1"/>
  <c r="M23" i="1" l="1"/>
  <c r="O23" i="1" s="1"/>
  <c r="L24" i="1"/>
  <c r="M24" i="1" l="1"/>
  <c r="O24" i="1" s="1"/>
  <c r="L25" i="1"/>
  <c r="M25" i="1" l="1"/>
  <c r="O25" i="1" s="1"/>
  <c r="L26" i="1"/>
  <c r="M26" i="1" l="1"/>
  <c r="O26" i="1" s="1"/>
  <c r="L27" i="1"/>
  <c r="L28" i="1" l="1"/>
  <c r="M27" i="1"/>
  <c r="O27" i="1" s="1"/>
  <c r="M28" i="1" l="1"/>
  <c r="O28" i="1" s="1"/>
  <c r="L29" i="1"/>
  <c r="M29" i="1" l="1"/>
  <c r="O29" i="1" s="1"/>
  <c r="L30" i="1"/>
  <c r="L31" i="1" l="1"/>
  <c r="M30" i="1"/>
  <c r="O30" i="1" s="1"/>
  <c r="L32" i="1" l="1"/>
  <c r="M31" i="1"/>
  <c r="O31" i="1" s="1"/>
  <c r="M32" i="1" l="1"/>
  <c r="O32" i="1" s="1"/>
  <c r="L33" i="1"/>
  <c r="M33" i="1" l="1"/>
  <c r="O33" i="1" s="1"/>
  <c r="L34" i="1"/>
  <c r="L35" i="1" l="1"/>
  <c r="M34" i="1"/>
  <c r="O34" i="1" s="1"/>
  <c r="L36" i="1" l="1"/>
  <c r="M35" i="1"/>
  <c r="O35" i="1" s="1"/>
  <c r="M36" i="1" l="1"/>
  <c r="O36" i="1" s="1"/>
  <c r="L37" i="1"/>
  <c r="L38" i="1" l="1"/>
  <c r="M37" i="1"/>
  <c r="O37" i="1" s="1"/>
  <c r="L39" i="1" l="1"/>
  <c r="M38" i="1"/>
  <c r="O38" i="1" s="1"/>
  <c r="L40" i="1" l="1"/>
  <c r="M39" i="1"/>
  <c r="O39" i="1" s="1"/>
  <c r="M40" i="1" l="1"/>
  <c r="O40" i="1" s="1"/>
  <c r="L41" i="1"/>
  <c r="M41" i="1" l="1"/>
  <c r="O41" i="1" s="1"/>
  <c r="L42" i="1"/>
  <c r="L43" i="1" l="1"/>
  <c r="M42" i="1"/>
  <c r="O42" i="1" s="1"/>
  <c r="M43" i="1" l="1"/>
  <c r="O43" i="1" s="1"/>
  <c r="L44" i="1"/>
  <c r="M44" i="1" l="1"/>
  <c r="O44" i="1" s="1"/>
  <c r="L45" i="1"/>
  <c r="L46" i="1" l="1"/>
  <c r="M45" i="1"/>
  <c r="O45" i="1" s="1"/>
  <c r="L47" i="1" l="1"/>
  <c r="M46" i="1"/>
  <c r="O46" i="1" s="1"/>
  <c r="M47" i="1" l="1"/>
  <c r="O47" i="1" s="1"/>
  <c r="L48" i="1"/>
  <c r="M48" i="1" s="1"/>
  <c r="O48" i="1" s="1"/>
  <c r="O49" i="1" l="1"/>
  <c r="O51" i="1" s="1"/>
  <c r="O52" i="1" s="1"/>
</calcChain>
</file>

<file path=xl/sharedStrings.xml><?xml version="1.0" encoding="utf-8"?>
<sst xmlns="http://schemas.openxmlformats.org/spreadsheetml/2006/main" count="282" uniqueCount="199">
  <si>
    <t>SCMplus-bom</t>
  </si>
  <si>
    <t>PCBA Project:</t>
  </si>
  <si>
    <t>SCMplus</t>
  </si>
  <si>
    <t xml:space="preserve">Revision: </t>
  </si>
  <si>
    <t>v1.0</t>
  </si>
  <si>
    <t>DATE:</t>
  </si>
  <si>
    <t>2022-07-14</t>
  </si>
  <si>
    <t>Item#</t>
  </si>
  <si>
    <t>Manufacturer</t>
  </si>
  <si>
    <t>Manufacter Part#</t>
  </si>
  <si>
    <t>Designator</t>
  </si>
  <si>
    <t>Designation</t>
  </si>
  <si>
    <t>Package</t>
  </si>
  <si>
    <t>SMD/TH</t>
  </si>
  <si>
    <t>Points</t>
  </si>
  <si>
    <t>Comments</t>
  </si>
  <si>
    <t>Supplied by:</t>
  </si>
  <si>
    <t>Kemet</t>
  </si>
  <si>
    <t>C0603C331J5GACTU</t>
  </si>
  <si>
    <t>C1, C3, C6</t>
  </si>
  <si>
    <t>330pF_0603_35V, 330pF, Min 35V, C0G/NP0, 5%</t>
  </si>
  <si>
    <t>C0603</t>
  </si>
  <si>
    <t>SMD</t>
  </si>
  <si>
    <t>Murata</t>
  </si>
  <si>
    <t>GRM1885C1H102JA01D</t>
  </si>
  <si>
    <t>C2, C7, C8, C9, C10, C11</t>
  </si>
  <si>
    <t>1nF_0603_50V, 1nF, 50V, 10%, C0G (NP0) or similar</t>
  </si>
  <si>
    <t>Murata Electronics</t>
  </si>
  <si>
    <t>GCM1885C2A9R0CA16D</t>
  </si>
  <si>
    <t>C4, C5</t>
  </si>
  <si>
    <t>9pF_0603_50V, 9pF, Min 50V, C0G (NP0) 0603</t>
  </si>
  <si>
    <t>AVX Corporation</t>
  </si>
  <si>
    <t>0603YC104KAT2A</t>
  </si>
  <si>
    <t>C12, C15, C16, C17, C18, C19, C20, C22, C23, C24, C25, C26, C27, C28, C29, C30</t>
  </si>
  <si>
    <t>0.1uF_0603_16V, 0.1uF, Min. 16V 10%, X7R or X5R or similar</t>
  </si>
  <si>
    <t>Lelon</t>
  </si>
  <si>
    <t>VES470M1CTR-0505</t>
  </si>
  <si>
    <t>C13, C14</t>
  </si>
  <si>
    <t>47uF_5x5.3_16V, 47uF, 16V, 20%, 5.00mmD*5.30mmH, 2000Hrs@85℃</t>
  </si>
  <si>
    <t>CP_Elec_5x5.3</t>
  </si>
  <si>
    <t>GRM188R61A106KE69D</t>
  </si>
  <si>
    <t>C21</t>
  </si>
  <si>
    <t>10uF_0603_10V, 10uF, Min. 10V X5R 10%</t>
  </si>
  <si>
    <t>Diodes Incorporated</t>
  </si>
  <si>
    <t>BAT54S-7-F</t>
  </si>
  <si>
    <t>D1, D2, D3, D4, D5, D6, D7, D8, D9</t>
  </si>
  <si>
    <t>BAT54S, Dual schottky diode BAT54S</t>
  </si>
  <si>
    <t>SOT23-3_PO132</t>
  </si>
  <si>
    <t>B140-E3/5AT</t>
  </si>
  <si>
    <t>D10, D11</t>
  </si>
  <si>
    <t>B140-E3, SCHOTTKY Diode SMA Vrrm&gt;=40V If&gt;=1.0A, Ifsm&gt;=1.5A</t>
  </si>
  <si>
    <t>D_SMA</t>
  </si>
  <si>
    <t>TAD</t>
  </si>
  <si>
    <t>1-0601FBV0T</t>
  </si>
  <si>
    <t>J1</t>
  </si>
  <si>
    <t>Conn_01x06, HEADER 1x6 MALE PINS 0.100” 180deg</t>
  </si>
  <si>
    <t>Pins_1x06_2.54mm_TH_SWD</t>
  </si>
  <si>
    <t>TH</t>
  </si>
  <si>
    <t>1-0201FBV0T</t>
  </si>
  <si>
    <t>J2, J4</t>
  </si>
  <si>
    <t>Conn_01x02, Pins_01x02, Header, Male Pins, 1*2, spacing 2.54mm, straight pin</t>
  </si>
  <si>
    <t>Pins_1x02_2.54mm_TH</t>
  </si>
  <si>
    <t>1-1602FBV0T</t>
  </si>
  <si>
    <t>J3</t>
  </si>
  <si>
    <t>Conn_02x08, Header, Male Pins, 2*8, spacing 2.54mm, straight pin</t>
  </si>
  <si>
    <t>Pins_2x08_2.54mm_TH</t>
  </si>
  <si>
    <t>Hebei I.T. (Shanghai)</t>
  </si>
  <si>
    <t>PLCC4RGBCT-CA</t>
  </si>
  <si>
    <t>LED1, LED2, LED3, LED4, LED5, LED6, LED7, LED8, LED9</t>
  </si>
  <si>
    <t>RGB_CA_PLCC4, RGB LED, Common Anode PLCC4</t>
  </si>
  <si>
    <t>LED_PLCC-4</t>
  </si>
  <si>
    <t>Vishay Semiconductor</t>
  </si>
  <si>
    <t>SI2318DS-T1-GE3</t>
  </si>
  <si>
    <t>Q1, Q2, Q3, Q4</t>
  </si>
  <si>
    <t>Si2318, MOSFET N-chan, 40Vds, Vgs_th=1.2V, Rds=42mOhms</t>
  </si>
  <si>
    <t>Yageo</t>
  </si>
  <si>
    <t>RC0603FR-072K7L</t>
  </si>
  <si>
    <t>R1</t>
  </si>
  <si>
    <t>2.7k_0603, 2k7, 1%, 1/10W, 0603</t>
  </si>
  <si>
    <t>R0603</t>
  </si>
  <si>
    <t>Do not place</t>
  </si>
  <si>
    <t>R2, R4</t>
  </si>
  <si>
    <t>RC0603FR-0710KL</t>
  </si>
  <si>
    <t>R3, R7, R36</t>
  </si>
  <si>
    <t>470R_0603, 10K, 1%, 1/10W, 0603</t>
  </si>
  <si>
    <t>RC0603FR-07100KL</t>
  </si>
  <si>
    <t>R5, R11, R18, R26</t>
  </si>
  <si>
    <t>100k_0603, 100K, 1%, 1/10W, 0603</t>
  </si>
  <si>
    <t>RC0603FR-071KL</t>
  </si>
  <si>
    <t>R6, R8, R12, R14, R15, R19, R23, R28, R31, R34, R35</t>
  </si>
  <si>
    <t>1k_0603, 1K, 1%, 1/10W, 0603</t>
  </si>
  <si>
    <t>R9, R10, R21, R24</t>
  </si>
  <si>
    <t>10k_0603, 10K, 1%, 1/10W, 0603</t>
  </si>
  <si>
    <t>RC0603FR-07470RL</t>
  </si>
  <si>
    <t>R13, R27</t>
  </si>
  <si>
    <t>470R_0603, 470R, 1%, 1/10W, 0603</t>
  </si>
  <si>
    <t>R16, R44, R45, R47, R48, R50</t>
  </si>
  <si>
    <t>100k_0603, 10K, 1%, 1/10W, 0603</t>
  </si>
  <si>
    <t>RC0603FR-074K7L</t>
  </si>
  <si>
    <t>R17, R20, R25, R29, R32</t>
  </si>
  <si>
    <t>4.7k_0603, 4k7, 1%, 1/10W, 0603</t>
  </si>
  <si>
    <t>R22</t>
  </si>
  <si>
    <t>4.7k_0603, 10K, 1%, 1/10W, 0603</t>
  </si>
  <si>
    <t>RC0603FR-0715KL</t>
  </si>
  <si>
    <t>R30, R37, R39</t>
  </si>
  <si>
    <t>100k_0603, 15k,1%,1/10W,0603</t>
  </si>
  <si>
    <t>RC0603FR-0759KL</t>
  </si>
  <si>
    <t>R33, R38, R41</t>
  </si>
  <si>
    <t>59k_0603, 59k, 1%, 1/10W, 0603</t>
  </si>
  <si>
    <t>RC0603FR-0747KL</t>
  </si>
  <si>
    <t>R40</t>
  </si>
  <si>
    <t>470k_0603, 470K, 1%, 1/10W, 0603</t>
  </si>
  <si>
    <t>RC0603FR-0727KL</t>
  </si>
  <si>
    <t>R42</t>
  </si>
  <si>
    <t>27k_0603, 27K, 1%, 1/10W, 0603</t>
  </si>
  <si>
    <t>R43, R46, R49</t>
  </si>
  <si>
    <t>100R_0603, 1K, 1%, 1/10W, 0603</t>
  </si>
  <si>
    <t>Vishay</t>
  </si>
  <si>
    <t>T73YE103KT20</t>
  </si>
  <si>
    <t>TRIM1</t>
  </si>
  <si>
    <t>TrimPot_T73YEt_10k, Trimpot, TH, 10k, single turn, square</t>
  </si>
  <si>
    <t>Pot_Trim_7x6.6mm_T73YE</t>
  </si>
  <si>
    <t>STMicroelectronics</t>
  </si>
  <si>
    <t>STM32F030K6T6</t>
  </si>
  <si>
    <t>U1</t>
  </si>
  <si>
    <t>STM32F030K6Tx</t>
  </si>
  <si>
    <t>LQFP-32_7x7mm_P0.8mm</t>
  </si>
  <si>
    <t>ON Semiconductor</t>
  </si>
  <si>
    <t>NCP51460SN33T1G</t>
  </si>
  <si>
    <t>U2</t>
  </si>
  <si>
    <t>NCP51460SN33, Precision 3.3V Ref 1% 18PPM 28Vmax 20mAmax</t>
  </si>
  <si>
    <t>Texas Instruments</t>
  </si>
  <si>
    <t>CD40109BPWR</t>
  </si>
  <si>
    <t>U3, U4</t>
  </si>
  <si>
    <t>CD40109BPWR, CMOS, Quad Level Shifter, TSSOP-14</t>
  </si>
  <si>
    <t>TSSOP-16_4.4x5mm_P0.65mm</t>
  </si>
  <si>
    <t>TL082CPT</t>
  </si>
  <si>
    <t>U5, U6, U7, U8</t>
  </si>
  <si>
    <t>TL082 Dual Opamp TSSOP-8</t>
  </si>
  <si>
    <t>TSSOP-8_4.4x3mm_Pitch0.65mm</t>
  </si>
  <si>
    <t>LD1117S33CTR</t>
  </si>
  <si>
    <t>VR1</t>
  </si>
  <si>
    <t>LD1117-3.3V-SOT223</t>
  </si>
  <si>
    <t>SOT223</t>
  </si>
  <si>
    <t>Epson Timing</t>
  </si>
  <si>
    <t>TSX-3225 16.0000MF18X-AC3</t>
  </si>
  <si>
    <t>Y1</t>
  </si>
  <si>
    <t>16MHz_18pF_FA238, 16MHz 18pF 10ppm ESR:60ohms</t>
  </si>
  <si>
    <t>FA-238</t>
  </si>
  <si>
    <t>Wenzhou QingPu Electronics Co</t>
  </si>
  <si>
    <t>WQP-WQP518MA</t>
  </si>
  <si>
    <t>J9-CLK_IN1, J1-OUT8, J2-OUT7, J3-OUT6, J4-OUT5, J5-OUT4, J6-OUT3, J7-OUT2, J8-OUT1, JFAST1, JMUTE1, JPW1, JRESYNC1, JROTATE1, JSHUFFLE1, JSKIP1, JSLIP1</t>
  </si>
  <si>
    <t>3.5mm_Mono_Switched_SymSmall_0.05, Audio 3.5mm Jack, mono, switched, PC-pin Vertical</t>
  </si>
  <si>
    <t>EighthInch_PJ398SM</t>
  </si>
  <si>
    <t xml:space="preserve">Song Huei </t>
  </si>
  <si>
    <t>R0904N-B100K L-25KQ/LWS</t>
  </si>
  <si>
    <t>PPW1, PROTATE1, PSHUFFLE1, PSKIP1, PSLIP1</t>
  </si>
  <si>
    <t>9mm_NoDet_100k_Knurled_Lined, 100k Linear, 9mm pot, No Detent, Knurled, Lined</t>
  </si>
  <si>
    <t>Pot_9mm_Knurl_NoDet</t>
  </si>
  <si>
    <t>RunRun</t>
  </si>
  <si>
    <t>PB-61303AL-2</t>
  </si>
  <si>
    <t>BFAST1, BMUTE1</t>
  </si>
  <si>
    <t>Button_DPDT_Orange_Latching, DPDT, Latching, On/On, 8.7mm base, 7.5mm cap, Orange</t>
  </si>
  <si>
    <t>Button_LED_PB61303</t>
  </si>
  <si>
    <t>Cixi Lanling</t>
  </si>
  <si>
    <t>LL1044-1B</t>
  </si>
  <si>
    <t>**ON J2 and J4</t>
  </si>
  <si>
    <t>Install on J2 and J4</t>
  </si>
  <si>
    <t>2.54mm pitch, closed type</t>
  </si>
  <si>
    <t>Kangyang</t>
  </si>
  <si>
    <t>EMP2-8.9VO</t>
  </si>
  <si>
    <t>**ON FACEPLATE</t>
  </si>
  <si>
    <t>Light pipes for faceplate</t>
  </si>
  <si>
    <t>Light Pipes</t>
  </si>
  <si>
    <t>Posin</t>
  </si>
  <si>
    <t>Faceplate</t>
  </si>
  <si>
    <t>scmplus-faceplate-v1.0.zip</t>
  </si>
  <si>
    <t>white silk on black mask</t>
  </si>
  <si>
    <t>Customer supply</t>
    <phoneticPr fontId="4" type="noConversion"/>
  </si>
  <si>
    <t>Order Q'ty</t>
  </si>
  <si>
    <t>Total Q'ty</t>
  </si>
  <si>
    <t>Quote Qty</t>
    <phoneticPr fontId="10" type="noConversion"/>
  </si>
  <si>
    <t>Total price</t>
  </si>
  <si>
    <t>是否客供 ？</t>
    <phoneticPr fontId="4" type="noConversion"/>
  </si>
  <si>
    <t>是否紧急</t>
    <phoneticPr fontId="4" type="noConversion"/>
  </si>
  <si>
    <t>Remark</t>
    <phoneticPr fontId="4" type="noConversion"/>
  </si>
  <si>
    <t>DNP</t>
    <phoneticPr fontId="4" type="noConversion"/>
  </si>
  <si>
    <t>Total omponents cost :</t>
    <phoneticPr fontId="4" type="noConversion"/>
  </si>
  <si>
    <t xml:space="preserve">SMT &amp; DIP Total USD : </t>
  </si>
  <si>
    <t>Total Cost ：</t>
  </si>
  <si>
    <t>Single Board Cost：</t>
  </si>
  <si>
    <t>QTY</t>
    <phoneticPr fontId="4" type="noConversion"/>
  </si>
  <si>
    <t>PCB faceplate</t>
    <phoneticPr fontId="4" type="noConversion"/>
  </si>
  <si>
    <t>PCB Main board</t>
    <phoneticPr fontId="4" type="noConversion"/>
  </si>
  <si>
    <t>Lead Time: 19-22 working days</t>
    <phoneticPr fontId="4" type="noConversion"/>
  </si>
  <si>
    <t>Quote P/N: GCM1885C1H9R0CA16D, pls confirm if ok</t>
    <phoneticPr fontId="4" type="noConversion"/>
  </si>
  <si>
    <t>Quote P/N:X1E000021037500, pls confirm if ok</t>
    <phoneticPr fontId="4" type="noConversion"/>
  </si>
  <si>
    <t>FR4,1.6MM, 1OZ, HASL-LF,58.67*110.87mm, black mask, white silk screen</t>
    <phoneticPr fontId="4" type="noConversion"/>
  </si>
  <si>
    <t>scmplus-v1.0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</si>
</sst>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"/>
    <numFmt numFmtId="177" formatCode="&quot;US$&quot;#,##0.00_);[Red]\(&quot;US$&quot;#,##0.00\)"/>
    <numFmt numFmtId="178" formatCode="0.0_ "/>
  </numFmts>
  <fonts count="21">
    <font>
      <sz val="10"/>
      <color indexed="8"/>
      <name val="Helvetica Neue"/>
    </font>
    <font>
      <sz val="11"/>
      <color theme="1"/>
      <name val="Helvetica Neue"/>
      <family val="2"/>
      <scheme val="minor"/>
    </font>
    <font>
      <b/>
      <sz val="10"/>
      <color indexed="8"/>
      <name val="Helvetica Neue"/>
      <charset val="134"/>
    </font>
    <font>
      <sz val="10"/>
      <color indexed="8"/>
      <name val="Arial"/>
      <family val="2"/>
    </font>
    <font>
      <sz val="9"/>
      <name val="宋体"/>
      <family val="3"/>
      <charset val="134"/>
    </font>
    <font>
      <b/>
      <sz val="16"/>
      <color indexed="8"/>
      <name val="Helvetica Neue"/>
      <charset val="134"/>
    </font>
    <font>
      <b/>
      <sz val="16"/>
      <color indexed="8"/>
      <name val="Helvetica Neue"/>
      <family val="2"/>
    </font>
    <font>
      <b/>
      <sz val="10"/>
      <color indexed="8"/>
      <name val="Helvetica Neue"/>
      <family val="2"/>
    </font>
    <font>
      <b/>
      <sz val="10"/>
      <name val="等线"/>
      <family val="3"/>
      <charset val="134"/>
    </font>
    <font>
      <b/>
      <sz val="10"/>
      <color theme="1"/>
      <name val="等线"/>
      <family val="3"/>
      <charset val="134"/>
    </font>
    <font>
      <sz val="8"/>
      <name val="Verdana"/>
      <family val="2"/>
    </font>
    <font>
      <b/>
      <sz val="10"/>
      <color rgb="FFFF0000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FF0066"/>
      <name val="等线"/>
      <family val="3"/>
      <charset val="134"/>
    </font>
    <font>
      <b/>
      <sz val="10"/>
      <color rgb="FF0000FF"/>
      <name val="等线"/>
      <family val="3"/>
      <charset val="134"/>
    </font>
    <font>
      <b/>
      <i/>
      <sz val="10"/>
      <color rgb="FF0000FF"/>
      <name val="等线"/>
      <family val="3"/>
      <charset val="134"/>
    </font>
    <font>
      <sz val="10"/>
      <color rgb="FFFF0000"/>
      <name val="Helvetica Neue"/>
      <charset val="134"/>
    </font>
    <font>
      <sz val="10"/>
      <color rgb="FFFF0000"/>
      <name val="Helvetica Neue"/>
      <family val="2"/>
    </font>
    <font>
      <sz val="10"/>
      <color indexed="8"/>
      <name val="Helvetica Neue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1" fillId="0" borderId="0"/>
    <xf numFmtId="0" fontId="13" fillId="0" borderId="0"/>
    <xf numFmtId="0" fontId="14" fillId="0" borderId="0"/>
  </cellStyleXfs>
  <cellXfs count="94">
    <xf numFmtId="0" fontId="0" fillId="0" borderId="0" xfId="0" applyFont="1" applyAlignment="1">
      <alignment vertical="top" wrapText="1"/>
    </xf>
    <xf numFmtId="49" fontId="0" fillId="4" borderId="11" xfId="0" applyNumberFormat="1" applyFont="1" applyFill="1" applyBorder="1" applyAlignment="1">
      <alignment vertical="center"/>
    </xf>
    <xf numFmtId="49" fontId="0" fillId="4" borderId="12" xfId="0" applyNumberFormat="1" applyFont="1" applyFill="1" applyBorder="1" applyAlignment="1">
      <alignment vertical="center"/>
    </xf>
    <xf numFmtId="49" fontId="0" fillId="4" borderId="12" xfId="0" applyNumberFormat="1" applyFont="1" applyFill="1" applyBorder="1" applyAlignment="1">
      <alignment vertical="center" wrapText="1"/>
    </xf>
    <xf numFmtId="49" fontId="0" fillId="0" borderId="12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0" fillId="0" borderId="3" xfId="0" applyNumberFormat="1" applyFont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0" fillId="0" borderId="6" xfId="0" applyNumberFormat="1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49" fontId="0" fillId="0" borderId="7" xfId="0" applyNumberFormat="1" applyFont="1" applyBorder="1" applyAlignment="1">
      <alignment vertical="center"/>
    </xf>
    <xf numFmtId="0" fontId="2" fillId="3" borderId="5" xfId="0" applyNumberFormat="1" applyFont="1" applyFill="1" applyBorder="1" applyAlignment="1">
      <alignment horizontal="center" vertical="center"/>
    </xf>
    <xf numFmtId="49" fontId="0" fillId="0" borderId="8" xfId="0" applyNumberFormat="1" applyFont="1" applyBorder="1" applyAlignment="1">
      <alignment vertical="center"/>
    </xf>
    <xf numFmtId="49" fontId="0" fillId="0" borderId="9" xfId="0" applyNumberFormat="1" applyFont="1" applyBorder="1" applyAlignment="1">
      <alignment vertical="center"/>
    </xf>
    <xf numFmtId="0" fontId="2" fillId="3" borderId="10" xfId="0" applyNumberFormat="1" applyFont="1" applyFill="1" applyBorder="1" applyAlignment="1">
      <alignment horizontal="center" vertical="center"/>
    </xf>
    <xf numFmtId="49" fontId="0" fillId="0" borderId="13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horizontal="left" vertical="center"/>
    </xf>
    <xf numFmtId="49" fontId="0" fillId="0" borderId="15" xfId="0" applyNumberFormat="1" applyFont="1" applyBorder="1" applyAlignment="1">
      <alignment vertical="center"/>
    </xf>
    <xf numFmtId="0" fontId="0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7" fillId="0" borderId="7" xfId="0" applyNumberFormat="1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1" fontId="7" fillId="4" borderId="12" xfId="0" applyNumberFormat="1" applyFont="1" applyFill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8" fillId="5" borderId="16" xfId="1" applyFont="1" applyFill="1" applyBorder="1" applyAlignment="1">
      <alignment horizontal="center" vertical="center" wrapText="1"/>
    </xf>
    <xf numFmtId="0" fontId="9" fillId="5" borderId="16" xfId="1" applyFont="1" applyFill="1" applyBorder="1" applyAlignment="1">
      <alignment horizontal="center" vertical="center" wrapText="1"/>
    </xf>
    <xf numFmtId="0" fontId="9" fillId="6" borderId="16" xfId="1" applyFont="1" applyFill="1" applyBorder="1" applyAlignment="1">
      <alignment horizontal="center" vertical="center" wrapText="1"/>
    </xf>
    <xf numFmtId="0" fontId="9" fillId="7" borderId="16" xfId="1" applyFont="1" applyFill="1" applyBorder="1" applyAlignment="1">
      <alignment horizontal="center" vertical="center" wrapText="1"/>
    </xf>
    <xf numFmtId="49" fontId="11" fillId="5" borderId="16" xfId="0" applyNumberFormat="1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left" vertical="center" wrapText="1"/>
    </xf>
    <xf numFmtId="49" fontId="18" fillId="0" borderId="7" xfId="0" applyNumberFormat="1" applyFont="1" applyBorder="1" applyAlignment="1">
      <alignment vertical="center"/>
    </xf>
    <xf numFmtId="49" fontId="19" fillId="0" borderId="7" xfId="0" applyNumberFormat="1" applyFont="1" applyBorder="1" applyAlignment="1">
      <alignment vertical="center"/>
    </xf>
    <xf numFmtId="0" fontId="12" fillId="0" borderId="16" xfId="0" applyNumberFormat="1" applyFont="1" applyFill="1" applyBorder="1" applyAlignment="1">
      <alignment horizontal="center" vertical="center" wrapText="1"/>
    </xf>
    <xf numFmtId="0" fontId="11" fillId="0" borderId="16" xfId="0" applyNumberFormat="1" applyFont="1" applyFill="1" applyBorder="1" applyAlignment="1">
      <alignment horizontal="left" vertical="center" wrapText="1"/>
    </xf>
    <xf numFmtId="49" fontId="0" fillId="9" borderId="6" xfId="0" applyNumberFormat="1" applyFont="1" applyFill="1" applyBorder="1" applyAlignment="1">
      <alignment vertical="center"/>
    </xf>
    <xf numFmtId="0" fontId="0" fillId="9" borderId="7" xfId="0" applyFont="1" applyFill="1" applyBorder="1" applyAlignment="1">
      <alignment vertical="center"/>
    </xf>
    <xf numFmtId="49" fontId="0" fillId="9" borderId="7" xfId="0" applyNumberFormat="1" applyFont="1" applyFill="1" applyBorder="1" applyAlignment="1">
      <alignment vertical="center"/>
    </xf>
    <xf numFmtId="0" fontId="7" fillId="9" borderId="7" xfId="0" applyNumberFormat="1" applyFont="1" applyFill="1" applyBorder="1" applyAlignment="1">
      <alignment horizontal="center" vertical="center"/>
    </xf>
    <xf numFmtId="49" fontId="0" fillId="9" borderId="7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6" xfId="0" applyNumberFormat="1" applyFont="1" applyFill="1" applyBorder="1" applyAlignment="1">
      <alignment horizontal="center" vertical="center" wrapText="1"/>
    </xf>
    <xf numFmtId="0" fontId="11" fillId="9" borderId="16" xfId="0" applyFont="1" applyFill="1" applyBorder="1" applyAlignment="1">
      <alignment horizontal="center" vertical="center" wrapText="1"/>
    </xf>
    <xf numFmtId="0" fontId="11" fillId="9" borderId="16" xfId="0" applyNumberFormat="1" applyFont="1" applyFill="1" applyBorder="1" applyAlignment="1">
      <alignment horizontal="left" vertical="center" wrapText="1"/>
    </xf>
    <xf numFmtId="0" fontId="2" fillId="3" borderId="0" xfId="0" applyNumberFormat="1" applyFont="1" applyFill="1" applyBorder="1" applyAlignment="1">
      <alignment horizontal="center" vertical="center"/>
    </xf>
    <xf numFmtId="49" fontId="3" fillId="0" borderId="17" xfId="0" applyNumberFormat="1" applyFont="1" applyBorder="1" applyAlignment="1">
      <alignment horizontal="left" vertical="center"/>
    </xf>
    <xf numFmtId="49" fontId="0" fillId="0" borderId="18" xfId="0" applyNumberFormat="1" applyFont="1" applyBorder="1" applyAlignment="1">
      <alignment vertical="center"/>
    </xf>
    <xf numFmtId="0" fontId="7" fillId="0" borderId="18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7" borderId="19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left" vertical="center" wrapText="1"/>
    </xf>
    <xf numFmtId="49" fontId="3" fillId="0" borderId="16" xfId="0" applyNumberFormat="1" applyFont="1" applyBorder="1" applyAlignment="1">
      <alignment horizontal="left" vertical="center"/>
    </xf>
    <xf numFmtId="0" fontId="7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0" fillId="0" borderId="16" xfId="0" applyFont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11" fillId="6" borderId="21" xfId="0" applyFont="1" applyFill="1" applyBorder="1" applyAlignment="1">
      <alignment horizontal="center" vertical="center" wrapText="1"/>
    </xf>
    <xf numFmtId="176" fontId="11" fillId="8" borderId="16" xfId="2" applyNumberFormat="1" applyFont="1" applyFill="1" applyBorder="1" applyAlignment="1">
      <alignment horizontal="center" vertical="center" wrapText="1"/>
    </xf>
    <xf numFmtId="2" fontId="15" fillId="8" borderId="16" xfId="3" applyNumberFormat="1" applyFont="1" applyFill="1" applyBorder="1" applyAlignment="1">
      <alignment horizontal="center" vertical="center"/>
    </xf>
    <xf numFmtId="178" fontId="16" fillId="8" borderId="16" xfId="3" applyNumberFormat="1" applyFont="1" applyFill="1" applyBorder="1" applyAlignment="1">
      <alignment horizontal="center" vertical="center"/>
    </xf>
    <xf numFmtId="177" fontId="17" fillId="8" borderId="16" xfId="3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8" borderId="16" xfId="3" applyFont="1" applyFill="1" applyBorder="1" applyAlignment="1">
      <alignment horizontal="right" vertical="center"/>
    </xf>
    <xf numFmtId="0" fontId="17" fillId="8" borderId="16" xfId="3" applyFont="1" applyFill="1" applyBorder="1" applyAlignment="1">
      <alignment horizontal="right" vertical="center"/>
    </xf>
    <xf numFmtId="0" fontId="15" fillId="8" borderId="16" xfId="3" applyFont="1" applyFill="1" applyBorder="1" applyAlignment="1">
      <alignment horizontal="left" vertical="center"/>
    </xf>
    <xf numFmtId="0" fontId="11" fillId="8" borderId="16" xfId="2" applyFont="1" applyFill="1" applyBorder="1" applyAlignment="1">
      <alignment horizontal="right" vertical="center"/>
    </xf>
    <xf numFmtId="0" fontId="15" fillId="8" borderId="16" xfId="3" applyFont="1" applyFill="1" applyBorder="1" applyAlignment="1">
      <alignment horizontal="right" vertical="center"/>
    </xf>
    <xf numFmtId="49" fontId="20" fillId="0" borderId="16" xfId="0" applyNumberFormat="1" applyFont="1" applyBorder="1" applyAlignment="1">
      <alignment vertical="center" wrapText="1"/>
    </xf>
    <xf numFmtId="49" fontId="18" fillId="0" borderId="16" xfId="0" applyNumberFormat="1" applyFont="1" applyBorder="1" applyAlignment="1">
      <alignment vertical="center" wrapText="1"/>
    </xf>
  </cellXfs>
  <cellStyles count="4">
    <cellStyle name="常规" xfId="0" builtinId="0"/>
    <cellStyle name="常规 14" xfId="1"/>
    <cellStyle name="常规 2 3 2" xfId="2"/>
    <cellStyle name="常规 3 2 2" xfId="3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A5A5A5"/>
      <rgbColor rgb="FF3F3F3F"/>
      <rgbColor rgb="FFFF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3"/>
  <sheetViews>
    <sheetView showGridLines="0" tabSelected="1" topLeftCell="G39" workbookViewId="0">
      <selection activeCell="R52" sqref="R52"/>
    </sheetView>
  </sheetViews>
  <sheetFormatPr defaultColWidth="8.28515625" defaultRowHeight="19.899999999999999" customHeight="1"/>
  <cols>
    <col min="1" max="1" width="12.7109375" style="25" customWidth="1"/>
    <col min="2" max="2" width="20" style="5" customWidth="1"/>
    <col min="3" max="3" width="24.42578125" style="5" customWidth="1"/>
    <col min="4" max="4" width="55" style="5" customWidth="1"/>
    <col min="5" max="5" width="7.7109375" style="38" customWidth="1"/>
    <col min="6" max="6" width="61.5703125" style="5" customWidth="1"/>
    <col min="7" max="7" width="27" style="5" customWidth="1"/>
    <col min="8" max="8" width="7.85546875" style="25" customWidth="1"/>
    <col min="9" max="9" width="6.140625" style="25" customWidth="1"/>
    <col min="10" max="10" width="9.7109375" style="25" customWidth="1"/>
    <col min="11" max="11" width="16.140625" style="5" customWidth="1"/>
    <col min="12" max="12" width="8.28515625" style="5" customWidth="1"/>
    <col min="13" max="14" width="8.28515625" style="5"/>
    <col min="15" max="15" width="10" style="5" customWidth="1"/>
    <col min="16" max="17" width="7.42578125" style="5" hidden="1" customWidth="1"/>
    <col min="18" max="18" width="33.28515625" style="5" customWidth="1"/>
    <col min="19" max="16384" width="8.28515625" style="5"/>
  </cols>
  <sheetData>
    <row r="1" spans="1:18" ht="27.6" customHeight="1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8" ht="20.25" customHeight="1">
      <c r="A2" s="6"/>
      <c r="B2" s="7"/>
      <c r="C2" s="7"/>
      <c r="D2" s="7"/>
      <c r="E2" s="26"/>
      <c r="F2" s="7"/>
      <c r="G2" s="7"/>
      <c r="H2" s="26"/>
      <c r="I2" s="26"/>
      <c r="J2" s="26"/>
      <c r="K2" s="7"/>
    </row>
    <row r="3" spans="1:18" ht="20.25" customHeight="1">
      <c r="A3" s="8" t="s">
        <v>1</v>
      </c>
      <c r="B3" s="9" t="s">
        <v>2</v>
      </c>
      <c r="C3" s="10" t="s">
        <v>3</v>
      </c>
      <c r="D3" s="10" t="s">
        <v>4</v>
      </c>
      <c r="E3" s="31"/>
      <c r="F3" s="11"/>
      <c r="G3" s="11"/>
      <c r="H3" s="27"/>
      <c r="I3" s="27"/>
      <c r="J3" s="27"/>
      <c r="K3" s="11"/>
    </row>
    <row r="4" spans="1:18" ht="20.100000000000001" customHeight="1">
      <c r="A4" s="12" t="s">
        <v>5</v>
      </c>
      <c r="B4" s="13" t="s">
        <v>6</v>
      </c>
      <c r="C4" s="14"/>
      <c r="D4" s="14"/>
      <c r="E4" s="32"/>
      <c r="F4" s="14"/>
      <c r="G4" s="14"/>
      <c r="H4" s="28"/>
      <c r="I4" s="28"/>
      <c r="J4" s="28"/>
      <c r="K4" s="14"/>
    </row>
    <row r="5" spans="1:18" ht="20.100000000000001" customHeight="1">
      <c r="A5" s="15"/>
      <c r="B5" s="16"/>
      <c r="C5" s="14"/>
      <c r="D5" s="14"/>
      <c r="E5" s="32"/>
      <c r="F5" s="14"/>
      <c r="G5" s="14"/>
      <c r="H5" s="28"/>
      <c r="I5" s="28"/>
      <c r="J5" s="28"/>
      <c r="K5" s="14"/>
    </row>
    <row r="6" spans="1:18" ht="28.5" customHeight="1">
      <c r="A6" s="12" t="s">
        <v>7</v>
      </c>
      <c r="B6" s="13" t="s">
        <v>8</v>
      </c>
      <c r="C6" s="17" t="s">
        <v>9</v>
      </c>
      <c r="D6" s="17" t="s">
        <v>10</v>
      </c>
      <c r="E6" s="33" t="s">
        <v>191</v>
      </c>
      <c r="F6" s="17" t="s">
        <v>11</v>
      </c>
      <c r="G6" s="17" t="s">
        <v>12</v>
      </c>
      <c r="H6" s="29" t="s">
        <v>13</v>
      </c>
      <c r="I6" s="29" t="s">
        <v>14</v>
      </c>
      <c r="J6" s="29" t="s">
        <v>15</v>
      </c>
      <c r="K6" s="17" t="s">
        <v>16</v>
      </c>
      <c r="L6" s="39" t="s">
        <v>179</v>
      </c>
      <c r="M6" s="40" t="s">
        <v>180</v>
      </c>
      <c r="N6" s="40" t="s">
        <v>181</v>
      </c>
      <c r="O6" s="40" t="s">
        <v>182</v>
      </c>
      <c r="P6" s="41" t="s">
        <v>183</v>
      </c>
      <c r="Q6" s="42" t="s">
        <v>184</v>
      </c>
      <c r="R6" s="43" t="s">
        <v>185</v>
      </c>
    </row>
    <row r="7" spans="1:18" ht="20.100000000000001" customHeight="1">
      <c r="A7" s="18">
        <v>1</v>
      </c>
      <c r="B7" s="13" t="s">
        <v>17</v>
      </c>
      <c r="C7" s="17" t="s">
        <v>18</v>
      </c>
      <c r="D7" s="17" t="s">
        <v>19</v>
      </c>
      <c r="E7" s="34">
        <v>3</v>
      </c>
      <c r="F7" s="17" t="s">
        <v>20</v>
      </c>
      <c r="G7" s="17" t="s">
        <v>21</v>
      </c>
      <c r="H7" s="29" t="s">
        <v>22</v>
      </c>
      <c r="I7" s="30">
        <v>2</v>
      </c>
      <c r="J7" s="28"/>
      <c r="K7" s="14"/>
      <c r="L7" s="44">
        <v>200</v>
      </c>
      <c r="M7" s="44">
        <f>L7*E7</f>
        <v>600</v>
      </c>
      <c r="N7" s="51">
        <v>3.5000000000000003E-2</v>
      </c>
      <c r="O7" s="44">
        <f>N7*M7</f>
        <v>21.000000000000004</v>
      </c>
      <c r="P7" s="46"/>
      <c r="Q7" s="47"/>
      <c r="R7" s="52"/>
    </row>
    <row r="8" spans="1:18" ht="20.100000000000001" customHeight="1">
      <c r="A8" s="18">
        <v>2</v>
      </c>
      <c r="B8" s="13" t="s">
        <v>23</v>
      </c>
      <c r="C8" s="17" t="s">
        <v>24</v>
      </c>
      <c r="D8" s="17" t="s">
        <v>25</v>
      </c>
      <c r="E8" s="34">
        <v>6</v>
      </c>
      <c r="F8" s="17" t="s">
        <v>26</v>
      </c>
      <c r="G8" s="17" t="s">
        <v>21</v>
      </c>
      <c r="H8" s="29" t="s">
        <v>22</v>
      </c>
      <c r="I8" s="30">
        <v>2</v>
      </c>
      <c r="J8" s="28"/>
      <c r="K8" s="14"/>
      <c r="L8" s="44">
        <f>L7</f>
        <v>200</v>
      </c>
      <c r="M8" s="44">
        <f t="shared" ref="M8:M13" si="0">L8*E8</f>
        <v>1200</v>
      </c>
      <c r="N8" s="51">
        <v>0.01</v>
      </c>
      <c r="O8" s="44">
        <f t="shared" ref="O8:O13" si="1">N8*M8</f>
        <v>12</v>
      </c>
      <c r="P8" s="46"/>
      <c r="Q8" s="47"/>
      <c r="R8" s="52"/>
    </row>
    <row r="9" spans="1:18" ht="25.5" customHeight="1">
      <c r="A9" s="18">
        <v>3</v>
      </c>
      <c r="B9" s="13" t="s">
        <v>27</v>
      </c>
      <c r="C9" s="17" t="s">
        <v>28</v>
      </c>
      <c r="D9" s="17" t="s">
        <v>29</v>
      </c>
      <c r="E9" s="34">
        <v>2</v>
      </c>
      <c r="F9" s="17" t="s">
        <v>30</v>
      </c>
      <c r="G9" s="17" t="s">
        <v>21</v>
      </c>
      <c r="H9" s="29" t="s">
        <v>22</v>
      </c>
      <c r="I9" s="30">
        <v>2</v>
      </c>
      <c r="J9" s="28"/>
      <c r="K9" s="14"/>
      <c r="L9" s="45">
        <f t="shared" ref="L9:L48" si="2">L8</f>
        <v>200</v>
      </c>
      <c r="M9" s="44">
        <f t="shared" si="0"/>
        <v>400</v>
      </c>
      <c r="N9" s="51">
        <v>1.7999999999999999E-2</v>
      </c>
      <c r="O9" s="44">
        <f t="shared" si="1"/>
        <v>7.1999999999999993</v>
      </c>
      <c r="P9" s="46"/>
      <c r="Q9" s="47"/>
      <c r="R9" s="52" t="s">
        <v>195</v>
      </c>
    </row>
    <row r="10" spans="1:18" ht="20.100000000000001" customHeight="1">
      <c r="A10" s="18">
        <v>4</v>
      </c>
      <c r="B10" s="13" t="s">
        <v>31</v>
      </c>
      <c r="C10" s="17" t="s">
        <v>32</v>
      </c>
      <c r="D10" s="17" t="s">
        <v>33</v>
      </c>
      <c r="E10" s="34">
        <v>16</v>
      </c>
      <c r="F10" s="17" t="s">
        <v>34</v>
      </c>
      <c r="G10" s="17" t="s">
        <v>21</v>
      </c>
      <c r="H10" s="29" t="s">
        <v>22</v>
      </c>
      <c r="I10" s="30">
        <v>2</v>
      </c>
      <c r="J10" s="28"/>
      <c r="K10" s="14"/>
      <c r="L10" s="45">
        <f t="shared" si="2"/>
        <v>200</v>
      </c>
      <c r="M10" s="44">
        <f t="shared" si="0"/>
        <v>3200</v>
      </c>
      <c r="N10" s="51">
        <v>0.01</v>
      </c>
      <c r="O10" s="44">
        <f t="shared" si="1"/>
        <v>32</v>
      </c>
      <c r="P10" s="46"/>
      <c r="Q10" s="47"/>
      <c r="R10" s="52"/>
    </row>
    <row r="11" spans="1:18" ht="20.100000000000001" customHeight="1">
      <c r="A11" s="18">
        <v>5</v>
      </c>
      <c r="B11" s="13" t="s">
        <v>35</v>
      </c>
      <c r="C11" s="17" t="s">
        <v>36</v>
      </c>
      <c r="D11" s="17" t="s">
        <v>37</v>
      </c>
      <c r="E11" s="34">
        <v>2</v>
      </c>
      <c r="F11" s="17" t="s">
        <v>38</v>
      </c>
      <c r="G11" s="17" t="s">
        <v>39</v>
      </c>
      <c r="H11" s="29" t="s">
        <v>22</v>
      </c>
      <c r="I11" s="30">
        <v>2</v>
      </c>
      <c r="J11" s="28"/>
      <c r="K11" s="14"/>
      <c r="L11" s="45">
        <f t="shared" si="2"/>
        <v>200</v>
      </c>
      <c r="M11" s="44">
        <f t="shared" si="0"/>
        <v>400</v>
      </c>
      <c r="N11" s="51">
        <v>5.8999999999999997E-2</v>
      </c>
      <c r="O11" s="44">
        <f t="shared" si="1"/>
        <v>23.599999999999998</v>
      </c>
      <c r="P11" s="46"/>
      <c r="Q11" s="47"/>
      <c r="R11" s="52"/>
    </row>
    <row r="12" spans="1:18" ht="20.100000000000001" customHeight="1">
      <c r="A12" s="18">
        <v>6</v>
      </c>
      <c r="B12" s="13" t="s">
        <v>23</v>
      </c>
      <c r="C12" s="17" t="s">
        <v>40</v>
      </c>
      <c r="D12" s="17" t="s">
        <v>41</v>
      </c>
      <c r="E12" s="34">
        <v>1</v>
      </c>
      <c r="F12" s="17" t="s">
        <v>42</v>
      </c>
      <c r="G12" s="17" t="s">
        <v>21</v>
      </c>
      <c r="H12" s="29" t="s">
        <v>22</v>
      </c>
      <c r="I12" s="30">
        <v>2</v>
      </c>
      <c r="J12" s="28"/>
      <c r="K12" s="14"/>
      <c r="L12" s="45">
        <f t="shared" si="2"/>
        <v>200</v>
      </c>
      <c r="M12" s="44">
        <f t="shared" si="0"/>
        <v>200</v>
      </c>
      <c r="N12" s="51">
        <v>1.0999999999999999E-2</v>
      </c>
      <c r="O12" s="44">
        <f t="shared" si="1"/>
        <v>2.1999999999999997</v>
      </c>
      <c r="P12" s="46"/>
      <c r="Q12" s="47"/>
      <c r="R12" s="52"/>
    </row>
    <row r="13" spans="1:18" ht="20.100000000000001" customHeight="1">
      <c r="A13" s="18">
        <v>7</v>
      </c>
      <c r="B13" s="13" t="s">
        <v>43</v>
      </c>
      <c r="C13" s="17" t="s">
        <v>44</v>
      </c>
      <c r="D13" s="17" t="s">
        <v>45</v>
      </c>
      <c r="E13" s="34">
        <v>9</v>
      </c>
      <c r="F13" s="17" t="s">
        <v>46</v>
      </c>
      <c r="G13" s="17" t="s">
        <v>47</v>
      </c>
      <c r="H13" s="29" t="s">
        <v>22</v>
      </c>
      <c r="I13" s="28"/>
      <c r="J13" s="28"/>
      <c r="K13" s="14"/>
      <c r="L13" s="45">
        <f t="shared" si="2"/>
        <v>200</v>
      </c>
      <c r="M13" s="44">
        <f t="shared" si="0"/>
        <v>1800</v>
      </c>
      <c r="N13" s="51">
        <v>7.8E-2</v>
      </c>
      <c r="O13" s="44">
        <f t="shared" si="1"/>
        <v>140.4</v>
      </c>
      <c r="P13" s="46"/>
      <c r="Q13" s="47"/>
      <c r="R13" s="52"/>
    </row>
    <row r="14" spans="1:18" ht="20.100000000000001" customHeight="1">
      <c r="A14" s="18">
        <v>8</v>
      </c>
      <c r="B14" s="13" t="s">
        <v>43</v>
      </c>
      <c r="C14" s="17" t="s">
        <v>48</v>
      </c>
      <c r="D14" s="17" t="s">
        <v>49</v>
      </c>
      <c r="E14" s="34">
        <v>2</v>
      </c>
      <c r="F14" s="17" t="s">
        <v>50</v>
      </c>
      <c r="G14" s="17" t="s">
        <v>51</v>
      </c>
      <c r="H14" s="29" t="s">
        <v>22</v>
      </c>
      <c r="I14" s="28"/>
      <c r="J14" s="28"/>
      <c r="K14" s="14"/>
      <c r="L14" s="45">
        <f t="shared" si="2"/>
        <v>200</v>
      </c>
      <c r="M14" s="44">
        <f t="shared" ref="M14:M47" si="3">L14*E14</f>
        <v>400</v>
      </c>
      <c r="N14" s="51">
        <v>9.0999999999999998E-2</v>
      </c>
      <c r="O14" s="44">
        <f t="shared" ref="O14:O47" si="4">N14*M14</f>
        <v>36.4</v>
      </c>
      <c r="P14" s="46"/>
      <c r="Q14" s="47"/>
      <c r="R14" s="52"/>
    </row>
    <row r="15" spans="1:18" ht="20.100000000000001" customHeight="1">
      <c r="A15" s="18">
        <v>9</v>
      </c>
      <c r="B15" s="13" t="s">
        <v>52</v>
      </c>
      <c r="C15" s="17" t="s">
        <v>53</v>
      </c>
      <c r="D15" s="17" t="s">
        <v>54</v>
      </c>
      <c r="E15" s="34">
        <v>1</v>
      </c>
      <c r="F15" s="17" t="s">
        <v>55</v>
      </c>
      <c r="G15" s="17" t="s">
        <v>56</v>
      </c>
      <c r="H15" s="29" t="s">
        <v>57</v>
      </c>
      <c r="I15" s="28"/>
      <c r="J15" s="28"/>
      <c r="K15" s="14"/>
      <c r="L15" s="45">
        <f t="shared" si="2"/>
        <v>200</v>
      </c>
      <c r="M15" s="44">
        <f t="shared" si="3"/>
        <v>200</v>
      </c>
      <c r="N15" s="51">
        <v>0.04</v>
      </c>
      <c r="O15" s="44">
        <f t="shared" si="4"/>
        <v>8</v>
      </c>
      <c r="P15" s="46"/>
      <c r="Q15" s="47"/>
      <c r="R15" s="52"/>
    </row>
    <row r="16" spans="1:18" ht="20.100000000000001" customHeight="1">
      <c r="A16" s="18">
        <v>10</v>
      </c>
      <c r="B16" s="13" t="s">
        <v>52</v>
      </c>
      <c r="C16" s="17" t="s">
        <v>58</v>
      </c>
      <c r="D16" s="17" t="s">
        <v>59</v>
      </c>
      <c r="E16" s="34">
        <v>2</v>
      </c>
      <c r="F16" s="17" t="s">
        <v>60</v>
      </c>
      <c r="G16" s="17" t="s">
        <v>61</v>
      </c>
      <c r="H16" s="29" t="s">
        <v>57</v>
      </c>
      <c r="I16" s="28"/>
      <c r="J16" s="28"/>
      <c r="K16" s="14"/>
      <c r="L16" s="45">
        <f t="shared" si="2"/>
        <v>200</v>
      </c>
      <c r="M16" s="44">
        <f t="shared" si="3"/>
        <v>400</v>
      </c>
      <c r="N16" s="51">
        <v>2.1000000000000001E-2</v>
      </c>
      <c r="O16" s="44">
        <f t="shared" si="4"/>
        <v>8.4</v>
      </c>
      <c r="P16" s="46"/>
      <c r="Q16" s="47"/>
      <c r="R16" s="52"/>
    </row>
    <row r="17" spans="1:18" ht="20.100000000000001" customHeight="1">
      <c r="A17" s="18">
        <v>11</v>
      </c>
      <c r="B17" s="13" t="s">
        <v>52</v>
      </c>
      <c r="C17" s="17" t="s">
        <v>62</v>
      </c>
      <c r="D17" s="17" t="s">
        <v>63</v>
      </c>
      <c r="E17" s="34">
        <v>1</v>
      </c>
      <c r="F17" s="17" t="s">
        <v>64</v>
      </c>
      <c r="G17" s="17" t="s">
        <v>65</v>
      </c>
      <c r="H17" s="29" t="s">
        <v>57</v>
      </c>
      <c r="I17" s="28"/>
      <c r="J17" s="28"/>
      <c r="K17" s="14"/>
      <c r="L17" s="45">
        <f t="shared" si="2"/>
        <v>200</v>
      </c>
      <c r="M17" s="44">
        <f t="shared" si="3"/>
        <v>200</v>
      </c>
      <c r="N17" s="51">
        <v>0.09</v>
      </c>
      <c r="O17" s="44">
        <f t="shared" si="4"/>
        <v>18</v>
      </c>
      <c r="P17" s="46"/>
      <c r="Q17" s="47"/>
      <c r="R17" s="52"/>
    </row>
    <row r="18" spans="1:18" ht="20.100000000000001" customHeight="1">
      <c r="A18" s="18">
        <v>12</v>
      </c>
      <c r="B18" s="13" t="s">
        <v>66</v>
      </c>
      <c r="C18" s="17" t="s">
        <v>67</v>
      </c>
      <c r="D18" s="17" t="s">
        <v>68</v>
      </c>
      <c r="E18" s="34">
        <v>9</v>
      </c>
      <c r="F18" s="17" t="s">
        <v>69</v>
      </c>
      <c r="G18" s="17" t="s">
        <v>70</v>
      </c>
      <c r="H18" s="29" t="s">
        <v>22</v>
      </c>
      <c r="I18" s="30">
        <v>4</v>
      </c>
      <c r="J18" s="28"/>
      <c r="K18" s="14"/>
      <c r="L18" s="45">
        <f t="shared" si="2"/>
        <v>200</v>
      </c>
      <c r="M18" s="44">
        <f t="shared" si="3"/>
        <v>1800</v>
      </c>
      <c r="N18" s="51">
        <v>0.09</v>
      </c>
      <c r="O18" s="44">
        <f t="shared" si="4"/>
        <v>162</v>
      </c>
      <c r="P18" s="46"/>
      <c r="Q18" s="47"/>
      <c r="R18" s="52"/>
    </row>
    <row r="19" spans="1:18" ht="20.100000000000001" customHeight="1">
      <c r="A19" s="18">
        <v>13</v>
      </c>
      <c r="B19" s="13" t="s">
        <v>71</v>
      </c>
      <c r="C19" s="17" t="s">
        <v>72</v>
      </c>
      <c r="D19" s="17" t="s">
        <v>73</v>
      </c>
      <c r="E19" s="34">
        <v>4</v>
      </c>
      <c r="F19" s="17" t="s">
        <v>74</v>
      </c>
      <c r="G19" s="17" t="s">
        <v>47</v>
      </c>
      <c r="H19" s="29" t="s">
        <v>22</v>
      </c>
      <c r="I19" s="28"/>
      <c r="J19" s="28"/>
      <c r="K19" s="14"/>
      <c r="L19" s="45">
        <f t="shared" si="2"/>
        <v>200</v>
      </c>
      <c r="M19" s="44">
        <f t="shared" si="3"/>
        <v>800</v>
      </c>
      <c r="N19" s="51">
        <v>0.443</v>
      </c>
      <c r="O19" s="44">
        <f t="shared" si="4"/>
        <v>354.4</v>
      </c>
      <c r="P19" s="46"/>
      <c r="Q19" s="47"/>
      <c r="R19" s="52"/>
    </row>
    <row r="20" spans="1:18" ht="20.100000000000001" customHeight="1">
      <c r="A20" s="18">
        <v>14</v>
      </c>
      <c r="B20" s="13" t="s">
        <v>75</v>
      </c>
      <c r="C20" s="17" t="s">
        <v>76</v>
      </c>
      <c r="D20" s="17" t="s">
        <v>77</v>
      </c>
      <c r="E20" s="34">
        <v>1</v>
      </c>
      <c r="F20" s="17" t="s">
        <v>78</v>
      </c>
      <c r="G20" s="17" t="s">
        <v>79</v>
      </c>
      <c r="H20" s="29" t="s">
        <v>22</v>
      </c>
      <c r="I20" s="30">
        <v>2</v>
      </c>
      <c r="J20" s="28"/>
      <c r="K20" s="14"/>
      <c r="L20" s="45">
        <f t="shared" si="2"/>
        <v>200</v>
      </c>
      <c r="M20" s="44">
        <f t="shared" si="3"/>
        <v>200</v>
      </c>
      <c r="N20" s="51">
        <v>7.0000000000000001E-3</v>
      </c>
      <c r="O20" s="44">
        <f t="shared" si="4"/>
        <v>1.4000000000000001</v>
      </c>
      <c r="P20" s="46"/>
      <c r="Q20" s="47"/>
      <c r="R20" s="52"/>
    </row>
    <row r="21" spans="1:18" ht="20.100000000000001" customHeight="1">
      <c r="A21" s="18">
        <v>15</v>
      </c>
      <c r="B21" s="53" t="s">
        <v>80</v>
      </c>
      <c r="C21" s="54"/>
      <c r="D21" s="55" t="s">
        <v>81</v>
      </c>
      <c r="E21" s="56">
        <v>2</v>
      </c>
      <c r="F21" s="54"/>
      <c r="G21" s="55" t="s">
        <v>79</v>
      </c>
      <c r="H21" s="57" t="s">
        <v>22</v>
      </c>
      <c r="I21" s="58">
        <v>2</v>
      </c>
      <c r="J21" s="59"/>
      <c r="K21" s="54"/>
      <c r="L21" s="60">
        <f t="shared" si="2"/>
        <v>200</v>
      </c>
      <c r="M21" s="60">
        <f t="shared" si="3"/>
        <v>400</v>
      </c>
      <c r="N21" s="61"/>
      <c r="O21" s="60">
        <f t="shared" si="4"/>
        <v>0</v>
      </c>
      <c r="P21" s="62"/>
      <c r="Q21" s="62"/>
      <c r="R21" s="63" t="s">
        <v>186</v>
      </c>
    </row>
    <row r="22" spans="1:18" ht="20.100000000000001" customHeight="1">
      <c r="A22" s="18">
        <v>16</v>
      </c>
      <c r="B22" s="13" t="s">
        <v>75</v>
      </c>
      <c r="C22" s="17" t="s">
        <v>82</v>
      </c>
      <c r="D22" s="17" t="s">
        <v>83</v>
      </c>
      <c r="E22" s="34">
        <v>3</v>
      </c>
      <c r="F22" s="17" t="s">
        <v>84</v>
      </c>
      <c r="G22" s="17" t="s">
        <v>79</v>
      </c>
      <c r="H22" s="29" t="s">
        <v>22</v>
      </c>
      <c r="I22" s="30">
        <v>2</v>
      </c>
      <c r="J22" s="28"/>
      <c r="K22" s="14"/>
      <c r="L22" s="45">
        <f t="shared" si="2"/>
        <v>200</v>
      </c>
      <c r="M22" s="44">
        <f t="shared" si="3"/>
        <v>600</v>
      </c>
      <c r="N22" s="51">
        <v>1.6E-2</v>
      </c>
      <c r="O22" s="44">
        <f t="shared" si="4"/>
        <v>9.6</v>
      </c>
      <c r="P22" s="46"/>
      <c r="Q22" s="47"/>
      <c r="R22" s="52"/>
    </row>
    <row r="23" spans="1:18" ht="20.100000000000001" customHeight="1">
      <c r="A23" s="18">
        <v>17</v>
      </c>
      <c r="B23" s="13" t="s">
        <v>75</v>
      </c>
      <c r="C23" s="17" t="s">
        <v>85</v>
      </c>
      <c r="D23" s="17" t="s">
        <v>86</v>
      </c>
      <c r="E23" s="34">
        <v>4</v>
      </c>
      <c r="F23" s="17" t="s">
        <v>87</v>
      </c>
      <c r="G23" s="17" t="s">
        <v>79</v>
      </c>
      <c r="H23" s="29" t="s">
        <v>22</v>
      </c>
      <c r="I23" s="30">
        <v>2</v>
      </c>
      <c r="J23" s="28"/>
      <c r="K23" s="14"/>
      <c r="L23" s="45">
        <f t="shared" si="2"/>
        <v>200</v>
      </c>
      <c r="M23" s="44">
        <f t="shared" si="3"/>
        <v>800</v>
      </c>
      <c r="N23" s="51">
        <v>1.4E-2</v>
      </c>
      <c r="O23" s="44">
        <f t="shared" si="4"/>
        <v>11.200000000000001</v>
      </c>
      <c r="P23" s="46"/>
      <c r="Q23" s="47"/>
      <c r="R23" s="52"/>
    </row>
    <row r="24" spans="1:18" ht="20.100000000000001" customHeight="1">
      <c r="A24" s="18">
        <v>18</v>
      </c>
      <c r="B24" s="13" t="s">
        <v>75</v>
      </c>
      <c r="C24" s="17" t="s">
        <v>88</v>
      </c>
      <c r="D24" s="17" t="s">
        <v>89</v>
      </c>
      <c r="E24" s="34">
        <v>11</v>
      </c>
      <c r="F24" s="17" t="s">
        <v>90</v>
      </c>
      <c r="G24" s="17" t="s">
        <v>79</v>
      </c>
      <c r="H24" s="29" t="s">
        <v>22</v>
      </c>
      <c r="I24" s="30">
        <v>2</v>
      </c>
      <c r="J24" s="28"/>
      <c r="K24" s="14"/>
      <c r="L24" s="45">
        <f t="shared" si="2"/>
        <v>200</v>
      </c>
      <c r="M24" s="44">
        <f t="shared" si="3"/>
        <v>2200</v>
      </c>
      <c r="N24" s="51">
        <v>0.01</v>
      </c>
      <c r="O24" s="44">
        <f t="shared" si="4"/>
        <v>22</v>
      </c>
      <c r="P24" s="46"/>
      <c r="Q24" s="47"/>
      <c r="R24" s="52"/>
    </row>
    <row r="25" spans="1:18" ht="20.100000000000001" customHeight="1">
      <c r="A25" s="18">
        <v>19</v>
      </c>
      <c r="B25" s="13" t="s">
        <v>75</v>
      </c>
      <c r="C25" s="17" t="s">
        <v>82</v>
      </c>
      <c r="D25" s="17" t="s">
        <v>91</v>
      </c>
      <c r="E25" s="34">
        <v>4</v>
      </c>
      <c r="F25" s="17" t="s">
        <v>92</v>
      </c>
      <c r="G25" s="17" t="s">
        <v>79</v>
      </c>
      <c r="H25" s="29" t="s">
        <v>22</v>
      </c>
      <c r="I25" s="30">
        <v>2</v>
      </c>
      <c r="J25" s="28"/>
      <c r="K25" s="14"/>
      <c r="L25" s="45">
        <f t="shared" si="2"/>
        <v>200</v>
      </c>
      <c r="M25" s="44">
        <f t="shared" si="3"/>
        <v>800</v>
      </c>
      <c r="N25" s="51">
        <v>1.6E-2</v>
      </c>
      <c r="O25" s="44">
        <f t="shared" si="4"/>
        <v>12.8</v>
      </c>
      <c r="P25" s="46"/>
      <c r="Q25" s="47"/>
      <c r="R25" s="52"/>
    </row>
    <row r="26" spans="1:18" ht="20.100000000000001" customHeight="1">
      <c r="A26" s="18">
        <v>20</v>
      </c>
      <c r="B26" s="13" t="s">
        <v>75</v>
      </c>
      <c r="C26" s="17" t="s">
        <v>93</v>
      </c>
      <c r="D26" s="17" t="s">
        <v>94</v>
      </c>
      <c r="E26" s="34">
        <v>2</v>
      </c>
      <c r="F26" s="17" t="s">
        <v>95</v>
      </c>
      <c r="G26" s="17" t="s">
        <v>79</v>
      </c>
      <c r="H26" s="29" t="s">
        <v>22</v>
      </c>
      <c r="I26" s="30">
        <v>2</v>
      </c>
      <c r="J26" s="28"/>
      <c r="K26" s="14"/>
      <c r="L26" s="45">
        <f t="shared" si="2"/>
        <v>200</v>
      </c>
      <c r="M26" s="44">
        <f t="shared" si="3"/>
        <v>400</v>
      </c>
      <c r="N26" s="51">
        <v>1.2999999999999999E-2</v>
      </c>
      <c r="O26" s="44">
        <f t="shared" si="4"/>
        <v>5.2</v>
      </c>
      <c r="P26" s="46"/>
      <c r="Q26" s="47"/>
      <c r="R26" s="52"/>
    </row>
    <row r="27" spans="1:18" ht="20.100000000000001" customHeight="1">
      <c r="A27" s="18">
        <v>21</v>
      </c>
      <c r="B27" s="13" t="s">
        <v>75</v>
      </c>
      <c r="C27" s="17" t="s">
        <v>82</v>
      </c>
      <c r="D27" s="17" t="s">
        <v>96</v>
      </c>
      <c r="E27" s="34">
        <v>6</v>
      </c>
      <c r="F27" s="17" t="s">
        <v>97</v>
      </c>
      <c r="G27" s="17" t="s">
        <v>79</v>
      </c>
      <c r="H27" s="29" t="s">
        <v>22</v>
      </c>
      <c r="I27" s="30">
        <v>2</v>
      </c>
      <c r="J27" s="28"/>
      <c r="K27" s="14"/>
      <c r="L27" s="45">
        <f t="shared" si="2"/>
        <v>200</v>
      </c>
      <c r="M27" s="44">
        <f t="shared" si="3"/>
        <v>1200</v>
      </c>
      <c r="N27" s="51">
        <v>8.0000000000000002E-3</v>
      </c>
      <c r="O27" s="44">
        <f t="shared" si="4"/>
        <v>9.6</v>
      </c>
      <c r="P27" s="46"/>
      <c r="Q27" s="47"/>
      <c r="R27" s="52"/>
    </row>
    <row r="28" spans="1:18" ht="20.100000000000001" customHeight="1">
      <c r="A28" s="18">
        <v>22</v>
      </c>
      <c r="B28" s="13" t="s">
        <v>75</v>
      </c>
      <c r="C28" s="17" t="s">
        <v>98</v>
      </c>
      <c r="D28" s="17" t="s">
        <v>99</v>
      </c>
      <c r="E28" s="34">
        <v>5</v>
      </c>
      <c r="F28" s="17" t="s">
        <v>100</v>
      </c>
      <c r="G28" s="17" t="s">
        <v>79</v>
      </c>
      <c r="H28" s="29" t="s">
        <v>22</v>
      </c>
      <c r="I28" s="30">
        <v>2</v>
      </c>
      <c r="J28" s="28"/>
      <c r="K28" s="14"/>
      <c r="L28" s="45">
        <f t="shared" si="2"/>
        <v>200</v>
      </c>
      <c r="M28" s="44">
        <f t="shared" si="3"/>
        <v>1000</v>
      </c>
      <c r="N28" s="51">
        <v>6.0000000000000001E-3</v>
      </c>
      <c r="O28" s="44">
        <f t="shared" si="4"/>
        <v>6</v>
      </c>
      <c r="P28" s="46"/>
      <c r="Q28" s="47"/>
      <c r="R28" s="52"/>
    </row>
    <row r="29" spans="1:18" ht="20.100000000000001" customHeight="1">
      <c r="A29" s="18">
        <v>23</v>
      </c>
      <c r="B29" s="13" t="s">
        <v>75</v>
      </c>
      <c r="C29" s="17" t="s">
        <v>82</v>
      </c>
      <c r="D29" s="17" t="s">
        <v>101</v>
      </c>
      <c r="E29" s="34">
        <v>1</v>
      </c>
      <c r="F29" s="17" t="s">
        <v>102</v>
      </c>
      <c r="G29" s="17" t="s">
        <v>79</v>
      </c>
      <c r="H29" s="29" t="s">
        <v>22</v>
      </c>
      <c r="I29" s="30">
        <v>2</v>
      </c>
      <c r="J29" s="28"/>
      <c r="K29" s="14"/>
      <c r="L29" s="45">
        <f t="shared" si="2"/>
        <v>200</v>
      </c>
      <c r="M29" s="44">
        <f t="shared" si="3"/>
        <v>200</v>
      </c>
      <c r="N29" s="51">
        <v>1.6E-2</v>
      </c>
      <c r="O29" s="44">
        <f t="shared" si="4"/>
        <v>3.2</v>
      </c>
      <c r="P29" s="46"/>
      <c r="Q29" s="47"/>
      <c r="R29" s="52"/>
    </row>
    <row r="30" spans="1:18" ht="20.100000000000001" customHeight="1">
      <c r="A30" s="18">
        <v>24</v>
      </c>
      <c r="B30" s="13" t="s">
        <v>75</v>
      </c>
      <c r="C30" s="17" t="s">
        <v>103</v>
      </c>
      <c r="D30" s="17" t="s">
        <v>104</v>
      </c>
      <c r="E30" s="34">
        <v>3</v>
      </c>
      <c r="F30" s="17" t="s">
        <v>105</v>
      </c>
      <c r="G30" s="17" t="s">
        <v>79</v>
      </c>
      <c r="H30" s="29" t="s">
        <v>22</v>
      </c>
      <c r="I30" s="30">
        <v>2</v>
      </c>
      <c r="J30" s="28"/>
      <c r="K30" s="14"/>
      <c r="L30" s="45">
        <f t="shared" si="2"/>
        <v>200</v>
      </c>
      <c r="M30" s="44">
        <f t="shared" si="3"/>
        <v>600</v>
      </c>
      <c r="N30" s="51">
        <v>7.0000000000000001E-3</v>
      </c>
      <c r="O30" s="44">
        <f t="shared" si="4"/>
        <v>4.2</v>
      </c>
      <c r="P30" s="46"/>
      <c r="Q30" s="47"/>
      <c r="R30" s="52"/>
    </row>
    <row r="31" spans="1:18" ht="20.100000000000001" customHeight="1">
      <c r="A31" s="18">
        <v>25</v>
      </c>
      <c r="B31" s="13" t="s">
        <v>75</v>
      </c>
      <c r="C31" s="17" t="s">
        <v>106</v>
      </c>
      <c r="D31" s="17" t="s">
        <v>107</v>
      </c>
      <c r="E31" s="34">
        <v>3</v>
      </c>
      <c r="F31" s="17" t="s">
        <v>108</v>
      </c>
      <c r="G31" s="17" t="s">
        <v>79</v>
      </c>
      <c r="H31" s="29" t="s">
        <v>22</v>
      </c>
      <c r="I31" s="30">
        <v>2</v>
      </c>
      <c r="J31" s="28"/>
      <c r="K31" s="14"/>
      <c r="L31" s="45">
        <f t="shared" si="2"/>
        <v>200</v>
      </c>
      <c r="M31" s="44">
        <f t="shared" si="3"/>
        <v>600</v>
      </c>
      <c r="N31" s="51">
        <v>7.0000000000000001E-3</v>
      </c>
      <c r="O31" s="44">
        <f t="shared" si="4"/>
        <v>4.2</v>
      </c>
      <c r="P31" s="46"/>
      <c r="Q31" s="47"/>
      <c r="R31" s="52"/>
    </row>
    <row r="32" spans="1:18" ht="20.100000000000001" customHeight="1">
      <c r="A32" s="18">
        <v>26</v>
      </c>
      <c r="B32" s="13" t="s">
        <v>75</v>
      </c>
      <c r="C32" s="17" t="s">
        <v>109</v>
      </c>
      <c r="D32" s="17" t="s">
        <v>110</v>
      </c>
      <c r="E32" s="34">
        <v>1</v>
      </c>
      <c r="F32" s="17" t="s">
        <v>111</v>
      </c>
      <c r="G32" s="17" t="s">
        <v>79</v>
      </c>
      <c r="H32" s="29" t="s">
        <v>22</v>
      </c>
      <c r="I32" s="30">
        <v>2</v>
      </c>
      <c r="J32" s="28"/>
      <c r="K32" s="14"/>
      <c r="L32" s="45">
        <f t="shared" si="2"/>
        <v>200</v>
      </c>
      <c r="M32" s="44">
        <f t="shared" si="3"/>
        <v>200</v>
      </c>
      <c r="N32" s="51">
        <v>8.0000000000000002E-3</v>
      </c>
      <c r="O32" s="44">
        <f t="shared" si="4"/>
        <v>1.6</v>
      </c>
      <c r="P32" s="46"/>
      <c r="Q32" s="47"/>
      <c r="R32" s="52"/>
    </row>
    <row r="33" spans="1:18" ht="20.100000000000001" customHeight="1">
      <c r="A33" s="18">
        <v>27</v>
      </c>
      <c r="B33" s="13" t="s">
        <v>75</v>
      </c>
      <c r="C33" s="17" t="s">
        <v>112</v>
      </c>
      <c r="D33" s="17" t="s">
        <v>113</v>
      </c>
      <c r="E33" s="34">
        <v>1</v>
      </c>
      <c r="F33" s="17" t="s">
        <v>114</v>
      </c>
      <c r="G33" s="17" t="s">
        <v>79</v>
      </c>
      <c r="H33" s="29" t="s">
        <v>22</v>
      </c>
      <c r="I33" s="30">
        <v>2</v>
      </c>
      <c r="J33" s="28"/>
      <c r="K33" s="14"/>
      <c r="L33" s="45">
        <f t="shared" si="2"/>
        <v>200</v>
      </c>
      <c r="M33" s="44">
        <f t="shared" si="3"/>
        <v>200</v>
      </c>
      <c r="N33" s="51">
        <v>1.2E-2</v>
      </c>
      <c r="O33" s="44">
        <f t="shared" si="4"/>
        <v>2.4</v>
      </c>
      <c r="P33" s="46"/>
      <c r="Q33" s="47"/>
      <c r="R33" s="52"/>
    </row>
    <row r="34" spans="1:18" ht="20.100000000000001" customHeight="1">
      <c r="A34" s="18">
        <v>28</v>
      </c>
      <c r="B34" s="13" t="s">
        <v>75</v>
      </c>
      <c r="C34" s="17" t="s">
        <v>88</v>
      </c>
      <c r="D34" s="17" t="s">
        <v>115</v>
      </c>
      <c r="E34" s="34">
        <v>3</v>
      </c>
      <c r="F34" s="17" t="s">
        <v>116</v>
      </c>
      <c r="G34" s="17" t="s">
        <v>79</v>
      </c>
      <c r="H34" s="29" t="s">
        <v>22</v>
      </c>
      <c r="I34" s="30">
        <v>2</v>
      </c>
      <c r="J34" s="28"/>
      <c r="K34" s="14"/>
      <c r="L34" s="45">
        <f t="shared" si="2"/>
        <v>200</v>
      </c>
      <c r="M34" s="44">
        <f t="shared" si="3"/>
        <v>600</v>
      </c>
      <c r="N34" s="51">
        <v>8.0000000000000002E-3</v>
      </c>
      <c r="O34" s="44">
        <f t="shared" si="4"/>
        <v>4.8</v>
      </c>
      <c r="P34" s="46"/>
      <c r="Q34" s="47"/>
      <c r="R34" s="52"/>
    </row>
    <row r="35" spans="1:18" ht="20.100000000000001" customHeight="1">
      <c r="A35" s="18">
        <v>29</v>
      </c>
      <c r="B35" s="13" t="s">
        <v>117</v>
      </c>
      <c r="C35" s="17" t="s">
        <v>118</v>
      </c>
      <c r="D35" s="17" t="s">
        <v>119</v>
      </c>
      <c r="E35" s="34">
        <v>1</v>
      </c>
      <c r="F35" s="17" t="s">
        <v>120</v>
      </c>
      <c r="G35" s="17" t="s">
        <v>121</v>
      </c>
      <c r="H35" s="29" t="s">
        <v>57</v>
      </c>
      <c r="I35" s="28"/>
      <c r="J35" s="28"/>
      <c r="K35" s="14"/>
      <c r="L35" s="45">
        <f t="shared" si="2"/>
        <v>200</v>
      </c>
      <c r="M35" s="44">
        <f t="shared" si="3"/>
        <v>200</v>
      </c>
      <c r="N35" s="51">
        <v>0.876</v>
      </c>
      <c r="O35" s="44">
        <f t="shared" si="4"/>
        <v>175.2</v>
      </c>
      <c r="P35" s="46"/>
      <c r="Q35" s="47"/>
      <c r="R35" s="52"/>
    </row>
    <row r="36" spans="1:18" ht="20.100000000000001" customHeight="1">
      <c r="A36" s="18">
        <v>30</v>
      </c>
      <c r="B36" s="13" t="s">
        <v>122</v>
      </c>
      <c r="C36" s="17" t="s">
        <v>123</v>
      </c>
      <c r="D36" s="17" t="s">
        <v>124</v>
      </c>
      <c r="E36" s="34">
        <v>1</v>
      </c>
      <c r="F36" s="17" t="s">
        <v>125</v>
      </c>
      <c r="G36" s="17" t="s">
        <v>126</v>
      </c>
      <c r="H36" s="29" t="s">
        <v>22</v>
      </c>
      <c r="I36" s="30">
        <v>32</v>
      </c>
      <c r="J36" s="28"/>
      <c r="K36" s="49" t="s">
        <v>178</v>
      </c>
      <c r="L36" s="45">
        <f t="shared" si="2"/>
        <v>200</v>
      </c>
      <c r="M36" s="44">
        <f t="shared" si="3"/>
        <v>200</v>
      </c>
      <c r="N36" s="51"/>
      <c r="O36" s="44">
        <f t="shared" si="4"/>
        <v>0</v>
      </c>
      <c r="P36" s="46"/>
      <c r="Q36" s="47"/>
      <c r="R36" s="52" t="s">
        <v>178</v>
      </c>
    </row>
    <row r="37" spans="1:18" ht="20.100000000000001" customHeight="1">
      <c r="A37" s="18">
        <v>31</v>
      </c>
      <c r="B37" s="13" t="s">
        <v>127</v>
      </c>
      <c r="C37" s="17" t="s">
        <v>128</v>
      </c>
      <c r="D37" s="17" t="s">
        <v>129</v>
      </c>
      <c r="E37" s="34">
        <v>1</v>
      </c>
      <c r="F37" s="17" t="s">
        <v>130</v>
      </c>
      <c r="G37" s="17" t="s">
        <v>47</v>
      </c>
      <c r="H37" s="29" t="s">
        <v>22</v>
      </c>
      <c r="I37" s="28"/>
      <c r="J37" s="28"/>
      <c r="K37" s="14"/>
      <c r="L37" s="45">
        <f t="shared" si="2"/>
        <v>200</v>
      </c>
      <c r="M37" s="44">
        <f t="shared" si="3"/>
        <v>200</v>
      </c>
      <c r="N37" s="51">
        <v>0.88400000000000001</v>
      </c>
      <c r="O37" s="44">
        <f t="shared" si="4"/>
        <v>176.8</v>
      </c>
      <c r="P37" s="46"/>
      <c r="Q37" s="47"/>
      <c r="R37" s="52"/>
    </row>
    <row r="38" spans="1:18" ht="20.100000000000001" customHeight="1">
      <c r="A38" s="18">
        <v>32</v>
      </c>
      <c r="B38" s="13" t="s">
        <v>131</v>
      </c>
      <c r="C38" s="17" t="s">
        <v>132</v>
      </c>
      <c r="D38" s="17" t="s">
        <v>133</v>
      </c>
      <c r="E38" s="34">
        <v>2</v>
      </c>
      <c r="F38" s="17" t="s">
        <v>134</v>
      </c>
      <c r="G38" s="17" t="s">
        <v>135</v>
      </c>
      <c r="H38" s="29" t="s">
        <v>22</v>
      </c>
      <c r="I38" s="28"/>
      <c r="J38" s="28"/>
      <c r="K38" s="14"/>
      <c r="L38" s="45">
        <f t="shared" si="2"/>
        <v>200</v>
      </c>
      <c r="M38" s="44">
        <f t="shared" si="3"/>
        <v>400</v>
      </c>
      <c r="N38" s="51">
        <v>0.255</v>
      </c>
      <c r="O38" s="44">
        <f t="shared" si="4"/>
        <v>102</v>
      </c>
      <c r="P38" s="46"/>
      <c r="Q38" s="47"/>
      <c r="R38" s="52"/>
    </row>
    <row r="39" spans="1:18" ht="20.100000000000001" customHeight="1">
      <c r="A39" s="18">
        <v>33</v>
      </c>
      <c r="B39" s="13" t="s">
        <v>122</v>
      </c>
      <c r="C39" s="17" t="s">
        <v>136</v>
      </c>
      <c r="D39" s="17" t="s">
        <v>137</v>
      </c>
      <c r="E39" s="34">
        <v>4</v>
      </c>
      <c r="F39" s="17" t="s">
        <v>138</v>
      </c>
      <c r="G39" s="17" t="s">
        <v>139</v>
      </c>
      <c r="H39" s="29" t="s">
        <v>22</v>
      </c>
      <c r="I39" s="30">
        <v>8</v>
      </c>
      <c r="J39" s="28"/>
      <c r="K39" s="14"/>
      <c r="L39" s="45">
        <f t="shared" si="2"/>
        <v>200</v>
      </c>
      <c r="M39" s="44">
        <f t="shared" si="3"/>
        <v>800</v>
      </c>
      <c r="N39" s="51">
        <v>0.55900000000000005</v>
      </c>
      <c r="O39" s="44">
        <f t="shared" si="4"/>
        <v>447.20000000000005</v>
      </c>
      <c r="P39" s="46"/>
      <c r="Q39" s="47"/>
      <c r="R39" s="52"/>
    </row>
    <row r="40" spans="1:18" ht="20.100000000000001" customHeight="1">
      <c r="A40" s="18">
        <v>34</v>
      </c>
      <c r="B40" s="13" t="s">
        <v>122</v>
      </c>
      <c r="C40" s="17" t="s">
        <v>140</v>
      </c>
      <c r="D40" s="17" t="s">
        <v>141</v>
      </c>
      <c r="E40" s="34">
        <v>1</v>
      </c>
      <c r="F40" s="17" t="s">
        <v>142</v>
      </c>
      <c r="G40" s="17" t="s">
        <v>143</v>
      </c>
      <c r="H40" s="29" t="s">
        <v>22</v>
      </c>
      <c r="I40" s="28"/>
      <c r="J40" s="28"/>
      <c r="K40" s="14"/>
      <c r="L40" s="45">
        <f t="shared" si="2"/>
        <v>200</v>
      </c>
      <c r="M40" s="44">
        <f t="shared" si="3"/>
        <v>200</v>
      </c>
      <c r="N40" s="51">
        <v>0.27500000000000002</v>
      </c>
      <c r="O40" s="44">
        <f t="shared" si="4"/>
        <v>55.000000000000007</v>
      </c>
      <c r="P40" s="46"/>
      <c r="Q40" s="47"/>
      <c r="R40" s="52"/>
    </row>
    <row r="41" spans="1:18" ht="30" customHeight="1">
      <c r="A41" s="18">
        <v>35</v>
      </c>
      <c r="B41" s="13" t="s">
        <v>144</v>
      </c>
      <c r="C41" s="17" t="s">
        <v>145</v>
      </c>
      <c r="D41" s="17" t="s">
        <v>146</v>
      </c>
      <c r="E41" s="34">
        <v>1</v>
      </c>
      <c r="F41" s="17" t="s">
        <v>147</v>
      </c>
      <c r="G41" s="17" t="s">
        <v>148</v>
      </c>
      <c r="H41" s="29" t="s">
        <v>22</v>
      </c>
      <c r="I41" s="28"/>
      <c r="J41" s="28"/>
      <c r="K41" s="14"/>
      <c r="L41" s="45">
        <f t="shared" si="2"/>
        <v>200</v>
      </c>
      <c r="M41" s="44">
        <f t="shared" si="3"/>
        <v>200</v>
      </c>
      <c r="N41" s="51">
        <v>0.246</v>
      </c>
      <c r="O41" s="44">
        <f t="shared" si="4"/>
        <v>49.2</v>
      </c>
      <c r="P41" s="46"/>
      <c r="Q41" s="47"/>
      <c r="R41" s="52" t="s">
        <v>196</v>
      </c>
    </row>
    <row r="42" spans="1:18" ht="20.100000000000001" customHeight="1">
      <c r="A42" s="18">
        <v>36</v>
      </c>
      <c r="B42" s="13" t="s">
        <v>149</v>
      </c>
      <c r="C42" s="17" t="s">
        <v>150</v>
      </c>
      <c r="D42" s="17" t="s">
        <v>151</v>
      </c>
      <c r="E42" s="34">
        <v>17</v>
      </c>
      <c r="F42" s="17" t="s">
        <v>152</v>
      </c>
      <c r="G42" s="17" t="s">
        <v>153</v>
      </c>
      <c r="H42" s="29" t="s">
        <v>57</v>
      </c>
      <c r="I42" s="28"/>
      <c r="J42" s="28"/>
      <c r="K42" s="14"/>
      <c r="L42" s="45">
        <f t="shared" si="2"/>
        <v>200</v>
      </c>
      <c r="M42" s="44">
        <f t="shared" si="3"/>
        <v>3400</v>
      </c>
      <c r="N42" s="51">
        <v>0.22600000000000001</v>
      </c>
      <c r="O42" s="44">
        <f t="shared" si="4"/>
        <v>768.4</v>
      </c>
      <c r="P42" s="46"/>
      <c r="Q42" s="47"/>
      <c r="R42" s="52"/>
    </row>
    <row r="43" spans="1:18" ht="20.100000000000001" customHeight="1">
      <c r="A43" s="18">
        <v>37</v>
      </c>
      <c r="B43" s="13" t="s">
        <v>154</v>
      </c>
      <c r="C43" s="17" t="s">
        <v>155</v>
      </c>
      <c r="D43" s="17" t="s">
        <v>156</v>
      </c>
      <c r="E43" s="34">
        <v>5</v>
      </c>
      <c r="F43" s="17" t="s">
        <v>157</v>
      </c>
      <c r="G43" s="17" t="s">
        <v>158</v>
      </c>
      <c r="H43" s="29" t="s">
        <v>57</v>
      </c>
      <c r="I43" s="28"/>
      <c r="J43" s="28"/>
      <c r="K43" s="14"/>
      <c r="L43" s="45">
        <f t="shared" si="2"/>
        <v>200</v>
      </c>
      <c r="M43" s="44">
        <f t="shared" si="3"/>
        <v>1000</v>
      </c>
      <c r="N43" s="51">
        <v>0.373</v>
      </c>
      <c r="O43" s="44">
        <f t="shared" si="4"/>
        <v>373</v>
      </c>
      <c r="P43" s="46"/>
      <c r="Q43" s="47"/>
      <c r="R43" s="52"/>
    </row>
    <row r="44" spans="1:18" ht="20.45" customHeight="1">
      <c r="A44" s="18">
        <v>38</v>
      </c>
      <c r="B44" s="19" t="s">
        <v>159</v>
      </c>
      <c r="C44" s="20" t="s">
        <v>160</v>
      </c>
      <c r="D44" s="20" t="s">
        <v>161</v>
      </c>
      <c r="E44" s="35">
        <v>2</v>
      </c>
      <c r="F44" s="20" t="s">
        <v>162</v>
      </c>
      <c r="G44" s="17" t="s">
        <v>163</v>
      </c>
      <c r="H44" s="29" t="s">
        <v>57</v>
      </c>
      <c r="I44" s="28"/>
      <c r="J44" s="28"/>
      <c r="K44" s="50" t="s">
        <v>178</v>
      </c>
      <c r="L44" s="45">
        <f t="shared" si="2"/>
        <v>200</v>
      </c>
      <c r="M44" s="44">
        <f t="shared" si="3"/>
        <v>400</v>
      </c>
      <c r="N44" s="51"/>
      <c r="O44" s="44">
        <f t="shared" si="4"/>
        <v>0</v>
      </c>
      <c r="P44" s="46"/>
      <c r="Q44" s="47"/>
      <c r="R44" s="52" t="s">
        <v>178</v>
      </c>
    </row>
    <row r="45" spans="1:18" ht="20.65" customHeight="1">
      <c r="A45" s="21">
        <v>39</v>
      </c>
      <c r="B45" s="1" t="s">
        <v>164</v>
      </c>
      <c r="C45" s="2" t="s">
        <v>165</v>
      </c>
      <c r="D45" s="3" t="s">
        <v>166</v>
      </c>
      <c r="E45" s="36">
        <v>2</v>
      </c>
      <c r="F45" s="4" t="s">
        <v>167</v>
      </c>
      <c r="G45" s="22" t="s">
        <v>168</v>
      </c>
      <c r="H45" s="28"/>
      <c r="I45" s="28"/>
      <c r="J45" s="28"/>
      <c r="K45" s="14"/>
      <c r="L45" s="45">
        <f t="shared" si="2"/>
        <v>200</v>
      </c>
      <c r="M45" s="44">
        <f t="shared" si="3"/>
        <v>400</v>
      </c>
      <c r="N45" s="51">
        <v>0.02</v>
      </c>
      <c r="O45" s="44">
        <f t="shared" si="4"/>
        <v>8</v>
      </c>
      <c r="P45" s="46"/>
      <c r="Q45" s="47"/>
      <c r="R45" s="48"/>
    </row>
    <row r="46" spans="1:18" ht="20.45" customHeight="1">
      <c r="A46" s="18">
        <v>40</v>
      </c>
      <c r="B46" s="23" t="s">
        <v>169</v>
      </c>
      <c r="C46" s="24" t="s">
        <v>170</v>
      </c>
      <c r="D46" s="24" t="s">
        <v>171</v>
      </c>
      <c r="E46" s="37">
        <v>9</v>
      </c>
      <c r="F46" s="24" t="s">
        <v>172</v>
      </c>
      <c r="G46" s="17" t="s">
        <v>173</v>
      </c>
      <c r="H46" s="28"/>
      <c r="I46" s="28"/>
      <c r="J46" s="28"/>
      <c r="K46" s="14"/>
      <c r="L46" s="45">
        <f t="shared" si="2"/>
        <v>200</v>
      </c>
      <c r="M46" s="44">
        <f t="shared" si="3"/>
        <v>1800</v>
      </c>
      <c r="N46" s="51">
        <v>7.4999999999999997E-2</v>
      </c>
      <c r="O46" s="44">
        <f t="shared" si="4"/>
        <v>135</v>
      </c>
      <c r="P46" s="46"/>
      <c r="Q46" s="47"/>
      <c r="R46" s="48"/>
    </row>
    <row r="47" spans="1:18" ht="20.100000000000001" customHeight="1">
      <c r="A47" s="18">
        <v>41</v>
      </c>
      <c r="B47" s="65" t="s">
        <v>174</v>
      </c>
      <c r="C47" s="66" t="s">
        <v>175</v>
      </c>
      <c r="D47" s="66" t="s">
        <v>176</v>
      </c>
      <c r="E47" s="67">
        <v>1</v>
      </c>
      <c r="F47" s="66" t="s">
        <v>177</v>
      </c>
      <c r="G47" s="68"/>
      <c r="H47" s="69"/>
      <c r="I47" s="69"/>
      <c r="J47" s="69"/>
      <c r="K47" s="68"/>
      <c r="L47" s="70">
        <f t="shared" si="2"/>
        <v>200</v>
      </c>
      <c r="M47" s="71">
        <f t="shared" si="3"/>
        <v>200</v>
      </c>
      <c r="N47" s="70">
        <v>3.18</v>
      </c>
      <c r="O47" s="71">
        <f t="shared" si="4"/>
        <v>636</v>
      </c>
      <c r="P47" s="72"/>
      <c r="Q47" s="73"/>
      <c r="R47" s="74" t="s">
        <v>192</v>
      </c>
    </row>
    <row r="48" spans="1:18" ht="30" customHeight="1">
      <c r="A48" s="64">
        <v>42</v>
      </c>
      <c r="B48" s="75"/>
      <c r="C48" s="48" t="s">
        <v>193</v>
      </c>
      <c r="D48" s="93" t="s">
        <v>198</v>
      </c>
      <c r="E48" s="76">
        <v>1</v>
      </c>
      <c r="F48" s="92" t="s">
        <v>197</v>
      </c>
      <c r="G48" s="77"/>
      <c r="H48" s="78"/>
      <c r="I48" s="78"/>
      <c r="J48" s="78"/>
      <c r="K48" s="79"/>
      <c r="L48" s="45">
        <f t="shared" si="2"/>
        <v>200</v>
      </c>
      <c r="M48" s="44">
        <f t="shared" ref="M48" si="5">L48*E48</f>
        <v>200</v>
      </c>
      <c r="N48" s="45">
        <v>1.43</v>
      </c>
      <c r="O48" s="44">
        <f t="shared" ref="O48" si="6">N48*M48</f>
        <v>286</v>
      </c>
      <c r="P48" s="80"/>
      <c r="Q48" s="47"/>
      <c r="R48" s="48" t="s">
        <v>193</v>
      </c>
    </row>
    <row r="49" spans="12:15" ht="19.899999999999999" customHeight="1">
      <c r="L49" s="90" t="s">
        <v>187</v>
      </c>
      <c r="M49" s="90"/>
      <c r="N49" s="90"/>
      <c r="O49" s="81">
        <f>SUM(O7:O48)</f>
        <v>4135.6000000000004</v>
      </c>
    </row>
    <row r="50" spans="12:15" ht="19.899999999999999" customHeight="1">
      <c r="L50" s="91" t="s">
        <v>188</v>
      </c>
      <c r="M50" s="91"/>
      <c r="N50" s="91"/>
      <c r="O50" s="82">
        <v>1640</v>
      </c>
    </row>
    <row r="51" spans="12:15" ht="19.899999999999999" customHeight="1">
      <c r="L51" s="87" t="s">
        <v>189</v>
      </c>
      <c r="M51" s="87"/>
      <c r="N51" s="87"/>
      <c r="O51" s="83">
        <f>O50+O49</f>
        <v>5775.6</v>
      </c>
    </row>
    <row r="52" spans="12:15" ht="19.899999999999999" customHeight="1">
      <c r="L52" s="88" t="s">
        <v>190</v>
      </c>
      <c r="M52" s="88"/>
      <c r="N52" s="88"/>
      <c r="O52" s="84">
        <f>O51/L48</f>
        <v>28.878</v>
      </c>
    </row>
    <row r="53" spans="12:15" ht="19.899999999999999" customHeight="1">
      <c r="L53" s="89" t="s">
        <v>194</v>
      </c>
      <c r="M53" s="89"/>
      <c r="N53" s="89"/>
      <c r="O53" s="89"/>
    </row>
  </sheetData>
  <mergeCells count="6">
    <mergeCell ref="A1:K1"/>
    <mergeCell ref="L51:N51"/>
    <mergeCell ref="L52:N52"/>
    <mergeCell ref="L53:O53"/>
    <mergeCell ref="L49:N49"/>
    <mergeCell ref="L50:N50"/>
  </mergeCells>
  <phoneticPr fontId="4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posin</dc:creator>
  <cp:lastModifiedBy>Windows 用户</cp:lastModifiedBy>
  <dcterms:created xsi:type="dcterms:W3CDTF">2022-07-15T03:54:06Z</dcterms:created>
  <dcterms:modified xsi:type="dcterms:W3CDTF">2022-07-16T01:25:17Z</dcterms:modified>
</cp:coreProperties>
</file>