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ther\python\projects\AE2111\Spacecraft\"/>
    </mc:Choice>
  </mc:AlternateContent>
  <xr:revisionPtr revIDLastSave="0" documentId="13_ncr:1_{86C354E0-065B-4544-8E24-21A64B77D705}" xr6:coauthVersionLast="41" xr6:coauthVersionMax="45" xr10:uidLastSave="{00000000-0000-0000-0000-000000000000}"/>
  <bookViews>
    <workbookView xWindow="-109" yWindow="-109" windowWidth="26301" windowHeight="143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2" i="1" l="1"/>
  <c r="D22" i="1" l="1"/>
  <c r="E22" i="1"/>
  <c r="F22" i="1"/>
  <c r="G22" i="1"/>
  <c r="C22" i="1"/>
  <c r="G15" i="1" l="1"/>
  <c r="F15" i="1"/>
  <c r="E15" i="1"/>
  <c r="D15" i="1"/>
  <c r="C15" i="1"/>
  <c r="F8" i="1"/>
  <c r="G8" i="1"/>
  <c r="E8" i="1"/>
  <c r="D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tc={41A8A4C3-DE19-4F63-B6D8-7BF6D8A86538}</author>
    <author>tc={C0F54C17-50C2-461C-BA4D-33A277D4CB25}</author>
    <author>tc={5176026F-5461-4E32-A34B-4414CAA79E07}</author>
    <author>tc={57BB61D0-CF2D-442A-A42A-ECAE6ED2383A}</author>
    <author>tc={D0AAE9CA-DDBB-4208-AE53-81519D4399F1}</author>
    <author>tc={0187DFA3-534F-42FC-9602-F80762B81959}</author>
    <author>tc={7399D209-54FE-48F2-8880-EC0ED569771C}</author>
    <author>tc={7560B4A9-64D3-447A-9174-00395EDA3828}</author>
  </authors>
  <commentList>
    <comment ref="G3" authorId="0" shapeId="0" xr:uid="{41A8A4C3-DE19-4F63-B6D8-7BF6D8A8653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Increase power 150 -&gt; 400</t>
      </text>
    </comment>
    <comment ref="F6" authorId="1" shapeId="0" xr:uid="{C0F54C17-50C2-461C-BA4D-33A277D4CB25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0.7
Reply:
    BIRD: 0.8</t>
      </text>
    </comment>
    <comment ref="G9" authorId="2" shapeId="0" xr:uid="{5176026F-5461-4E32-A34B-4414CAA79E07}">
      <text>
        <t>[Threaded comment]
Your version of Excel allows you to read this threaded comment; however, any edits to it will get removed if the file is opened in a newer version of Excel. Learn more: https://go.microsoft.com/fwlink/?linkid=870924
Comment:
    Voyager's was 3.7m</t>
      </text>
    </comment>
    <comment ref="F10" authorId="3" shapeId="0" xr:uid="{57BB61D0-CF2D-442A-A42A-ECAE6ED2383A}">
      <text>
        <t>[Threaded comment]
Your version of Excel allows you to read this threaded comment; however, any edits to it will get removed if the file is opened in a newer version of Excel. Learn more: https://go.microsoft.com/fwlink/?linkid=870924
Comment:
    OG:34
Reply:
    https://deepspace.jpl.nasa.gov/about/complexes/70-meter/
Reply:
    https://en.wikipedia.org/wiki/Madrid_Deep_Space_Communications_Complex
Reply:
    https://en.wikipedia.org/wiki/Canberra_Deep_Space_Communication_Complex
Reply:
    https://en.wikipedia.org/wiki/Yevpatoria_RT-70_radio_telescope
Reply:
    https://en.wikipedia.org/wiki/Galenki_RT-70_radio_telescope</t>
      </text>
    </comment>
    <comment ref="F16" authorId="4" shapeId="0" xr:uid="{D0AAE9CA-DDBB-4208-AE53-81519D4399F1}">
      <text>
        <t>[Threaded comment]
Your version of Excel allows you to read this threaded comment; however, any edits to it will get removed if the file is opened in a newer version of Excel. Learn more: https://go.microsoft.com/fwlink/?linkid=870924
Comment:
    OG:45
Reply:
    BIRD: 1
Reply:
    BIRD payload data is mock data to generate 1e6 bit/s, so the actual dimensions are bullshit, they only amount to 1e6 in total</t>
      </text>
    </comment>
    <comment ref="G16" authorId="5" shapeId="0" xr:uid="{0187DFA3-534F-42FC-9602-F80762B81959}">
      <text>
        <t>[Threaded comment]
Your version of Excel allows you to read this threaded comment; however, any edits to it will get removed if the file is opened in a newer version of Excel. Learn more: https://go.microsoft.com/fwlink/?linkid=870924
Comment:
    OG: 45</t>
      </text>
    </comment>
    <comment ref="H16" authorId="6" shapeId="0" xr:uid="{7399D209-54FE-48F2-8880-EC0ED569771C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is bullshit
Reply:
    It was made to give a data rate of 1e6 bit/s</t>
      </text>
    </comment>
    <comment ref="G17" authorId="7" shapeId="0" xr:uid="{7560B4A9-64D3-447A-9174-00395EDA3828}">
      <text>
        <t>[Threaded comment]
Your version of Excel allows you to read this threaded comment; however, any edits to it will get removed if the file is opened in a newer version of Excel. Learn more: https://go.microsoft.com/fwlink/?linkid=870924
Comment:
    0.05</t>
      </text>
    </comment>
  </commentList>
</comments>
</file>

<file path=xl/sharedStrings.xml><?xml version="1.0" encoding="utf-8"?>
<sst xmlns="http://schemas.openxmlformats.org/spreadsheetml/2006/main" count="58" uniqueCount="40">
  <si>
    <t>Parameter</t>
  </si>
  <si>
    <t>Unit</t>
  </si>
  <si>
    <t>Moon 12U Cubesat</t>
  </si>
  <si>
    <t>Mars 6U CubeSat</t>
  </si>
  <si>
    <t>Venus Explorer</t>
  </si>
  <si>
    <t>Europa imager</t>
  </si>
  <si>
    <t>Total S/C power</t>
  </si>
  <si>
    <t>W</t>
  </si>
  <si>
    <t>S/C transmitter power</t>
  </si>
  <si>
    <t>Ground Station transmitter power</t>
  </si>
  <si>
    <t>L transmittor</t>
  </si>
  <si>
    <t>-</t>
  </si>
  <si>
    <t>L receiver</t>
  </si>
  <si>
    <t>downlink freq</t>
  </si>
  <si>
    <t>GHz</t>
  </si>
  <si>
    <t>turn around ratio</t>
  </si>
  <si>
    <t>Antenna D S/C</t>
  </si>
  <si>
    <t>m</t>
  </si>
  <si>
    <t>Antenna D ground station</t>
  </si>
  <si>
    <t>Orbit altitude</t>
  </si>
  <si>
    <t>km</t>
  </si>
  <si>
    <t xml:space="preserve">Elongation angle </t>
  </si>
  <si>
    <t>deg</t>
  </si>
  <si>
    <t>N/A</t>
  </si>
  <si>
    <t>pointing offset angle S/C</t>
  </si>
  <si>
    <t>required uplink data rate</t>
  </si>
  <si>
    <t>bit/s</t>
  </si>
  <si>
    <t>Payload swath width angle</t>
  </si>
  <si>
    <t>Payload pixel size</t>
  </si>
  <si>
    <t>Payload bits per pixel</t>
  </si>
  <si>
    <t>arcmin</t>
  </si>
  <si>
    <t>Payload duty cycle</t>
  </si>
  <si>
    <t>Payload downlink time</t>
  </si>
  <si>
    <t>hr/day</t>
  </si>
  <si>
    <t>Modulation/coding type</t>
  </si>
  <si>
    <t>FSK</t>
  </si>
  <si>
    <t>Required BER</t>
  </si>
  <si>
    <t>Earth 3U CubeSat</t>
  </si>
  <si>
    <t>BIRD (example question from last lecture)</t>
  </si>
  <si>
    <t>S/C-Sun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</si>
</sst>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0"/>
      <color theme="1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AFA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1" fillId="0" borderId="0" xfId="0" applyFont="1" applyBorder="1" applyAlignment="1"/>
    <xf numFmtId="0" fontId="1" fillId="0" borderId="0" xfId="0" applyFont="1" applyFill="1" applyBorder="1" applyAlignment="1"/>
    <xf numFmtId="0" fontId="0" fillId="0" borderId="0" xfId="0" applyBorder="1" applyAlignment="1"/>
    <xf numFmtId="2" fontId="1" fillId="2" borderId="0" xfId="0" applyNumberFormat="1" applyFont="1" applyFill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2" fontId="1" fillId="0" borderId="0" xfId="0" applyNumberFormat="1" applyFont="1" applyBorder="1" applyAlignment="1"/>
    <xf numFmtId="2" fontId="1" fillId="0" borderId="0" xfId="0" applyNumberFormat="1" applyFont="1" applyFill="1" applyBorder="1" applyAlignment="1"/>
    <xf numFmtId="2" fontId="0" fillId="0" borderId="0" xfId="0" applyNumberFormat="1" applyBorder="1" applyAlignment="1"/>
    <xf numFmtId="2" fontId="0" fillId="2" borderId="0" xfId="0" applyNumberFormat="1" applyFill="1" applyBorder="1" applyAlignment="1"/>
    <xf numFmtId="0" fontId="0" fillId="2" borderId="0" xfId="0" applyFill="1" applyBorder="1" applyAlignment="1"/>
    <xf numFmtId="0" fontId="0" fillId="0" borderId="0" xfId="0" applyNumberFormat="1" applyBorder="1" applyAlignment="1"/>
    <xf numFmtId="9" fontId="0" fillId="0" borderId="0" xfId="0" applyNumberFormat="1" applyBorder="1" applyAlignment="1"/>
    <xf numFmtId="9" fontId="0" fillId="2" borderId="0" xfId="0" applyNumberFormat="1" applyFill="1" applyBorder="1" applyAlignment="1"/>
    <xf numFmtId="0" fontId="0" fillId="0" borderId="0" xfId="0" applyBorder="1"/>
    <xf numFmtId="11" fontId="0" fillId="2" borderId="0" xfId="0" applyNumberFormat="1" applyFill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ul Eckstein" id="{105B921C-CE61-41BE-8CA1-0AD662A83714}" userId="Paul Eckstein" providerId="None"/>
  <person displayName="Andries Nusselder" id="{5E9D8826-9B1A-435C-95AF-0D5D65C354EF}" userId="492cd1201a6c86c6" providerId="Windows Live"/>
  <person displayName="Varvara Isidorova" id="{0E41E7B7-3EA0-4ADB-874B-1A59CAA944AE}" userId="Varvara Isidorov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19-10-11T20:44:25.37" personId="{5E9D8826-9B1A-435C-95AF-0D5D65C354EF}" id="{41A8A4C3-DE19-4F63-B6D8-7BF6D8A86538}">
    <text>Increase power 150 -&gt; 400</text>
  </threadedComment>
  <threadedComment ref="F6" dT="2019-10-13T11:06:35.91" personId="{0E41E7B7-3EA0-4ADB-874B-1A59CAA944AE}" id="{C0F54C17-50C2-461C-BA4D-33A277D4CB25}">
    <text>OG: 0.7</text>
  </threadedComment>
  <threadedComment ref="F6" dT="2019-10-13T12:52:36.11" personId="{0E41E7B7-3EA0-4ADB-874B-1A59CAA944AE}" id="{942910A2-37B6-42F6-AC1F-9BF24E1AB1BB}" parentId="{C0F54C17-50C2-461C-BA4D-33A277D4CB25}">
    <text>BIRD: 0.8</text>
  </threadedComment>
  <threadedComment ref="G9" dT="2019-10-11T20:22:54.92" personId="{5E9D8826-9B1A-435C-95AF-0D5D65C354EF}" id="{5176026F-5461-4E32-A34B-4414CAA79E07}">
    <text>Voyager's was 3.7m</text>
  </threadedComment>
  <threadedComment ref="F10" dT="2019-10-13T11:07:24.98" personId="{0E41E7B7-3EA0-4ADB-874B-1A59CAA944AE}" id="{57BB61D0-CF2D-442A-A42A-ECAE6ED2383A}">
    <text>OG:34</text>
  </threadedComment>
  <threadedComment ref="F10" dT="2019-10-13T11:20:10.45" personId="{0E41E7B7-3EA0-4ADB-874B-1A59CAA944AE}" id="{0501680C-79F6-4E32-8D54-42DEFFE0051B}" parentId="{57BB61D0-CF2D-442A-A42A-ECAE6ED2383A}">
    <text>https://deepspace.jpl.nasa.gov/about/complexes/70-meter/</text>
  </threadedComment>
  <threadedComment ref="F10" dT="2019-10-13T11:22:12.53" personId="{0E41E7B7-3EA0-4ADB-874B-1A59CAA944AE}" id="{AA5D5813-554C-4476-BF76-0ED5979C82A5}" parentId="{57BB61D0-CF2D-442A-A42A-ECAE6ED2383A}">
    <text>https://en.wikipedia.org/wiki/Madrid_Deep_Space_Communications_Complex</text>
  </threadedComment>
  <threadedComment ref="F10" dT="2019-10-13T11:22:29.90" personId="{0E41E7B7-3EA0-4ADB-874B-1A59CAA944AE}" id="{22009B6E-1FD0-4523-B6A4-1A6F55B5479B}" parentId="{57BB61D0-CF2D-442A-A42A-ECAE6ED2383A}">
    <text>https://en.wikipedia.org/wiki/Canberra_Deep_Space_Communication_Complex</text>
  </threadedComment>
  <threadedComment ref="F10" dT="2019-10-13T11:23:21.89" personId="{0E41E7B7-3EA0-4ADB-874B-1A59CAA944AE}" id="{4FF932C5-3462-44EC-8C2F-DF292CEB056D}" parentId="{57BB61D0-CF2D-442A-A42A-ECAE6ED2383A}">
    <text>https://en.wikipedia.org/wiki/Yevpatoria_RT-70_radio_telescope</text>
  </threadedComment>
  <threadedComment ref="F10" dT="2019-10-13T11:24:09.81" personId="{0E41E7B7-3EA0-4ADB-874B-1A59CAA944AE}" id="{2F60F2CD-F230-4286-B497-9C61D74052E2}" parentId="{57BB61D0-CF2D-442A-A42A-ECAE6ED2383A}">
    <text>https://en.wikipedia.org/wiki/Galenki_RT-70_radio_telescope</text>
  </threadedComment>
  <threadedComment ref="F16" dT="2019-10-13T11:10:17.54" personId="{0E41E7B7-3EA0-4ADB-874B-1A59CAA944AE}" id="{D0AAE9CA-DDBB-4208-AE53-81519D4399F1}">
    <text>OG:45</text>
  </threadedComment>
  <threadedComment ref="F16" dT="2019-10-13T12:52:52.07" personId="{0E41E7B7-3EA0-4ADB-874B-1A59CAA944AE}" id="{8572F600-B1E0-4AF6-BD18-4983BA06AFEB}" parentId="{D0AAE9CA-DDBB-4208-AE53-81519D4399F1}">
    <text>BIRD: 1</text>
  </threadedComment>
  <threadedComment ref="F16" dT="2019-10-14T12:41:27.67" personId="{105B921C-CE61-41BE-8CA1-0AD662A83714}" id="{94B1B9A0-B0FB-4187-B904-F831800D3001}" parentId="{D0AAE9CA-DDBB-4208-AE53-81519D4399F1}">
    <text>BIRD payload data is mock data to generate 1e6 bit/s, so the actual dimensions are bullshit, they only amount to 1e6 in total</text>
  </threadedComment>
  <threadedComment ref="G16" dT="2019-10-11T20:45:03.25" personId="{5E9D8826-9B1A-435C-95AF-0D5D65C354EF}" id="{0187DFA3-534F-42FC-9602-F80762B81959}">
    <text>OG: 45</text>
  </threadedComment>
  <threadedComment ref="H16" dT="2019-10-14T12:41:54.20" personId="{105B921C-CE61-41BE-8CA1-0AD662A83714}" id="{7399D209-54FE-48F2-8880-EC0ED569771C}">
    <text>This data is bullshit</text>
  </threadedComment>
  <threadedComment ref="H16" dT="2019-10-14T12:42:19.88" personId="{105B921C-CE61-41BE-8CA1-0AD662A83714}" id="{A08FD0E4-AEF7-4207-B0AE-A866525B7B1F}" parentId="{7399D209-54FE-48F2-8880-EC0ED569771C}">
    <text>It was made to give a data rate of 1e6 bit/s</text>
  </threadedComment>
  <threadedComment ref="G17" dT="2019-10-11T20:45:22.36" personId="{5E9D8826-9B1A-435C-95AF-0D5D65C354EF}" id="{7560B4A9-64D3-447A-9174-00395EDA3828}">
    <text>0.05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15" zoomScaleNormal="115" workbookViewId="0">
      <pane xSplit="1" topLeftCell="B1" activePane="topRight" state="frozen"/>
      <selection activeCell="H16"/>
      <selection pane="topRight" activeCell="E4" sqref="E4"/>
    </sheetView>
  </sheetViews>
  <sheetFormatPr defaultRowHeight="14.3" x14ac:dyDescent="0.25"/>
  <cols>
    <col min="1" max="1" width="25" bestFit="1" customWidth="1"/>
    <col min="3" max="8" width="18.625" customWidth="1"/>
  </cols>
  <sheetData>
    <row r="1" spans="1:12" ht="14.3" customHeight="1" x14ac:dyDescent="0.25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38</v>
      </c>
      <c r="I1" s="5"/>
      <c r="J1" s="5"/>
      <c r="K1" s="5"/>
      <c r="L1" s="5"/>
    </row>
    <row r="2" spans="1:12" ht="14.3" customHeight="1" x14ac:dyDescent="0.25">
      <c r="A2" s="3" t="s">
        <v>6</v>
      </c>
      <c r="B2" s="19" t="s">
        <v>7</v>
      </c>
      <c r="C2" s="6">
        <v>10</v>
      </c>
      <c r="D2" s="6">
        <v>40</v>
      </c>
      <c r="E2" s="6">
        <v>20</v>
      </c>
      <c r="F2" s="6">
        <v>1200</v>
      </c>
      <c r="G2" s="6">
        <v>800</v>
      </c>
      <c r="H2" s="8">
        <v>40</v>
      </c>
      <c r="I2" s="5"/>
      <c r="J2" s="5"/>
      <c r="K2" s="5"/>
      <c r="L2" s="5"/>
    </row>
    <row r="3" spans="1:12" ht="14.3" customHeight="1" x14ac:dyDescent="0.25">
      <c r="A3" s="3" t="s">
        <v>8</v>
      </c>
      <c r="B3" s="3" t="s">
        <v>7</v>
      </c>
      <c r="C3" s="8">
        <v>2</v>
      </c>
      <c r="D3" s="8">
        <v>8</v>
      </c>
      <c r="E3" s="8">
        <v>8</v>
      </c>
      <c r="F3" s="8">
        <v>350</v>
      </c>
      <c r="G3" s="8">
        <v>400</v>
      </c>
      <c r="H3" s="7">
        <v>2</v>
      </c>
      <c r="I3" s="5"/>
      <c r="J3" s="5"/>
      <c r="K3" s="5"/>
      <c r="L3" s="5"/>
    </row>
    <row r="4" spans="1:12" ht="14.3" customHeight="1" x14ac:dyDescent="0.25">
      <c r="A4" s="3" t="s">
        <v>9</v>
      </c>
      <c r="B4" s="3" t="s">
        <v>7</v>
      </c>
      <c r="C4" s="8">
        <v>400</v>
      </c>
      <c r="D4" s="8">
        <v>400</v>
      </c>
      <c r="E4" s="8">
        <v>1000</v>
      </c>
      <c r="F4" s="8">
        <v>1000</v>
      </c>
      <c r="G4" s="8">
        <v>1000</v>
      </c>
      <c r="H4" s="11">
        <v>400</v>
      </c>
      <c r="I4" s="5"/>
      <c r="J4" s="5"/>
      <c r="K4" s="5"/>
      <c r="L4" s="5"/>
    </row>
    <row r="5" spans="1:12" ht="14.3" customHeight="1" x14ac:dyDescent="0.25">
      <c r="A5" s="3" t="s">
        <v>10</v>
      </c>
      <c r="B5" s="3" t="s">
        <v>11</v>
      </c>
      <c r="C5" s="9">
        <v>0.8</v>
      </c>
      <c r="D5" s="9">
        <v>0.8</v>
      </c>
      <c r="E5" s="9">
        <v>0.8</v>
      </c>
      <c r="F5" s="9">
        <v>0.9</v>
      </c>
      <c r="G5" s="9">
        <v>0.9</v>
      </c>
      <c r="H5" s="10">
        <v>0.8</v>
      </c>
      <c r="I5" s="5"/>
      <c r="J5" s="5"/>
      <c r="K5" s="5"/>
      <c r="L5" s="5"/>
    </row>
    <row r="6" spans="1:12" ht="14.3" customHeight="1" x14ac:dyDescent="0.25">
      <c r="A6" s="4" t="s">
        <v>12</v>
      </c>
      <c r="B6" s="4" t="s">
        <v>11</v>
      </c>
      <c r="C6" s="11">
        <v>0.7</v>
      </c>
      <c r="D6" s="11">
        <v>0.7</v>
      </c>
      <c r="E6" s="11">
        <v>0.8</v>
      </c>
      <c r="F6" s="11">
        <v>0.8</v>
      </c>
      <c r="G6" s="11">
        <v>0.7</v>
      </c>
      <c r="H6" s="1">
        <v>0.8</v>
      </c>
      <c r="I6" s="5"/>
      <c r="J6" s="5"/>
      <c r="K6" s="5"/>
      <c r="L6" s="5"/>
    </row>
    <row r="7" spans="1:12" ht="14.3" customHeight="1" x14ac:dyDescent="0.25">
      <c r="A7" s="4" t="s">
        <v>13</v>
      </c>
      <c r="B7" s="4" t="s">
        <v>14</v>
      </c>
      <c r="C7" s="12">
        <v>2.2000000000000002</v>
      </c>
      <c r="D7" s="11">
        <v>2.2000000000000002</v>
      </c>
      <c r="E7" s="12">
        <v>8.4</v>
      </c>
      <c r="F7" s="12">
        <v>8.5</v>
      </c>
      <c r="G7" s="12">
        <v>8.4</v>
      </c>
      <c r="H7" s="1">
        <v>2.5</v>
      </c>
      <c r="I7" s="5"/>
      <c r="J7" s="5"/>
      <c r="K7" s="5"/>
      <c r="L7" s="5"/>
    </row>
    <row r="8" spans="1:12" ht="14.3" customHeight="1" x14ac:dyDescent="0.25">
      <c r="A8" s="4" t="s">
        <v>15</v>
      </c>
      <c r="B8" s="4" t="s">
        <v>11</v>
      </c>
      <c r="C8" s="13">
        <f>221/240</f>
        <v>0.92083333333333328</v>
      </c>
      <c r="D8" s="5">
        <f>221/240</f>
        <v>0.92083333333333328</v>
      </c>
      <c r="E8" s="13">
        <f>749/880</f>
        <v>0.85113636363636369</v>
      </c>
      <c r="F8" s="13">
        <f t="shared" ref="F8:G8" si="0">749/880</f>
        <v>0.85113636363636369</v>
      </c>
      <c r="G8" s="13">
        <f t="shared" si="0"/>
        <v>0.85113636363636369</v>
      </c>
      <c r="H8" s="5" t="s">
        <v>23</v>
      </c>
      <c r="I8" s="5"/>
      <c r="J8" s="5"/>
      <c r="K8" s="5"/>
      <c r="L8" s="5"/>
    </row>
    <row r="9" spans="1:12" ht="14.3" customHeight="1" x14ac:dyDescent="0.25">
      <c r="A9" s="4" t="s">
        <v>16</v>
      </c>
      <c r="B9" s="4" t="s">
        <v>17</v>
      </c>
      <c r="C9" s="5">
        <v>0.1</v>
      </c>
      <c r="D9" s="13">
        <v>0.3</v>
      </c>
      <c r="E9" s="13">
        <v>1</v>
      </c>
      <c r="F9" s="13">
        <v>1.5</v>
      </c>
      <c r="G9" s="5">
        <v>3.7</v>
      </c>
      <c r="H9" s="2">
        <v>0.5</v>
      </c>
      <c r="I9" s="5"/>
      <c r="J9" s="5"/>
      <c r="K9" s="5"/>
      <c r="L9" s="5"/>
    </row>
    <row r="10" spans="1:12" ht="14.3" customHeight="1" x14ac:dyDescent="0.25">
      <c r="A10" s="4" t="s">
        <v>18</v>
      </c>
      <c r="B10" s="4" t="s">
        <v>17</v>
      </c>
      <c r="C10" s="13">
        <v>1</v>
      </c>
      <c r="D10" s="13">
        <v>5</v>
      </c>
      <c r="E10" s="5">
        <v>60</v>
      </c>
      <c r="F10" s="5">
        <v>70</v>
      </c>
      <c r="G10" s="13">
        <v>70</v>
      </c>
      <c r="H10" s="2">
        <v>10</v>
      </c>
      <c r="I10" s="5"/>
      <c r="J10" s="5"/>
      <c r="K10" s="5"/>
      <c r="L10" s="5"/>
    </row>
    <row r="11" spans="1:12" ht="14.3" customHeight="1" x14ac:dyDescent="0.25">
      <c r="A11" s="4" t="s">
        <v>19</v>
      </c>
      <c r="B11" s="4" t="s">
        <v>20</v>
      </c>
      <c r="C11" s="5">
        <v>350</v>
      </c>
      <c r="D11" s="13">
        <v>384400</v>
      </c>
      <c r="E11" s="5">
        <v>500</v>
      </c>
      <c r="F11" s="13">
        <v>800</v>
      </c>
      <c r="G11" s="13">
        <v>500</v>
      </c>
      <c r="H11" s="2">
        <v>570</v>
      </c>
      <c r="I11" s="5"/>
      <c r="J11" s="5"/>
      <c r="K11" s="5"/>
      <c r="L11" s="5"/>
    </row>
    <row r="12" spans="1:12" ht="14.3" customHeight="1" x14ac:dyDescent="0.25">
      <c r="A12" s="4" t="s">
        <v>21</v>
      </c>
      <c r="B12" s="4" t="s">
        <v>22</v>
      </c>
      <c r="C12" s="13" t="s">
        <v>23</v>
      </c>
      <c r="D12" s="13" t="s">
        <v>23</v>
      </c>
      <c r="E12" s="13">
        <v>10</v>
      </c>
      <c r="F12" s="13">
        <v>20</v>
      </c>
      <c r="G12" s="13">
        <v>10</v>
      </c>
      <c r="H12" s="5" t="s">
        <v>23</v>
      </c>
      <c r="I12" s="5"/>
      <c r="J12" s="5"/>
      <c r="K12" s="5"/>
      <c r="L12" s="5"/>
    </row>
    <row r="13" spans="1:12" ht="14.3" customHeight="1" x14ac:dyDescent="0.25">
      <c r="A13" s="4" t="s">
        <v>39</v>
      </c>
      <c r="B13" s="4" t="s">
        <v>20</v>
      </c>
      <c r="C13" s="13" t="s">
        <v>23</v>
      </c>
      <c r="D13" s="13" t="s">
        <v>23</v>
      </c>
      <c r="E13" s="18">
        <v>227900000</v>
      </c>
      <c r="F13" s="18">
        <v>108200000</v>
      </c>
      <c r="G13" s="18">
        <v>780000000</v>
      </c>
      <c r="H13" s="5" t="s">
        <v>23</v>
      </c>
      <c r="I13" s="5"/>
      <c r="J13" s="5"/>
      <c r="K13" s="5"/>
      <c r="L13" s="5"/>
    </row>
    <row r="14" spans="1:12" ht="14.3" customHeight="1" x14ac:dyDescent="0.25">
      <c r="A14" s="4" t="s">
        <v>24</v>
      </c>
      <c r="B14" s="4" t="s">
        <v>22</v>
      </c>
      <c r="C14" s="5">
        <v>5</v>
      </c>
      <c r="D14" s="5">
        <v>1</v>
      </c>
      <c r="E14" s="5">
        <v>1</v>
      </c>
      <c r="F14" s="5">
        <v>0.05</v>
      </c>
      <c r="G14" s="5">
        <v>0.05</v>
      </c>
      <c r="H14" s="2">
        <v>0.25</v>
      </c>
      <c r="I14" s="5"/>
      <c r="J14" s="5"/>
      <c r="K14" s="5"/>
      <c r="L14" s="5"/>
    </row>
    <row r="15" spans="1:12" ht="14.3" customHeight="1" x14ac:dyDescent="0.25">
      <c r="A15" s="4" t="s">
        <v>25</v>
      </c>
      <c r="B15" s="4" t="s">
        <v>26</v>
      </c>
      <c r="C15" s="13">
        <f>10^7</f>
        <v>10000000</v>
      </c>
      <c r="D15" s="13">
        <f>10^6</f>
        <v>1000000</v>
      </c>
      <c r="E15" s="13">
        <f>10^5</f>
        <v>100000</v>
      </c>
      <c r="F15" s="13">
        <f>10^4</f>
        <v>10000</v>
      </c>
      <c r="G15" s="13">
        <f>10^3</f>
        <v>1000</v>
      </c>
      <c r="H15" s="5" t="s">
        <v>23</v>
      </c>
      <c r="I15" s="5"/>
      <c r="J15" s="5"/>
      <c r="K15" s="5"/>
      <c r="L15" s="5"/>
    </row>
    <row r="16" spans="1:12" ht="14.3" customHeight="1" x14ac:dyDescent="0.25">
      <c r="A16" s="4" t="s">
        <v>27</v>
      </c>
      <c r="B16" s="4" t="s">
        <v>22</v>
      </c>
      <c r="C16" s="5">
        <v>20</v>
      </c>
      <c r="D16" s="13">
        <v>30</v>
      </c>
      <c r="E16" s="13">
        <v>30</v>
      </c>
      <c r="F16" s="5">
        <v>1</v>
      </c>
      <c r="G16" s="5">
        <v>1</v>
      </c>
      <c r="H16" s="5">
        <v>1</v>
      </c>
      <c r="I16" s="5"/>
      <c r="J16" s="5"/>
      <c r="K16" s="5"/>
      <c r="L16" s="5"/>
    </row>
    <row r="17" spans="1:12" ht="14.3" customHeight="1" x14ac:dyDescent="0.25">
      <c r="A17" s="4" t="s">
        <v>28</v>
      </c>
      <c r="B17" s="4" t="s">
        <v>30</v>
      </c>
      <c r="C17" s="13">
        <v>0.1</v>
      </c>
      <c r="D17" s="13">
        <v>0.1</v>
      </c>
      <c r="E17" s="5">
        <v>0.5</v>
      </c>
      <c r="F17" s="13">
        <v>0.05</v>
      </c>
      <c r="G17" s="5">
        <v>1</v>
      </c>
      <c r="H17" s="5">
        <v>21600</v>
      </c>
      <c r="I17" s="5"/>
      <c r="J17" s="5"/>
      <c r="K17" s="5"/>
      <c r="L17" s="5"/>
    </row>
    <row r="18" spans="1:12" ht="14.3" customHeight="1" x14ac:dyDescent="0.25">
      <c r="A18" s="4" t="s">
        <v>29</v>
      </c>
      <c r="B18" s="5" t="s">
        <v>11</v>
      </c>
      <c r="C18" s="13">
        <v>8</v>
      </c>
      <c r="D18" s="13">
        <v>8</v>
      </c>
      <c r="E18" s="13">
        <v>8</v>
      </c>
      <c r="F18" s="13">
        <v>8</v>
      </c>
      <c r="G18" s="13">
        <v>8</v>
      </c>
      <c r="H18" s="14">
        <v>1000000</v>
      </c>
      <c r="I18" s="5"/>
      <c r="J18" s="5"/>
      <c r="K18" s="5"/>
      <c r="L18" s="5"/>
    </row>
    <row r="19" spans="1:12" ht="14.3" customHeight="1" x14ac:dyDescent="0.25">
      <c r="A19" s="4" t="s">
        <v>31</v>
      </c>
      <c r="B19" s="4" t="s">
        <v>11</v>
      </c>
      <c r="C19" s="15">
        <v>1</v>
      </c>
      <c r="D19" s="15">
        <v>0.5</v>
      </c>
      <c r="E19" s="16">
        <v>1</v>
      </c>
      <c r="F19" s="15">
        <v>0.5</v>
      </c>
      <c r="G19" s="16">
        <v>0.75</v>
      </c>
      <c r="H19" s="15">
        <v>0.5</v>
      </c>
      <c r="I19" s="5"/>
      <c r="J19" s="5"/>
      <c r="K19" s="5"/>
      <c r="L19" s="5"/>
    </row>
    <row r="20" spans="1:12" ht="14.3" customHeight="1" x14ac:dyDescent="0.25">
      <c r="A20" s="4" t="s">
        <v>32</v>
      </c>
      <c r="B20" s="4" t="s">
        <v>33</v>
      </c>
      <c r="C20" s="13">
        <v>0.5</v>
      </c>
      <c r="D20" s="5">
        <v>6</v>
      </c>
      <c r="E20" s="5">
        <v>18</v>
      </c>
      <c r="F20" s="5">
        <v>24</v>
      </c>
      <c r="G20" s="13">
        <v>24</v>
      </c>
      <c r="H20" s="5">
        <v>2</v>
      </c>
      <c r="I20" s="5"/>
      <c r="J20" s="5"/>
      <c r="K20" s="5"/>
      <c r="L20" s="5"/>
    </row>
    <row r="21" spans="1:12" ht="14.3" customHeight="1" x14ac:dyDescent="0.25">
      <c r="A21" s="4" t="s">
        <v>34</v>
      </c>
      <c r="B21" s="4" t="s">
        <v>35</v>
      </c>
      <c r="C21" s="5">
        <v>8</v>
      </c>
      <c r="D21" s="5">
        <v>8</v>
      </c>
      <c r="E21" s="5">
        <v>8</v>
      </c>
      <c r="F21" s="5">
        <v>8</v>
      </c>
      <c r="G21" s="5">
        <v>8</v>
      </c>
      <c r="H21" s="5">
        <v>8</v>
      </c>
      <c r="I21" s="5"/>
      <c r="J21" s="5"/>
      <c r="K21" s="5"/>
      <c r="L21" s="5"/>
    </row>
    <row r="22" spans="1:12" ht="14.3" customHeight="1" x14ac:dyDescent="0.25">
      <c r="A22" s="4" t="s">
        <v>36</v>
      </c>
      <c r="B22" s="4" t="s">
        <v>11</v>
      </c>
      <c r="C22" s="13">
        <f>10^-6</f>
        <v>9.9999999999999995E-7</v>
      </c>
      <c r="D22" s="13">
        <f t="shared" ref="D22:G22" si="1">10^-6</f>
        <v>9.9999999999999995E-7</v>
      </c>
      <c r="E22" s="13">
        <f t="shared" si="1"/>
        <v>9.9999999999999995E-7</v>
      </c>
      <c r="F22" s="13">
        <f t="shared" si="1"/>
        <v>9.9999999999999995E-7</v>
      </c>
      <c r="G22" s="13">
        <f t="shared" si="1"/>
        <v>9.9999999999999995E-7</v>
      </c>
      <c r="H22" s="5">
        <f>0.000001</f>
        <v>9.9999999999999995E-7</v>
      </c>
      <c r="I22" s="5"/>
      <c r="J22" s="5"/>
      <c r="K22" s="5"/>
      <c r="L22" s="5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Varvara</dc:creator>
  <cp:lastModifiedBy>Paul</cp:lastModifiedBy>
  <dcterms:created xsi:type="dcterms:W3CDTF">2019-10-06T11:01:14Z</dcterms:created>
  <dcterms:modified xsi:type="dcterms:W3CDTF">2019-10-14T14:45:07Z</dcterms:modified>
</cp:coreProperties>
</file>