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Arif Kurniawan\Sekolah\S3\perkuliahan\2025\Pembelajaran Mesin Mendalam Lanjut\TUGAS 1\"/>
    </mc:Choice>
  </mc:AlternateContent>
  <xr:revisionPtr revIDLastSave="0" documentId="8_{43C7590D-8BAA-42B7-B80D-BE4B3902E9BE}" xr6:coauthVersionLast="36" xr6:coauthVersionMax="36" xr10:uidLastSave="{00000000-0000-0000-0000-000000000000}"/>
  <bookViews>
    <workbookView xWindow="0" yWindow="0" windowWidth="17256" windowHeight="5556" activeTab="1" xr2:uid="{00000000-000D-0000-FFFF-FFFF00000000}"/>
  </bookViews>
  <sheets>
    <sheet name="Data" sheetId="1" r:id="rId1"/>
    <sheet name="Training" sheetId="6" r:id="rId2"/>
    <sheet name="Validasi" sheetId="4" r:id="rId3"/>
  </sheets>
  <calcPr calcId="191029"/>
  <extLst>
    <ext uri="GoogleSheetsCustomDataVersion2">
      <go:sheetsCustomData xmlns:go="http://customooxmlschemas.google.com/" r:id="rId6" roundtripDataChecksum="lPVTGJNmTIl0XrvBgRVv7NJCH8X9fdoEIHJNTTkA9y4="/>
    </ext>
  </extLst>
</workbook>
</file>

<file path=xl/calcChain.xml><?xml version="1.0" encoding="utf-8"?>
<calcChain xmlns="http://schemas.openxmlformats.org/spreadsheetml/2006/main">
  <c r="X24" i="4" l="1"/>
  <c r="W5" i="4"/>
  <c r="P86" i="4"/>
  <c r="Q86" i="4"/>
  <c r="R86" i="4" s="1"/>
  <c r="S86" i="4" s="1"/>
  <c r="T86" i="4" s="1"/>
  <c r="P87" i="4"/>
  <c r="Q87" i="4" s="1"/>
  <c r="R87" i="4" s="1"/>
  <c r="S87" i="4" s="1"/>
  <c r="T87" i="4" s="1"/>
  <c r="P88" i="4"/>
  <c r="Q88" i="4" s="1"/>
  <c r="R88" i="4" s="1"/>
  <c r="S88" i="4" s="1"/>
  <c r="T88" i="4" s="1"/>
  <c r="P89" i="4"/>
  <c r="Q89" i="4"/>
  <c r="R89" i="4"/>
  <c r="S89" i="4" s="1"/>
  <c r="T89" i="4" s="1"/>
  <c r="P90" i="4"/>
  <c r="Q90" i="4"/>
  <c r="R90" i="4" s="1"/>
  <c r="S90" i="4" s="1"/>
  <c r="T90" i="4" s="1"/>
  <c r="P91" i="4"/>
  <c r="Q91" i="4" s="1"/>
  <c r="R91" i="4" s="1"/>
  <c r="S91" i="4" s="1"/>
  <c r="T91" i="4" s="1"/>
  <c r="P92" i="4"/>
  <c r="Q92" i="4"/>
  <c r="R92" i="4"/>
  <c r="S92" i="4"/>
  <c r="T92" i="4" s="1"/>
  <c r="P93" i="4"/>
  <c r="Q93" i="4"/>
  <c r="R93" i="4"/>
  <c r="S93" i="4" s="1"/>
  <c r="T93" i="4" s="1"/>
  <c r="P94" i="4"/>
  <c r="Q94" i="4"/>
  <c r="R94" i="4" s="1"/>
  <c r="S94" i="4" s="1"/>
  <c r="T94" i="4" s="1"/>
  <c r="P95" i="4"/>
  <c r="Q95" i="4" s="1"/>
  <c r="R95" i="4" s="1"/>
  <c r="S95" i="4" s="1"/>
  <c r="T95" i="4" s="1"/>
  <c r="P96" i="4"/>
  <c r="Q96" i="4" s="1"/>
  <c r="R96" i="4" s="1"/>
  <c r="S96" i="4" s="1"/>
  <c r="T96" i="4" s="1"/>
  <c r="P97" i="4"/>
  <c r="Q97" i="4"/>
  <c r="R97" i="4"/>
  <c r="S97" i="4" s="1"/>
  <c r="T97" i="4" s="1"/>
  <c r="P98" i="4"/>
  <c r="Q98" i="4"/>
  <c r="R98" i="4" s="1"/>
  <c r="S98" i="4" s="1"/>
  <c r="T98" i="4" s="1"/>
  <c r="P99" i="4"/>
  <c r="Q99" i="4" s="1"/>
  <c r="R99" i="4" s="1"/>
  <c r="S99" i="4" s="1"/>
  <c r="T99" i="4" s="1"/>
  <c r="P100" i="4"/>
  <c r="Q100" i="4"/>
  <c r="R100" i="4"/>
  <c r="S100" i="4"/>
  <c r="T100" i="4" s="1"/>
  <c r="P101" i="4"/>
  <c r="Q101" i="4"/>
  <c r="R101" i="4"/>
  <c r="S101" i="4" s="1"/>
  <c r="T101" i="4" s="1"/>
  <c r="P102" i="4"/>
  <c r="Q102" i="4"/>
  <c r="R102" i="4" s="1"/>
  <c r="S102" i="4" s="1"/>
  <c r="T102" i="4" s="1"/>
  <c r="P103" i="4"/>
  <c r="Q103" i="4" s="1"/>
  <c r="R103" i="4" s="1"/>
  <c r="S103" i="4" s="1"/>
  <c r="T103" i="4" s="1"/>
  <c r="P104" i="4"/>
  <c r="Q104" i="4" s="1"/>
  <c r="R104" i="4" s="1"/>
  <c r="S104" i="4" s="1"/>
  <c r="T104" i="4" s="1"/>
  <c r="S85" i="4"/>
  <c r="P85" i="4"/>
  <c r="M85" i="4"/>
  <c r="N85" i="4"/>
  <c r="O85" i="4"/>
  <c r="L85" i="4"/>
  <c r="K85" i="4"/>
  <c r="K405" i="6"/>
  <c r="S5" i="6"/>
  <c r="W5" i="6"/>
  <c r="X5" i="6" s="1"/>
  <c r="Z5" i="6"/>
  <c r="P5" i="6" l="1"/>
  <c r="Q5" i="6" s="1"/>
  <c r="AD5" i="6" l="1"/>
  <c r="O6" i="6" s="1"/>
  <c r="AC5" i="6"/>
  <c r="N6" i="6" s="1"/>
  <c r="AB5" i="6"/>
  <c r="M6" i="6" s="1"/>
  <c r="AA5" i="6"/>
  <c r="L6" i="6" s="1"/>
  <c r="K6" i="6"/>
  <c r="T5" i="6"/>
  <c r="U5" i="6" s="1"/>
  <c r="V5" i="6" s="1"/>
  <c r="R5" i="6"/>
  <c r="P6" i="6" l="1"/>
  <c r="Q6" i="6" s="1"/>
  <c r="AB6" i="6" l="1"/>
  <c r="M7" i="6" s="1"/>
  <c r="AC6" i="6"/>
  <c r="N7" i="6" s="1"/>
  <c r="AA6" i="6"/>
  <c r="L7" i="6" s="1"/>
  <c r="Z6" i="6"/>
  <c r="K7" i="6" s="1"/>
  <c r="R6" i="6"/>
  <c r="AD6" i="6"/>
  <c r="O7" i="6" s="1"/>
  <c r="W6" i="6" l="1"/>
  <c r="X6" i="6" s="1"/>
  <c r="S6" i="6"/>
  <c r="T6" i="6" s="1"/>
  <c r="U6" i="6" s="1"/>
  <c r="V6" i="6" s="1"/>
  <c r="P7" i="6"/>
  <c r="Q7" i="6" s="1"/>
  <c r="AD7" i="6" l="1"/>
  <c r="O8" i="6" s="1"/>
  <c r="AA7" i="6"/>
  <c r="L8" i="6" s="1"/>
  <c r="AB7" i="6"/>
  <c r="M8" i="6" s="1"/>
  <c r="R7" i="6"/>
  <c r="Z7" i="6"/>
  <c r="K8" i="6" s="1"/>
  <c r="AC7" i="6"/>
  <c r="N8" i="6" s="1"/>
  <c r="W7" i="6" l="1"/>
  <c r="X7" i="6" s="1"/>
  <c r="S7" i="6"/>
  <c r="T7" i="6" s="1"/>
  <c r="U7" i="6" s="1"/>
  <c r="V7" i="6" s="1"/>
  <c r="P8" i="6"/>
  <c r="Q8" i="6" s="1"/>
  <c r="Z8" i="6" l="1"/>
  <c r="K9" i="6" s="1"/>
  <c r="AD8" i="6"/>
  <c r="O9" i="6" s="1"/>
  <c r="R8" i="6"/>
  <c r="AA8" i="6"/>
  <c r="L9" i="6" s="1"/>
  <c r="AB8" i="6"/>
  <c r="M9" i="6" s="1"/>
  <c r="AC8" i="6"/>
  <c r="N9" i="6" s="1"/>
  <c r="W8" i="6" l="1"/>
  <c r="X8" i="6" s="1"/>
  <c r="S8" i="6"/>
  <c r="T8" i="6" s="1"/>
  <c r="U8" i="6" s="1"/>
  <c r="V8" i="6" s="1"/>
  <c r="P9" i="6"/>
  <c r="Q9" i="6" s="1"/>
  <c r="AD9" i="6" l="1"/>
  <c r="O10" i="6" s="1"/>
  <c r="AA9" i="6"/>
  <c r="L10" i="6" s="1"/>
  <c r="R9" i="6"/>
  <c r="Z9" i="6"/>
  <c r="K10" i="6" s="1"/>
  <c r="AC9" i="6"/>
  <c r="N10" i="6" s="1"/>
  <c r="AB9" i="6"/>
  <c r="M10" i="6" s="1"/>
  <c r="W9" i="6" l="1"/>
  <c r="X9" i="6" s="1"/>
  <c r="S9" i="6"/>
  <c r="T9" i="6" s="1"/>
  <c r="U9" i="6" s="1"/>
  <c r="V9" i="6" s="1"/>
  <c r="P10" i="6"/>
  <c r="Q10" i="6" s="1"/>
  <c r="AD10" i="6" l="1"/>
  <c r="O11" i="6" s="1"/>
  <c r="AB10" i="6"/>
  <c r="M11" i="6" s="1"/>
  <c r="AC10" i="6"/>
  <c r="N11" i="6" s="1"/>
  <c r="Z10" i="6"/>
  <c r="K11" i="6" s="1"/>
  <c r="R10" i="6"/>
  <c r="AA10" i="6"/>
  <c r="L11" i="6" s="1"/>
  <c r="W10" i="6" l="1"/>
  <c r="X10" i="6" s="1"/>
  <c r="S10" i="6"/>
  <c r="T10" i="6" s="1"/>
  <c r="U10" i="6" s="1"/>
  <c r="V10" i="6" s="1"/>
  <c r="P11" i="6"/>
  <c r="Q11" i="6" s="1"/>
  <c r="AD11" i="6" s="1"/>
  <c r="O12" i="6" s="1"/>
  <c r="Z11" i="6" l="1"/>
  <c r="K12" i="6" s="1"/>
  <c r="AC11" i="6"/>
  <c r="N12" i="6" s="1"/>
  <c r="R11" i="6"/>
  <c r="AA11" i="6"/>
  <c r="L12" i="6" s="1"/>
  <c r="AB11" i="6"/>
  <c r="M12" i="6" s="1"/>
  <c r="P12" i="6"/>
  <c r="Q12" i="6" s="1"/>
  <c r="W11" i="6" l="1"/>
  <c r="X11" i="6" s="1"/>
  <c r="S11" i="6"/>
  <c r="T11" i="6" s="1"/>
  <c r="U11" i="6" s="1"/>
  <c r="V11" i="6" s="1"/>
  <c r="AD12" i="6"/>
  <c r="O13" i="6" s="1"/>
  <c r="Z12" i="6"/>
  <c r="K13" i="6" s="1"/>
  <c r="R12" i="6"/>
  <c r="AA12" i="6"/>
  <c r="L13" i="6" s="1"/>
  <c r="AC12" i="6"/>
  <c r="N13" i="6" s="1"/>
  <c r="AB12" i="6"/>
  <c r="M13" i="6" s="1"/>
  <c r="W12" i="6" l="1"/>
  <c r="X12" i="6" s="1"/>
  <c r="S12" i="6"/>
  <c r="T12" i="6" s="1"/>
  <c r="U12" i="6" s="1"/>
  <c r="V12" i="6" s="1"/>
  <c r="P13" i="6"/>
  <c r="Q13" i="6" s="1"/>
  <c r="AA13" i="6" l="1"/>
  <c r="L14" i="6" s="1"/>
  <c r="AB13" i="6"/>
  <c r="M14" i="6" s="1"/>
  <c r="Z13" i="6"/>
  <c r="K14" i="6" s="1"/>
  <c r="AC13" i="6"/>
  <c r="N14" i="6" s="1"/>
  <c r="AD13" i="6"/>
  <c r="O14" i="6" s="1"/>
  <c r="R13" i="6"/>
  <c r="W13" i="6" l="1"/>
  <c r="X13" i="6" s="1"/>
  <c r="S13" i="6"/>
  <c r="T13" i="6" s="1"/>
  <c r="U13" i="6" s="1"/>
  <c r="V13" i="6" s="1"/>
  <c r="P14" i="6"/>
  <c r="Q14" i="6" s="1"/>
  <c r="AB14" i="6" l="1"/>
  <c r="M15" i="6" s="1"/>
  <c r="Z14" i="6"/>
  <c r="K15" i="6" s="1"/>
  <c r="AD14" i="6"/>
  <c r="O15" i="6" s="1"/>
  <c r="AC14" i="6"/>
  <c r="N15" i="6" s="1"/>
  <c r="AA14" i="6"/>
  <c r="L15" i="6" s="1"/>
  <c r="R14" i="6"/>
  <c r="W14" i="6" l="1"/>
  <c r="X14" i="6" s="1"/>
  <c r="S14" i="6"/>
  <c r="T14" i="6" s="1"/>
  <c r="U14" i="6" s="1"/>
  <c r="V14" i="6" s="1"/>
  <c r="P15" i="6"/>
  <c r="Q15" i="6" s="1"/>
  <c r="AD15" i="6" l="1"/>
  <c r="O16" i="6" s="1"/>
  <c r="R15" i="6"/>
  <c r="Z15" i="6"/>
  <c r="K16" i="6" s="1"/>
  <c r="AB15" i="6"/>
  <c r="M16" i="6" s="1"/>
  <c r="AA15" i="6"/>
  <c r="L16" i="6" s="1"/>
  <c r="AC15" i="6"/>
  <c r="N16" i="6" s="1"/>
  <c r="W15" i="6" l="1"/>
  <c r="X15" i="6" s="1"/>
  <c r="S15" i="6"/>
  <c r="T15" i="6" s="1"/>
  <c r="U15" i="6" s="1"/>
  <c r="V15" i="6" s="1"/>
  <c r="P16" i="6"/>
  <c r="Q16" i="6" s="1"/>
  <c r="AD16" i="6" l="1"/>
  <c r="O17" i="6" s="1"/>
  <c r="R16" i="6"/>
  <c r="AC16" i="6"/>
  <c r="N17" i="6" s="1"/>
  <c r="AA16" i="6"/>
  <c r="L17" i="6" s="1"/>
  <c r="AB16" i="6"/>
  <c r="M17" i="6" s="1"/>
  <c r="Z16" i="6"/>
  <c r="K17" i="6" s="1"/>
  <c r="P17" i="6" s="1"/>
  <c r="Q17" i="6" s="1"/>
  <c r="R17" i="6" s="1"/>
  <c r="W16" i="6" l="1"/>
  <c r="X16" i="6" s="1"/>
  <c r="S16" i="6"/>
  <c r="T16" i="6" s="1"/>
  <c r="U16" i="6" s="1"/>
  <c r="V16" i="6" s="1"/>
  <c r="W17" i="6"/>
  <c r="S17" i="6"/>
  <c r="T17" i="6" s="1"/>
  <c r="U17" i="6" s="1"/>
  <c r="V17" i="6" s="1"/>
  <c r="AB17" i="6"/>
  <c r="M18" i="6" s="1"/>
  <c r="AC17" i="6"/>
  <c r="N18" i="6" s="1"/>
  <c r="AA17" i="6"/>
  <c r="L18" i="6" s="1"/>
  <c r="Z17" i="6"/>
  <c r="K18" i="6" s="1"/>
  <c r="X17" i="6"/>
  <c r="AD17" i="6"/>
  <c r="O18" i="6" s="1"/>
  <c r="P18" i="6" l="1"/>
  <c r="Q18" i="6" s="1"/>
  <c r="AC18" i="6" s="1"/>
  <c r="N19" i="6" s="1"/>
  <c r="AB18" i="6"/>
  <c r="M19" i="6" s="1"/>
  <c r="AD18" i="6"/>
  <c r="O19" i="6" s="1"/>
  <c r="R18" i="6"/>
  <c r="Z18" i="6"/>
  <c r="K19" i="6" s="1"/>
  <c r="AA18" i="6"/>
  <c r="L19" i="6" s="1"/>
  <c r="W18" i="6" l="1"/>
  <c r="X18" i="6" s="1"/>
  <c r="S18" i="6"/>
  <c r="T18" i="6" s="1"/>
  <c r="U18" i="6" s="1"/>
  <c r="V18" i="6" s="1"/>
  <c r="P19" i="6"/>
  <c r="Q19" i="6" s="1"/>
  <c r="AC19" i="6" l="1"/>
  <c r="N20" i="6" s="1"/>
  <c r="Z19" i="6"/>
  <c r="K20" i="6" s="1"/>
  <c r="AA19" i="6"/>
  <c r="L20" i="6" s="1"/>
  <c r="AB19" i="6"/>
  <c r="M20" i="6" s="1"/>
  <c r="AD19" i="6"/>
  <c r="O20" i="6" s="1"/>
  <c r="R19" i="6"/>
  <c r="W19" i="6" l="1"/>
  <c r="X19" i="6" s="1"/>
  <c r="S19" i="6"/>
  <c r="T19" i="6" s="1"/>
  <c r="U19" i="6" s="1"/>
  <c r="V19" i="6" s="1"/>
  <c r="P20" i="6"/>
  <c r="Q20" i="6" s="1"/>
  <c r="AD20" i="6" l="1"/>
  <c r="O21" i="6" s="1"/>
  <c r="Z20" i="6"/>
  <c r="K21" i="6" s="1"/>
  <c r="AA20" i="6"/>
  <c r="L21" i="6" s="1"/>
  <c r="AB20" i="6"/>
  <c r="M21" i="6" s="1"/>
  <c r="AC20" i="6"/>
  <c r="N21" i="6" s="1"/>
  <c r="R20" i="6"/>
  <c r="W20" i="6" l="1"/>
  <c r="X20" i="6" s="1"/>
  <c r="S20" i="6"/>
  <c r="T20" i="6" s="1"/>
  <c r="U20" i="6" s="1"/>
  <c r="V20" i="6" s="1"/>
  <c r="P21" i="6"/>
  <c r="Q21" i="6" s="1"/>
  <c r="R21" i="6" l="1"/>
  <c r="AA21" i="6"/>
  <c r="L22" i="6" s="1"/>
  <c r="AB21" i="6"/>
  <c r="M22" i="6" s="1"/>
  <c r="Z21" i="6"/>
  <c r="K22" i="6" s="1"/>
  <c r="AC21" i="6"/>
  <c r="N22" i="6" s="1"/>
  <c r="AD21" i="6"/>
  <c r="O22" i="6" s="1"/>
  <c r="W21" i="6" l="1"/>
  <c r="X21" i="6" s="1"/>
  <c r="S21" i="6"/>
  <c r="T21" i="6" s="1"/>
  <c r="U21" i="6" s="1"/>
  <c r="V21" i="6" s="1"/>
  <c r="P22" i="6"/>
  <c r="Q22" i="6" s="1"/>
  <c r="AB22" i="6" l="1"/>
  <c r="M23" i="6" s="1"/>
  <c r="AC22" i="6"/>
  <c r="N23" i="6" s="1"/>
  <c r="R22" i="6"/>
  <c r="Z22" i="6"/>
  <c r="K23" i="6" s="1"/>
  <c r="AA22" i="6"/>
  <c r="L23" i="6" s="1"/>
  <c r="AD22" i="6"/>
  <c r="O23" i="6" s="1"/>
  <c r="W22" i="6" l="1"/>
  <c r="X22" i="6" s="1"/>
  <c r="S22" i="6"/>
  <c r="T22" i="6" s="1"/>
  <c r="U22" i="6" s="1"/>
  <c r="V22" i="6" s="1"/>
  <c r="P23" i="6"/>
  <c r="Q23" i="6" s="1"/>
  <c r="AC23" i="6" l="1"/>
  <c r="N24" i="6" s="1"/>
  <c r="AD23" i="6"/>
  <c r="O24" i="6" s="1"/>
  <c r="R23" i="6"/>
  <c r="Z23" i="6"/>
  <c r="K24" i="6" s="1"/>
  <c r="AA23" i="6"/>
  <c r="L24" i="6" s="1"/>
  <c r="AB23" i="6"/>
  <c r="M24" i="6" s="1"/>
  <c r="W23" i="6" l="1"/>
  <c r="X23" i="6" s="1"/>
  <c r="S23" i="6"/>
  <c r="T23" i="6" s="1"/>
  <c r="U23" i="6" s="1"/>
  <c r="V23" i="6" s="1"/>
  <c r="P24" i="6"/>
  <c r="Q24" i="6" s="1"/>
  <c r="Z24" i="6" l="1"/>
  <c r="K25" i="6" s="1"/>
  <c r="AD24" i="6"/>
  <c r="O25" i="6" s="1"/>
  <c r="R24" i="6"/>
  <c r="AB24" i="6"/>
  <c r="M25" i="6" s="1"/>
  <c r="AC24" i="6"/>
  <c r="N25" i="6" s="1"/>
  <c r="AA24" i="6"/>
  <c r="L25" i="6" s="1"/>
  <c r="W24" i="6" l="1"/>
  <c r="X24" i="6" s="1"/>
  <c r="S24" i="6"/>
  <c r="T24" i="6" s="1"/>
  <c r="U24" i="6" s="1"/>
  <c r="V24" i="6" s="1"/>
  <c r="P25" i="6"/>
  <c r="Q25" i="6" s="1"/>
  <c r="AA25" i="6" l="1"/>
  <c r="L26" i="6" s="1"/>
  <c r="R25" i="6"/>
  <c r="Z25" i="6"/>
  <c r="K26" i="6" s="1"/>
  <c r="AB25" i="6"/>
  <c r="M26" i="6" s="1"/>
  <c r="AC25" i="6"/>
  <c r="N26" i="6" s="1"/>
  <c r="AD25" i="6"/>
  <c r="O26" i="6" s="1"/>
  <c r="W25" i="6" l="1"/>
  <c r="X25" i="6" s="1"/>
  <c r="S25" i="6"/>
  <c r="T25" i="6" s="1"/>
  <c r="U25" i="6" s="1"/>
  <c r="V25" i="6" s="1"/>
  <c r="P26" i="6"/>
  <c r="Q26" i="6" s="1"/>
  <c r="AB26" i="6" l="1"/>
  <c r="M27" i="6" s="1"/>
  <c r="R26" i="6"/>
  <c r="Z26" i="6"/>
  <c r="K27" i="6" s="1"/>
  <c r="AA26" i="6"/>
  <c r="L27" i="6" s="1"/>
  <c r="AC26" i="6"/>
  <c r="N27" i="6" s="1"/>
  <c r="AD26" i="6"/>
  <c r="O27" i="6" s="1"/>
  <c r="W26" i="6" l="1"/>
  <c r="X26" i="6" s="1"/>
  <c r="S26" i="6"/>
  <c r="T26" i="6" s="1"/>
  <c r="U26" i="6" s="1"/>
  <c r="V26" i="6" s="1"/>
  <c r="P27" i="6"/>
  <c r="Q27" i="6" s="1"/>
  <c r="AC27" i="6" l="1"/>
  <c r="N28" i="6" s="1"/>
  <c r="Z27" i="6"/>
  <c r="K28" i="6" s="1"/>
  <c r="R27" i="6"/>
  <c r="AA27" i="6"/>
  <c r="L28" i="6" s="1"/>
  <c r="AB27" i="6"/>
  <c r="M28" i="6" s="1"/>
  <c r="AD27" i="6"/>
  <c r="O28" i="6" s="1"/>
  <c r="W27" i="6" l="1"/>
  <c r="X27" i="6" s="1"/>
  <c r="S27" i="6"/>
  <c r="T27" i="6" s="1"/>
  <c r="U27" i="6" s="1"/>
  <c r="V27" i="6" s="1"/>
  <c r="P28" i="6"/>
  <c r="Q28" i="6" s="1"/>
  <c r="AD28" i="6" l="1"/>
  <c r="O29" i="6" s="1"/>
  <c r="Z28" i="6"/>
  <c r="K29" i="6" s="1"/>
  <c r="AA28" i="6"/>
  <c r="L29" i="6" s="1"/>
  <c r="R28" i="6"/>
  <c r="AB28" i="6"/>
  <c r="M29" i="6" s="1"/>
  <c r="AC28" i="6"/>
  <c r="N29" i="6" s="1"/>
  <c r="W28" i="6" l="1"/>
  <c r="X28" i="6" s="1"/>
  <c r="S28" i="6"/>
  <c r="T28" i="6" s="1"/>
  <c r="U28" i="6" s="1"/>
  <c r="V28" i="6" s="1"/>
  <c r="P29" i="6"/>
  <c r="Q29" i="6" s="1"/>
  <c r="R29" i="6" l="1"/>
  <c r="AA29" i="6"/>
  <c r="L30" i="6" s="1"/>
  <c r="AB29" i="6"/>
  <c r="M30" i="6" s="1"/>
  <c r="AD29" i="6"/>
  <c r="O30" i="6" s="1"/>
  <c r="Z29" i="6"/>
  <c r="K30" i="6" s="1"/>
  <c r="AC29" i="6"/>
  <c r="N30" i="6" s="1"/>
  <c r="W29" i="6" l="1"/>
  <c r="X29" i="6" s="1"/>
  <c r="S29" i="6"/>
  <c r="T29" i="6" s="1"/>
  <c r="U29" i="6" s="1"/>
  <c r="V29" i="6" s="1"/>
  <c r="P30" i="6"/>
  <c r="Q30" i="6" s="1"/>
  <c r="AB30" i="6" l="1"/>
  <c r="M31" i="6" s="1"/>
  <c r="AC30" i="6"/>
  <c r="N31" i="6" s="1"/>
  <c r="AA30" i="6"/>
  <c r="L31" i="6" s="1"/>
  <c r="AD30" i="6"/>
  <c r="O31" i="6" s="1"/>
  <c r="R30" i="6"/>
  <c r="Z30" i="6"/>
  <c r="K31" i="6" s="1"/>
  <c r="W30" i="6" l="1"/>
  <c r="X30" i="6" s="1"/>
  <c r="S30" i="6"/>
  <c r="T30" i="6" s="1"/>
  <c r="U30" i="6" s="1"/>
  <c r="V30" i="6" s="1"/>
  <c r="P31" i="6"/>
  <c r="Q31" i="6" s="1"/>
  <c r="AC31" i="6" l="1"/>
  <c r="N32" i="6" s="1"/>
  <c r="AD31" i="6"/>
  <c r="O32" i="6" s="1"/>
  <c r="Z31" i="6"/>
  <c r="K32" i="6" s="1"/>
  <c r="AA31" i="6"/>
  <c r="L32" i="6" s="1"/>
  <c r="AB31" i="6"/>
  <c r="M32" i="6" s="1"/>
  <c r="R31" i="6"/>
  <c r="W31" i="6" l="1"/>
  <c r="X31" i="6" s="1"/>
  <c r="S31" i="6"/>
  <c r="T31" i="6" s="1"/>
  <c r="U31" i="6" s="1"/>
  <c r="V31" i="6" s="1"/>
  <c r="P32" i="6"/>
  <c r="Q32" i="6" s="1"/>
  <c r="Z32" i="6" l="1"/>
  <c r="K33" i="6" s="1"/>
  <c r="AD32" i="6"/>
  <c r="O33" i="6" s="1"/>
  <c r="R32" i="6"/>
  <c r="AA32" i="6"/>
  <c r="L33" i="6" s="1"/>
  <c r="AB32" i="6"/>
  <c r="M33" i="6" s="1"/>
  <c r="AC32" i="6"/>
  <c r="N33" i="6" s="1"/>
  <c r="W32" i="6" l="1"/>
  <c r="X32" i="6" s="1"/>
  <c r="S32" i="6"/>
  <c r="T32" i="6" s="1"/>
  <c r="U32" i="6" s="1"/>
  <c r="V32" i="6" s="1"/>
  <c r="P33" i="6"/>
  <c r="Q33" i="6" s="1"/>
  <c r="AA33" i="6" l="1"/>
  <c r="L34" i="6" s="1"/>
  <c r="R33" i="6"/>
  <c r="Z33" i="6"/>
  <c r="K34" i="6" s="1"/>
  <c r="AB33" i="6"/>
  <c r="M34" i="6" s="1"/>
  <c r="AC33" i="6"/>
  <c r="N34" i="6" s="1"/>
  <c r="AD33" i="6"/>
  <c r="O34" i="6" s="1"/>
  <c r="W33" i="6" l="1"/>
  <c r="X33" i="6" s="1"/>
  <c r="S33" i="6"/>
  <c r="T33" i="6" s="1"/>
  <c r="U33" i="6" s="1"/>
  <c r="V33" i="6" s="1"/>
  <c r="P34" i="6"/>
  <c r="Q34" i="6" s="1"/>
  <c r="AB34" i="6" l="1"/>
  <c r="M35" i="6" s="1"/>
  <c r="R34" i="6"/>
  <c r="Z34" i="6"/>
  <c r="K35" i="6" s="1"/>
  <c r="AA34" i="6"/>
  <c r="L35" i="6" s="1"/>
  <c r="AC34" i="6"/>
  <c r="N35" i="6" s="1"/>
  <c r="AD34" i="6"/>
  <c r="O35" i="6" s="1"/>
  <c r="W34" i="6" l="1"/>
  <c r="X34" i="6" s="1"/>
  <c r="S34" i="6"/>
  <c r="T34" i="6" s="1"/>
  <c r="U34" i="6" s="1"/>
  <c r="V34" i="6" s="1"/>
  <c r="P35" i="6"/>
  <c r="Q35" i="6" s="1"/>
  <c r="AC35" i="6" l="1"/>
  <c r="N36" i="6" s="1"/>
  <c r="Z35" i="6"/>
  <c r="K36" i="6" s="1"/>
  <c r="AD35" i="6"/>
  <c r="O36" i="6" s="1"/>
  <c r="R35" i="6"/>
  <c r="AA35" i="6"/>
  <c r="L36" i="6" s="1"/>
  <c r="AB35" i="6"/>
  <c r="M36" i="6" s="1"/>
  <c r="W35" i="6" l="1"/>
  <c r="X35" i="6" s="1"/>
  <c r="S35" i="6"/>
  <c r="T35" i="6" s="1"/>
  <c r="U35" i="6" s="1"/>
  <c r="V35" i="6" s="1"/>
  <c r="P36" i="6"/>
  <c r="Q36" i="6" s="1"/>
  <c r="AD36" i="6" l="1"/>
  <c r="O37" i="6" s="1"/>
  <c r="Z36" i="6"/>
  <c r="K37" i="6" s="1"/>
  <c r="AA36" i="6"/>
  <c r="L37" i="6" s="1"/>
  <c r="AB36" i="6"/>
  <c r="M37" i="6" s="1"/>
  <c r="AC36" i="6"/>
  <c r="N37" i="6" s="1"/>
  <c r="R36" i="6"/>
  <c r="W36" i="6" l="1"/>
  <c r="X36" i="6" s="1"/>
  <c r="S36" i="6"/>
  <c r="T36" i="6" s="1"/>
  <c r="U36" i="6" s="1"/>
  <c r="V36" i="6" s="1"/>
  <c r="P37" i="6"/>
  <c r="Q37" i="6" s="1"/>
  <c r="R37" i="6" l="1"/>
  <c r="AA37" i="6"/>
  <c r="L38" i="6" s="1"/>
  <c r="AB37" i="6"/>
  <c r="M38" i="6" s="1"/>
  <c r="Z37" i="6"/>
  <c r="K38" i="6" s="1"/>
  <c r="AC37" i="6"/>
  <c r="N38" i="6" s="1"/>
  <c r="AD37" i="6"/>
  <c r="O38" i="6" s="1"/>
  <c r="W37" i="6" l="1"/>
  <c r="X37" i="6" s="1"/>
  <c r="S37" i="6"/>
  <c r="T37" i="6" s="1"/>
  <c r="U37" i="6" s="1"/>
  <c r="V37" i="6" s="1"/>
  <c r="P38" i="6"/>
  <c r="Q38" i="6" s="1"/>
  <c r="AB38" i="6" l="1"/>
  <c r="M39" i="6" s="1"/>
  <c r="AC38" i="6"/>
  <c r="N39" i="6" s="1"/>
  <c r="R38" i="6"/>
  <c r="Z38" i="6"/>
  <c r="K39" i="6" s="1"/>
  <c r="AA38" i="6"/>
  <c r="L39" i="6" s="1"/>
  <c r="AD38" i="6"/>
  <c r="O39" i="6" s="1"/>
  <c r="W38" i="6" l="1"/>
  <c r="X38" i="6" s="1"/>
  <c r="S38" i="6"/>
  <c r="T38" i="6" s="1"/>
  <c r="U38" i="6" s="1"/>
  <c r="V38" i="6" s="1"/>
  <c r="P39" i="6"/>
  <c r="Q39" i="6" s="1"/>
  <c r="AC39" i="6" l="1"/>
  <c r="N40" i="6" s="1"/>
  <c r="AD39" i="6"/>
  <c r="O40" i="6" s="1"/>
  <c r="R39" i="6"/>
  <c r="Z39" i="6"/>
  <c r="K40" i="6" s="1"/>
  <c r="AA39" i="6"/>
  <c r="L40" i="6" s="1"/>
  <c r="AB39" i="6"/>
  <c r="M40" i="6" s="1"/>
  <c r="W39" i="6" l="1"/>
  <c r="X39" i="6" s="1"/>
  <c r="S39" i="6"/>
  <c r="T39" i="6" s="1"/>
  <c r="U39" i="6" s="1"/>
  <c r="V39" i="6" s="1"/>
  <c r="P40" i="6"/>
  <c r="Q40" i="6" s="1"/>
  <c r="Z40" i="6" l="1"/>
  <c r="K41" i="6" s="1"/>
  <c r="AD40" i="6"/>
  <c r="O41" i="6" s="1"/>
  <c r="R40" i="6"/>
  <c r="AA40" i="6"/>
  <c r="L41" i="6" s="1"/>
  <c r="AB40" i="6"/>
  <c r="M41" i="6" s="1"/>
  <c r="AC40" i="6"/>
  <c r="N41" i="6" s="1"/>
  <c r="W40" i="6" l="1"/>
  <c r="X40" i="6" s="1"/>
  <c r="S40" i="6"/>
  <c r="T40" i="6" s="1"/>
  <c r="U40" i="6" s="1"/>
  <c r="V40" i="6" s="1"/>
  <c r="P41" i="6"/>
  <c r="Q41" i="6" s="1"/>
  <c r="AA41" i="6" l="1"/>
  <c r="L42" i="6" s="1"/>
  <c r="R41" i="6"/>
  <c r="AC41" i="6"/>
  <c r="N42" i="6" s="1"/>
  <c r="AD41" i="6"/>
  <c r="O42" i="6" s="1"/>
  <c r="Z41" i="6"/>
  <c r="K42" i="6" s="1"/>
  <c r="AB41" i="6"/>
  <c r="M42" i="6" s="1"/>
  <c r="W41" i="6" l="1"/>
  <c r="X41" i="6" s="1"/>
  <c r="S41" i="6"/>
  <c r="T41" i="6" s="1"/>
  <c r="U41" i="6" s="1"/>
  <c r="V41" i="6" s="1"/>
  <c r="P42" i="6"/>
  <c r="Q42" i="6" s="1"/>
  <c r="AB42" i="6" l="1"/>
  <c r="M43" i="6" s="1"/>
  <c r="AA42" i="6"/>
  <c r="L43" i="6" s="1"/>
  <c r="AC42" i="6"/>
  <c r="N43" i="6" s="1"/>
  <c r="AD42" i="6"/>
  <c r="O43" i="6" s="1"/>
  <c r="R42" i="6"/>
  <c r="Z42" i="6"/>
  <c r="K43" i="6" s="1"/>
  <c r="W42" i="6" l="1"/>
  <c r="X42" i="6" s="1"/>
  <c r="S42" i="6"/>
  <c r="T42" i="6" s="1"/>
  <c r="U42" i="6" s="1"/>
  <c r="V42" i="6" s="1"/>
  <c r="P43" i="6"/>
  <c r="Q43" i="6" s="1"/>
  <c r="AC43" i="6" l="1"/>
  <c r="N44" i="6" s="1"/>
  <c r="Z43" i="6"/>
  <c r="K44" i="6" s="1"/>
  <c r="AA43" i="6"/>
  <c r="L44" i="6" s="1"/>
  <c r="AB43" i="6"/>
  <c r="M44" i="6" s="1"/>
  <c r="AD43" i="6"/>
  <c r="O44" i="6" s="1"/>
  <c r="R43" i="6"/>
  <c r="W43" i="6" l="1"/>
  <c r="X43" i="6" s="1"/>
  <c r="S43" i="6"/>
  <c r="T43" i="6" s="1"/>
  <c r="U43" i="6" s="1"/>
  <c r="V43" i="6" s="1"/>
  <c r="P44" i="6"/>
  <c r="Q44" i="6" s="1"/>
  <c r="AD44" i="6" l="1"/>
  <c r="O45" i="6" s="1"/>
  <c r="Z44" i="6"/>
  <c r="K45" i="6" s="1"/>
  <c r="AA44" i="6"/>
  <c r="L45" i="6" s="1"/>
  <c r="R44" i="6"/>
  <c r="AB44" i="6"/>
  <c r="M45" i="6" s="1"/>
  <c r="AC44" i="6"/>
  <c r="N45" i="6" s="1"/>
  <c r="W44" i="6" l="1"/>
  <c r="X44" i="6" s="1"/>
  <c r="S44" i="6"/>
  <c r="T44" i="6" s="1"/>
  <c r="U44" i="6" s="1"/>
  <c r="V44" i="6" s="1"/>
  <c r="P45" i="6"/>
  <c r="Q45" i="6" s="1"/>
  <c r="R45" i="6" l="1"/>
  <c r="AA45" i="6"/>
  <c r="L46" i="6" s="1"/>
  <c r="AB45" i="6"/>
  <c r="M46" i="6" s="1"/>
  <c r="Z45" i="6"/>
  <c r="K46" i="6" s="1"/>
  <c r="AC45" i="6"/>
  <c r="N46" i="6" s="1"/>
  <c r="AD45" i="6"/>
  <c r="O46" i="6" s="1"/>
  <c r="W45" i="6" l="1"/>
  <c r="X45" i="6" s="1"/>
  <c r="S45" i="6"/>
  <c r="T45" i="6" s="1"/>
  <c r="U45" i="6" s="1"/>
  <c r="V45" i="6" s="1"/>
  <c r="P46" i="6"/>
  <c r="Q46" i="6" s="1"/>
  <c r="AB46" i="6" l="1"/>
  <c r="M47" i="6" s="1"/>
  <c r="AC46" i="6"/>
  <c r="N47" i="6" s="1"/>
  <c r="R46" i="6"/>
  <c r="Z46" i="6"/>
  <c r="K47" i="6" s="1"/>
  <c r="AA46" i="6"/>
  <c r="L47" i="6" s="1"/>
  <c r="AD46" i="6"/>
  <c r="O47" i="6" s="1"/>
  <c r="W46" i="6" l="1"/>
  <c r="X46" i="6" s="1"/>
  <c r="S46" i="6"/>
  <c r="T46" i="6" s="1"/>
  <c r="U46" i="6" s="1"/>
  <c r="V46" i="6" s="1"/>
  <c r="P47" i="6"/>
  <c r="Q47" i="6" s="1"/>
  <c r="AD47" i="6" l="1"/>
  <c r="O48" i="6" s="1"/>
  <c r="AB47" i="6"/>
  <c r="M48" i="6" s="1"/>
  <c r="AC47" i="6"/>
  <c r="N48" i="6" s="1"/>
  <c r="R47" i="6"/>
  <c r="Z47" i="6"/>
  <c r="K48" i="6" s="1"/>
  <c r="AA47" i="6"/>
  <c r="L48" i="6" s="1"/>
  <c r="W47" i="6" l="1"/>
  <c r="X47" i="6" s="1"/>
  <c r="S47" i="6"/>
  <c r="T47" i="6" s="1"/>
  <c r="U47" i="6" s="1"/>
  <c r="V47" i="6" s="1"/>
  <c r="P48" i="6"/>
  <c r="Q48" i="6" s="1"/>
  <c r="Z48" i="6" l="1"/>
  <c r="K49" i="6" s="1"/>
  <c r="R48" i="6"/>
  <c r="AA48" i="6"/>
  <c r="L49" i="6" s="1"/>
  <c r="AB48" i="6"/>
  <c r="M49" i="6" s="1"/>
  <c r="AC48" i="6"/>
  <c r="N49" i="6" s="1"/>
  <c r="AD48" i="6"/>
  <c r="O49" i="6" s="1"/>
  <c r="W48" i="6" l="1"/>
  <c r="X48" i="6" s="1"/>
  <c r="S48" i="6"/>
  <c r="T48" i="6" s="1"/>
  <c r="U48" i="6" s="1"/>
  <c r="V48" i="6" s="1"/>
  <c r="P49" i="6"/>
  <c r="Q49" i="6" s="1"/>
  <c r="AB49" i="6" l="1"/>
  <c r="M50" i="6" s="1"/>
  <c r="AC49" i="6"/>
  <c r="N50" i="6" s="1"/>
  <c r="AD49" i="6"/>
  <c r="O50" i="6" s="1"/>
  <c r="R49" i="6"/>
  <c r="Z49" i="6"/>
  <c r="K50" i="6" s="1"/>
  <c r="AA49" i="6"/>
  <c r="L50" i="6" s="1"/>
  <c r="W49" i="6" l="1"/>
  <c r="X49" i="6" s="1"/>
  <c r="S49" i="6"/>
  <c r="T49" i="6" s="1"/>
  <c r="U49" i="6" s="1"/>
  <c r="V49" i="6" s="1"/>
  <c r="P50" i="6"/>
  <c r="Q50" i="6" s="1"/>
  <c r="R50" i="6" l="1"/>
  <c r="Z50" i="6"/>
  <c r="K51" i="6" s="1"/>
  <c r="AA50" i="6"/>
  <c r="L51" i="6" s="1"/>
  <c r="AB50" i="6"/>
  <c r="M51" i="6" s="1"/>
  <c r="AC50" i="6"/>
  <c r="N51" i="6" s="1"/>
  <c r="AD50" i="6"/>
  <c r="O51" i="6" s="1"/>
  <c r="W50" i="6" l="1"/>
  <c r="X50" i="6" s="1"/>
  <c r="S50" i="6"/>
  <c r="T50" i="6" s="1"/>
  <c r="U50" i="6" s="1"/>
  <c r="V50" i="6" s="1"/>
  <c r="P51" i="6"/>
  <c r="Q51" i="6" s="1"/>
  <c r="Z51" i="6" l="1"/>
  <c r="K52" i="6" s="1"/>
  <c r="AA51" i="6"/>
  <c r="L52" i="6" s="1"/>
  <c r="AB51" i="6"/>
  <c r="M52" i="6" s="1"/>
  <c r="AD51" i="6"/>
  <c r="O52" i="6" s="1"/>
  <c r="R51" i="6"/>
  <c r="AC51" i="6"/>
  <c r="N52" i="6" s="1"/>
  <c r="W51" i="6" l="1"/>
  <c r="X51" i="6" s="1"/>
  <c r="S51" i="6"/>
  <c r="T51" i="6" s="1"/>
  <c r="U51" i="6" s="1"/>
  <c r="V51" i="6" s="1"/>
  <c r="P52" i="6"/>
  <c r="Q52" i="6" s="1"/>
  <c r="AB52" i="6" l="1"/>
  <c r="M53" i="6" s="1"/>
  <c r="AC52" i="6"/>
  <c r="N53" i="6" s="1"/>
  <c r="AD52" i="6"/>
  <c r="O53" i="6" s="1"/>
  <c r="Z52" i="6"/>
  <c r="K53" i="6" s="1"/>
  <c r="R52" i="6"/>
  <c r="AA52" i="6"/>
  <c r="L53" i="6" s="1"/>
  <c r="W52" i="6" l="1"/>
  <c r="X52" i="6" s="1"/>
  <c r="S52" i="6"/>
  <c r="T52" i="6" s="1"/>
  <c r="U52" i="6" s="1"/>
  <c r="V52" i="6" s="1"/>
  <c r="P53" i="6"/>
  <c r="Q53" i="6" s="1"/>
  <c r="AC53" i="6" l="1"/>
  <c r="N54" i="6" s="1"/>
  <c r="AD53" i="6"/>
  <c r="O54" i="6" s="1"/>
  <c r="R53" i="6"/>
  <c r="Z53" i="6"/>
  <c r="K54" i="6" s="1"/>
  <c r="AA53" i="6"/>
  <c r="L54" i="6" s="1"/>
  <c r="AB53" i="6"/>
  <c r="M54" i="6" s="1"/>
  <c r="W53" i="6" l="1"/>
  <c r="X53" i="6" s="1"/>
  <c r="S53" i="6"/>
  <c r="T53" i="6" s="1"/>
  <c r="U53" i="6" s="1"/>
  <c r="V53" i="6" s="1"/>
  <c r="P54" i="6"/>
  <c r="Q54" i="6" s="1"/>
  <c r="AD54" i="6" l="1"/>
  <c r="O55" i="6" s="1"/>
  <c r="R54" i="6"/>
  <c r="Z54" i="6"/>
  <c r="K55" i="6" s="1"/>
  <c r="AA54" i="6"/>
  <c r="L55" i="6" s="1"/>
  <c r="AB54" i="6"/>
  <c r="M55" i="6" s="1"/>
  <c r="AC54" i="6"/>
  <c r="N55" i="6" s="1"/>
  <c r="W54" i="6" l="1"/>
  <c r="X54" i="6" s="1"/>
  <c r="S54" i="6"/>
  <c r="T54" i="6" s="1"/>
  <c r="U54" i="6" s="1"/>
  <c r="V54" i="6" s="1"/>
  <c r="P55" i="6"/>
  <c r="Q55" i="6" s="1"/>
  <c r="R55" i="6" l="1"/>
  <c r="AB55" i="6"/>
  <c r="M56" i="6" s="1"/>
  <c r="AC55" i="6"/>
  <c r="N56" i="6" s="1"/>
  <c r="Z55" i="6"/>
  <c r="K56" i="6" s="1"/>
  <c r="AA55" i="6"/>
  <c r="L56" i="6" s="1"/>
  <c r="AD55" i="6"/>
  <c r="O56" i="6" s="1"/>
  <c r="W55" i="6" l="1"/>
  <c r="X55" i="6" s="1"/>
  <c r="S55" i="6"/>
  <c r="T55" i="6" s="1"/>
  <c r="U55" i="6" s="1"/>
  <c r="V55" i="6" s="1"/>
  <c r="P56" i="6"/>
  <c r="Q56" i="6" s="1"/>
  <c r="AC56" i="6" l="1"/>
  <c r="N57" i="6" s="1"/>
  <c r="AD56" i="6"/>
  <c r="O57" i="6" s="1"/>
  <c r="R56" i="6"/>
  <c r="Z56" i="6"/>
  <c r="K57" i="6" s="1"/>
  <c r="AA56" i="6"/>
  <c r="L57" i="6" s="1"/>
  <c r="AB56" i="6"/>
  <c r="M57" i="6" s="1"/>
  <c r="W56" i="6" l="1"/>
  <c r="X56" i="6" s="1"/>
  <c r="S56" i="6"/>
  <c r="T56" i="6" s="1"/>
  <c r="U56" i="6" s="1"/>
  <c r="V56" i="6" s="1"/>
  <c r="P57" i="6"/>
  <c r="Q57" i="6" s="1"/>
  <c r="Z57" i="6" l="1"/>
  <c r="K58" i="6" s="1"/>
  <c r="AD57" i="6"/>
  <c r="O58" i="6" s="1"/>
  <c r="R57" i="6"/>
  <c r="AA57" i="6"/>
  <c r="L58" i="6" s="1"/>
  <c r="AB57" i="6"/>
  <c r="M58" i="6" s="1"/>
  <c r="AC57" i="6"/>
  <c r="N58" i="6" s="1"/>
  <c r="W57" i="6" l="1"/>
  <c r="X57" i="6" s="1"/>
  <c r="S57" i="6"/>
  <c r="T57" i="6" s="1"/>
  <c r="U57" i="6" s="1"/>
  <c r="V57" i="6" s="1"/>
  <c r="P58" i="6"/>
  <c r="Q58" i="6" s="1"/>
  <c r="Z58" i="6" l="1"/>
  <c r="K59" i="6" s="1"/>
  <c r="AA58" i="6"/>
  <c r="L59" i="6" s="1"/>
  <c r="R58" i="6"/>
  <c r="AB58" i="6"/>
  <c r="M59" i="6" s="1"/>
  <c r="AC58" i="6"/>
  <c r="N59" i="6" s="1"/>
  <c r="AD58" i="6"/>
  <c r="O59" i="6" s="1"/>
  <c r="W58" i="6" l="1"/>
  <c r="X58" i="6" s="1"/>
  <c r="S58" i="6"/>
  <c r="T58" i="6" s="1"/>
  <c r="U58" i="6" s="1"/>
  <c r="V58" i="6" s="1"/>
  <c r="P59" i="6"/>
  <c r="Q59" i="6" s="1"/>
  <c r="AA59" i="6" l="1"/>
  <c r="L60" i="6" s="1"/>
  <c r="AB59" i="6"/>
  <c r="M60" i="6" s="1"/>
  <c r="AC59" i="6"/>
  <c r="N60" i="6" s="1"/>
  <c r="AD59" i="6"/>
  <c r="O60" i="6" s="1"/>
  <c r="R59" i="6"/>
  <c r="Z59" i="6"/>
  <c r="K60" i="6" s="1"/>
  <c r="W59" i="6" l="1"/>
  <c r="X59" i="6" s="1"/>
  <c r="S59" i="6"/>
  <c r="T59" i="6" s="1"/>
  <c r="U59" i="6" s="1"/>
  <c r="V59" i="6" s="1"/>
  <c r="P60" i="6"/>
  <c r="Q60" i="6" s="1"/>
  <c r="AB60" i="6" l="1"/>
  <c r="M61" i="6" s="1"/>
  <c r="AC60" i="6"/>
  <c r="N61" i="6" s="1"/>
  <c r="Z60" i="6"/>
  <c r="K61" i="6" s="1"/>
  <c r="AA60" i="6"/>
  <c r="L61" i="6" s="1"/>
  <c r="AD60" i="6"/>
  <c r="O61" i="6" s="1"/>
  <c r="R60" i="6"/>
  <c r="W60" i="6" l="1"/>
  <c r="X60" i="6" s="1"/>
  <c r="S60" i="6"/>
  <c r="T60" i="6" s="1"/>
  <c r="U60" i="6" s="1"/>
  <c r="V60" i="6" s="1"/>
  <c r="P61" i="6"/>
  <c r="Q61" i="6" s="1"/>
  <c r="AC61" i="6" l="1"/>
  <c r="N62" i="6" s="1"/>
  <c r="AD61" i="6"/>
  <c r="O62" i="6" s="1"/>
  <c r="R61" i="6"/>
  <c r="Z61" i="6"/>
  <c r="K62" i="6" s="1"/>
  <c r="AA61" i="6"/>
  <c r="L62" i="6" s="1"/>
  <c r="AB61" i="6"/>
  <c r="M62" i="6" s="1"/>
  <c r="W61" i="6" l="1"/>
  <c r="X61" i="6" s="1"/>
  <c r="S61" i="6"/>
  <c r="T61" i="6" s="1"/>
  <c r="U61" i="6" s="1"/>
  <c r="V61" i="6" s="1"/>
  <c r="P62" i="6"/>
  <c r="Q62" i="6" s="1"/>
  <c r="AD62" i="6" l="1"/>
  <c r="O63" i="6" s="1"/>
  <c r="R62" i="6"/>
  <c r="Z62" i="6"/>
  <c r="K63" i="6" s="1"/>
  <c r="AA62" i="6"/>
  <c r="L63" i="6" s="1"/>
  <c r="AB62" i="6"/>
  <c r="M63" i="6" s="1"/>
  <c r="AC62" i="6"/>
  <c r="N63" i="6" s="1"/>
  <c r="W62" i="6" l="1"/>
  <c r="X62" i="6" s="1"/>
  <c r="S62" i="6"/>
  <c r="T62" i="6" s="1"/>
  <c r="U62" i="6" s="1"/>
  <c r="V62" i="6" s="1"/>
  <c r="P63" i="6"/>
  <c r="Q63" i="6" s="1"/>
  <c r="R63" i="6" l="1"/>
  <c r="Z63" i="6"/>
  <c r="K64" i="6" s="1"/>
  <c r="AA63" i="6"/>
  <c r="L64" i="6" s="1"/>
  <c r="AB63" i="6"/>
  <c r="M64" i="6" s="1"/>
  <c r="AC63" i="6"/>
  <c r="N64" i="6" s="1"/>
  <c r="AD63" i="6"/>
  <c r="O64" i="6" s="1"/>
  <c r="W63" i="6" l="1"/>
  <c r="X63" i="6" s="1"/>
  <c r="S63" i="6"/>
  <c r="T63" i="6" s="1"/>
  <c r="U63" i="6" s="1"/>
  <c r="V63" i="6" s="1"/>
  <c r="P64" i="6"/>
  <c r="Q64" i="6" s="1"/>
  <c r="AB64" i="6" l="1"/>
  <c r="M65" i="6" s="1"/>
  <c r="AC64" i="6"/>
  <c r="N65" i="6" s="1"/>
  <c r="AD64" i="6"/>
  <c r="O65" i="6" s="1"/>
  <c r="R64" i="6"/>
  <c r="Z64" i="6"/>
  <c r="K65" i="6" s="1"/>
  <c r="AA64" i="6"/>
  <c r="L65" i="6" s="1"/>
  <c r="W64" i="6" l="1"/>
  <c r="X64" i="6" s="1"/>
  <c r="S64" i="6"/>
  <c r="T64" i="6" s="1"/>
  <c r="U64" i="6" s="1"/>
  <c r="V64" i="6" s="1"/>
  <c r="P65" i="6"/>
  <c r="Q65" i="6" s="1"/>
  <c r="Z65" i="6" l="1"/>
  <c r="K66" i="6" s="1"/>
  <c r="R65" i="6"/>
  <c r="AA65" i="6"/>
  <c r="L66" i="6" s="1"/>
  <c r="AB65" i="6"/>
  <c r="M66" i="6" s="1"/>
  <c r="AC65" i="6"/>
  <c r="N66" i="6" s="1"/>
  <c r="AD65" i="6"/>
  <c r="O66" i="6" s="1"/>
  <c r="W65" i="6" l="1"/>
  <c r="X65" i="6" s="1"/>
  <c r="S65" i="6"/>
  <c r="T65" i="6" s="1"/>
  <c r="U65" i="6" s="1"/>
  <c r="V65" i="6" s="1"/>
  <c r="P66" i="6"/>
  <c r="Q66" i="6" s="1"/>
  <c r="Z66" i="6" l="1"/>
  <c r="K67" i="6" s="1"/>
  <c r="AA66" i="6"/>
  <c r="L67" i="6" s="1"/>
  <c r="AD66" i="6"/>
  <c r="O67" i="6" s="1"/>
  <c r="R66" i="6"/>
  <c r="AB66" i="6"/>
  <c r="M67" i="6" s="1"/>
  <c r="AC66" i="6"/>
  <c r="N67" i="6" s="1"/>
  <c r="W66" i="6" l="1"/>
  <c r="X66" i="6" s="1"/>
  <c r="S66" i="6"/>
  <c r="T66" i="6" s="1"/>
  <c r="U66" i="6" s="1"/>
  <c r="V66" i="6" s="1"/>
  <c r="P67" i="6"/>
  <c r="Q67" i="6" s="1"/>
  <c r="AA67" i="6" l="1"/>
  <c r="L68" i="6" s="1"/>
  <c r="AB67" i="6"/>
  <c r="M68" i="6" s="1"/>
  <c r="Z67" i="6"/>
  <c r="K68" i="6" s="1"/>
  <c r="AC67" i="6"/>
  <c r="N68" i="6" s="1"/>
  <c r="AD67" i="6"/>
  <c r="O68" i="6" s="1"/>
  <c r="R67" i="6"/>
  <c r="W67" i="6" l="1"/>
  <c r="X67" i="6" s="1"/>
  <c r="S67" i="6"/>
  <c r="T67" i="6" s="1"/>
  <c r="U67" i="6" s="1"/>
  <c r="V67" i="6" s="1"/>
  <c r="P68" i="6"/>
  <c r="Q68" i="6" s="1"/>
  <c r="AC68" i="6" l="1"/>
  <c r="N69" i="6" s="1"/>
  <c r="AD68" i="6"/>
  <c r="O69" i="6" s="1"/>
  <c r="R68" i="6"/>
  <c r="Z68" i="6"/>
  <c r="K69" i="6" s="1"/>
  <c r="AA68" i="6"/>
  <c r="L69" i="6" s="1"/>
  <c r="AB68" i="6"/>
  <c r="M69" i="6" s="1"/>
  <c r="W68" i="6" l="1"/>
  <c r="X68" i="6" s="1"/>
  <c r="S68" i="6"/>
  <c r="T68" i="6" s="1"/>
  <c r="U68" i="6" s="1"/>
  <c r="V68" i="6" s="1"/>
  <c r="P69" i="6"/>
  <c r="Q69" i="6" s="1"/>
  <c r="AD69" i="6" l="1"/>
  <c r="O70" i="6" s="1"/>
  <c r="R69" i="6"/>
  <c r="Z69" i="6"/>
  <c r="K70" i="6" s="1"/>
  <c r="AA69" i="6"/>
  <c r="L70" i="6" s="1"/>
  <c r="AB69" i="6"/>
  <c r="M70" i="6" s="1"/>
  <c r="AC69" i="6"/>
  <c r="N70" i="6" s="1"/>
  <c r="W69" i="6" l="1"/>
  <c r="X69" i="6" s="1"/>
  <c r="S69" i="6"/>
  <c r="T69" i="6" s="1"/>
  <c r="U69" i="6" s="1"/>
  <c r="V69" i="6" s="1"/>
  <c r="P70" i="6"/>
  <c r="Q70" i="6" s="1"/>
  <c r="R70" i="6" l="1"/>
  <c r="Z70" i="6"/>
  <c r="K71" i="6" s="1"/>
  <c r="AA70" i="6"/>
  <c r="L71" i="6" s="1"/>
  <c r="AB70" i="6"/>
  <c r="M71" i="6" s="1"/>
  <c r="AC70" i="6"/>
  <c r="N71" i="6" s="1"/>
  <c r="AD70" i="6"/>
  <c r="O71" i="6" s="1"/>
  <c r="W70" i="6" l="1"/>
  <c r="X70" i="6" s="1"/>
  <c r="S70" i="6"/>
  <c r="T70" i="6" s="1"/>
  <c r="U70" i="6" s="1"/>
  <c r="V70" i="6" s="1"/>
  <c r="P71" i="6"/>
  <c r="Q71" i="6" s="1"/>
  <c r="Z71" i="6" l="1"/>
  <c r="K72" i="6" s="1"/>
  <c r="AA71" i="6"/>
  <c r="L72" i="6" s="1"/>
  <c r="AB71" i="6"/>
  <c r="M72" i="6" s="1"/>
  <c r="AC71" i="6"/>
  <c r="N72" i="6" s="1"/>
  <c r="AD71" i="6"/>
  <c r="O72" i="6" s="1"/>
  <c r="R71" i="6"/>
  <c r="W71" i="6" l="1"/>
  <c r="X71" i="6" s="1"/>
  <c r="S71" i="6"/>
  <c r="T71" i="6" s="1"/>
  <c r="U71" i="6" s="1"/>
  <c r="V71" i="6" s="1"/>
  <c r="P72" i="6"/>
  <c r="Q72" i="6" s="1"/>
  <c r="Z72" i="6" l="1"/>
  <c r="K73" i="6" s="1"/>
  <c r="AA72" i="6"/>
  <c r="L73" i="6" s="1"/>
  <c r="AB72" i="6"/>
  <c r="M73" i="6" s="1"/>
  <c r="AC72" i="6"/>
  <c r="N73" i="6" s="1"/>
  <c r="AD72" i="6"/>
  <c r="O73" i="6" s="1"/>
  <c r="R72" i="6"/>
  <c r="W72" i="6" l="1"/>
  <c r="X72" i="6" s="1"/>
  <c r="S72" i="6"/>
  <c r="T72" i="6" s="1"/>
  <c r="U72" i="6" s="1"/>
  <c r="V72" i="6" s="1"/>
  <c r="P73" i="6"/>
  <c r="Q73" i="6" s="1"/>
  <c r="Z73" i="6" l="1"/>
  <c r="K74" i="6" s="1"/>
  <c r="AA73" i="6"/>
  <c r="L74" i="6" s="1"/>
  <c r="AB73" i="6"/>
  <c r="M74" i="6" s="1"/>
  <c r="AC73" i="6"/>
  <c r="N74" i="6" s="1"/>
  <c r="AD73" i="6"/>
  <c r="O74" i="6" s="1"/>
  <c r="R73" i="6"/>
  <c r="W73" i="6" l="1"/>
  <c r="X73" i="6" s="1"/>
  <c r="S73" i="6"/>
  <c r="T73" i="6" s="1"/>
  <c r="U73" i="6" s="1"/>
  <c r="V73" i="6" s="1"/>
  <c r="P74" i="6"/>
  <c r="Q74" i="6" s="1"/>
  <c r="AA74" i="6" l="1"/>
  <c r="L75" i="6" s="1"/>
  <c r="AB74" i="6"/>
  <c r="M75" i="6" s="1"/>
  <c r="AC74" i="6"/>
  <c r="N75" i="6" s="1"/>
  <c r="AD74" i="6"/>
  <c r="O75" i="6" s="1"/>
  <c r="R74" i="6"/>
  <c r="Z74" i="6"/>
  <c r="K75" i="6" s="1"/>
  <c r="W74" i="6" l="1"/>
  <c r="X74" i="6" s="1"/>
  <c r="S74" i="6"/>
  <c r="T74" i="6" s="1"/>
  <c r="U74" i="6" s="1"/>
  <c r="V74" i="6" s="1"/>
  <c r="P75" i="6"/>
  <c r="Q75" i="6" s="1"/>
  <c r="AB75" i="6" l="1"/>
  <c r="M76" i="6" s="1"/>
  <c r="AC75" i="6"/>
  <c r="N76" i="6" s="1"/>
  <c r="AD75" i="6"/>
  <c r="O76" i="6" s="1"/>
  <c r="R75" i="6"/>
  <c r="Z75" i="6"/>
  <c r="K76" i="6" s="1"/>
  <c r="AA75" i="6"/>
  <c r="L76" i="6" s="1"/>
  <c r="W75" i="6" l="1"/>
  <c r="X75" i="6" s="1"/>
  <c r="S75" i="6"/>
  <c r="T75" i="6" s="1"/>
  <c r="U75" i="6" s="1"/>
  <c r="V75" i="6" s="1"/>
  <c r="P76" i="6"/>
  <c r="Q76" i="6" s="1"/>
  <c r="AC76" i="6" l="1"/>
  <c r="N77" i="6" s="1"/>
  <c r="AD76" i="6"/>
  <c r="O77" i="6" s="1"/>
  <c r="R76" i="6"/>
  <c r="Z76" i="6"/>
  <c r="K77" i="6" s="1"/>
  <c r="AA76" i="6"/>
  <c r="L77" i="6" s="1"/>
  <c r="AB76" i="6"/>
  <c r="M77" i="6" s="1"/>
  <c r="W76" i="6" l="1"/>
  <c r="X76" i="6" s="1"/>
  <c r="S76" i="6"/>
  <c r="T76" i="6" s="1"/>
  <c r="U76" i="6" s="1"/>
  <c r="V76" i="6" s="1"/>
  <c r="P77" i="6"/>
  <c r="Q77" i="6" s="1"/>
  <c r="AD77" i="6" l="1"/>
  <c r="O78" i="6" s="1"/>
  <c r="R77" i="6"/>
  <c r="Z77" i="6"/>
  <c r="K78" i="6" s="1"/>
  <c r="AA77" i="6"/>
  <c r="L78" i="6" s="1"/>
  <c r="AB77" i="6"/>
  <c r="M78" i="6" s="1"/>
  <c r="AC77" i="6"/>
  <c r="N78" i="6" s="1"/>
  <c r="W77" i="6" l="1"/>
  <c r="X77" i="6" s="1"/>
  <c r="S77" i="6"/>
  <c r="T77" i="6" s="1"/>
  <c r="U77" i="6" s="1"/>
  <c r="V77" i="6" s="1"/>
  <c r="P78" i="6"/>
  <c r="Q78" i="6" s="1"/>
  <c r="R78" i="6" l="1"/>
  <c r="Z78" i="6"/>
  <c r="K79" i="6" s="1"/>
  <c r="AA78" i="6"/>
  <c r="L79" i="6" s="1"/>
  <c r="AB78" i="6"/>
  <c r="M79" i="6" s="1"/>
  <c r="AC78" i="6"/>
  <c r="N79" i="6" s="1"/>
  <c r="AD78" i="6"/>
  <c r="O79" i="6" s="1"/>
  <c r="W78" i="6" l="1"/>
  <c r="X78" i="6" s="1"/>
  <c r="S78" i="6"/>
  <c r="T78" i="6" s="1"/>
  <c r="U78" i="6" s="1"/>
  <c r="V78" i="6" s="1"/>
  <c r="P79" i="6"/>
  <c r="Q79" i="6" s="1"/>
  <c r="Z79" i="6" l="1"/>
  <c r="K80" i="6" s="1"/>
  <c r="AA79" i="6"/>
  <c r="L80" i="6" s="1"/>
  <c r="AB79" i="6"/>
  <c r="M80" i="6" s="1"/>
  <c r="AC79" i="6"/>
  <c r="N80" i="6" s="1"/>
  <c r="AD79" i="6"/>
  <c r="O80" i="6" s="1"/>
  <c r="R79" i="6"/>
  <c r="W79" i="6" l="1"/>
  <c r="X79" i="6" s="1"/>
  <c r="S79" i="6"/>
  <c r="T79" i="6" s="1"/>
  <c r="U79" i="6" s="1"/>
  <c r="V79" i="6" s="1"/>
  <c r="P80" i="6"/>
  <c r="Q80" i="6" s="1"/>
  <c r="Z80" i="6" l="1"/>
  <c r="K81" i="6" s="1"/>
  <c r="AA80" i="6"/>
  <c r="L81" i="6" s="1"/>
  <c r="AB80" i="6"/>
  <c r="M81" i="6" s="1"/>
  <c r="AC80" i="6"/>
  <c r="N81" i="6" s="1"/>
  <c r="AD80" i="6"/>
  <c r="O81" i="6" s="1"/>
  <c r="R80" i="6"/>
  <c r="W80" i="6" l="1"/>
  <c r="X80" i="6" s="1"/>
  <c r="S80" i="6"/>
  <c r="T80" i="6" s="1"/>
  <c r="U80" i="6" s="1"/>
  <c r="V80" i="6" s="1"/>
  <c r="P81" i="6"/>
  <c r="Q81" i="6" s="1"/>
  <c r="Z81" i="6" l="1"/>
  <c r="K82" i="6" s="1"/>
  <c r="AA81" i="6"/>
  <c r="L82" i="6" s="1"/>
  <c r="AB81" i="6"/>
  <c r="M82" i="6" s="1"/>
  <c r="AC81" i="6"/>
  <c r="N82" i="6" s="1"/>
  <c r="AD81" i="6"/>
  <c r="O82" i="6" s="1"/>
  <c r="R81" i="6"/>
  <c r="W81" i="6" l="1"/>
  <c r="X81" i="6" s="1"/>
  <c r="S81" i="6"/>
  <c r="T81" i="6" s="1"/>
  <c r="U81" i="6" s="1"/>
  <c r="V81" i="6" s="1"/>
  <c r="P82" i="6"/>
  <c r="Q82" i="6" s="1"/>
  <c r="AA82" i="6" l="1"/>
  <c r="L83" i="6" s="1"/>
  <c r="AB82" i="6"/>
  <c r="M83" i="6" s="1"/>
  <c r="AC82" i="6"/>
  <c r="N83" i="6" s="1"/>
  <c r="AD82" i="6"/>
  <c r="O83" i="6" s="1"/>
  <c r="R82" i="6"/>
  <c r="Z82" i="6"/>
  <c r="K83" i="6" s="1"/>
  <c r="W82" i="6" l="1"/>
  <c r="X82" i="6" s="1"/>
  <c r="S82" i="6"/>
  <c r="T82" i="6" s="1"/>
  <c r="U82" i="6" s="1"/>
  <c r="V82" i="6" s="1"/>
  <c r="P83" i="6"/>
  <c r="Q83" i="6" s="1"/>
  <c r="AB83" i="6" l="1"/>
  <c r="M84" i="6" s="1"/>
  <c r="AC83" i="6"/>
  <c r="N84" i="6" s="1"/>
  <c r="AD83" i="6"/>
  <c r="O84" i="6" s="1"/>
  <c r="R83" i="6"/>
  <c r="Z83" i="6"/>
  <c r="K84" i="6" s="1"/>
  <c r="AA83" i="6"/>
  <c r="L84" i="6" s="1"/>
  <c r="W83" i="6" l="1"/>
  <c r="X83" i="6" s="1"/>
  <c r="S83" i="6"/>
  <c r="T83" i="6" s="1"/>
  <c r="U83" i="6" s="1"/>
  <c r="V83" i="6" s="1"/>
  <c r="P84" i="6"/>
  <c r="Q84" i="6" s="1"/>
  <c r="AC84" i="6" l="1"/>
  <c r="N85" i="6" s="1"/>
  <c r="N5" i="4" s="1"/>
  <c r="AD84" i="6"/>
  <c r="O85" i="6" s="1"/>
  <c r="O5" i="4" s="1"/>
  <c r="R84" i="6"/>
  <c r="Z84" i="6"/>
  <c r="K85" i="6" s="1"/>
  <c r="K5" i="4" s="1"/>
  <c r="AA84" i="6"/>
  <c r="L85" i="6" s="1"/>
  <c r="L5" i="4" s="1"/>
  <c r="AB84" i="6"/>
  <c r="M85" i="6" s="1"/>
  <c r="M5" i="4" s="1"/>
  <c r="P23" i="4" l="1"/>
  <c r="Q23" i="4" s="1"/>
  <c r="R23" i="4" s="1"/>
  <c r="P12" i="4"/>
  <c r="Q12" i="4" s="1"/>
  <c r="R12" i="4" s="1"/>
  <c r="P20" i="4"/>
  <c r="Q20" i="4" s="1"/>
  <c r="R20" i="4" s="1"/>
  <c r="P5" i="4"/>
  <c r="Q5" i="4" s="1"/>
  <c r="R5" i="4" s="1"/>
  <c r="P11" i="4"/>
  <c r="Q11" i="4" s="1"/>
  <c r="R11" i="4" s="1"/>
  <c r="P7" i="4"/>
  <c r="Q7" i="4" s="1"/>
  <c r="R7" i="4" s="1"/>
  <c r="P8" i="4"/>
  <c r="Q8" i="4" s="1"/>
  <c r="R8" i="4" s="1"/>
  <c r="P16" i="4"/>
  <c r="Q16" i="4" s="1"/>
  <c r="R16" i="4" s="1"/>
  <c r="P24" i="4"/>
  <c r="Q24" i="4" s="1"/>
  <c r="R24" i="4" s="1"/>
  <c r="P19" i="4"/>
  <c r="Q19" i="4" s="1"/>
  <c r="R19" i="4" s="1"/>
  <c r="P9" i="4"/>
  <c r="Q9" i="4" s="1"/>
  <c r="R9" i="4" s="1"/>
  <c r="P13" i="4"/>
  <c r="Q13" i="4" s="1"/>
  <c r="R13" i="4" s="1"/>
  <c r="P17" i="4"/>
  <c r="Q17" i="4" s="1"/>
  <c r="R17" i="4" s="1"/>
  <c r="P21" i="4"/>
  <c r="Q21" i="4" s="1"/>
  <c r="R21" i="4" s="1"/>
  <c r="P15" i="4"/>
  <c r="Q15" i="4" s="1"/>
  <c r="R15" i="4" s="1"/>
  <c r="P10" i="4"/>
  <c r="Q10" i="4" s="1"/>
  <c r="R10" i="4" s="1"/>
  <c r="P14" i="4"/>
  <c r="Q14" i="4" s="1"/>
  <c r="R14" i="4" s="1"/>
  <c r="P18" i="4"/>
  <c r="Q18" i="4" s="1"/>
  <c r="R18" i="4" s="1"/>
  <c r="P22" i="4"/>
  <c r="Q22" i="4" s="1"/>
  <c r="R22" i="4" s="1"/>
  <c r="P6" i="4"/>
  <c r="Q6" i="4" s="1"/>
  <c r="R6" i="4" s="1"/>
  <c r="W84" i="6"/>
  <c r="X84" i="6" s="1"/>
  <c r="N409" i="6" s="1"/>
  <c r="S84" i="6"/>
  <c r="T84" i="6" s="1"/>
  <c r="U84" i="6" s="1"/>
  <c r="V84" i="6" s="1"/>
  <c r="O409" i="6" s="1"/>
  <c r="P85" i="6"/>
  <c r="Q85" i="6" s="1"/>
  <c r="S15" i="4" l="1"/>
  <c r="T15" i="4" s="1"/>
  <c r="U15" i="4" s="1"/>
  <c r="W15" i="4"/>
  <c r="S8" i="4"/>
  <c r="T8" i="4" s="1"/>
  <c r="U8" i="4" s="1"/>
  <c r="W8" i="4"/>
  <c r="S10" i="4"/>
  <c r="T10" i="4" s="1"/>
  <c r="U10" i="4" s="1"/>
  <c r="W10" i="4"/>
  <c r="S21" i="4"/>
  <c r="T21" i="4" s="1"/>
  <c r="U21" i="4" s="1"/>
  <c r="W21" i="4"/>
  <c r="S7" i="4"/>
  <c r="T7" i="4" s="1"/>
  <c r="U7" i="4" s="1"/>
  <c r="W7" i="4"/>
  <c r="S17" i="4"/>
  <c r="T17" i="4" s="1"/>
  <c r="U17" i="4" s="1"/>
  <c r="W17" i="4"/>
  <c r="S11" i="4"/>
  <c r="T11" i="4" s="1"/>
  <c r="U11" i="4" s="1"/>
  <c r="W11" i="4"/>
  <c r="W6" i="4"/>
  <c r="S6" i="4"/>
  <c r="T6" i="4" s="1"/>
  <c r="U6" i="4" s="1"/>
  <c r="V6" i="4" s="1"/>
  <c r="S13" i="4"/>
  <c r="T13" i="4" s="1"/>
  <c r="U13" i="4" s="1"/>
  <c r="W13" i="4"/>
  <c r="X5" i="4"/>
  <c r="S5" i="4"/>
  <c r="T5" i="4" s="1"/>
  <c r="U5" i="4" s="1"/>
  <c r="V5" i="4" s="1"/>
  <c r="S16" i="4"/>
  <c r="T16" i="4" s="1"/>
  <c r="U16" i="4" s="1"/>
  <c r="W16" i="4"/>
  <c r="S22" i="4"/>
  <c r="T22" i="4" s="1"/>
  <c r="U22" i="4" s="1"/>
  <c r="W22" i="4"/>
  <c r="S9" i="4"/>
  <c r="T9" i="4" s="1"/>
  <c r="U9" i="4" s="1"/>
  <c r="W9" i="4"/>
  <c r="S20" i="4"/>
  <c r="T20" i="4" s="1"/>
  <c r="U20" i="4" s="1"/>
  <c r="W20" i="4"/>
  <c r="S18" i="4"/>
  <c r="T18" i="4" s="1"/>
  <c r="U18" i="4" s="1"/>
  <c r="W18" i="4"/>
  <c r="S19" i="4"/>
  <c r="T19" i="4" s="1"/>
  <c r="U19" i="4" s="1"/>
  <c r="W19" i="4"/>
  <c r="S12" i="4"/>
  <c r="T12" i="4" s="1"/>
  <c r="U12" i="4" s="1"/>
  <c r="W12" i="4"/>
  <c r="S14" i="4"/>
  <c r="T14" i="4" s="1"/>
  <c r="U14" i="4" s="1"/>
  <c r="W14" i="4"/>
  <c r="S24" i="4"/>
  <c r="T24" i="4" s="1"/>
  <c r="U24" i="4" s="1"/>
  <c r="W24" i="4"/>
  <c r="S23" i="4"/>
  <c r="T23" i="4" s="1"/>
  <c r="U23" i="4" s="1"/>
  <c r="W23" i="4"/>
  <c r="AD85" i="6"/>
  <c r="O86" i="6" s="1"/>
  <c r="R85" i="6"/>
  <c r="Z85" i="6"/>
  <c r="K86" i="6" s="1"/>
  <c r="AA85" i="6"/>
  <c r="L86" i="6" s="1"/>
  <c r="AB85" i="6"/>
  <c r="M86" i="6" s="1"/>
  <c r="AC85" i="6"/>
  <c r="N86" i="6" s="1"/>
  <c r="X6" i="4" l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R108" i="4" s="1"/>
  <c r="V8" i="4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S108" i="4" s="1"/>
  <c r="W85" i="6"/>
  <c r="X85" i="6" s="1"/>
  <c r="S85" i="6"/>
  <c r="T85" i="6" s="1"/>
  <c r="U85" i="6" s="1"/>
  <c r="V85" i="6" s="1"/>
  <c r="V7" i="4"/>
  <c r="P86" i="6"/>
  <c r="Q86" i="6" s="1"/>
  <c r="R86" i="6" l="1"/>
  <c r="Z86" i="6"/>
  <c r="K87" i="6" s="1"/>
  <c r="AA86" i="6"/>
  <c r="L87" i="6" s="1"/>
  <c r="AB86" i="6"/>
  <c r="M87" i="6" s="1"/>
  <c r="AC86" i="6"/>
  <c r="N87" i="6" s="1"/>
  <c r="AD86" i="6"/>
  <c r="O87" i="6" s="1"/>
  <c r="W86" i="6" l="1"/>
  <c r="X86" i="6" s="1"/>
  <c r="S86" i="6"/>
  <c r="T86" i="6" s="1"/>
  <c r="U86" i="6" s="1"/>
  <c r="V86" i="6" s="1"/>
  <c r="P87" i="6"/>
  <c r="Q87" i="6" s="1"/>
  <c r="Z87" i="6" l="1"/>
  <c r="K88" i="6" s="1"/>
  <c r="AA87" i="6"/>
  <c r="L88" i="6" s="1"/>
  <c r="AB87" i="6"/>
  <c r="M88" i="6" s="1"/>
  <c r="AC87" i="6"/>
  <c r="N88" i="6" s="1"/>
  <c r="AD87" i="6"/>
  <c r="O88" i="6" s="1"/>
  <c r="R87" i="6"/>
  <c r="W87" i="6" l="1"/>
  <c r="X87" i="6" s="1"/>
  <c r="S87" i="6"/>
  <c r="T87" i="6" s="1"/>
  <c r="U87" i="6" s="1"/>
  <c r="V87" i="6" s="1"/>
  <c r="P88" i="6"/>
  <c r="Q88" i="6" s="1"/>
  <c r="Z88" i="6" l="1"/>
  <c r="K89" i="6" s="1"/>
  <c r="AA88" i="6"/>
  <c r="L89" i="6" s="1"/>
  <c r="AB88" i="6"/>
  <c r="M89" i="6" s="1"/>
  <c r="AC88" i="6"/>
  <c r="N89" i="6" s="1"/>
  <c r="AD88" i="6"/>
  <c r="O89" i="6" s="1"/>
  <c r="R88" i="6"/>
  <c r="W88" i="6" l="1"/>
  <c r="X88" i="6" s="1"/>
  <c r="S88" i="6"/>
  <c r="T88" i="6" s="1"/>
  <c r="U88" i="6" s="1"/>
  <c r="V88" i="6" s="1"/>
  <c r="P89" i="6"/>
  <c r="Q89" i="6" s="1"/>
  <c r="Z89" i="6" l="1"/>
  <c r="K90" i="6" s="1"/>
  <c r="AA89" i="6"/>
  <c r="L90" i="6" s="1"/>
  <c r="AB89" i="6"/>
  <c r="M90" i="6" s="1"/>
  <c r="AC89" i="6"/>
  <c r="N90" i="6" s="1"/>
  <c r="AD89" i="6"/>
  <c r="O90" i="6" s="1"/>
  <c r="R89" i="6"/>
  <c r="W89" i="6" l="1"/>
  <c r="X89" i="6" s="1"/>
  <c r="S89" i="6"/>
  <c r="T89" i="6" s="1"/>
  <c r="U89" i="6" s="1"/>
  <c r="V89" i="6" s="1"/>
  <c r="P90" i="6"/>
  <c r="Q90" i="6" s="1"/>
  <c r="AA90" i="6" l="1"/>
  <c r="L91" i="6" s="1"/>
  <c r="AB90" i="6"/>
  <c r="M91" i="6" s="1"/>
  <c r="AC90" i="6"/>
  <c r="N91" i="6" s="1"/>
  <c r="AD90" i="6"/>
  <c r="O91" i="6" s="1"/>
  <c r="R90" i="6"/>
  <c r="Z90" i="6"/>
  <c r="K91" i="6" s="1"/>
  <c r="W90" i="6" l="1"/>
  <c r="X90" i="6" s="1"/>
  <c r="S90" i="6"/>
  <c r="T90" i="6" s="1"/>
  <c r="U90" i="6" s="1"/>
  <c r="V90" i="6" s="1"/>
  <c r="P91" i="6"/>
  <c r="Q91" i="6" s="1"/>
  <c r="AB91" i="6" l="1"/>
  <c r="M92" i="6" s="1"/>
  <c r="AC91" i="6"/>
  <c r="N92" i="6" s="1"/>
  <c r="AD91" i="6"/>
  <c r="O92" i="6" s="1"/>
  <c r="R91" i="6"/>
  <c r="Z91" i="6"/>
  <c r="K92" i="6" s="1"/>
  <c r="AA91" i="6"/>
  <c r="L92" i="6" s="1"/>
  <c r="W91" i="6" l="1"/>
  <c r="X91" i="6" s="1"/>
  <c r="S91" i="6"/>
  <c r="T91" i="6" s="1"/>
  <c r="U91" i="6" s="1"/>
  <c r="V91" i="6" s="1"/>
  <c r="P92" i="6"/>
  <c r="Q92" i="6" s="1"/>
  <c r="AC92" i="6" l="1"/>
  <c r="N93" i="6" s="1"/>
  <c r="AD92" i="6"/>
  <c r="O93" i="6" s="1"/>
  <c r="R92" i="6"/>
  <c r="Z92" i="6"/>
  <c r="K93" i="6" s="1"/>
  <c r="AA92" i="6"/>
  <c r="L93" i="6" s="1"/>
  <c r="AB92" i="6"/>
  <c r="M93" i="6" s="1"/>
  <c r="W92" i="6" l="1"/>
  <c r="X92" i="6" s="1"/>
  <c r="S92" i="6"/>
  <c r="T92" i="6" s="1"/>
  <c r="U92" i="6" s="1"/>
  <c r="V92" i="6" s="1"/>
  <c r="P93" i="6"/>
  <c r="Q93" i="6" s="1"/>
  <c r="AD93" i="6" l="1"/>
  <c r="O94" i="6" s="1"/>
  <c r="R93" i="6"/>
  <c r="AA93" i="6"/>
  <c r="L94" i="6" s="1"/>
  <c r="AB93" i="6"/>
  <c r="M94" i="6" s="1"/>
  <c r="AC93" i="6"/>
  <c r="N94" i="6" s="1"/>
  <c r="Z93" i="6"/>
  <c r="K94" i="6" s="1"/>
  <c r="W93" i="6" l="1"/>
  <c r="X93" i="6" s="1"/>
  <c r="S93" i="6"/>
  <c r="T93" i="6" s="1"/>
  <c r="U93" i="6" s="1"/>
  <c r="V93" i="6" s="1"/>
  <c r="P94" i="6"/>
  <c r="Q94" i="6" s="1"/>
  <c r="R94" i="6" l="1"/>
  <c r="Z94" i="6"/>
  <c r="K95" i="6" s="1"/>
  <c r="AB94" i="6"/>
  <c r="M95" i="6" s="1"/>
  <c r="AC94" i="6"/>
  <c r="N95" i="6" s="1"/>
  <c r="AA94" i="6"/>
  <c r="L95" i="6" s="1"/>
  <c r="AD94" i="6"/>
  <c r="O95" i="6" s="1"/>
  <c r="W94" i="6" l="1"/>
  <c r="X94" i="6" s="1"/>
  <c r="S94" i="6"/>
  <c r="T94" i="6" s="1"/>
  <c r="U94" i="6" s="1"/>
  <c r="V94" i="6" s="1"/>
  <c r="P95" i="6"/>
  <c r="Q95" i="6" s="1"/>
  <c r="Z95" i="6" l="1"/>
  <c r="K96" i="6" s="1"/>
  <c r="AA95" i="6"/>
  <c r="L96" i="6" s="1"/>
  <c r="AC95" i="6"/>
  <c r="N96" i="6" s="1"/>
  <c r="AD95" i="6"/>
  <c r="O96" i="6" s="1"/>
  <c r="R95" i="6"/>
  <c r="AB95" i="6"/>
  <c r="M96" i="6" s="1"/>
  <c r="W95" i="6" l="1"/>
  <c r="X95" i="6" s="1"/>
  <c r="S95" i="6"/>
  <c r="T95" i="6" s="1"/>
  <c r="U95" i="6" s="1"/>
  <c r="V95" i="6" s="1"/>
  <c r="P96" i="6"/>
  <c r="Q96" i="6" s="1"/>
  <c r="Z96" i="6" l="1"/>
  <c r="K97" i="6" s="1"/>
  <c r="AA96" i="6"/>
  <c r="L97" i="6" s="1"/>
  <c r="AB96" i="6"/>
  <c r="M97" i="6" s="1"/>
  <c r="AD96" i="6"/>
  <c r="O97" i="6" s="1"/>
  <c r="AC96" i="6"/>
  <c r="N97" i="6" s="1"/>
  <c r="R96" i="6"/>
  <c r="W96" i="6" l="1"/>
  <c r="X96" i="6" s="1"/>
  <c r="S96" i="6"/>
  <c r="T96" i="6" s="1"/>
  <c r="U96" i="6" s="1"/>
  <c r="V96" i="6" s="1"/>
  <c r="P97" i="6"/>
  <c r="Q97" i="6" s="1"/>
  <c r="Z97" i="6" l="1"/>
  <c r="K98" i="6" s="1"/>
  <c r="AA97" i="6"/>
  <c r="L98" i="6" s="1"/>
  <c r="AB97" i="6"/>
  <c r="M98" i="6" s="1"/>
  <c r="AC97" i="6"/>
  <c r="N98" i="6" s="1"/>
  <c r="R97" i="6"/>
  <c r="AD97" i="6"/>
  <c r="O98" i="6" s="1"/>
  <c r="W97" i="6" l="1"/>
  <c r="X97" i="6" s="1"/>
  <c r="S97" i="6"/>
  <c r="T97" i="6" s="1"/>
  <c r="U97" i="6" s="1"/>
  <c r="V97" i="6" s="1"/>
  <c r="P98" i="6"/>
  <c r="Q98" i="6" s="1"/>
  <c r="AA98" i="6" l="1"/>
  <c r="L99" i="6" s="1"/>
  <c r="AB98" i="6"/>
  <c r="M99" i="6" s="1"/>
  <c r="AD98" i="6"/>
  <c r="O99" i="6" s="1"/>
  <c r="R98" i="6"/>
  <c r="Z98" i="6"/>
  <c r="K99" i="6" s="1"/>
  <c r="AC98" i="6"/>
  <c r="N99" i="6" s="1"/>
  <c r="W98" i="6" l="1"/>
  <c r="X98" i="6" s="1"/>
  <c r="S98" i="6"/>
  <c r="T98" i="6" s="1"/>
  <c r="U98" i="6" s="1"/>
  <c r="V98" i="6" s="1"/>
  <c r="P99" i="6"/>
  <c r="Q99" i="6" s="1"/>
  <c r="AB99" i="6" l="1"/>
  <c r="M100" i="6" s="1"/>
  <c r="AC99" i="6"/>
  <c r="N100" i="6" s="1"/>
  <c r="R99" i="6"/>
  <c r="AA99" i="6"/>
  <c r="L100" i="6" s="1"/>
  <c r="AD99" i="6"/>
  <c r="O100" i="6" s="1"/>
  <c r="Z99" i="6"/>
  <c r="K100" i="6" s="1"/>
  <c r="W99" i="6" l="1"/>
  <c r="X99" i="6" s="1"/>
  <c r="S99" i="6"/>
  <c r="T99" i="6" s="1"/>
  <c r="U99" i="6" s="1"/>
  <c r="V99" i="6" s="1"/>
  <c r="P100" i="6"/>
  <c r="Q100" i="6" s="1"/>
  <c r="AA100" i="6" l="1"/>
  <c r="L101" i="6" s="1"/>
  <c r="AB100" i="6"/>
  <c r="M101" i="6" s="1"/>
  <c r="AC100" i="6"/>
  <c r="N101" i="6" s="1"/>
  <c r="AD100" i="6"/>
  <c r="O101" i="6" s="1"/>
  <c r="Z100" i="6"/>
  <c r="K101" i="6" s="1"/>
  <c r="R100" i="6"/>
  <c r="W100" i="6" l="1"/>
  <c r="X100" i="6" s="1"/>
  <c r="S100" i="6"/>
  <c r="T100" i="6" s="1"/>
  <c r="U100" i="6" s="1"/>
  <c r="V100" i="6" s="1"/>
  <c r="P101" i="6"/>
  <c r="Q101" i="6" s="1"/>
  <c r="AB101" i="6" l="1"/>
  <c r="M102" i="6" s="1"/>
  <c r="AC101" i="6"/>
  <c r="N102" i="6" s="1"/>
  <c r="AD101" i="6"/>
  <c r="O102" i="6" s="1"/>
  <c r="R101" i="6"/>
  <c r="Z101" i="6"/>
  <c r="K102" i="6" s="1"/>
  <c r="AA101" i="6"/>
  <c r="L102" i="6" s="1"/>
  <c r="W101" i="6" l="1"/>
  <c r="X101" i="6" s="1"/>
  <c r="S101" i="6"/>
  <c r="T101" i="6" s="1"/>
  <c r="U101" i="6" s="1"/>
  <c r="V101" i="6" s="1"/>
  <c r="P102" i="6"/>
  <c r="Q102" i="6" s="1"/>
  <c r="AC102" i="6" l="1"/>
  <c r="N103" i="6" s="1"/>
  <c r="AD102" i="6"/>
  <c r="O103" i="6" s="1"/>
  <c r="R102" i="6"/>
  <c r="Z102" i="6"/>
  <c r="K103" i="6" s="1"/>
  <c r="AA102" i="6"/>
  <c r="L103" i="6" s="1"/>
  <c r="AB102" i="6"/>
  <c r="M103" i="6" s="1"/>
  <c r="W102" i="6" l="1"/>
  <c r="X102" i="6" s="1"/>
  <c r="S102" i="6"/>
  <c r="T102" i="6" s="1"/>
  <c r="U102" i="6" s="1"/>
  <c r="V102" i="6" s="1"/>
  <c r="P103" i="6"/>
  <c r="Q103" i="6" s="1"/>
  <c r="AD103" i="6" l="1"/>
  <c r="O104" i="6" s="1"/>
  <c r="R103" i="6"/>
  <c r="AA103" i="6"/>
  <c r="L104" i="6" s="1"/>
  <c r="AB103" i="6"/>
  <c r="M104" i="6" s="1"/>
  <c r="Z103" i="6"/>
  <c r="K104" i="6" s="1"/>
  <c r="AC103" i="6"/>
  <c r="N104" i="6" s="1"/>
  <c r="W103" i="6" l="1"/>
  <c r="X103" i="6" s="1"/>
  <c r="S103" i="6"/>
  <c r="T103" i="6" s="1"/>
  <c r="U103" i="6" s="1"/>
  <c r="V103" i="6" s="1"/>
  <c r="P104" i="6"/>
  <c r="Q104" i="6" s="1"/>
  <c r="R104" i="6" l="1"/>
  <c r="Z104" i="6"/>
  <c r="K105" i="6" s="1"/>
  <c r="AB104" i="6"/>
  <c r="M105" i="6" s="1"/>
  <c r="AC104" i="6"/>
  <c r="N105" i="6" s="1"/>
  <c r="AD104" i="6"/>
  <c r="O105" i="6" s="1"/>
  <c r="AA104" i="6"/>
  <c r="L105" i="6" s="1"/>
  <c r="W104" i="6" l="1"/>
  <c r="X104" i="6" s="1"/>
  <c r="S104" i="6"/>
  <c r="T104" i="6" s="1"/>
  <c r="U104" i="6" s="1"/>
  <c r="V104" i="6" s="1"/>
  <c r="P105" i="6"/>
  <c r="Q105" i="6" s="1"/>
  <c r="Z105" i="6" l="1"/>
  <c r="K106" i="6" s="1"/>
  <c r="AA105" i="6"/>
  <c r="L106" i="6" s="1"/>
  <c r="AC105" i="6"/>
  <c r="N106" i="6" s="1"/>
  <c r="AD105" i="6"/>
  <c r="O106" i="6" s="1"/>
  <c r="R105" i="6"/>
  <c r="AB105" i="6"/>
  <c r="M106" i="6" s="1"/>
  <c r="W105" i="6" l="1"/>
  <c r="X105" i="6" s="1"/>
  <c r="S105" i="6"/>
  <c r="T105" i="6" s="1"/>
  <c r="U105" i="6" s="1"/>
  <c r="V105" i="6" s="1"/>
  <c r="P106" i="6"/>
  <c r="Q106" i="6" s="1"/>
  <c r="Z106" i="6" l="1"/>
  <c r="K107" i="6" s="1"/>
  <c r="AA106" i="6"/>
  <c r="L107" i="6" s="1"/>
  <c r="AB106" i="6"/>
  <c r="M107" i="6" s="1"/>
  <c r="AD106" i="6"/>
  <c r="O107" i="6" s="1"/>
  <c r="R106" i="6"/>
  <c r="AC106" i="6"/>
  <c r="N107" i="6" s="1"/>
  <c r="W106" i="6" l="1"/>
  <c r="X106" i="6" s="1"/>
  <c r="S106" i="6"/>
  <c r="T106" i="6" s="1"/>
  <c r="U106" i="6" s="1"/>
  <c r="V106" i="6" s="1"/>
  <c r="P107" i="6"/>
  <c r="Q107" i="6" s="1"/>
  <c r="Z107" i="6" l="1"/>
  <c r="K108" i="6" s="1"/>
  <c r="AA107" i="6"/>
  <c r="L108" i="6" s="1"/>
  <c r="AB107" i="6"/>
  <c r="M108" i="6" s="1"/>
  <c r="AC107" i="6"/>
  <c r="N108" i="6" s="1"/>
  <c r="R107" i="6"/>
  <c r="AD107" i="6"/>
  <c r="O108" i="6" s="1"/>
  <c r="W107" i="6" l="1"/>
  <c r="X107" i="6" s="1"/>
  <c r="S107" i="6"/>
  <c r="T107" i="6" s="1"/>
  <c r="U107" i="6" s="1"/>
  <c r="V107" i="6" s="1"/>
  <c r="P108" i="6"/>
  <c r="Q108" i="6" s="1"/>
  <c r="AA108" i="6" l="1"/>
  <c r="L109" i="6" s="1"/>
  <c r="AB108" i="6"/>
  <c r="M109" i="6" s="1"/>
  <c r="AC108" i="6"/>
  <c r="N109" i="6" s="1"/>
  <c r="AD108" i="6"/>
  <c r="O109" i="6" s="1"/>
  <c r="Z108" i="6"/>
  <c r="K109" i="6" s="1"/>
  <c r="R108" i="6"/>
  <c r="W108" i="6" l="1"/>
  <c r="X108" i="6" s="1"/>
  <c r="S108" i="6"/>
  <c r="T108" i="6" s="1"/>
  <c r="U108" i="6" s="1"/>
  <c r="V108" i="6" s="1"/>
  <c r="P109" i="6"/>
  <c r="Q109" i="6" s="1"/>
  <c r="AB109" i="6" l="1"/>
  <c r="M110" i="6" s="1"/>
  <c r="AC109" i="6"/>
  <c r="N110" i="6" s="1"/>
  <c r="AD109" i="6"/>
  <c r="O110" i="6" s="1"/>
  <c r="R109" i="6"/>
  <c r="Z109" i="6"/>
  <c r="K110" i="6" s="1"/>
  <c r="AA109" i="6"/>
  <c r="L110" i="6" s="1"/>
  <c r="W109" i="6" l="1"/>
  <c r="X109" i="6" s="1"/>
  <c r="S109" i="6"/>
  <c r="T109" i="6" s="1"/>
  <c r="U109" i="6" s="1"/>
  <c r="V109" i="6" s="1"/>
  <c r="P110" i="6"/>
  <c r="Q110" i="6" s="1"/>
  <c r="AC110" i="6" l="1"/>
  <c r="N111" i="6" s="1"/>
  <c r="AD110" i="6"/>
  <c r="O111" i="6" s="1"/>
  <c r="R110" i="6"/>
  <c r="Z110" i="6"/>
  <c r="K111" i="6" s="1"/>
  <c r="AA110" i="6"/>
  <c r="L111" i="6" s="1"/>
  <c r="AB110" i="6"/>
  <c r="M111" i="6" s="1"/>
  <c r="W110" i="6" l="1"/>
  <c r="X110" i="6" s="1"/>
  <c r="S110" i="6"/>
  <c r="T110" i="6" s="1"/>
  <c r="U110" i="6" s="1"/>
  <c r="V110" i="6" s="1"/>
  <c r="P111" i="6"/>
  <c r="Q111" i="6" s="1"/>
  <c r="AD111" i="6" l="1"/>
  <c r="O112" i="6" s="1"/>
  <c r="R111" i="6"/>
  <c r="AA111" i="6"/>
  <c r="L112" i="6" s="1"/>
  <c r="AB111" i="6"/>
  <c r="M112" i="6" s="1"/>
  <c r="AC111" i="6"/>
  <c r="N112" i="6" s="1"/>
  <c r="Z111" i="6"/>
  <c r="K112" i="6" s="1"/>
  <c r="W111" i="6" l="1"/>
  <c r="X111" i="6" s="1"/>
  <c r="S111" i="6"/>
  <c r="T111" i="6" s="1"/>
  <c r="U111" i="6" s="1"/>
  <c r="V111" i="6" s="1"/>
  <c r="P112" i="6"/>
  <c r="Q112" i="6" s="1"/>
  <c r="R112" i="6" l="1"/>
  <c r="Z112" i="6"/>
  <c r="K113" i="6" s="1"/>
  <c r="AB112" i="6"/>
  <c r="M113" i="6" s="1"/>
  <c r="AC112" i="6"/>
  <c r="N113" i="6" s="1"/>
  <c r="AD112" i="6"/>
  <c r="O113" i="6" s="1"/>
  <c r="AA112" i="6"/>
  <c r="L113" i="6" s="1"/>
  <c r="W112" i="6" l="1"/>
  <c r="X112" i="6" s="1"/>
  <c r="S112" i="6"/>
  <c r="T112" i="6" s="1"/>
  <c r="U112" i="6" s="1"/>
  <c r="V112" i="6" s="1"/>
  <c r="P113" i="6"/>
  <c r="Q113" i="6" s="1"/>
  <c r="Z113" i="6" l="1"/>
  <c r="K114" i="6" s="1"/>
  <c r="AA113" i="6"/>
  <c r="L114" i="6" s="1"/>
  <c r="AC113" i="6"/>
  <c r="N114" i="6" s="1"/>
  <c r="AD113" i="6"/>
  <c r="O114" i="6" s="1"/>
  <c r="R113" i="6"/>
  <c r="AB113" i="6"/>
  <c r="M114" i="6" s="1"/>
  <c r="W113" i="6" l="1"/>
  <c r="X113" i="6" s="1"/>
  <c r="S113" i="6"/>
  <c r="T113" i="6" s="1"/>
  <c r="U113" i="6" s="1"/>
  <c r="V113" i="6" s="1"/>
  <c r="P114" i="6"/>
  <c r="Q114" i="6" s="1"/>
  <c r="Z114" i="6" l="1"/>
  <c r="K115" i="6" s="1"/>
  <c r="AA114" i="6"/>
  <c r="L115" i="6" s="1"/>
  <c r="AB114" i="6"/>
  <c r="M115" i="6" s="1"/>
  <c r="AD114" i="6"/>
  <c r="O115" i="6" s="1"/>
  <c r="R114" i="6"/>
  <c r="AC114" i="6"/>
  <c r="N115" i="6" s="1"/>
  <c r="W114" i="6" l="1"/>
  <c r="X114" i="6" s="1"/>
  <c r="S114" i="6"/>
  <c r="T114" i="6" s="1"/>
  <c r="U114" i="6" s="1"/>
  <c r="V114" i="6" s="1"/>
  <c r="P115" i="6"/>
  <c r="Q115" i="6" s="1"/>
  <c r="Z115" i="6" l="1"/>
  <c r="K116" i="6" s="1"/>
  <c r="AA115" i="6"/>
  <c r="L116" i="6" s="1"/>
  <c r="AB115" i="6"/>
  <c r="M116" i="6" s="1"/>
  <c r="AC115" i="6"/>
  <c r="N116" i="6" s="1"/>
  <c r="R115" i="6"/>
  <c r="AD115" i="6"/>
  <c r="O116" i="6" s="1"/>
  <c r="W115" i="6" l="1"/>
  <c r="X115" i="6" s="1"/>
  <c r="S115" i="6"/>
  <c r="T115" i="6" s="1"/>
  <c r="U115" i="6" s="1"/>
  <c r="V115" i="6" s="1"/>
  <c r="P116" i="6"/>
  <c r="Q116" i="6" s="1"/>
  <c r="AA116" i="6" l="1"/>
  <c r="L117" i="6" s="1"/>
  <c r="AB116" i="6"/>
  <c r="M117" i="6" s="1"/>
  <c r="AC116" i="6"/>
  <c r="N117" i="6" s="1"/>
  <c r="AD116" i="6"/>
  <c r="O117" i="6" s="1"/>
  <c r="R116" i="6"/>
  <c r="Z116" i="6"/>
  <c r="K117" i="6" s="1"/>
  <c r="W116" i="6" l="1"/>
  <c r="X116" i="6" s="1"/>
  <c r="S116" i="6"/>
  <c r="T116" i="6" s="1"/>
  <c r="U116" i="6" s="1"/>
  <c r="V116" i="6" s="1"/>
  <c r="P117" i="6"/>
  <c r="Q117" i="6" s="1"/>
  <c r="AB117" i="6" l="1"/>
  <c r="M118" i="6" s="1"/>
  <c r="AC117" i="6"/>
  <c r="N118" i="6" s="1"/>
  <c r="AD117" i="6"/>
  <c r="O118" i="6" s="1"/>
  <c r="R117" i="6"/>
  <c r="Z117" i="6"/>
  <c r="K118" i="6" s="1"/>
  <c r="AA117" i="6"/>
  <c r="L118" i="6" s="1"/>
  <c r="W117" i="6" l="1"/>
  <c r="X117" i="6" s="1"/>
  <c r="S117" i="6"/>
  <c r="T117" i="6" s="1"/>
  <c r="U117" i="6" s="1"/>
  <c r="V117" i="6" s="1"/>
  <c r="P118" i="6"/>
  <c r="Q118" i="6" s="1"/>
  <c r="AC118" i="6" l="1"/>
  <c r="N119" i="6" s="1"/>
  <c r="AD118" i="6"/>
  <c r="O119" i="6" s="1"/>
  <c r="R118" i="6"/>
  <c r="Z118" i="6"/>
  <c r="K119" i="6" s="1"/>
  <c r="AA118" i="6"/>
  <c r="L119" i="6" s="1"/>
  <c r="AB118" i="6"/>
  <c r="M119" i="6" s="1"/>
  <c r="W118" i="6" l="1"/>
  <c r="X118" i="6" s="1"/>
  <c r="S118" i="6"/>
  <c r="T118" i="6" s="1"/>
  <c r="U118" i="6" s="1"/>
  <c r="V118" i="6" s="1"/>
  <c r="P119" i="6"/>
  <c r="Q119" i="6" s="1"/>
  <c r="AD119" i="6" l="1"/>
  <c r="O120" i="6" s="1"/>
  <c r="R119" i="6"/>
  <c r="AA119" i="6"/>
  <c r="L120" i="6" s="1"/>
  <c r="AB119" i="6"/>
  <c r="M120" i="6" s="1"/>
  <c r="AC119" i="6"/>
  <c r="N120" i="6" s="1"/>
  <c r="Z119" i="6"/>
  <c r="K120" i="6" s="1"/>
  <c r="W119" i="6" l="1"/>
  <c r="X119" i="6" s="1"/>
  <c r="S119" i="6"/>
  <c r="T119" i="6" s="1"/>
  <c r="U119" i="6" s="1"/>
  <c r="V119" i="6" s="1"/>
  <c r="P120" i="6"/>
  <c r="Q120" i="6" s="1"/>
  <c r="R120" i="6" l="1"/>
  <c r="Z120" i="6"/>
  <c r="K121" i="6" s="1"/>
  <c r="AB120" i="6"/>
  <c r="M121" i="6" s="1"/>
  <c r="AC120" i="6"/>
  <c r="N121" i="6" s="1"/>
  <c r="AA120" i="6"/>
  <c r="L121" i="6" s="1"/>
  <c r="AD120" i="6"/>
  <c r="O121" i="6" s="1"/>
  <c r="W120" i="6" l="1"/>
  <c r="X120" i="6" s="1"/>
  <c r="S120" i="6"/>
  <c r="T120" i="6" s="1"/>
  <c r="U120" i="6" s="1"/>
  <c r="V120" i="6" s="1"/>
  <c r="P121" i="6"/>
  <c r="Q121" i="6" s="1"/>
  <c r="Z121" i="6" l="1"/>
  <c r="K122" i="6" s="1"/>
  <c r="AA121" i="6"/>
  <c r="L122" i="6" s="1"/>
  <c r="AC121" i="6"/>
  <c r="N122" i="6" s="1"/>
  <c r="AD121" i="6"/>
  <c r="O122" i="6" s="1"/>
  <c r="R121" i="6"/>
  <c r="AB121" i="6"/>
  <c r="M122" i="6" s="1"/>
  <c r="W121" i="6" l="1"/>
  <c r="X121" i="6" s="1"/>
  <c r="S121" i="6"/>
  <c r="T121" i="6" s="1"/>
  <c r="U121" i="6" s="1"/>
  <c r="V121" i="6" s="1"/>
  <c r="P122" i="6"/>
  <c r="Q122" i="6" s="1"/>
  <c r="Z122" i="6" l="1"/>
  <c r="K123" i="6" s="1"/>
  <c r="AA122" i="6"/>
  <c r="L123" i="6" s="1"/>
  <c r="AB122" i="6"/>
  <c r="M123" i="6" s="1"/>
  <c r="AD122" i="6"/>
  <c r="O123" i="6" s="1"/>
  <c r="R122" i="6"/>
  <c r="AC122" i="6"/>
  <c r="N123" i="6" s="1"/>
  <c r="W122" i="6" l="1"/>
  <c r="X122" i="6" s="1"/>
  <c r="S122" i="6"/>
  <c r="T122" i="6" s="1"/>
  <c r="U122" i="6" s="1"/>
  <c r="V122" i="6" s="1"/>
  <c r="P123" i="6"/>
  <c r="Q123" i="6" s="1"/>
  <c r="Z123" i="6" l="1"/>
  <c r="K124" i="6" s="1"/>
  <c r="AA123" i="6"/>
  <c r="L124" i="6" s="1"/>
  <c r="AB123" i="6"/>
  <c r="M124" i="6" s="1"/>
  <c r="AC123" i="6"/>
  <c r="N124" i="6" s="1"/>
  <c r="R123" i="6"/>
  <c r="AD123" i="6"/>
  <c r="O124" i="6" s="1"/>
  <c r="W123" i="6" l="1"/>
  <c r="X123" i="6" s="1"/>
  <c r="S123" i="6"/>
  <c r="T123" i="6" s="1"/>
  <c r="U123" i="6" s="1"/>
  <c r="V123" i="6" s="1"/>
  <c r="P124" i="6"/>
  <c r="Q124" i="6" s="1"/>
  <c r="AA124" i="6" l="1"/>
  <c r="L125" i="6" s="1"/>
  <c r="AB124" i="6"/>
  <c r="M125" i="6" s="1"/>
  <c r="AC124" i="6"/>
  <c r="N125" i="6" s="1"/>
  <c r="AD124" i="6"/>
  <c r="O125" i="6" s="1"/>
  <c r="Z124" i="6"/>
  <c r="K125" i="6" s="1"/>
  <c r="R124" i="6"/>
  <c r="W124" i="6" l="1"/>
  <c r="X124" i="6" s="1"/>
  <c r="S124" i="6"/>
  <c r="T124" i="6" s="1"/>
  <c r="U124" i="6" s="1"/>
  <c r="V124" i="6" s="1"/>
  <c r="P125" i="6"/>
  <c r="Q125" i="6" s="1"/>
  <c r="AB125" i="6" l="1"/>
  <c r="M126" i="6" s="1"/>
  <c r="AC125" i="6"/>
  <c r="N126" i="6" s="1"/>
  <c r="AD125" i="6"/>
  <c r="O126" i="6" s="1"/>
  <c r="R125" i="6"/>
  <c r="Z125" i="6"/>
  <c r="K126" i="6" s="1"/>
  <c r="AA125" i="6"/>
  <c r="L126" i="6" s="1"/>
  <c r="W125" i="6" l="1"/>
  <c r="X125" i="6" s="1"/>
  <c r="S125" i="6"/>
  <c r="T125" i="6" s="1"/>
  <c r="U125" i="6" s="1"/>
  <c r="V125" i="6" s="1"/>
  <c r="P126" i="6"/>
  <c r="Q126" i="6" s="1"/>
  <c r="AC126" i="6" l="1"/>
  <c r="N127" i="6" s="1"/>
  <c r="AD126" i="6"/>
  <c r="O127" i="6" s="1"/>
  <c r="Z126" i="6"/>
  <c r="K127" i="6" s="1"/>
  <c r="AA126" i="6"/>
  <c r="L127" i="6" s="1"/>
  <c r="AB126" i="6"/>
  <c r="M127" i="6" s="1"/>
  <c r="R126" i="6"/>
  <c r="W126" i="6" l="1"/>
  <c r="X126" i="6" s="1"/>
  <c r="S126" i="6"/>
  <c r="T126" i="6" s="1"/>
  <c r="U126" i="6" s="1"/>
  <c r="V126" i="6" s="1"/>
  <c r="P127" i="6"/>
  <c r="Q127" i="6" s="1"/>
  <c r="AD127" i="6" l="1"/>
  <c r="O128" i="6" s="1"/>
  <c r="R127" i="6"/>
  <c r="AA127" i="6"/>
  <c r="L128" i="6" s="1"/>
  <c r="AB127" i="6"/>
  <c r="M128" i="6" s="1"/>
  <c r="Z127" i="6"/>
  <c r="K128" i="6" s="1"/>
  <c r="AC127" i="6"/>
  <c r="N128" i="6" s="1"/>
  <c r="W127" i="6" l="1"/>
  <c r="X127" i="6" s="1"/>
  <c r="S127" i="6"/>
  <c r="T127" i="6" s="1"/>
  <c r="U127" i="6" s="1"/>
  <c r="V127" i="6" s="1"/>
  <c r="P128" i="6"/>
  <c r="Q128" i="6" s="1"/>
  <c r="R128" i="6" l="1"/>
  <c r="Z128" i="6"/>
  <c r="K129" i="6" s="1"/>
  <c r="AB128" i="6"/>
  <c r="M129" i="6" s="1"/>
  <c r="AC128" i="6"/>
  <c r="N129" i="6" s="1"/>
  <c r="AA128" i="6"/>
  <c r="L129" i="6" s="1"/>
  <c r="AD128" i="6"/>
  <c r="O129" i="6" s="1"/>
  <c r="W128" i="6" l="1"/>
  <c r="X128" i="6" s="1"/>
  <c r="S128" i="6"/>
  <c r="T128" i="6" s="1"/>
  <c r="U128" i="6" s="1"/>
  <c r="V128" i="6" s="1"/>
  <c r="P129" i="6"/>
  <c r="Q129" i="6" s="1"/>
  <c r="AA129" i="6" l="1"/>
  <c r="L130" i="6" s="1"/>
  <c r="AD129" i="6"/>
  <c r="O130" i="6" s="1"/>
  <c r="R129" i="6"/>
  <c r="Z129" i="6"/>
  <c r="K130" i="6" s="1"/>
  <c r="AB129" i="6"/>
  <c r="M130" i="6" s="1"/>
  <c r="AC129" i="6"/>
  <c r="N130" i="6" s="1"/>
  <c r="W129" i="6" l="1"/>
  <c r="X129" i="6" s="1"/>
  <c r="S129" i="6"/>
  <c r="T129" i="6" s="1"/>
  <c r="U129" i="6" s="1"/>
  <c r="V129" i="6" s="1"/>
  <c r="P130" i="6"/>
  <c r="Q130" i="6" s="1"/>
  <c r="Z130" i="6" l="1"/>
  <c r="K131" i="6" s="1"/>
  <c r="AB130" i="6"/>
  <c r="M131" i="6" s="1"/>
  <c r="AC130" i="6"/>
  <c r="N131" i="6" s="1"/>
  <c r="R130" i="6"/>
  <c r="AD130" i="6"/>
  <c r="O131" i="6" s="1"/>
  <c r="AA130" i="6"/>
  <c r="L131" i="6" s="1"/>
  <c r="W130" i="6" l="1"/>
  <c r="X130" i="6" s="1"/>
  <c r="S130" i="6"/>
  <c r="T130" i="6" s="1"/>
  <c r="U130" i="6" s="1"/>
  <c r="V130" i="6" s="1"/>
  <c r="P131" i="6"/>
  <c r="Q131" i="6" s="1"/>
  <c r="Z131" i="6" l="1"/>
  <c r="K132" i="6" s="1"/>
  <c r="AA131" i="6"/>
  <c r="L132" i="6" s="1"/>
  <c r="AC131" i="6"/>
  <c r="N132" i="6" s="1"/>
  <c r="AD131" i="6"/>
  <c r="O132" i="6" s="1"/>
  <c r="R131" i="6"/>
  <c r="AB131" i="6"/>
  <c r="M132" i="6" s="1"/>
  <c r="W131" i="6" l="1"/>
  <c r="X131" i="6" s="1"/>
  <c r="S131" i="6"/>
  <c r="T131" i="6" s="1"/>
  <c r="U131" i="6" s="1"/>
  <c r="V131" i="6" s="1"/>
  <c r="P132" i="6"/>
  <c r="Q132" i="6" s="1"/>
  <c r="AA132" i="6" l="1"/>
  <c r="L133" i="6" s="1"/>
  <c r="AB132" i="6"/>
  <c r="M133" i="6" s="1"/>
  <c r="AD132" i="6"/>
  <c r="O133" i="6" s="1"/>
  <c r="Z132" i="6"/>
  <c r="K133" i="6" s="1"/>
  <c r="AC132" i="6"/>
  <c r="N133" i="6" s="1"/>
  <c r="R132" i="6"/>
  <c r="W132" i="6" l="1"/>
  <c r="X132" i="6" s="1"/>
  <c r="S132" i="6"/>
  <c r="T132" i="6" s="1"/>
  <c r="U132" i="6" s="1"/>
  <c r="V132" i="6" s="1"/>
  <c r="P133" i="6"/>
  <c r="Q133" i="6" s="1"/>
  <c r="AB133" i="6" l="1"/>
  <c r="M134" i="6" s="1"/>
  <c r="AC133" i="6"/>
  <c r="N134" i="6" s="1"/>
  <c r="R133" i="6"/>
  <c r="AA133" i="6"/>
  <c r="L134" i="6" s="1"/>
  <c r="AD133" i="6"/>
  <c r="O134" i="6" s="1"/>
  <c r="Z133" i="6"/>
  <c r="K134" i="6" s="1"/>
  <c r="W133" i="6" l="1"/>
  <c r="X133" i="6" s="1"/>
  <c r="S133" i="6"/>
  <c r="T133" i="6" s="1"/>
  <c r="U133" i="6" s="1"/>
  <c r="V133" i="6" s="1"/>
  <c r="P134" i="6"/>
  <c r="Q134" i="6" s="1"/>
  <c r="AC134" i="6" l="1"/>
  <c r="N135" i="6" s="1"/>
  <c r="AD134" i="6"/>
  <c r="O135" i="6" s="1"/>
  <c r="R134" i="6"/>
  <c r="Z134" i="6"/>
  <c r="K135" i="6" s="1"/>
  <c r="AA134" i="6"/>
  <c r="L135" i="6" s="1"/>
  <c r="AB134" i="6"/>
  <c r="M135" i="6" s="1"/>
  <c r="W134" i="6" l="1"/>
  <c r="X134" i="6" s="1"/>
  <c r="S134" i="6"/>
  <c r="T134" i="6" s="1"/>
  <c r="U134" i="6" s="1"/>
  <c r="V134" i="6" s="1"/>
  <c r="P135" i="6"/>
  <c r="Q135" i="6" s="1"/>
  <c r="AD135" i="6" l="1"/>
  <c r="O136" i="6" s="1"/>
  <c r="R135" i="6"/>
  <c r="AC135" i="6"/>
  <c r="N136" i="6" s="1"/>
  <c r="Z135" i="6"/>
  <c r="K136" i="6" s="1"/>
  <c r="AA135" i="6"/>
  <c r="L136" i="6" s="1"/>
  <c r="AB135" i="6"/>
  <c r="M136" i="6" s="1"/>
  <c r="W135" i="6" l="1"/>
  <c r="X135" i="6" s="1"/>
  <c r="S135" i="6"/>
  <c r="T135" i="6" s="1"/>
  <c r="U135" i="6" s="1"/>
  <c r="V135" i="6" s="1"/>
  <c r="P136" i="6"/>
  <c r="Q136" i="6" s="1"/>
  <c r="R136" i="6" l="1"/>
  <c r="Z136" i="6"/>
  <c r="K137" i="6" s="1"/>
  <c r="AB136" i="6"/>
  <c r="M137" i="6" s="1"/>
  <c r="AD136" i="6"/>
  <c r="O137" i="6" s="1"/>
  <c r="AA136" i="6"/>
  <c r="L137" i="6" s="1"/>
  <c r="AC136" i="6"/>
  <c r="N137" i="6" s="1"/>
  <c r="W136" i="6" l="1"/>
  <c r="X136" i="6" s="1"/>
  <c r="S136" i="6"/>
  <c r="T136" i="6" s="1"/>
  <c r="U136" i="6" s="1"/>
  <c r="V136" i="6" s="1"/>
  <c r="P137" i="6"/>
  <c r="Q137" i="6" s="1"/>
  <c r="AA137" i="6" l="1"/>
  <c r="L138" i="6" s="1"/>
  <c r="R137" i="6"/>
  <c r="Z137" i="6"/>
  <c r="K138" i="6" s="1"/>
  <c r="AC137" i="6"/>
  <c r="N138" i="6" s="1"/>
  <c r="AD137" i="6"/>
  <c r="O138" i="6" s="1"/>
  <c r="AB137" i="6"/>
  <c r="M138" i="6" s="1"/>
  <c r="W137" i="6" l="1"/>
  <c r="X137" i="6" s="1"/>
  <c r="S137" i="6"/>
  <c r="T137" i="6" s="1"/>
  <c r="U137" i="6" s="1"/>
  <c r="V137" i="6" s="1"/>
  <c r="P138" i="6"/>
  <c r="Q138" i="6" s="1"/>
  <c r="AA138" i="6" l="1"/>
  <c r="L139" i="6" s="1"/>
  <c r="AC138" i="6"/>
  <c r="N139" i="6" s="1"/>
  <c r="R138" i="6"/>
  <c r="Z138" i="6"/>
  <c r="K139" i="6" s="1"/>
  <c r="AB138" i="6"/>
  <c r="M139" i="6" s="1"/>
  <c r="AD138" i="6"/>
  <c r="O139" i="6" s="1"/>
  <c r="W138" i="6" l="1"/>
  <c r="X138" i="6" s="1"/>
  <c r="S138" i="6"/>
  <c r="T138" i="6" s="1"/>
  <c r="U138" i="6" s="1"/>
  <c r="V138" i="6" s="1"/>
  <c r="P139" i="6"/>
  <c r="Q139" i="6" s="1"/>
  <c r="AB139" i="6" l="1"/>
  <c r="M140" i="6" s="1"/>
  <c r="AD139" i="6"/>
  <c r="O140" i="6" s="1"/>
  <c r="Z139" i="6"/>
  <c r="K140" i="6" s="1"/>
  <c r="AA139" i="6"/>
  <c r="L140" i="6" s="1"/>
  <c r="AC139" i="6"/>
  <c r="N140" i="6" s="1"/>
  <c r="R139" i="6"/>
  <c r="W139" i="6" l="1"/>
  <c r="X139" i="6" s="1"/>
  <c r="S139" i="6"/>
  <c r="T139" i="6" s="1"/>
  <c r="U139" i="6" s="1"/>
  <c r="V139" i="6" s="1"/>
  <c r="P140" i="6"/>
  <c r="Q140" i="6" s="1"/>
  <c r="AC140" i="6" l="1"/>
  <c r="N141" i="6" s="1"/>
  <c r="R140" i="6"/>
  <c r="Z140" i="6"/>
  <c r="K141" i="6" s="1"/>
  <c r="AA140" i="6"/>
  <c r="L141" i="6" s="1"/>
  <c r="AB140" i="6"/>
  <c r="M141" i="6" s="1"/>
  <c r="AD140" i="6"/>
  <c r="O141" i="6" s="1"/>
  <c r="W140" i="6" l="1"/>
  <c r="X140" i="6" s="1"/>
  <c r="S140" i="6"/>
  <c r="T140" i="6" s="1"/>
  <c r="U140" i="6" s="1"/>
  <c r="V140" i="6" s="1"/>
  <c r="P141" i="6"/>
  <c r="Q141" i="6" s="1"/>
  <c r="AD141" i="6" l="1"/>
  <c r="O142" i="6" s="1"/>
  <c r="Z141" i="6"/>
  <c r="K142" i="6" s="1"/>
  <c r="AA141" i="6"/>
  <c r="L142" i="6" s="1"/>
  <c r="AB141" i="6"/>
  <c r="M142" i="6" s="1"/>
  <c r="R141" i="6"/>
  <c r="AC141" i="6"/>
  <c r="N142" i="6" s="1"/>
  <c r="W141" i="6" l="1"/>
  <c r="X141" i="6" s="1"/>
  <c r="S141" i="6"/>
  <c r="T141" i="6" s="1"/>
  <c r="U141" i="6" s="1"/>
  <c r="V141" i="6" s="1"/>
  <c r="P142" i="6"/>
  <c r="Q142" i="6" s="1"/>
  <c r="R142" i="6" l="1"/>
  <c r="AA142" i="6"/>
  <c r="L143" i="6" s="1"/>
  <c r="AB142" i="6"/>
  <c r="M143" i="6" s="1"/>
  <c r="AC142" i="6"/>
  <c r="N143" i="6" s="1"/>
  <c r="Z142" i="6"/>
  <c r="K143" i="6" s="1"/>
  <c r="AD142" i="6"/>
  <c r="O143" i="6" s="1"/>
  <c r="W142" i="6" l="1"/>
  <c r="X142" i="6" s="1"/>
  <c r="S142" i="6"/>
  <c r="T142" i="6" s="1"/>
  <c r="U142" i="6" s="1"/>
  <c r="V142" i="6" s="1"/>
  <c r="P143" i="6"/>
  <c r="Q143" i="6" s="1"/>
  <c r="Z143" i="6" l="1"/>
  <c r="K144" i="6" s="1"/>
  <c r="AB143" i="6"/>
  <c r="M144" i="6" s="1"/>
  <c r="AC143" i="6"/>
  <c r="N144" i="6" s="1"/>
  <c r="AD143" i="6"/>
  <c r="O144" i="6" s="1"/>
  <c r="R143" i="6"/>
  <c r="AA143" i="6"/>
  <c r="L144" i="6" s="1"/>
  <c r="W143" i="6" l="1"/>
  <c r="X143" i="6" s="1"/>
  <c r="S143" i="6"/>
  <c r="T143" i="6" s="1"/>
  <c r="U143" i="6" s="1"/>
  <c r="V143" i="6" s="1"/>
  <c r="P144" i="6"/>
  <c r="Q144" i="6" s="1"/>
  <c r="AA144" i="6" l="1"/>
  <c r="L145" i="6" s="1"/>
  <c r="AC144" i="6"/>
  <c r="N145" i="6" s="1"/>
  <c r="AD144" i="6"/>
  <c r="O145" i="6" s="1"/>
  <c r="R144" i="6"/>
  <c r="AB144" i="6"/>
  <c r="M145" i="6" s="1"/>
  <c r="Z144" i="6"/>
  <c r="K145" i="6" s="1"/>
  <c r="W144" i="6" l="1"/>
  <c r="X144" i="6" s="1"/>
  <c r="S144" i="6"/>
  <c r="T144" i="6" s="1"/>
  <c r="U144" i="6" s="1"/>
  <c r="V144" i="6" s="1"/>
  <c r="P145" i="6"/>
  <c r="Q145" i="6" s="1"/>
  <c r="Z145" i="6" l="1"/>
  <c r="K146" i="6" s="1"/>
  <c r="AB145" i="6"/>
  <c r="M146" i="6" s="1"/>
  <c r="AD145" i="6"/>
  <c r="O146" i="6" s="1"/>
  <c r="R145" i="6"/>
  <c r="AA145" i="6"/>
  <c r="L146" i="6" s="1"/>
  <c r="AC145" i="6"/>
  <c r="N146" i="6" s="1"/>
  <c r="W145" i="6" l="1"/>
  <c r="X145" i="6" s="1"/>
  <c r="S145" i="6"/>
  <c r="T145" i="6" s="1"/>
  <c r="U145" i="6" s="1"/>
  <c r="V145" i="6" s="1"/>
  <c r="P146" i="6"/>
  <c r="Q146" i="6" s="1"/>
  <c r="AA146" i="6" l="1"/>
  <c r="L147" i="6" s="1"/>
  <c r="AC146" i="6"/>
  <c r="N147" i="6" s="1"/>
  <c r="R146" i="6"/>
  <c r="Z146" i="6"/>
  <c r="K147" i="6" s="1"/>
  <c r="AB146" i="6"/>
  <c r="M147" i="6" s="1"/>
  <c r="AD146" i="6"/>
  <c r="O147" i="6" s="1"/>
  <c r="W146" i="6" l="1"/>
  <c r="X146" i="6" s="1"/>
  <c r="S146" i="6"/>
  <c r="T146" i="6" s="1"/>
  <c r="U146" i="6" s="1"/>
  <c r="V146" i="6" s="1"/>
  <c r="P147" i="6"/>
  <c r="Q147" i="6" s="1"/>
  <c r="AB147" i="6" l="1"/>
  <c r="M148" i="6" s="1"/>
  <c r="AD147" i="6"/>
  <c r="O148" i="6" s="1"/>
  <c r="Z147" i="6"/>
  <c r="K148" i="6" s="1"/>
  <c r="AA147" i="6"/>
  <c r="L148" i="6" s="1"/>
  <c r="R147" i="6"/>
  <c r="AC147" i="6"/>
  <c r="N148" i="6" s="1"/>
  <c r="W147" i="6" l="1"/>
  <c r="X147" i="6" s="1"/>
  <c r="S147" i="6"/>
  <c r="T147" i="6" s="1"/>
  <c r="U147" i="6" s="1"/>
  <c r="V147" i="6" s="1"/>
  <c r="P148" i="6"/>
  <c r="Q148" i="6" s="1"/>
  <c r="AC148" i="6" l="1"/>
  <c r="N149" i="6" s="1"/>
  <c r="R148" i="6"/>
  <c r="Z148" i="6"/>
  <c r="K149" i="6" s="1"/>
  <c r="AA148" i="6"/>
  <c r="L149" i="6" s="1"/>
  <c r="AB148" i="6"/>
  <c r="M149" i="6" s="1"/>
  <c r="AD148" i="6"/>
  <c r="O149" i="6" s="1"/>
  <c r="W148" i="6" l="1"/>
  <c r="X148" i="6" s="1"/>
  <c r="S148" i="6"/>
  <c r="T148" i="6" s="1"/>
  <c r="U148" i="6" s="1"/>
  <c r="V148" i="6" s="1"/>
  <c r="P149" i="6"/>
  <c r="Q149" i="6" s="1"/>
  <c r="AD149" i="6" l="1"/>
  <c r="O150" i="6" s="1"/>
  <c r="Z149" i="6"/>
  <c r="K150" i="6" s="1"/>
  <c r="AA149" i="6"/>
  <c r="L150" i="6" s="1"/>
  <c r="AB149" i="6"/>
  <c r="M150" i="6" s="1"/>
  <c r="AC149" i="6"/>
  <c r="N150" i="6" s="1"/>
  <c r="R149" i="6"/>
  <c r="W149" i="6" l="1"/>
  <c r="X149" i="6" s="1"/>
  <c r="S149" i="6"/>
  <c r="T149" i="6" s="1"/>
  <c r="U149" i="6" s="1"/>
  <c r="V149" i="6" s="1"/>
  <c r="P150" i="6"/>
  <c r="Q150" i="6" s="1"/>
  <c r="R150" i="6" l="1"/>
  <c r="AA150" i="6"/>
  <c r="L151" i="6" s="1"/>
  <c r="AB150" i="6"/>
  <c r="M151" i="6" s="1"/>
  <c r="AC150" i="6"/>
  <c r="N151" i="6" s="1"/>
  <c r="AD150" i="6"/>
  <c r="O151" i="6" s="1"/>
  <c r="Z150" i="6"/>
  <c r="K151" i="6" s="1"/>
  <c r="W150" i="6" l="1"/>
  <c r="X150" i="6" s="1"/>
  <c r="S150" i="6"/>
  <c r="T150" i="6" s="1"/>
  <c r="U150" i="6" s="1"/>
  <c r="V150" i="6" s="1"/>
  <c r="P151" i="6"/>
  <c r="Q151" i="6" s="1"/>
  <c r="Z151" i="6" l="1"/>
  <c r="K152" i="6" s="1"/>
  <c r="AB151" i="6"/>
  <c r="M152" i="6" s="1"/>
  <c r="AC151" i="6"/>
  <c r="N152" i="6" s="1"/>
  <c r="AD151" i="6"/>
  <c r="O152" i="6" s="1"/>
  <c r="AA151" i="6"/>
  <c r="L152" i="6" s="1"/>
  <c r="R151" i="6"/>
  <c r="W151" i="6" l="1"/>
  <c r="X151" i="6" s="1"/>
  <c r="S151" i="6"/>
  <c r="T151" i="6" s="1"/>
  <c r="U151" i="6" s="1"/>
  <c r="V151" i="6" s="1"/>
  <c r="P152" i="6"/>
  <c r="Q152" i="6" s="1"/>
  <c r="AA152" i="6" l="1"/>
  <c r="L153" i="6" s="1"/>
  <c r="AC152" i="6"/>
  <c r="N153" i="6" s="1"/>
  <c r="AD152" i="6"/>
  <c r="O153" i="6" s="1"/>
  <c r="R152" i="6"/>
  <c r="Z152" i="6"/>
  <c r="K153" i="6" s="1"/>
  <c r="AB152" i="6"/>
  <c r="M153" i="6" s="1"/>
  <c r="W152" i="6" l="1"/>
  <c r="X152" i="6" s="1"/>
  <c r="S152" i="6"/>
  <c r="T152" i="6" s="1"/>
  <c r="U152" i="6" s="1"/>
  <c r="V152" i="6" s="1"/>
  <c r="P153" i="6"/>
  <c r="Q153" i="6" s="1"/>
  <c r="Z153" i="6" l="1"/>
  <c r="K154" i="6" s="1"/>
  <c r="AB153" i="6"/>
  <c r="M154" i="6" s="1"/>
  <c r="AD153" i="6"/>
  <c r="O154" i="6" s="1"/>
  <c r="R153" i="6"/>
  <c r="AC153" i="6"/>
  <c r="N154" i="6" s="1"/>
  <c r="AA153" i="6"/>
  <c r="L154" i="6" s="1"/>
  <c r="W153" i="6" l="1"/>
  <c r="X153" i="6" s="1"/>
  <c r="S153" i="6"/>
  <c r="T153" i="6" s="1"/>
  <c r="U153" i="6" s="1"/>
  <c r="V153" i="6" s="1"/>
  <c r="P154" i="6"/>
  <c r="Q154" i="6" s="1"/>
  <c r="AA154" i="6" l="1"/>
  <c r="L155" i="6" s="1"/>
  <c r="AC154" i="6"/>
  <c r="N155" i="6" s="1"/>
  <c r="R154" i="6"/>
  <c r="AD154" i="6"/>
  <c r="O155" i="6" s="1"/>
  <c r="Z154" i="6"/>
  <c r="K155" i="6" s="1"/>
  <c r="AB154" i="6"/>
  <c r="M155" i="6" s="1"/>
  <c r="W154" i="6" l="1"/>
  <c r="X154" i="6" s="1"/>
  <c r="S154" i="6"/>
  <c r="T154" i="6" s="1"/>
  <c r="U154" i="6" s="1"/>
  <c r="V154" i="6" s="1"/>
  <c r="P155" i="6"/>
  <c r="Q155" i="6" s="1"/>
  <c r="AB155" i="6" l="1"/>
  <c r="M156" i="6" s="1"/>
  <c r="AD155" i="6"/>
  <c r="O156" i="6" s="1"/>
  <c r="Z155" i="6"/>
  <c r="K156" i="6" s="1"/>
  <c r="AA155" i="6"/>
  <c r="L156" i="6" s="1"/>
  <c r="AC155" i="6"/>
  <c r="N156" i="6" s="1"/>
  <c r="R155" i="6"/>
  <c r="W155" i="6" l="1"/>
  <c r="X155" i="6" s="1"/>
  <c r="S155" i="6"/>
  <c r="T155" i="6" s="1"/>
  <c r="U155" i="6" s="1"/>
  <c r="V155" i="6" s="1"/>
  <c r="P156" i="6"/>
  <c r="Q156" i="6" s="1"/>
  <c r="AC156" i="6" l="1"/>
  <c r="N157" i="6" s="1"/>
  <c r="R156" i="6"/>
  <c r="Z156" i="6"/>
  <c r="K157" i="6" s="1"/>
  <c r="AA156" i="6"/>
  <c r="L157" i="6" s="1"/>
  <c r="AB156" i="6"/>
  <c r="M157" i="6" s="1"/>
  <c r="AD156" i="6"/>
  <c r="O157" i="6" s="1"/>
  <c r="W156" i="6" l="1"/>
  <c r="X156" i="6" s="1"/>
  <c r="S156" i="6"/>
  <c r="T156" i="6" s="1"/>
  <c r="U156" i="6" s="1"/>
  <c r="V156" i="6" s="1"/>
  <c r="P157" i="6"/>
  <c r="Q157" i="6" s="1"/>
  <c r="AD157" i="6" l="1"/>
  <c r="O158" i="6" s="1"/>
  <c r="Z157" i="6"/>
  <c r="K158" i="6" s="1"/>
  <c r="AA157" i="6"/>
  <c r="L158" i="6" s="1"/>
  <c r="AB157" i="6"/>
  <c r="M158" i="6" s="1"/>
  <c r="R157" i="6"/>
  <c r="AC157" i="6"/>
  <c r="N158" i="6" s="1"/>
  <c r="W157" i="6" l="1"/>
  <c r="X157" i="6" s="1"/>
  <c r="S157" i="6"/>
  <c r="T157" i="6" s="1"/>
  <c r="U157" i="6" s="1"/>
  <c r="V157" i="6" s="1"/>
  <c r="P158" i="6"/>
  <c r="Q158" i="6" s="1"/>
  <c r="R158" i="6" l="1"/>
  <c r="AA158" i="6"/>
  <c r="L159" i="6" s="1"/>
  <c r="AB158" i="6"/>
  <c r="M159" i="6" s="1"/>
  <c r="Z158" i="6"/>
  <c r="K159" i="6" s="1"/>
  <c r="AD158" i="6"/>
  <c r="O159" i="6" s="1"/>
  <c r="AC158" i="6"/>
  <c r="N159" i="6" s="1"/>
  <c r="W158" i="6" l="1"/>
  <c r="X158" i="6" s="1"/>
  <c r="S158" i="6"/>
  <c r="T158" i="6" s="1"/>
  <c r="U158" i="6" s="1"/>
  <c r="V158" i="6" s="1"/>
  <c r="P159" i="6"/>
  <c r="Q159" i="6" s="1"/>
  <c r="AB159" i="6" l="1"/>
  <c r="M160" i="6" s="1"/>
  <c r="AC159" i="6"/>
  <c r="N160" i="6" s="1"/>
  <c r="AA159" i="6"/>
  <c r="L160" i="6" s="1"/>
  <c r="AD159" i="6"/>
  <c r="O160" i="6" s="1"/>
  <c r="R159" i="6"/>
  <c r="Z159" i="6"/>
  <c r="K160" i="6" s="1"/>
  <c r="W159" i="6" l="1"/>
  <c r="X159" i="6" s="1"/>
  <c r="S159" i="6"/>
  <c r="T159" i="6" s="1"/>
  <c r="U159" i="6" s="1"/>
  <c r="V159" i="6" s="1"/>
  <c r="P160" i="6"/>
  <c r="Q160" i="6" s="1"/>
  <c r="AC160" i="6" l="1"/>
  <c r="N161" i="6" s="1"/>
  <c r="AD160" i="6"/>
  <c r="O161" i="6" s="1"/>
  <c r="R160" i="6"/>
  <c r="AB160" i="6"/>
  <c r="M161" i="6" s="1"/>
  <c r="Z160" i="6"/>
  <c r="K161" i="6" s="1"/>
  <c r="AA160" i="6"/>
  <c r="L161" i="6" s="1"/>
  <c r="W160" i="6" l="1"/>
  <c r="X160" i="6" s="1"/>
  <c r="S160" i="6"/>
  <c r="T160" i="6" s="1"/>
  <c r="U160" i="6" s="1"/>
  <c r="V160" i="6" s="1"/>
  <c r="P161" i="6"/>
  <c r="Q161" i="6" s="1"/>
  <c r="Z161" i="6" l="1"/>
  <c r="K162" i="6" s="1"/>
  <c r="AD161" i="6"/>
  <c r="O162" i="6" s="1"/>
  <c r="AA161" i="6"/>
  <c r="L162" i="6" s="1"/>
  <c r="AB161" i="6"/>
  <c r="M162" i="6" s="1"/>
  <c r="R161" i="6"/>
  <c r="AC161" i="6"/>
  <c r="N162" i="6" s="1"/>
  <c r="W161" i="6" l="1"/>
  <c r="X161" i="6" s="1"/>
  <c r="S161" i="6"/>
  <c r="T161" i="6" s="1"/>
  <c r="U161" i="6" s="1"/>
  <c r="V161" i="6" s="1"/>
  <c r="P162" i="6"/>
  <c r="Q162" i="6" s="1"/>
  <c r="AA162" i="6" l="1"/>
  <c r="L163" i="6" s="1"/>
  <c r="AC162" i="6"/>
  <c r="N163" i="6" s="1"/>
  <c r="AD162" i="6"/>
  <c r="O163" i="6" s="1"/>
  <c r="Z162" i="6"/>
  <c r="K163" i="6" s="1"/>
  <c r="AB162" i="6"/>
  <c r="M163" i="6" s="1"/>
  <c r="R162" i="6"/>
  <c r="W162" i="6" l="1"/>
  <c r="X162" i="6" s="1"/>
  <c r="S162" i="6"/>
  <c r="T162" i="6" s="1"/>
  <c r="U162" i="6" s="1"/>
  <c r="V162" i="6" s="1"/>
  <c r="P163" i="6"/>
  <c r="Q163" i="6" s="1"/>
  <c r="AB163" i="6" l="1"/>
  <c r="M164" i="6" s="1"/>
  <c r="AA163" i="6"/>
  <c r="L164" i="6" s="1"/>
  <c r="R163" i="6"/>
  <c r="Z163" i="6"/>
  <c r="K164" i="6" s="1"/>
  <c r="AC163" i="6"/>
  <c r="N164" i="6" s="1"/>
  <c r="AD163" i="6"/>
  <c r="O164" i="6" s="1"/>
  <c r="W163" i="6" l="1"/>
  <c r="X163" i="6" s="1"/>
  <c r="S163" i="6"/>
  <c r="T163" i="6" s="1"/>
  <c r="U163" i="6" s="1"/>
  <c r="V163" i="6" s="1"/>
  <c r="P164" i="6"/>
  <c r="Q164" i="6" s="1"/>
  <c r="AC164" i="6" l="1"/>
  <c r="N165" i="6" s="1"/>
  <c r="N25" i="4" s="1"/>
  <c r="Z164" i="6"/>
  <c r="K165" i="6" s="1"/>
  <c r="K25" i="4" s="1"/>
  <c r="AA164" i="6"/>
  <c r="L165" i="6" s="1"/>
  <c r="L25" i="4" s="1"/>
  <c r="AB164" i="6"/>
  <c r="M165" i="6" s="1"/>
  <c r="M25" i="4" s="1"/>
  <c r="AD164" i="6"/>
  <c r="O165" i="6" s="1"/>
  <c r="O25" i="4" s="1"/>
  <c r="R164" i="6"/>
  <c r="W164" i="6" l="1"/>
  <c r="X164" i="6" s="1"/>
  <c r="N410" i="6" s="1"/>
  <c r="S164" i="6"/>
  <c r="T164" i="6" s="1"/>
  <c r="U164" i="6" s="1"/>
  <c r="V164" i="6" s="1"/>
  <c r="O410" i="6" s="1"/>
  <c r="P33" i="4"/>
  <c r="Q33" i="4" s="1"/>
  <c r="P38" i="4"/>
  <c r="Q38" i="4" s="1"/>
  <c r="P28" i="4"/>
  <c r="Q28" i="4" s="1"/>
  <c r="P34" i="4"/>
  <c r="Q34" i="4" s="1"/>
  <c r="P39" i="4"/>
  <c r="Q39" i="4" s="1"/>
  <c r="P44" i="4"/>
  <c r="Q44" i="4" s="1"/>
  <c r="P35" i="4"/>
  <c r="Q35" i="4" s="1"/>
  <c r="P40" i="4"/>
  <c r="Q40" i="4" s="1"/>
  <c r="P37" i="4"/>
  <c r="Q37" i="4" s="1"/>
  <c r="P29" i="4"/>
  <c r="Q29" i="4" s="1"/>
  <c r="P26" i="4"/>
  <c r="Q26" i="4" s="1"/>
  <c r="P30" i="4"/>
  <c r="Q30" i="4" s="1"/>
  <c r="P41" i="4"/>
  <c r="Q41" i="4" s="1"/>
  <c r="P31" i="4"/>
  <c r="Q31" i="4" s="1"/>
  <c r="P36" i="4"/>
  <c r="Q36" i="4" s="1"/>
  <c r="P42" i="4"/>
  <c r="Q42" i="4" s="1"/>
  <c r="P27" i="4"/>
  <c r="Q27" i="4" s="1"/>
  <c r="P32" i="4"/>
  <c r="Q32" i="4" s="1"/>
  <c r="P43" i="4"/>
  <c r="Q43" i="4" s="1"/>
  <c r="P25" i="4"/>
  <c r="Q25" i="4" s="1"/>
  <c r="P165" i="6"/>
  <c r="Q165" i="6" s="1"/>
  <c r="R41" i="4" l="1"/>
  <c r="R39" i="4"/>
  <c r="R31" i="4"/>
  <c r="R25" i="4"/>
  <c r="R30" i="4"/>
  <c r="R34" i="4"/>
  <c r="R26" i="4"/>
  <c r="R28" i="4"/>
  <c r="R32" i="4"/>
  <c r="R38" i="4"/>
  <c r="R29" i="4"/>
  <c r="R27" i="4"/>
  <c r="R37" i="4"/>
  <c r="R33" i="4"/>
  <c r="R43" i="4"/>
  <c r="R42" i="4"/>
  <c r="R40" i="4"/>
  <c r="R44" i="4"/>
  <c r="R36" i="4"/>
  <c r="R35" i="4"/>
  <c r="AD165" i="6"/>
  <c r="O166" i="6" s="1"/>
  <c r="AC165" i="6"/>
  <c r="N166" i="6" s="1"/>
  <c r="Z165" i="6"/>
  <c r="K166" i="6" s="1"/>
  <c r="R165" i="6"/>
  <c r="AA165" i="6"/>
  <c r="L166" i="6" s="1"/>
  <c r="AB165" i="6"/>
  <c r="M166" i="6" s="1"/>
  <c r="S42" i="4" l="1"/>
  <c r="T42" i="4" s="1"/>
  <c r="U42" i="4" s="1"/>
  <c r="W42" i="4"/>
  <c r="S35" i="4"/>
  <c r="T35" i="4" s="1"/>
  <c r="U35" i="4" s="1"/>
  <c r="W35" i="4"/>
  <c r="S40" i="4"/>
  <c r="T40" i="4" s="1"/>
  <c r="U40" i="4" s="1"/>
  <c r="W40" i="4"/>
  <c r="S34" i="4"/>
  <c r="T34" i="4" s="1"/>
  <c r="U34" i="4" s="1"/>
  <c r="W34" i="4"/>
  <c r="S39" i="4"/>
  <c r="T39" i="4" s="1"/>
  <c r="U39" i="4" s="1"/>
  <c r="W39" i="4"/>
  <c r="S38" i="4"/>
  <c r="T38" i="4" s="1"/>
  <c r="U38" i="4" s="1"/>
  <c r="W38" i="4"/>
  <c r="S32" i="4"/>
  <c r="T32" i="4" s="1"/>
  <c r="U32" i="4" s="1"/>
  <c r="W32" i="4"/>
  <c r="S37" i="4"/>
  <c r="T37" i="4" s="1"/>
  <c r="U37" i="4" s="1"/>
  <c r="W37" i="4"/>
  <c r="S44" i="4"/>
  <c r="T44" i="4" s="1"/>
  <c r="U44" i="4" s="1"/>
  <c r="W44" i="4"/>
  <c r="W25" i="4"/>
  <c r="X25" i="4" s="1"/>
  <c r="S25" i="4"/>
  <c r="T25" i="4" s="1"/>
  <c r="U25" i="4" s="1"/>
  <c r="V25" i="4" s="1"/>
  <c r="S31" i="4"/>
  <c r="T31" i="4" s="1"/>
  <c r="U31" i="4" s="1"/>
  <c r="W31" i="4"/>
  <c r="S43" i="4"/>
  <c r="T43" i="4" s="1"/>
  <c r="U43" i="4" s="1"/>
  <c r="W43" i="4"/>
  <c r="S29" i="4"/>
  <c r="T29" i="4" s="1"/>
  <c r="U29" i="4" s="1"/>
  <c r="W29" i="4"/>
  <c r="S30" i="4"/>
  <c r="T30" i="4" s="1"/>
  <c r="U30" i="4" s="1"/>
  <c r="W30" i="4"/>
  <c r="S36" i="4"/>
  <c r="T36" i="4" s="1"/>
  <c r="U36" i="4" s="1"/>
  <c r="W36" i="4"/>
  <c r="S28" i="4"/>
  <c r="T28" i="4" s="1"/>
  <c r="U28" i="4" s="1"/>
  <c r="W28" i="4"/>
  <c r="S33" i="4"/>
  <c r="T33" i="4" s="1"/>
  <c r="U33" i="4" s="1"/>
  <c r="W33" i="4"/>
  <c r="W165" i="6"/>
  <c r="X165" i="6" s="1"/>
  <c r="S165" i="6"/>
  <c r="T165" i="6" s="1"/>
  <c r="U165" i="6" s="1"/>
  <c r="V165" i="6" s="1"/>
  <c r="S27" i="4"/>
  <c r="T27" i="4" s="1"/>
  <c r="U27" i="4" s="1"/>
  <c r="W27" i="4"/>
  <c r="W26" i="4"/>
  <c r="X26" i="4" s="1"/>
  <c r="S26" i="4"/>
  <c r="T26" i="4" s="1"/>
  <c r="U26" i="4" s="1"/>
  <c r="S41" i="4"/>
  <c r="T41" i="4" s="1"/>
  <c r="U41" i="4" s="1"/>
  <c r="W41" i="4"/>
  <c r="P166" i="6"/>
  <c r="Q166" i="6" s="1"/>
  <c r="X27" i="4" l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R109" i="4" s="1"/>
  <c r="V26" i="4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S109" i="4" s="1"/>
  <c r="R166" i="6"/>
  <c r="AB166" i="6"/>
  <c r="M167" i="6" s="1"/>
  <c r="Z166" i="6"/>
  <c r="K167" i="6" s="1"/>
  <c r="AA166" i="6"/>
  <c r="L167" i="6" s="1"/>
  <c r="AC166" i="6"/>
  <c r="N167" i="6" s="1"/>
  <c r="AD166" i="6"/>
  <c r="O167" i="6" s="1"/>
  <c r="W166" i="6" l="1"/>
  <c r="X166" i="6" s="1"/>
  <c r="S166" i="6"/>
  <c r="T166" i="6" s="1"/>
  <c r="U166" i="6" s="1"/>
  <c r="V166" i="6" s="1"/>
  <c r="P167" i="6"/>
  <c r="Q167" i="6" s="1"/>
  <c r="AA167" i="6" l="1"/>
  <c r="L168" i="6" s="1"/>
  <c r="AB167" i="6"/>
  <c r="M168" i="6" s="1"/>
  <c r="R167" i="6"/>
  <c r="Z167" i="6"/>
  <c r="K168" i="6" s="1"/>
  <c r="AC167" i="6"/>
  <c r="N168" i="6" s="1"/>
  <c r="AD167" i="6"/>
  <c r="O168" i="6" s="1"/>
  <c r="W167" i="6" l="1"/>
  <c r="X167" i="6" s="1"/>
  <c r="S167" i="6"/>
  <c r="T167" i="6" s="1"/>
  <c r="U167" i="6" s="1"/>
  <c r="V167" i="6" s="1"/>
  <c r="P168" i="6"/>
  <c r="Q168" i="6" s="1"/>
  <c r="AC168" i="6" l="1"/>
  <c r="N169" i="6" s="1"/>
  <c r="AD168" i="6"/>
  <c r="O169" i="6" s="1"/>
  <c r="R168" i="6"/>
  <c r="Z168" i="6"/>
  <c r="K169" i="6" s="1"/>
  <c r="AA168" i="6"/>
  <c r="L169" i="6" s="1"/>
  <c r="AB168" i="6"/>
  <c r="M169" i="6" s="1"/>
  <c r="W168" i="6" l="1"/>
  <c r="X168" i="6" s="1"/>
  <c r="S168" i="6"/>
  <c r="T168" i="6" s="1"/>
  <c r="U168" i="6" s="1"/>
  <c r="V168" i="6" s="1"/>
  <c r="P169" i="6"/>
  <c r="Q169" i="6" s="1"/>
  <c r="Z169" i="6" l="1"/>
  <c r="K170" i="6" s="1"/>
  <c r="AD169" i="6"/>
  <c r="O170" i="6" s="1"/>
  <c r="R169" i="6"/>
  <c r="AB169" i="6"/>
  <c r="M170" i="6" s="1"/>
  <c r="AC169" i="6"/>
  <c r="N170" i="6" s="1"/>
  <c r="AA169" i="6"/>
  <c r="L170" i="6" s="1"/>
  <c r="W169" i="6" l="1"/>
  <c r="X169" i="6" s="1"/>
  <c r="S169" i="6"/>
  <c r="T169" i="6" s="1"/>
  <c r="U169" i="6" s="1"/>
  <c r="V169" i="6" s="1"/>
  <c r="P170" i="6"/>
  <c r="Q170" i="6" s="1"/>
  <c r="AA170" i="6" l="1"/>
  <c r="L171" i="6" s="1"/>
  <c r="R170" i="6"/>
  <c r="Z170" i="6"/>
  <c r="K171" i="6" s="1"/>
  <c r="AB170" i="6"/>
  <c r="M171" i="6" s="1"/>
  <c r="AD170" i="6"/>
  <c r="O171" i="6" s="1"/>
  <c r="AC170" i="6"/>
  <c r="N171" i="6" s="1"/>
  <c r="W170" i="6" l="1"/>
  <c r="X170" i="6" s="1"/>
  <c r="S170" i="6"/>
  <c r="T170" i="6" s="1"/>
  <c r="U170" i="6" s="1"/>
  <c r="V170" i="6" s="1"/>
  <c r="P171" i="6"/>
  <c r="Q171" i="6" s="1"/>
  <c r="AB171" i="6" l="1"/>
  <c r="M172" i="6" s="1"/>
  <c r="R171" i="6"/>
  <c r="Z171" i="6"/>
  <c r="K172" i="6" s="1"/>
  <c r="AC171" i="6"/>
  <c r="N172" i="6" s="1"/>
  <c r="AD171" i="6"/>
  <c r="O172" i="6" s="1"/>
  <c r="AA171" i="6"/>
  <c r="L172" i="6" s="1"/>
  <c r="W171" i="6" l="1"/>
  <c r="X171" i="6" s="1"/>
  <c r="S171" i="6"/>
  <c r="T171" i="6" s="1"/>
  <c r="U171" i="6" s="1"/>
  <c r="V171" i="6" s="1"/>
  <c r="P172" i="6"/>
  <c r="Q172" i="6" s="1"/>
  <c r="AC172" i="6" l="1"/>
  <c r="N173" i="6" s="1"/>
  <c r="Z172" i="6"/>
  <c r="K173" i="6" s="1"/>
  <c r="R172" i="6"/>
  <c r="AA172" i="6"/>
  <c r="L173" i="6" s="1"/>
  <c r="AB172" i="6"/>
  <c r="M173" i="6" s="1"/>
  <c r="AD172" i="6"/>
  <c r="O173" i="6" s="1"/>
  <c r="W172" i="6" l="1"/>
  <c r="X172" i="6" s="1"/>
  <c r="S172" i="6"/>
  <c r="T172" i="6" s="1"/>
  <c r="U172" i="6" s="1"/>
  <c r="V172" i="6" s="1"/>
  <c r="P173" i="6"/>
  <c r="Q173" i="6" s="1"/>
  <c r="AD173" i="6" l="1"/>
  <c r="O174" i="6" s="1"/>
  <c r="Z173" i="6"/>
  <c r="K174" i="6" s="1"/>
  <c r="AA173" i="6"/>
  <c r="L174" i="6" s="1"/>
  <c r="AB173" i="6"/>
  <c r="M174" i="6" s="1"/>
  <c r="AC173" i="6"/>
  <c r="N174" i="6" s="1"/>
  <c r="R173" i="6"/>
  <c r="W173" i="6" l="1"/>
  <c r="X173" i="6" s="1"/>
  <c r="S173" i="6"/>
  <c r="T173" i="6" s="1"/>
  <c r="U173" i="6" s="1"/>
  <c r="V173" i="6" s="1"/>
  <c r="P174" i="6"/>
  <c r="Q174" i="6" s="1"/>
  <c r="R174" i="6" l="1"/>
  <c r="AA174" i="6"/>
  <c r="L175" i="6" s="1"/>
  <c r="AB174" i="6"/>
  <c r="M175" i="6" s="1"/>
  <c r="AD174" i="6"/>
  <c r="O175" i="6" s="1"/>
  <c r="Z174" i="6"/>
  <c r="K175" i="6" s="1"/>
  <c r="AC174" i="6"/>
  <c r="N175" i="6" s="1"/>
  <c r="W174" i="6" l="1"/>
  <c r="X174" i="6" s="1"/>
  <c r="S174" i="6"/>
  <c r="T174" i="6" s="1"/>
  <c r="U174" i="6" s="1"/>
  <c r="V174" i="6" s="1"/>
  <c r="P175" i="6"/>
  <c r="Q175" i="6" s="1"/>
  <c r="AB175" i="6" l="1"/>
  <c r="M176" i="6" s="1"/>
  <c r="AC175" i="6"/>
  <c r="N176" i="6" s="1"/>
  <c r="AA175" i="6"/>
  <c r="L176" i="6" s="1"/>
  <c r="AD175" i="6"/>
  <c r="O176" i="6" s="1"/>
  <c r="R175" i="6"/>
  <c r="Z175" i="6"/>
  <c r="K176" i="6" s="1"/>
  <c r="W175" i="6" l="1"/>
  <c r="X175" i="6" s="1"/>
  <c r="S175" i="6"/>
  <c r="T175" i="6" s="1"/>
  <c r="U175" i="6" s="1"/>
  <c r="V175" i="6" s="1"/>
  <c r="P176" i="6"/>
  <c r="Q176" i="6" s="1"/>
  <c r="AC176" i="6" l="1"/>
  <c r="N177" i="6" s="1"/>
  <c r="AD176" i="6"/>
  <c r="O177" i="6" s="1"/>
  <c r="Z176" i="6"/>
  <c r="K177" i="6" s="1"/>
  <c r="AA176" i="6"/>
  <c r="L177" i="6" s="1"/>
  <c r="R176" i="6"/>
  <c r="AB176" i="6"/>
  <c r="M177" i="6" s="1"/>
  <c r="W176" i="6" l="1"/>
  <c r="X176" i="6" s="1"/>
  <c r="S176" i="6"/>
  <c r="T176" i="6" s="1"/>
  <c r="U176" i="6" s="1"/>
  <c r="V176" i="6" s="1"/>
  <c r="P177" i="6"/>
  <c r="Q177" i="6" s="1"/>
  <c r="Z177" i="6" l="1"/>
  <c r="K178" i="6" s="1"/>
  <c r="AD177" i="6"/>
  <c r="O178" i="6" s="1"/>
  <c r="R177" i="6"/>
  <c r="AB177" i="6"/>
  <c r="M178" i="6" s="1"/>
  <c r="AC177" i="6"/>
  <c r="N178" i="6" s="1"/>
  <c r="AA177" i="6"/>
  <c r="L178" i="6" s="1"/>
  <c r="W177" i="6" l="1"/>
  <c r="X177" i="6" s="1"/>
  <c r="S177" i="6"/>
  <c r="T177" i="6" s="1"/>
  <c r="U177" i="6" s="1"/>
  <c r="V177" i="6" s="1"/>
  <c r="P178" i="6"/>
  <c r="Q178" i="6" s="1"/>
  <c r="AA178" i="6" l="1"/>
  <c r="L179" i="6" s="1"/>
  <c r="R178" i="6"/>
  <c r="Z178" i="6"/>
  <c r="K179" i="6" s="1"/>
  <c r="AB178" i="6"/>
  <c r="M179" i="6" s="1"/>
  <c r="AC178" i="6"/>
  <c r="N179" i="6" s="1"/>
  <c r="AD178" i="6"/>
  <c r="O179" i="6" s="1"/>
  <c r="W178" i="6" l="1"/>
  <c r="X178" i="6" s="1"/>
  <c r="S178" i="6"/>
  <c r="T178" i="6" s="1"/>
  <c r="U178" i="6" s="1"/>
  <c r="V178" i="6" s="1"/>
  <c r="P179" i="6"/>
  <c r="Q179" i="6" s="1"/>
  <c r="AB179" i="6" l="1"/>
  <c r="M180" i="6" s="1"/>
  <c r="R179" i="6"/>
  <c r="Z179" i="6"/>
  <c r="K180" i="6" s="1"/>
  <c r="AC179" i="6"/>
  <c r="N180" i="6" s="1"/>
  <c r="AD179" i="6"/>
  <c r="O180" i="6" s="1"/>
  <c r="AA179" i="6"/>
  <c r="L180" i="6" s="1"/>
  <c r="W179" i="6" l="1"/>
  <c r="X179" i="6" s="1"/>
  <c r="S179" i="6"/>
  <c r="T179" i="6" s="1"/>
  <c r="U179" i="6" s="1"/>
  <c r="V179" i="6" s="1"/>
  <c r="P180" i="6"/>
  <c r="Q180" i="6" s="1"/>
  <c r="AC180" i="6" l="1"/>
  <c r="N181" i="6" s="1"/>
  <c r="Z180" i="6"/>
  <c r="K181" i="6" s="1"/>
  <c r="AD180" i="6"/>
  <c r="O181" i="6" s="1"/>
  <c r="R180" i="6"/>
  <c r="AA180" i="6"/>
  <c r="L181" i="6" s="1"/>
  <c r="AB180" i="6"/>
  <c r="M181" i="6" s="1"/>
  <c r="W180" i="6" l="1"/>
  <c r="X180" i="6" s="1"/>
  <c r="S180" i="6"/>
  <c r="T180" i="6" s="1"/>
  <c r="U180" i="6" s="1"/>
  <c r="V180" i="6" s="1"/>
  <c r="P181" i="6"/>
  <c r="Q181" i="6" s="1"/>
  <c r="AD181" i="6" l="1"/>
  <c r="O182" i="6" s="1"/>
  <c r="Z181" i="6"/>
  <c r="K182" i="6" s="1"/>
  <c r="AA181" i="6"/>
  <c r="L182" i="6" s="1"/>
  <c r="AB181" i="6"/>
  <c r="M182" i="6" s="1"/>
  <c r="AC181" i="6"/>
  <c r="N182" i="6" s="1"/>
  <c r="R181" i="6"/>
  <c r="W181" i="6" l="1"/>
  <c r="X181" i="6" s="1"/>
  <c r="S181" i="6"/>
  <c r="T181" i="6" s="1"/>
  <c r="U181" i="6" s="1"/>
  <c r="V181" i="6" s="1"/>
  <c r="P182" i="6"/>
  <c r="Q182" i="6" s="1"/>
  <c r="R182" i="6" l="1"/>
  <c r="AA182" i="6"/>
  <c r="L183" i="6" s="1"/>
  <c r="AB182" i="6"/>
  <c r="M183" i="6" s="1"/>
  <c r="Z182" i="6"/>
  <c r="K183" i="6" s="1"/>
  <c r="AD182" i="6"/>
  <c r="O183" i="6" s="1"/>
  <c r="AC182" i="6"/>
  <c r="N183" i="6" s="1"/>
  <c r="W182" i="6" l="1"/>
  <c r="X182" i="6" s="1"/>
  <c r="S182" i="6"/>
  <c r="T182" i="6" s="1"/>
  <c r="U182" i="6" s="1"/>
  <c r="V182" i="6" s="1"/>
  <c r="P183" i="6"/>
  <c r="Q183" i="6" s="1"/>
  <c r="AB183" i="6" l="1"/>
  <c r="M184" i="6" s="1"/>
  <c r="AC183" i="6"/>
  <c r="N184" i="6" s="1"/>
  <c r="R183" i="6"/>
  <c r="AA183" i="6"/>
  <c r="L184" i="6" s="1"/>
  <c r="AD183" i="6"/>
  <c r="O184" i="6" s="1"/>
  <c r="Z183" i="6"/>
  <c r="K184" i="6" s="1"/>
  <c r="W183" i="6" l="1"/>
  <c r="X183" i="6" s="1"/>
  <c r="S183" i="6"/>
  <c r="T183" i="6" s="1"/>
  <c r="U183" i="6" s="1"/>
  <c r="V183" i="6" s="1"/>
  <c r="P184" i="6"/>
  <c r="Q184" i="6" s="1"/>
  <c r="AC184" i="6" l="1"/>
  <c r="N185" i="6" s="1"/>
  <c r="AD184" i="6"/>
  <c r="O185" i="6" s="1"/>
  <c r="R184" i="6"/>
  <c r="Z184" i="6"/>
  <c r="K185" i="6" s="1"/>
  <c r="AA184" i="6"/>
  <c r="L185" i="6" s="1"/>
  <c r="AB184" i="6"/>
  <c r="M185" i="6" s="1"/>
  <c r="W184" i="6" l="1"/>
  <c r="X184" i="6" s="1"/>
  <c r="S184" i="6"/>
  <c r="T184" i="6" s="1"/>
  <c r="U184" i="6" s="1"/>
  <c r="V184" i="6" s="1"/>
  <c r="P185" i="6"/>
  <c r="Q185" i="6" s="1"/>
  <c r="Z185" i="6" l="1"/>
  <c r="K186" i="6" s="1"/>
  <c r="AD185" i="6"/>
  <c r="O186" i="6" s="1"/>
  <c r="R185" i="6"/>
  <c r="AA185" i="6"/>
  <c r="L186" i="6" s="1"/>
  <c r="AB185" i="6"/>
  <c r="M186" i="6" s="1"/>
  <c r="AC185" i="6"/>
  <c r="N186" i="6" s="1"/>
  <c r="W185" i="6" l="1"/>
  <c r="X185" i="6" s="1"/>
  <c r="S185" i="6"/>
  <c r="T185" i="6" s="1"/>
  <c r="U185" i="6" s="1"/>
  <c r="V185" i="6" s="1"/>
  <c r="P186" i="6"/>
  <c r="Q186" i="6" s="1"/>
  <c r="AA186" i="6" l="1"/>
  <c r="L187" i="6" s="1"/>
  <c r="R186" i="6"/>
  <c r="AC186" i="6"/>
  <c r="N187" i="6" s="1"/>
  <c r="AD186" i="6"/>
  <c r="O187" i="6" s="1"/>
  <c r="Z186" i="6"/>
  <c r="K187" i="6" s="1"/>
  <c r="AB186" i="6"/>
  <c r="M187" i="6" s="1"/>
  <c r="W186" i="6" l="1"/>
  <c r="X186" i="6" s="1"/>
  <c r="S186" i="6"/>
  <c r="T186" i="6" s="1"/>
  <c r="U186" i="6" s="1"/>
  <c r="V186" i="6" s="1"/>
  <c r="P187" i="6"/>
  <c r="Q187" i="6" s="1"/>
  <c r="AB187" i="6" l="1"/>
  <c r="M188" i="6" s="1"/>
  <c r="AA187" i="6"/>
  <c r="L188" i="6" s="1"/>
  <c r="AC187" i="6"/>
  <c r="N188" i="6" s="1"/>
  <c r="R187" i="6"/>
  <c r="Z187" i="6"/>
  <c r="K188" i="6" s="1"/>
  <c r="AD187" i="6"/>
  <c r="O188" i="6" s="1"/>
  <c r="W187" i="6" l="1"/>
  <c r="X187" i="6" s="1"/>
  <c r="S187" i="6"/>
  <c r="T187" i="6" s="1"/>
  <c r="U187" i="6" s="1"/>
  <c r="V187" i="6" s="1"/>
  <c r="P188" i="6"/>
  <c r="Q188" i="6" s="1"/>
  <c r="AC188" i="6" l="1"/>
  <c r="N189" i="6" s="1"/>
  <c r="Z188" i="6"/>
  <c r="K189" i="6" s="1"/>
  <c r="AA188" i="6"/>
  <c r="L189" i="6" s="1"/>
  <c r="AD188" i="6"/>
  <c r="O189" i="6" s="1"/>
  <c r="R188" i="6"/>
  <c r="AB188" i="6"/>
  <c r="M189" i="6" s="1"/>
  <c r="W188" i="6" l="1"/>
  <c r="X188" i="6" s="1"/>
  <c r="S188" i="6"/>
  <c r="T188" i="6" s="1"/>
  <c r="U188" i="6" s="1"/>
  <c r="V188" i="6" s="1"/>
  <c r="P189" i="6"/>
  <c r="Q189" i="6" s="1"/>
  <c r="AD189" i="6" l="1"/>
  <c r="O190" i="6" s="1"/>
  <c r="Z189" i="6"/>
  <c r="K190" i="6" s="1"/>
  <c r="AA189" i="6"/>
  <c r="L190" i="6" s="1"/>
  <c r="R189" i="6"/>
  <c r="AB189" i="6"/>
  <c r="M190" i="6" s="1"/>
  <c r="AC189" i="6"/>
  <c r="N190" i="6" s="1"/>
  <c r="W189" i="6" l="1"/>
  <c r="X189" i="6" s="1"/>
  <c r="S189" i="6"/>
  <c r="T189" i="6" s="1"/>
  <c r="U189" i="6" s="1"/>
  <c r="V189" i="6" s="1"/>
  <c r="P190" i="6"/>
  <c r="Q190" i="6" s="1"/>
  <c r="R190" i="6" l="1"/>
  <c r="AA190" i="6"/>
  <c r="L191" i="6" s="1"/>
  <c r="AB190" i="6"/>
  <c r="M191" i="6" s="1"/>
  <c r="Z190" i="6"/>
  <c r="K191" i="6" s="1"/>
  <c r="AC190" i="6"/>
  <c r="N191" i="6" s="1"/>
  <c r="AD190" i="6"/>
  <c r="O191" i="6" s="1"/>
  <c r="W190" i="6" l="1"/>
  <c r="X190" i="6" s="1"/>
  <c r="S190" i="6"/>
  <c r="T190" i="6" s="1"/>
  <c r="U190" i="6" s="1"/>
  <c r="V190" i="6" s="1"/>
  <c r="P191" i="6"/>
  <c r="Q191" i="6" s="1"/>
  <c r="AB191" i="6" l="1"/>
  <c r="M192" i="6" s="1"/>
  <c r="AC191" i="6"/>
  <c r="N192" i="6" s="1"/>
  <c r="R191" i="6"/>
  <c r="AA191" i="6"/>
  <c r="L192" i="6" s="1"/>
  <c r="AD191" i="6"/>
  <c r="O192" i="6" s="1"/>
  <c r="Z191" i="6"/>
  <c r="K192" i="6" s="1"/>
  <c r="W191" i="6" l="1"/>
  <c r="X191" i="6" s="1"/>
  <c r="S191" i="6"/>
  <c r="T191" i="6" s="1"/>
  <c r="U191" i="6" s="1"/>
  <c r="V191" i="6" s="1"/>
  <c r="P192" i="6"/>
  <c r="Q192" i="6" s="1"/>
  <c r="AC192" i="6" l="1"/>
  <c r="N193" i="6" s="1"/>
  <c r="AD192" i="6"/>
  <c r="O193" i="6" s="1"/>
  <c r="AB192" i="6"/>
  <c r="M193" i="6" s="1"/>
  <c r="R192" i="6"/>
  <c r="Z192" i="6"/>
  <c r="K193" i="6" s="1"/>
  <c r="AA192" i="6"/>
  <c r="L193" i="6" s="1"/>
  <c r="W192" i="6" l="1"/>
  <c r="X192" i="6" s="1"/>
  <c r="S192" i="6"/>
  <c r="T192" i="6" s="1"/>
  <c r="U192" i="6" s="1"/>
  <c r="V192" i="6" s="1"/>
  <c r="P193" i="6"/>
  <c r="Q193" i="6" s="1"/>
  <c r="Z193" i="6" l="1"/>
  <c r="K194" i="6" s="1"/>
  <c r="AD193" i="6"/>
  <c r="O194" i="6" s="1"/>
  <c r="R193" i="6"/>
  <c r="AA193" i="6"/>
  <c r="L194" i="6" s="1"/>
  <c r="AB193" i="6"/>
  <c r="M194" i="6" s="1"/>
  <c r="AC193" i="6"/>
  <c r="N194" i="6" s="1"/>
  <c r="W193" i="6" l="1"/>
  <c r="X193" i="6" s="1"/>
  <c r="S193" i="6"/>
  <c r="T193" i="6" s="1"/>
  <c r="U193" i="6" s="1"/>
  <c r="V193" i="6" s="1"/>
  <c r="P194" i="6"/>
  <c r="Q194" i="6" s="1"/>
  <c r="AA194" i="6" l="1"/>
  <c r="L195" i="6" s="1"/>
  <c r="R194" i="6"/>
  <c r="Z194" i="6"/>
  <c r="K195" i="6" s="1"/>
  <c r="AC194" i="6"/>
  <c r="N195" i="6" s="1"/>
  <c r="AD194" i="6"/>
  <c r="O195" i="6" s="1"/>
  <c r="AB194" i="6"/>
  <c r="M195" i="6" s="1"/>
  <c r="W194" i="6" l="1"/>
  <c r="X194" i="6" s="1"/>
  <c r="S194" i="6"/>
  <c r="T194" i="6" s="1"/>
  <c r="U194" i="6" s="1"/>
  <c r="V194" i="6" s="1"/>
  <c r="P195" i="6"/>
  <c r="Q195" i="6" s="1"/>
  <c r="AB195" i="6" l="1"/>
  <c r="M196" i="6" s="1"/>
  <c r="R195" i="6"/>
  <c r="AA195" i="6"/>
  <c r="L196" i="6" s="1"/>
  <c r="AC195" i="6"/>
  <c r="N196" i="6" s="1"/>
  <c r="AD195" i="6"/>
  <c r="O196" i="6" s="1"/>
  <c r="Z195" i="6"/>
  <c r="K196" i="6" s="1"/>
  <c r="W195" i="6" l="1"/>
  <c r="X195" i="6" s="1"/>
  <c r="S195" i="6"/>
  <c r="T195" i="6" s="1"/>
  <c r="U195" i="6" s="1"/>
  <c r="V195" i="6" s="1"/>
  <c r="P196" i="6"/>
  <c r="Q196" i="6" s="1"/>
  <c r="AC196" i="6" l="1"/>
  <c r="N197" i="6" s="1"/>
  <c r="Z196" i="6"/>
  <c r="K197" i="6" s="1"/>
  <c r="AA196" i="6"/>
  <c r="L197" i="6" s="1"/>
  <c r="AD196" i="6"/>
  <c r="O197" i="6" s="1"/>
  <c r="R196" i="6"/>
  <c r="AB196" i="6"/>
  <c r="M197" i="6" s="1"/>
  <c r="W196" i="6" l="1"/>
  <c r="X196" i="6" s="1"/>
  <c r="S196" i="6"/>
  <c r="T196" i="6" s="1"/>
  <c r="U196" i="6" s="1"/>
  <c r="V196" i="6" s="1"/>
  <c r="P197" i="6"/>
  <c r="Q197" i="6" s="1"/>
  <c r="AD197" i="6" l="1"/>
  <c r="O198" i="6" s="1"/>
  <c r="Z197" i="6"/>
  <c r="K198" i="6" s="1"/>
  <c r="AA197" i="6"/>
  <c r="L198" i="6" s="1"/>
  <c r="R197" i="6"/>
  <c r="AB197" i="6"/>
  <c r="M198" i="6" s="1"/>
  <c r="AC197" i="6"/>
  <c r="N198" i="6" s="1"/>
  <c r="W197" i="6" l="1"/>
  <c r="X197" i="6" s="1"/>
  <c r="S197" i="6"/>
  <c r="T197" i="6" s="1"/>
  <c r="U197" i="6" s="1"/>
  <c r="V197" i="6" s="1"/>
  <c r="P198" i="6"/>
  <c r="Q198" i="6" s="1"/>
  <c r="R198" i="6" l="1"/>
  <c r="AA198" i="6"/>
  <c r="L199" i="6" s="1"/>
  <c r="AB198" i="6"/>
  <c r="M199" i="6" s="1"/>
  <c r="AC198" i="6"/>
  <c r="N199" i="6" s="1"/>
  <c r="AD198" i="6"/>
  <c r="O199" i="6" s="1"/>
  <c r="Z198" i="6"/>
  <c r="K199" i="6" s="1"/>
  <c r="W198" i="6" l="1"/>
  <c r="X198" i="6" s="1"/>
  <c r="S198" i="6"/>
  <c r="T198" i="6" s="1"/>
  <c r="U198" i="6" s="1"/>
  <c r="V198" i="6" s="1"/>
  <c r="P199" i="6"/>
  <c r="Q199" i="6" s="1"/>
  <c r="AB199" i="6" l="1"/>
  <c r="M200" i="6" s="1"/>
  <c r="AC199" i="6"/>
  <c r="N200" i="6" s="1"/>
  <c r="Z199" i="6"/>
  <c r="K200" i="6" s="1"/>
  <c r="AA199" i="6"/>
  <c r="L200" i="6" s="1"/>
  <c r="R199" i="6"/>
  <c r="AD199" i="6"/>
  <c r="O200" i="6" s="1"/>
  <c r="W199" i="6" l="1"/>
  <c r="X199" i="6" s="1"/>
  <c r="S199" i="6"/>
  <c r="T199" i="6" s="1"/>
  <c r="U199" i="6" s="1"/>
  <c r="V199" i="6" s="1"/>
  <c r="P200" i="6"/>
  <c r="Q200" i="6" s="1"/>
  <c r="AC200" i="6" l="1"/>
  <c r="N201" i="6" s="1"/>
  <c r="AD200" i="6"/>
  <c r="O201" i="6" s="1"/>
  <c r="Z200" i="6"/>
  <c r="K201" i="6" s="1"/>
  <c r="AB200" i="6"/>
  <c r="M201" i="6" s="1"/>
  <c r="R200" i="6"/>
  <c r="AA200" i="6"/>
  <c r="L201" i="6" s="1"/>
  <c r="W200" i="6" l="1"/>
  <c r="X200" i="6" s="1"/>
  <c r="S200" i="6"/>
  <c r="T200" i="6" s="1"/>
  <c r="U200" i="6" s="1"/>
  <c r="V200" i="6" s="1"/>
  <c r="P201" i="6"/>
  <c r="Q201" i="6" s="1"/>
  <c r="Z201" i="6" l="1"/>
  <c r="K202" i="6" s="1"/>
  <c r="AD201" i="6"/>
  <c r="O202" i="6" s="1"/>
  <c r="R201" i="6"/>
  <c r="AA201" i="6"/>
  <c r="L202" i="6" s="1"/>
  <c r="AB201" i="6"/>
  <c r="M202" i="6" s="1"/>
  <c r="AC201" i="6"/>
  <c r="N202" i="6" s="1"/>
  <c r="W201" i="6" l="1"/>
  <c r="X201" i="6" s="1"/>
  <c r="S201" i="6"/>
  <c r="T201" i="6" s="1"/>
  <c r="U201" i="6" s="1"/>
  <c r="V201" i="6" s="1"/>
  <c r="P202" i="6"/>
  <c r="Q202" i="6" s="1"/>
  <c r="AA202" i="6" l="1"/>
  <c r="L203" i="6" s="1"/>
  <c r="R202" i="6"/>
  <c r="Z202" i="6"/>
  <c r="K203" i="6" s="1"/>
  <c r="AB202" i="6"/>
  <c r="M203" i="6" s="1"/>
  <c r="AD202" i="6"/>
  <c r="O203" i="6" s="1"/>
  <c r="AC202" i="6"/>
  <c r="N203" i="6" s="1"/>
  <c r="W202" i="6" l="1"/>
  <c r="X202" i="6" s="1"/>
  <c r="S202" i="6"/>
  <c r="T202" i="6" s="1"/>
  <c r="U202" i="6" s="1"/>
  <c r="V202" i="6" s="1"/>
  <c r="P203" i="6"/>
  <c r="Q203" i="6" s="1"/>
  <c r="AB203" i="6" l="1"/>
  <c r="M204" i="6" s="1"/>
  <c r="AD203" i="6"/>
  <c r="O204" i="6" s="1"/>
  <c r="R203" i="6"/>
  <c r="Z203" i="6"/>
  <c r="K204" i="6" s="1"/>
  <c r="AC203" i="6"/>
  <c r="N204" i="6" s="1"/>
  <c r="AA203" i="6"/>
  <c r="L204" i="6" s="1"/>
  <c r="W203" i="6" l="1"/>
  <c r="X203" i="6" s="1"/>
  <c r="S203" i="6"/>
  <c r="T203" i="6" s="1"/>
  <c r="U203" i="6" s="1"/>
  <c r="V203" i="6" s="1"/>
  <c r="P204" i="6"/>
  <c r="Q204" i="6" s="1"/>
  <c r="AC204" i="6" l="1"/>
  <c r="N205" i="6" s="1"/>
  <c r="Z204" i="6"/>
  <c r="K205" i="6" s="1"/>
  <c r="AB204" i="6"/>
  <c r="M205" i="6" s="1"/>
  <c r="AA204" i="6"/>
  <c r="L205" i="6" s="1"/>
  <c r="AD204" i="6"/>
  <c r="O205" i="6" s="1"/>
  <c r="R204" i="6"/>
  <c r="W204" i="6" l="1"/>
  <c r="X204" i="6" s="1"/>
  <c r="S204" i="6"/>
  <c r="T204" i="6" s="1"/>
  <c r="U204" i="6" s="1"/>
  <c r="V204" i="6" s="1"/>
  <c r="P205" i="6"/>
  <c r="Q205" i="6" s="1"/>
  <c r="AD205" i="6" l="1"/>
  <c r="O206" i="6" s="1"/>
  <c r="Z205" i="6"/>
  <c r="K206" i="6" s="1"/>
  <c r="AA205" i="6"/>
  <c r="L206" i="6" s="1"/>
  <c r="R205" i="6"/>
  <c r="AC205" i="6"/>
  <c r="N206" i="6" s="1"/>
  <c r="AB205" i="6"/>
  <c r="M206" i="6" s="1"/>
  <c r="W205" i="6" l="1"/>
  <c r="X205" i="6" s="1"/>
  <c r="S205" i="6"/>
  <c r="T205" i="6" s="1"/>
  <c r="U205" i="6" s="1"/>
  <c r="V205" i="6" s="1"/>
  <c r="P206" i="6"/>
  <c r="Q206" i="6" s="1"/>
  <c r="R206" i="6" l="1"/>
  <c r="AA206" i="6"/>
  <c r="L207" i="6" s="1"/>
  <c r="AB206" i="6"/>
  <c r="M207" i="6" s="1"/>
  <c r="AD206" i="6"/>
  <c r="O207" i="6" s="1"/>
  <c r="AC206" i="6"/>
  <c r="N207" i="6" s="1"/>
  <c r="Z206" i="6"/>
  <c r="K207" i="6" s="1"/>
  <c r="W206" i="6" l="1"/>
  <c r="X206" i="6" s="1"/>
  <c r="S206" i="6"/>
  <c r="T206" i="6" s="1"/>
  <c r="U206" i="6" s="1"/>
  <c r="V206" i="6" s="1"/>
  <c r="P207" i="6"/>
  <c r="Q207" i="6" s="1"/>
  <c r="AB207" i="6" l="1"/>
  <c r="M208" i="6" s="1"/>
  <c r="AC207" i="6"/>
  <c r="N208" i="6" s="1"/>
  <c r="AD207" i="6"/>
  <c r="O208" i="6" s="1"/>
  <c r="R207" i="6"/>
  <c r="Z207" i="6"/>
  <c r="K208" i="6" s="1"/>
  <c r="AA207" i="6"/>
  <c r="L208" i="6" s="1"/>
  <c r="W207" i="6" l="1"/>
  <c r="X207" i="6" s="1"/>
  <c r="S207" i="6"/>
  <c r="T207" i="6" s="1"/>
  <c r="U207" i="6" s="1"/>
  <c r="V207" i="6" s="1"/>
  <c r="P208" i="6"/>
  <c r="Q208" i="6" s="1"/>
  <c r="AC208" i="6" l="1"/>
  <c r="N209" i="6" s="1"/>
  <c r="AD208" i="6"/>
  <c r="O209" i="6" s="1"/>
  <c r="AB208" i="6"/>
  <c r="M209" i="6" s="1"/>
  <c r="R208" i="6"/>
  <c r="AA208" i="6"/>
  <c r="L209" i="6" s="1"/>
  <c r="Z208" i="6"/>
  <c r="K209" i="6" s="1"/>
  <c r="W208" i="6" l="1"/>
  <c r="X208" i="6" s="1"/>
  <c r="S208" i="6"/>
  <c r="T208" i="6" s="1"/>
  <c r="U208" i="6" s="1"/>
  <c r="V208" i="6" s="1"/>
  <c r="P209" i="6"/>
  <c r="Q209" i="6" s="1"/>
  <c r="Z209" i="6" l="1"/>
  <c r="K210" i="6" s="1"/>
  <c r="AD209" i="6"/>
  <c r="O210" i="6" s="1"/>
  <c r="R209" i="6"/>
  <c r="AC209" i="6"/>
  <c r="N210" i="6" s="1"/>
  <c r="AB209" i="6"/>
  <c r="M210" i="6" s="1"/>
  <c r="AA209" i="6"/>
  <c r="L210" i="6" s="1"/>
  <c r="W209" i="6" l="1"/>
  <c r="X209" i="6" s="1"/>
  <c r="S209" i="6"/>
  <c r="T209" i="6" s="1"/>
  <c r="U209" i="6" s="1"/>
  <c r="V209" i="6" s="1"/>
  <c r="P210" i="6"/>
  <c r="Q210" i="6" s="1"/>
  <c r="AA210" i="6" l="1"/>
  <c r="L211" i="6" s="1"/>
  <c r="R210" i="6"/>
  <c r="AB210" i="6"/>
  <c r="M211" i="6" s="1"/>
  <c r="AC210" i="6"/>
  <c r="N211" i="6" s="1"/>
  <c r="AD210" i="6"/>
  <c r="O211" i="6" s="1"/>
  <c r="Z210" i="6"/>
  <c r="K211" i="6" s="1"/>
  <c r="W210" i="6" l="1"/>
  <c r="X210" i="6" s="1"/>
  <c r="S210" i="6"/>
  <c r="T210" i="6" s="1"/>
  <c r="U210" i="6" s="1"/>
  <c r="V210" i="6" s="1"/>
  <c r="P211" i="6"/>
  <c r="Q211" i="6" s="1"/>
  <c r="AB211" i="6" l="1"/>
  <c r="M212" i="6" s="1"/>
  <c r="Z211" i="6"/>
  <c r="K212" i="6" s="1"/>
  <c r="AC211" i="6"/>
  <c r="N212" i="6" s="1"/>
  <c r="AD211" i="6"/>
  <c r="O212" i="6" s="1"/>
  <c r="R211" i="6"/>
  <c r="AA211" i="6"/>
  <c r="L212" i="6" s="1"/>
  <c r="W211" i="6" l="1"/>
  <c r="X211" i="6" s="1"/>
  <c r="S211" i="6"/>
  <c r="T211" i="6" s="1"/>
  <c r="U211" i="6" s="1"/>
  <c r="V211" i="6" s="1"/>
  <c r="P212" i="6"/>
  <c r="Q212" i="6" s="1"/>
  <c r="AC212" i="6" l="1"/>
  <c r="N213" i="6" s="1"/>
  <c r="Z212" i="6"/>
  <c r="K213" i="6" s="1"/>
  <c r="R212" i="6"/>
  <c r="AB212" i="6"/>
  <c r="M213" i="6" s="1"/>
  <c r="AD212" i="6"/>
  <c r="O213" i="6" s="1"/>
  <c r="AA212" i="6"/>
  <c r="L213" i="6" s="1"/>
  <c r="W212" i="6" l="1"/>
  <c r="X212" i="6" s="1"/>
  <c r="S212" i="6"/>
  <c r="T212" i="6" s="1"/>
  <c r="U212" i="6" s="1"/>
  <c r="V212" i="6" s="1"/>
  <c r="P213" i="6"/>
  <c r="Q213" i="6" s="1"/>
  <c r="AD213" i="6" l="1"/>
  <c r="O214" i="6" s="1"/>
  <c r="Z213" i="6"/>
  <c r="K214" i="6" s="1"/>
  <c r="AA213" i="6"/>
  <c r="L214" i="6" s="1"/>
  <c r="AB213" i="6"/>
  <c r="M214" i="6" s="1"/>
  <c r="AC213" i="6"/>
  <c r="N214" i="6" s="1"/>
  <c r="R213" i="6"/>
  <c r="W213" i="6" l="1"/>
  <c r="X213" i="6" s="1"/>
  <c r="S213" i="6"/>
  <c r="T213" i="6" s="1"/>
  <c r="U213" i="6" s="1"/>
  <c r="V213" i="6" s="1"/>
  <c r="P214" i="6"/>
  <c r="Q214" i="6" s="1"/>
  <c r="R214" i="6" l="1"/>
  <c r="AA214" i="6"/>
  <c r="L215" i="6" s="1"/>
  <c r="AB214" i="6"/>
  <c r="M215" i="6" s="1"/>
  <c r="Z214" i="6"/>
  <c r="K215" i="6" s="1"/>
  <c r="AC214" i="6"/>
  <c r="N215" i="6" s="1"/>
  <c r="AD214" i="6"/>
  <c r="O215" i="6" s="1"/>
  <c r="W214" i="6" l="1"/>
  <c r="X214" i="6" s="1"/>
  <c r="S214" i="6"/>
  <c r="T214" i="6" s="1"/>
  <c r="U214" i="6" s="1"/>
  <c r="V214" i="6" s="1"/>
  <c r="P215" i="6"/>
  <c r="Q215" i="6" s="1"/>
  <c r="AB215" i="6" l="1"/>
  <c r="M216" i="6" s="1"/>
  <c r="AC215" i="6"/>
  <c r="N216" i="6" s="1"/>
  <c r="Z215" i="6"/>
  <c r="K216" i="6" s="1"/>
  <c r="AA215" i="6"/>
  <c r="L216" i="6" s="1"/>
  <c r="AD215" i="6"/>
  <c r="O216" i="6" s="1"/>
  <c r="R215" i="6"/>
  <c r="W215" i="6" l="1"/>
  <c r="X215" i="6" s="1"/>
  <c r="S215" i="6"/>
  <c r="T215" i="6" s="1"/>
  <c r="U215" i="6" s="1"/>
  <c r="V215" i="6" s="1"/>
  <c r="P216" i="6"/>
  <c r="Q216" i="6" s="1"/>
  <c r="AC216" i="6" l="1"/>
  <c r="N217" i="6" s="1"/>
  <c r="AD216" i="6"/>
  <c r="O217" i="6" s="1"/>
  <c r="Z216" i="6"/>
  <c r="K217" i="6" s="1"/>
  <c r="AB216" i="6"/>
  <c r="M217" i="6" s="1"/>
  <c r="R216" i="6"/>
  <c r="AA216" i="6"/>
  <c r="L217" i="6" s="1"/>
  <c r="W216" i="6" l="1"/>
  <c r="X216" i="6" s="1"/>
  <c r="S216" i="6"/>
  <c r="T216" i="6" s="1"/>
  <c r="U216" i="6" s="1"/>
  <c r="V216" i="6" s="1"/>
  <c r="P217" i="6"/>
  <c r="Q217" i="6" s="1"/>
  <c r="Z217" i="6" l="1"/>
  <c r="K218" i="6" s="1"/>
  <c r="AD217" i="6"/>
  <c r="O218" i="6" s="1"/>
  <c r="R217" i="6"/>
  <c r="AA217" i="6"/>
  <c r="L218" i="6" s="1"/>
  <c r="AB217" i="6"/>
  <c r="M218" i="6" s="1"/>
  <c r="AC217" i="6"/>
  <c r="N218" i="6" s="1"/>
  <c r="W217" i="6" l="1"/>
  <c r="X217" i="6" s="1"/>
  <c r="S217" i="6"/>
  <c r="T217" i="6" s="1"/>
  <c r="U217" i="6" s="1"/>
  <c r="V217" i="6" s="1"/>
  <c r="P218" i="6"/>
  <c r="Q218" i="6" s="1"/>
  <c r="AA218" i="6" l="1"/>
  <c r="L219" i="6" s="1"/>
  <c r="R218" i="6"/>
  <c r="Z218" i="6"/>
  <c r="K219" i="6" s="1"/>
  <c r="AC218" i="6"/>
  <c r="N219" i="6" s="1"/>
  <c r="AD218" i="6"/>
  <c r="O219" i="6" s="1"/>
  <c r="AB218" i="6"/>
  <c r="M219" i="6" s="1"/>
  <c r="W218" i="6" l="1"/>
  <c r="X218" i="6" s="1"/>
  <c r="S218" i="6"/>
  <c r="T218" i="6" s="1"/>
  <c r="U218" i="6" s="1"/>
  <c r="V218" i="6" s="1"/>
  <c r="P219" i="6"/>
  <c r="Q219" i="6" s="1"/>
  <c r="AB219" i="6" l="1"/>
  <c r="M220" i="6" s="1"/>
  <c r="AD219" i="6"/>
  <c r="O220" i="6" s="1"/>
  <c r="R219" i="6"/>
  <c r="Z219" i="6"/>
  <c r="K220" i="6" s="1"/>
  <c r="AC219" i="6"/>
  <c r="N220" i="6" s="1"/>
  <c r="AA219" i="6"/>
  <c r="L220" i="6" s="1"/>
  <c r="W219" i="6" l="1"/>
  <c r="X219" i="6" s="1"/>
  <c r="S219" i="6"/>
  <c r="T219" i="6" s="1"/>
  <c r="U219" i="6" s="1"/>
  <c r="V219" i="6" s="1"/>
  <c r="P220" i="6"/>
  <c r="Q220" i="6" s="1"/>
  <c r="AC220" i="6" l="1"/>
  <c r="N221" i="6" s="1"/>
  <c r="Z220" i="6"/>
  <c r="K221" i="6" s="1"/>
  <c r="AB220" i="6"/>
  <c r="M221" i="6" s="1"/>
  <c r="AD220" i="6"/>
  <c r="O221" i="6" s="1"/>
  <c r="R220" i="6"/>
  <c r="AA220" i="6"/>
  <c r="L221" i="6" s="1"/>
  <c r="W220" i="6" l="1"/>
  <c r="X220" i="6" s="1"/>
  <c r="S220" i="6"/>
  <c r="T220" i="6" s="1"/>
  <c r="U220" i="6" s="1"/>
  <c r="V220" i="6" s="1"/>
  <c r="P221" i="6"/>
  <c r="Q221" i="6" s="1"/>
  <c r="AD221" i="6" l="1"/>
  <c r="O222" i="6" s="1"/>
  <c r="Z221" i="6"/>
  <c r="K222" i="6" s="1"/>
  <c r="AA221" i="6"/>
  <c r="L222" i="6" s="1"/>
  <c r="AB221" i="6"/>
  <c r="M222" i="6" s="1"/>
  <c r="AC221" i="6"/>
  <c r="N222" i="6" s="1"/>
  <c r="R221" i="6"/>
  <c r="W221" i="6" l="1"/>
  <c r="X221" i="6" s="1"/>
  <c r="S221" i="6"/>
  <c r="T221" i="6" s="1"/>
  <c r="U221" i="6" s="1"/>
  <c r="V221" i="6" s="1"/>
  <c r="P222" i="6"/>
  <c r="Q222" i="6" s="1"/>
  <c r="R222" i="6" l="1"/>
  <c r="AA222" i="6"/>
  <c r="L223" i="6" s="1"/>
  <c r="AB222" i="6"/>
  <c r="M223" i="6" s="1"/>
  <c r="AC222" i="6"/>
  <c r="N223" i="6" s="1"/>
  <c r="AD222" i="6"/>
  <c r="O223" i="6" s="1"/>
  <c r="Z222" i="6"/>
  <c r="K223" i="6" s="1"/>
  <c r="W222" i="6" l="1"/>
  <c r="X222" i="6" s="1"/>
  <c r="S222" i="6"/>
  <c r="T222" i="6" s="1"/>
  <c r="U222" i="6" s="1"/>
  <c r="V222" i="6" s="1"/>
  <c r="P223" i="6"/>
  <c r="Q223" i="6" s="1"/>
  <c r="AB223" i="6" l="1"/>
  <c r="M224" i="6" s="1"/>
  <c r="AC223" i="6"/>
  <c r="N224" i="6" s="1"/>
  <c r="R223" i="6"/>
  <c r="Z223" i="6"/>
  <c r="K224" i="6" s="1"/>
  <c r="AA223" i="6"/>
  <c r="L224" i="6" s="1"/>
  <c r="AD223" i="6"/>
  <c r="O224" i="6" s="1"/>
  <c r="W223" i="6" l="1"/>
  <c r="X223" i="6" s="1"/>
  <c r="S223" i="6"/>
  <c r="T223" i="6" s="1"/>
  <c r="U223" i="6" s="1"/>
  <c r="V223" i="6" s="1"/>
  <c r="P224" i="6"/>
  <c r="Q224" i="6" s="1"/>
  <c r="AC224" i="6" l="1"/>
  <c r="N225" i="6" s="1"/>
  <c r="AD224" i="6"/>
  <c r="O225" i="6" s="1"/>
  <c r="Z224" i="6"/>
  <c r="K225" i="6" s="1"/>
  <c r="R224" i="6"/>
  <c r="AA224" i="6"/>
  <c r="L225" i="6" s="1"/>
  <c r="AB224" i="6"/>
  <c r="M225" i="6" s="1"/>
  <c r="W224" i="6" l="1"/>
  <c r="X224" i="6" s="1"/>
  <c r="S224" i="6"/>
  <c r="T224" i="6" s="1"/>
  <c r="U224" i="6" s="1"/>
  <c r="V224" i="6" s="1"/>
  <c r="P225" i="6"/>
  <c r="Q225" i="6" s="1"/>
  <c r="Z225" i="6" l="1"/>
  <c r="K226" i="6" s="1"/>
  <c r="AD225" i="6"/>
  <c r="O226" i="6" s="1"/>
  <c r="R225" i="6"/>
  <c r="AC225" i="6"/>
  <c r="N226" i="6" s="1"/>
  <c r="AA225" i="6"/>
  <c r="L226" i="6" s="1"/>
  <c r="AB225" i="6"/>
  <c r="M226" i="6" s="1"/>
  <c r="W225" i="6" l="1"/>
  <c r="X225" i="6" s="1"/>
  <c r="S225" i="6"/>
  <c r="T225" i="6" s="1"/>
  <c r="U225" i="6" s="1"/>
  <c r="V225" i="6" s="1"/>
  <c r="P226" i="6"/>
  <c r="Q226" i="6" s="1"/>
  <c r="AA226" i="6" l="1"/>
  <c r="L227" i="6" s="1"/>
  <c r="R226" i="6"/>
  <c r="AB226" i="6"/>
  <c r="M227" i="6" s="1"/>
  <c r="AC226" i="6"/>
  <c r="N227" i="6" s="1"/>
  <c r="Z226" i="6"/>
  <c r="K227" i="6" s="1"/>
  <c r="AD226" i="6"/>
  <c r="O227" i="6" s="1"/>
  <c r="W226" i="6" l="1"/>
  <c r="X226" i="6" s="1"/>
  <c r="S226" i="6"/>
  <c r="T226" i="6" s="1"/>
  <c r="U226" i="6" s="1"/>
  <c r="V226" i="6" s="1"/>
  <c r="P227" i="6"/>
  <c r="Q227" i="6" s="1"/>
  <c r="AB227" i="6" l="1"/>
  <c r="M228" i="6" s="1"/>
  <c r="Z227" i="6"/>
  <c r="K228" i="6" s="1"/>
  <c r="AA227" i="6"/>
  <c r="L228" i="6" s="1"/>
  <c r="AD227" i="6"/>
  <c r="O228" i="6" s="1"/>
  <c r="AC227" i="6"/>
  <c r="N228" i="6" s="1"/>
  <c r="R227" i="6"/>
  <c r="W227" i="6" l="1"/>
  <c r="X227" i="6" s="1"/>
  <c r="S227" i="6"/>
  <c r="T227" i="6" s="1"/>
  <c r="U227" i="6" s="1"/>
  <c r="V227" i="6" s="1"/>
  <c r="P228" i="6"/>
  <c r="Q228" i="6" s="1"/>
  <c r="AC228" i="6" l="1"/>
  <c r="N229" i="6" s="1"/>
  <c r="Z228" i="6"/>
  <c r="K229" i="6" s="1"/>
  <c r="R228" i="6"/>
  <c r="AB228" i="6"/>
  <c r="M229" i="6" s="1"/>
  <c r="AD228" i="6"/>
  <c r="O229" i="6" s="1"/>
  <c r="AA228" i="6"/>
  <c r="L229" i="6" s="1"/>
  <c r="W228" i="6" l="1"/>
  <c r="X228" i="6" s="1"/>
  <c r="S228" i="6"/>
  <c r="T228" i="6" s="1"/>
  <c r="U228" i="6" s="1"/>
  <c r="V228" i="6" s="1"/>
  <c r="P229" i="6"/>
  <c r="Q229" i="6" s="1"/>
  <c r="AD229" i="6" l="1"/>
  <c r="O230" i="6" s="1"/>
  <c r="Z229" i="6"/>
  <c r="K230" i="6" s="1"/>
  <c r="AA229" i="6"/>
  <c r="L230" i="6" s="1"/>
  <c r="R229" i="6"/>
  <c r="AB229" i="6"/>
  <c r="M230" i="6" s="1"/>
  <c r="AC229" i="6"/>
  <c r="N230" i="6" s="1"/>
  <c r="W229" i="6" l="1"/>
  <c r="X229" i="6" s="1"/>
  <c r="S229" i="6"/>
  <c r="T229" i="6" s="1"/>
  <c r="U229" i="6" s="1"/>
  <c r="V229" i="6" s="1"/>
  <c r="P230" i="6"/>
  <c r="Q230" i="6" s="1"/>
  <c r="AA230" i="6" l="1"/>
  <c r="L231" i="6" s="1"/>
  <c r="AB230" i="6"/>
  <c r="M231" i="6" s="1"/>
  <c r="AD230" i="6"/>
  <c r="O231" i="6" s="1"/>
  <c r="R230" i="6"/>
  <c r="AC230" i="6"/>
  <c r="N231" i="6" s="1"/>
  <c r="Z230" i="6"/>
  <c r="K231" i="6" s="1"/>
  <c r="W230" i="6" l="1"/>
  <c r="X230" i="6" s="1"/>
  <c r="S230" i="6"/>
  <c r="T230" i="6" s="1"/>
  <c r="U230" i="6" s="1"/>
  <c r="V230" i="6" s="1"/>
  <c r="P231" i="6"/>
  <c r="Q231" i="6" s="1"/>
  <c r="AB231" i="6" l="1"/>
  <c r="M232" i="6" s="1"/>
  <c r="AA231" i="6"/>
  <c r="L232" i="6" s="1"/>
  <c r="AC231" i="6"/>
  <c r="N232" i="6" s="1"/>
  <c r="R231" i="6"/>
  <c r="Z231" i="6"/>
  <c r="K232" i="6" s="1"/>
  <c r="AD231" i="6"/>
  <c r="O232" i="6" s="1"/>
  <c r="W231" i="6" l="1"/>
  <c r="X231" i="6" s="1"/>
  <c r="S231" i="6"/>
  <c r="T231" i="6" s="1"/>
  <c r="U231" i="6" s="1"/>
  <c r="V231" i="6" s="1"/>
  <c r="P232" i="6"/>
  <c r="Q232" i="6" s="1"/>
  <c r="AC232" i="6" l="1"/>
  <c r="N233" i="6" s="1"/>
  <c r="AA232" i="6"/>
  <c r="L233" i="6" s="1"/>
  <c r="AB232" i="6"/>
  <c r="M233" i="6" s="1"/>
  <c r="R232" i="6"/>
  <c r="Z232" i="6"/>
  <c r="K233" i="6" s="1"/>
  <c r="AD232" i="6"/>
  <c r="O233" i="6" s="1"/>
  <c r="W232" i="6" l="1"/>
  <c r="X232" i="6" s="1"/>
  <c r="S232" i="6"/>
  <c r="T232" i="6" s="1"/>
  <c r="U232" i="6" s="1"/>
  <c r="V232" i="6" s="1"/>
  <c r="P233" i="6"/>
  <c r="Q233" i="6" s="1"/>
  <c r="AC233" i="6" l="1"/>
  <c r="N234" i="6" s="1"/>
  <c r="AD233" i="6"/>
  <c r="O234" i="6" s="1"/>
  <c r="R233" i="6"/>
  <c r="Z233" i="6"/>
  <c r="K234" i="6" s="1"/>
  <c r="AB233" i="6"/>
  <c r="M234" i="6" s="1"/>
  <c r="AA233" i="6"/>
  <c r="L234" i="6" s="1"/>
  <c r="W233" i="6" l="1"/>
  <c r="X233" i="6" s="1"/>
  <c r="S233" i="6"/>
  <c r="T233" i="6" s="1"/>
  <c r="U233" i="6" s="1"/>
  <c r="V233" i="6" s="1"/>
  <c r="P234" i="6"/>
  <c r="Q234" i="6" s="1"/>
  <c r="AD234" i="6" l="1"/>
  <c r="O235" i="6" s="1"/>
  <c r="R234" i="6"/>
  <c r="Z234" i="6"/>
  <c r="K235" i="6" s="1"/>
  <c r="AA234" i="6"/>
  <c r="L235" i="6" s="1"/>
  <c r="AC234" i="6"/>
  <c r="N235" i="6" s="1"/>
  <c r="AB234" i="6"/>
  <c r="M235" i="6" s="1"/>
  <c r="W234" i="6" l="1"/>
  <c r="X234" i="6" s="1"/>
  <c r="S234" i="6"/>
  <c r="T234" i="6" s="1"/>
  <c r="U234" i="6" s="1"/>
  <c r="V234" i="6" s="1"/>
  <c r="P235" i="6"/>
  <c r="Q235" i="6" s="1"/>
  <c r="R235" i="6" l="1"/>
  <c r="Z235" i="6"/>
  <c r="K236" i="6" s="1"/>
  <c r="AA235" i="6"/>
  <c r="L236" i="6" s="1"/>
  <c r="AB235" i="6"/>
  <c r="M236" i="6" s="1"/>
  <c r="AD235" i="6"/>
  <c r="O236" i="6" s="1"/>
  <c r="AC235" i="6"/>
  <c r="N236" i="6" s="1"/>
  <c r="W235" i="6" l="1"/>
  <c r="X235" i="6" s="1"/>
  <c r="S235" i="6"/>
  <c r="T235" i="6" s="1"/>
  <c r="U235" i="6" s="1"/>
  <c r="V235" i="6" s="1"/>
  <c r="P236" i="6"/>
  <c r="Q236" i="6" s="1"/>
  <c r="AA236" i="6" l="1"/>
  <c r="L237" i="6" s="1"/>
  <c r="AB236" i="6"/>
  <c r="M237" i="6" s="1"/>
  <c r="Z236" i="6"/>
  <c r="K237" i="6" s="1"/>
  <c r="AC236" i="6"/>
  <c r="N237" i="6" s="1"/>
  <c r="R236" i="6"/>
  <c r="AD236" i="6"/>
  <c r="O237" i="6" s="1"/>
  <c r="W236" i="6" l="1"/>
  <c r="X236" i="6" s="1"/>
  <c r="S236" i="6"/>
  <c r="T236" i="6" s="1"/>
  <c r="U236" i="6" s="1"/>
  <c r="V236" i="6" s="1"/>
  <c r="P237" i="6"/>
  <c r="Q237" i="6" s="1"/>
  <c r="Z237" i="6" l="1"/>
  <c r="K238" i="6" s="1"/>
  <c r="AB237" i="6"/>
  <c r="M238" i="6" s="1"/>
  <c r="AC237" i="6"/>
  <c r="N238" i="6" s="1"/>
  <c r="AA237" i="6"/>
  <c r="L238" i="6" s="1"/>
  <c r="AD237" i="6"/>
  <c r="O238" i="6" s="1"/>
  <c r="R237" i="6"/>
  <c r="W237" i="6" l="1"/>
  <c r="X237" i="6" s="1"/>
  <c r="S237" i="6"/>
  <c r="T237" i="6" s="1"/>
  <c r="U237" i="6" s="1"/>
  <c r="V237" i="6" s="1"/>
  <c r="P238" i="6"/>
  <c r="Q238" i="6" s="1"/>
  <c r="Z238" i="6" l="1"/>
  <c r="K239" i="6" s="1"/>
  <c r="AA238" i="6"/>
  <c r="L239" i="6" s="1"/>
  <c r="AC238" i="6"/>
  <c r="N239" i="6" s="1"/>
  <c r="AD238" i="6"/>
  <c r="O239" i="6" s="1"/>
  <c r="AB238" i="6"/>
  <c r="M239" i="6" s="1"/>
  <c r="R238" i="6"/>
  <c r="W238" i="6" l="1"/>
  <c r="X238" i="6" s="1"/>
  <c r="S238" i="6"/>
  <c r="T238" i="6" s="1"/>
  <c r="U238" i="6" s="1"/>
  <c r="V238" i="6" s="1"/>
  <c r="P239" i="6"/>
  <c r="Q239" i="6" s="1"/>
  <c r="AA239" i="6" l="1"/>
  <c r="L240" i="6" s="1"/>
  <c r="AB239" i="6"/>
  <c r="M240" i="6" s="1"/>
  <c r="AD239" i="6"/>
  <c r="O240" i="6" s="1"/>
  <c r="R239" i="6"/>
  <c r="AC239" i="6"/>
  <c r="N240" i="6" s="1"/>
  <c r="Z239" i="6"/>
  <c r="K240" i="6" s="1"/>
  <c r="W239" i="6" l="1"/>
  <c r="X239" i="6" s="1"/>
  <c r="S239" i="6"/>
  <c r="T239" i="6" s="1"/>
  <c r="U239" i="6" s="1"/>
  <c r="V239" i="6" s="1"/>
  <c r="P240" i="6"/>
  <c r="Q240" i="6" s="1"/>
  <c r="AB240" i="6" l="1"/>
  <c r="M241" i="6" s="1"/>
  <c r="AC240" i="6"/>
  <c r="N241" i="6" s="1"/>
  <c r="R240" i="6"/>
  <c r="AD240" i="6"/>
  <c r="O241" i="6" s="1"/>
  <c r="Z240" i="6"/>
  <c r="K241" i="6" s="1"/>
  <c r="AA240" i="6"/>
  <c r="L241" i="6" s="1"/>
  <c r="W240" i="6" l="1"/>
  <c r="X240" i="6" s="1"/>
  <c r="S240" i="6"/>
  <c r="T240" i="6" s="1"/>
  <c r="U240" i="6" s="1"/>
  <c r="V240" i="6" s="1"/>
  <c r="P241" i="6"/>
  <c r="Q241" i="6" s="1"/>
  <c r="AC241" i="6" l="1"/>
  <c r="N242" i="6" s="1"/>
  <c r="AD241" i="6"/>
  <c r="O242" i="6" s="1"/>
  <c r="R241" i="6"/>
  <c r="Z241" i="6"/>
  <c r="K242" i="6" s="1"/>
  <c r="AB241" i="6"/>
  <c r="M242" i="6" s="1"/>
  <c r="AA241" i="6"/>
  <c r="L242" i="6" s="1"/>
  <c r="W241" i="6" l="1"/>
  <c r="X241" i="6" s="1"/>
  <c r="S241" i="6"/>
  <c r="T241" i="6" s="1"/>
  <c r="U241" i="6" s="1"/>
  <c r="V241" i="6" s="1"/>
  <c r="P242" i="6"/>
  <c r="Q242" i="6" s="1"/>
  <c r="AD242" i="6" l="1"/>
  <c r="O243" i="6" s="1"/>
  <c r="R242" i="6"/>
  <c r="Z242" i="6"/>
  <c r="K243" i="6" s="1"/>
  <c r="AA242" i="6"/>
  <c r="L243" i="6" s="1"/>
  <c r="AC242" i="6"/>
  <c r="N243" i="6" s="1"/>
  <c r="AB242" i="6"/>
  <c r="M243" i="6" s="1"/>
  <c r="W242" i="6" l="1"/>
  <c r="X242" i="6" s="1"/>
  <c r="S242" i="6"/>
  <c r="T242" i="6" s="1"/>
  <c r="U242" i="6" s="1"/>
  <c r="V242" i="6" s="1"/>
  <c r="P243" i="6"/>
  <c r="Q243" i="6" s="1"/>
  <c r="R243" i="6" l="1"/>
  <c r="Z243" i="6"/>
  <c r="K244" i="6" s="1"/>
  <c r="AA243" i="6"/>
  <c r="L244" i="6" s="1"/>
  <c r="AB243" i="6"/>
  <c r="M244" i="6" s="1"/>
  <c r="AD243" i="6"/>
  <c r="O244" i="6" s="1"/>
  <c r="AC243" i="6"/>
  <c r="N244" i="6" s="1"/>
  <c r="W243" i="6" l="1"/>
  <c r="X243" i="6" s="1"/>
  <c r="S243" i="6"/>
  <c r="T243" i="6" s="1"/>
  <c r="U243" i="6" s="1"/>
  <c r="V243" i="6" s="1"/>
  <c r="P244" i="6"/>
  <c r="Q244" i="6" s="1"/>
  <c r="AA244" i="6" l="1"/>
  <c r="L245" i="6" s="1"/>
  <c r="L45" i="4" s="1"/>
  <c r="AB244" i="6"/>
  <c r="M245" i="6" s="1"/>
  <c r="M45" i="4" s="1"/>
  <c r="R244" i="6"/>
  <c r="Z244" i="6"/>
  <c r="K245" i="6" s="1"/>
  <c r="K45" i="4" s="1"/>
  <c r="AC244" i="6"/>
  <c r="N245" i="6" s="1"/>
  <c r="N45" i="4" s="1"/>
  <c r="AD244" i="6"/>
  <c r="O245" i="6" s="1"/>
  <c r="O45" i="4" s="1"/>
  <c r="P50" i="4" l="1"/>
  <c r="Q50" i="4" s="1"/>
  <c r="P54" i="4"/>
  <c r="Q54" i="4" s="1"/>
  <c r="P60" i="4"/>
  <c r="Q60" i="4" s="1"/>
  <c r="P63" i="4"/>
  <c r="Q63" i="4" s="1"/>
  <c r="P45" i="4"/>
  <c r="Q45" i="4" s="1"/>
  <c r="P51" i="4"/>
  <c r="Q51" i="4" s="1"/>
  <c r="P61" i="4"/>
  <c r="Q61" i="4" s="1"/>
  <c r="P57" i="4"/>
  <c r="Q57" i="4" s="1"/>
  <c r="P64" i="4"/>
  <c r="Q64" i="4" s="1"/>
  <c r="P49" i="4"/>
  <c r="Q49" i="4" s="1"/>
  <c r="P46" i="4"/>
  <c r="Q46" i="4" s="1"/>
  <c r="P47" i="4"/>
  <c r="Q47" i="4" s="1"/>
  <c r="P58" i="4"/>
  <c r="Q58" i="4" s="1"/>
  <c r="P62" i="4"/>
  <c r="Q62" i="4" s="1"/>
  <c r="P48" i="4"/>
  <c r="Q48" i="4" s="1"/>
  <c r="P59" i="4"/>
  <c r="Q59" i="4" s="1"/>
  <c r="P52" i="4"/>
  <c r="Q52" i="4" s="1"/>
  <c r="P55" i="4"/>
  <c r="Q55" i="4" s="1"/>
  <c r="P56" i="4"/>
  <c r="Q56" i="4" s="1"/>
  <c r="P53" i="4"/>
  <c r="Q53" i="4" s="1"/>
  <c r="W244" i="6"/>
  <c r="X244" i="6" s="1"/>
  <c r="S244" i="6"/>
  <c r="T244" i="6" s="1"/>
  <c r="U244" i="6" s="1"/>
  <c r="V244" i="6" s="1"/>
  <c r="O411" i="6" s="1"/>
  <c r="N411" i="6"/>
  <c r="P245" i="6"/>
  <c r="Q245" i="6" s="1"/>
  <c r="R59" i="4" l="1"/>
  <c r="R57" i="4"/>
  <c r="R61" i="4"/>
  <c r="R62" i="4"/>
  <c r="R51" i="4"/>
  <c r="R58" i="4"/>
  <c r="R45" i="4"/>
  <c r="R53" i="4"/>
  <c r="R47" i="4"/>
  <c r="R63" i="4"/>
  <c r="R46" i="4"/>
  <c r="R56" i="4"/>
  <c r="R60" i="4"/>
  <c r="R55" i="4"/>
  <c r="R49" i="4"/>
  <c r="R54" i="4"/>
  <c r="R48" i="4"/>
  <c r="R52" i="4"/>
  <c r="R64" i="4"/>
  <c r="R50" i="4"/>
  <c r="Z245" i="6"/>
  <c r="K246" i="6" s="1"/>
  <c r="AB245" i="6"/>
  <c r="M246" i="6" s="1"/>
  <c r="AC245" i="6"/>
  <c r="N246" i="6" s="1"/>
  <c r="AA245" i="6"/>
  <c r="L246" i="6" s="1"/>
  <c r="R245" i="6"/>
  <c r="AD245" i="6"/>
  <c r="O246" i="6" s="1"/>
  <c r="S55" i="4" l="1"/>
  <c r="T55" i="4" s="1"/>
  <c r="U55" i="4" s="1"/>
  <c r="W55" i="4"/>
  <c r="S63" i="4"/>
  <c r="T63" i="4" s="1"/>
  <c r="U63" i="4" s="1"/>
  <c r="W63" i="4"/>
  <c r="S58" i="4"/>
  <c r="T58" i="4" s="1"/>
  <c r="U58" i="4" s="1"/>
  <c r="W58" i="4"/>
  <c r="S57" i="4"/>
  <c r="T57" i="4" s="1"/>
  <c r="U57" i="4" s="1"/>
  <c r="W57" i="4"/>
  <c r="S49" i="4"/>
  <c r="T49" i="4" s="1"/>
  <c r="U49" i="4" s="1"/>
  <c r="W49" i="4"/>
  <c r="W46" i="4"/>
  <c r="X46" i="4" s="1"/>
  <c r="S46" i="4"/>
  <c r="T46" i="4" s="1"/>
  <c r="U46" i="4" s="1"/>
  <c r="W45" i="4"/>
  <c r="X45" i="4" s="1"/>
  <c r="S45" i="4"/>
  <c r="T45" i="4" s="1"/>
  <c r="U45" i="4" s="1"/>
  <c r="V45" i="4" s="1"/>
  <c r="S64" i="4"/>
  <c r="T64" i="4" s="1"/>
  <c r="U64" i="4" s="1"/>
  <c r="W64" i="4"/>
  <c r="S61" i="4"/>
  <c r="T61" i="4" s="1"/>
  <c r="U61" i="4" s="1"/>
  <c r="W61" i="4"/>
  <c r="W245" i="6"/>
  <c r="X245" i="6" s="1"/>
  <c r="S245" i="6"/>
  <c r="T245" i="6" s="1"/>
  <c r="U245" i="6" s="1"/>
  <c r="V245" i="6" s="1"/>
  <c r="S56" i="4"/>
  <c r="T56" i="4" s="1"/>
  <c r="U56" i="4" s="1"/>
  <c r="W56" i="4"/>
  <c r="S53" i="4"/>
  <c r="T53" i="4" s="1"/>
  <c r="U53" i="4" s="1"/>
  <c r="W53" i="4"/>
  <c r="S62" i="4"/>
  <c r="T62" i="4" s="1"/>
  <c r="U62" i="4" s="1"/>
  <c r="W62" i="4"/>
  <c r="S52" i="4"/>
  <c r="T52" i="4" s="1"/>
  <c r="U52" i="4" s="1"/>
  <c r="W52" i="4"/>
  <c r="S50" i="4"/>
  <c r="T50" i="4" s="1"/>
  <c r="U50" i="4" s="1"/>
  <c r="W50" i="4"/>
  <c r="S54" i="4"/>
  <c r="T54" i="4" s="1"/>
  <c r="U54" i="4" s="1"/>
  <c r="W54" i="4"/>
  <c r="S60" i="4"/>
  <c r="T60" i="4" s="1"/>
  <c r="U60" i="4" s="1"/>
  <c r="W60" i="4"/>
  <c r="S48" i="4"/>
  <c r="T48" i="4" s="1"/>
  <c r="U48" i="4" s="1"/>
  <c r="W48" i="4"/>
  <c r="S47" i="4"/>
  <c r="T47" i="4" s="1"/>
  <c r="U47" i="4" s="1"/>
  <c r="W47" i="4"/>
  <c r="X47" i="4" s="1"/>
  <c r="S51" i="4"/>
  <c r="T51" i="4" s="1"/>
  <c r="U51" i="4" s="1"/>
  <c r="W51" i="4"/>
  <c r="S59" i="4"/>
  <c r="T59" i="4" s="1"/>
  <c r="U59" i="4" s="1"/>
  <c r="W59" i="4"/>
  <c r="P246" i="6"/>
  <c r="Q246" i="6" s="1"/>
  <c r="X50" i="4" l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R110" i="4" s="1"/>
  <c r="V47" i="4"/>
  <c r="X48" i="4"/>
  <c r="V46" i="4"/>
  <c r="X49" i="4"/>
  <c r="V48" i="4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S110" i="4" s="1"/>
  <c r="Z246" i="6"/>
  <c r="K247" i="6" s="1"/>
  <c r="AA246" i="6"/>
  <c r="L247" i="6" s="1"/>
  <c r="AC246" i="6"/>
  <c r="N247" i="6" s="1"/>
  <c r="AD246" i="6"/>
  <c r="O247" i="6" s="1"/>
  <c r="R246" i="6"/>
  <c r="AB246" i="6"/>
  <c r="M247" i="6" s="1"/>
  <c r="W246" i="6" l="1"/>
  <c r="X246" i="6" s="1"/>
  <c r="S246" i="6"/>
  <c r="T246" i="6" s="1"/>
  <c r="U246" i="6" s="1"/>
  <c r="V246" i="6" s="1"/>
  <c r="P247" i="6"/>
  <c r="Q247" i="6" s="1"/>
  <c r="AA247" i="6" l="1"/>
  <c r="L248" i="6" s="1"/>
  <c r="AB247" i="6"/>
  <c r="M248" i="6" s="1"/>
  <c r="AD247" i="6"/>
  <c r="O248" i="6" s="1"/>
  <c r="R247" i="6"/>
  <c r="Z247" i="6"/>
  <c r="K248" i="6" s="1"/>
  <c r="AC247" i="6"/>
  <c r="N248" i="6" s="1"/>
  <c r="W247" i="6" l="1"/>
  <c r="X247" i="6" s="1"/>
  <c r="S247" i="6"/>
  <c r="T247" i="6" s="1"/>
  <c r="U247" i="6" s="1"/>
  <c r="V247" i="6" s="1"/>
  <c r="P248" i="6"/>
  <c r="Q248" i="6" s="1"/>
  <c r="AB248" i="6" l="1"/>
  <c r="M249" i="6" s="1"/>
  <c r="AC248" i="6"/>
  <c r="N249" i="6" s="1"/>
  <c r="R248" i="6"/>
  <c r="AA248" i="6"/>
  <c r="L249" i="6" s="1"/>
  <c r="AD248" i="6"/>
  <c r="O249" i="6" s="1"/>
  <c r="Z248" i="6"/>
  <c r="K249" i="6" s="1"/>
  <c r="W248" i="6" l="1"/>
  <c r="X248" i="6" s="1"/>
  <c r="S248" i="6"/>
  <c r="T248" i="6" s="1"/>
  <c r="U248" i="6" s="1"/>
  <c r="V248" i="6" s="1"/>
  <c r="P249" i="6"/>
  <c r="Q249" i="6" s="1"/>
  <c r="AC249" i="6" l="1"/>
  <c r="N250" i="6" s="1"/>
  <c r="AD249" i="6"/>
  <c r="O250" i="6" s="1"/>
  <c r="R249" i="6"/>
  <c r="Z249" i="6"/>
  <c r="K250" i="6" s="1"/>
  <c r="AB249" i="6"/>
  <c r="M250" i="6" s="1"/>
  <c r="AA249" i="6"/>
  <c r="L250" i="6" s="1"/>
  <c r="W249" i="6" l="1"/>
  <c r="X249" i="6" s="1"/>
  <c r="S249" i="6"/>
  <c r="T249" i="6" s="1"/>
  <c r="U249" i="6" s="1"/>
  <c r="V249" i="6" s="1"/>
  <c r="P250" i="6"/>
  <c r="Q250" i="6" s="1"/>
  <c r="AD250" i="6" l="1"/>
  <c r="O251" i="6" s="1"/>
  <c r="R250" i="6"/>
  <c r="Z250" i="6"/>
  <c r="K251" i="6" s="1"/>
  <c r="AA250" i="6"/>
  <c r="L251" i="6" s="1"/>
  <c r="AC250" i="6"/>
  <c r="N251" i="6" s="1"/>
  <c r="AB250" i="6"/>
  <c r="M251" i="6" s="1"/>
  <c r="W250" i="6" l="1"/>
  <c r="X250" i="6" s="1"/>
  <c r="S250" i="6"/>
  <c r="T250" i="6" s="1"/>
  <c r="U250" i="6" s="1"/>
  <c r="V250" i="6" s="1"/>
  <c r="P251" i="6"/>
  <c r="Q251" i="6" s="1"/>
  <c r="R251" i="6" l="1"/>
  <c r="Z251" i="6"/>
  <c r="K252" i="6" s="1"/>
  <c r="AA251" i="6"/>
  <c r="L252" i="6" s="1"/>
  <c r="AB251" i="6"/>
  <c r="M252" i="6" s="1"/>
  <c r="AD251" i="6"/>
  <c r="O252" i="6" s="1"/>
  <c r="AC251" i="6"/>
  <c r="N252" i="6" s="1"/>
  <c r="W251" i="6" l="1"/>
  <c r="X251" i="6" s="1"/>
  <c r="S251" i="6"/>
  <c r="T251" i="6" s="1"/>
  <c r="U251" i="6" s="1"/>
  <c r="V251" i="6" s="1"/>
  <c r="P252" i="6"/>
  <c r="Q252" i="6" s="1"/>
  <c r="AA252" i="6" l="1"/>
  <c r="L253" i="6" s="1"/>
  <c r="AB252" i="6"/>
  <c r="M253" i="6" s="1"/>
  <c r="Z252" i="6"/>
  <c r="K253" i="6" s="1"/>
  <c r="AC252" i="6"/>
  <c r="N253" i="6" s="1"/>
  <c r="R252" i="6"/>
  <c r="AD252" i="6"/>
  <c r="O253" i="6" s="1"/>
  <c r="W252" i="6" l="1"/>
  <c r="X252" i="6" s="1"/>
  <c r="S252" i="6"/>
  <c r="T252" i="6" s="1"/>
  <c r="U252" i="6" s="1"/>
  <c r="V252" i="6" s="1"/>
  <c r="P253" i="6"/>
  <c r="Q253" i="6" s="1"/>
  <c r="Z253" i="6" l="1"/>
  <c r="K254" i="6" s="1"/>
  <c r="AB253" i="6"/>
  <c r="M254" i="6" s="1"/>
  <c r="AC253" i="6"/>
  <c r="N254" i="6" s="1"/>
  <c r="AA253" i="6"/>
  <c r="L254" i="6" s="1"/>
  <c r="AD253" i="6"/>
  <c r="O254" i="6" s="1"/>
  <c r="R253" i="6"/>
  <c r="W253" i="6" l="1"/>
  <c r="X253" i="6" s="1"/>
  <c r="S253" i="6"/>
  <c r="T253" i="6" s="1"/>
  <c r="U253" i="6" s="1"/>
  <c r="V253" i="6" s="1"/>
  <c r="P254" i="6"/>
  <c r="Q254" i="6" s="1"/>
  <c r="Z254" i="6" l="1"/>
  <c r="K255" i="6" s="1"/>
  <c r="AA254" i="6"/>
  <c r="L255" i="6" s="1"/>
  <c r="AC254" i="6"/>
  <c r="N255" i="6" s="1"/>
  <c r="AD254" i="6"/>
  <c r="O255" i="6" s="1"/>
  <c r="AB254" i="6"/>
  <c r="M255" i="6" s="1"/>
  <c r="R254" i="6"/>
  <c r="W254" i="6" l="1"/>
  <c r="X254" i="6" s="1"/>
  <c r="S254" i="6"/>
  <c r="T254" i="6" s="1"/>
  <c r="U254" i="6" s="1"/>
  <c r="V254" i="6" s="1"/>
  <c r="P255" i="6"/>
  <c r="Q255" i="6" s="1"/>
  <c r="AA255" i="6" l="1"/>
  <c r="L256" i="6" s="1"/>
  <c r="AB255" i="6"/>
  <c r="M256" i="6" s="1"/>
  <c r="AD255" i="6"/>
  <c r="O256" i="6" s="1"/>
  <c r="R255" i="6"/>
  <c r="AC255" i="6"/>
  <c r="N256" i="6" s="1"/>
  <c r="Z255" i="6"/>
  <c r="K256" i="6" s="1"/>
  <c r="W255" i="6" l="1"/>
  <c r="X255" i="6" s="1"/>
  <c r="S255" i="6"/>
  <c r="T255" i="6" s="1"/>
  <c r="U255" i="6" s="1"/>
  <c r="V255" i="6" s="1"/>
  <c r="P256" i="6"/>
  <c r="Q256" i="6" s="1"/>
  <c r="AB256" i="6" l="1"/>
  <c r="M257" i="6" s="1"/>
  <c r="AC256" i="6"/>
  <c r="N257" i="6" s="1"/>
  <c r="R256" i="6"/>
  <c r="AD256" i="6"/>
  <c r="O257" i="6" s="1"/>
  <c r="AA256" i="6"/>
  <c r="L257" i="6" s="1"/>
  <c r="Z256" i="6"/>
  <c r="K257" i="6" s="1"/>
  <c r="W256" i="6" l="1"/>
  <c r="X256" i="6" s="1"/>
  <c r="S256" i="6"/>
  <c r="T256" i="6" s="1"/>
  <c r="U256" i="6" s="1"/>
  <c r="V256" i="6" s="1"/>
  <c r="P257" i="6"/>
  <c r="Q257" i="6" s="1"/>
  <c r="AC257" i="6" l="1"/>
  <c r="N258" i="6" s="1"/>
  <c r="AD257" i="6"/>
  <c r="O258" i="6" s="1"/>
  <c r="R257" i="6"/>
  <c r="Z257" i="6"/>
  <c r="K258" i="6" s="1"/>
  <c r="AA257" i="6"/>
  <c r="L258" i="6" s="1"/>
  <c r="AB257" i="6"/>
  <c r="M258" i="6" s="1"/>
  <c r="W257" i="6" l="1"/>
  <c r="X257" i="6" s="1"/>
  <c r="S257" i="6"/>
  <c r="T257" i="6" s="1"/>
  <c r="U257" i="6" s="1"/>
  <c r="V257" i="6" s="1"/>
  <c r="P258" i="6"/>
  <c r="Q258" i="6" s="1"/>
  <c r="AD258" i="6" l="1"/>
  <c r="O259" i="6" s="1"/>
  <c r="R258" i="6"/>
  <c r="Z258" i="6"/>
  <c r="K259" i="6" s="1"/>
  <c r="AA258" i="6"/>
  <c r="L259" i="6" s="1"/>
  <c r="AC258" i="6"/>
  <c r="N259" i="6" s="1"/>
  <c r="AB258" i="6"/>
  <c r="M259" i="6" s="1"/>
  <c r="W258" i="6" l="1"/>
  <c r="X258" i="6" s="1"/>
  <c r="S258" i="6"/>
  <c r="T258" i="6" s="1"/>
  <c r="U258" i="6" s="1"/>
  <c r="V258" i="6" s="1"/>
  <c r="P259" i="6"/>
  <c r="Q259" i="6" s="1"/>
  <c r="R259" i="6" l="1"/>
  <c r="Z259" i="6"/>
  <c r="K260" i="6" s="1"/>
  <c r="AA259" i="6"/>
  <c r="L260" i="6" s="1"/>
  <c r="AB259" i="6"/>
  <c r="M260" i="6" s="1"/>
  <c r="AC259" i="6"/>
  <c r="N260" i="6" s="1"/>
  <c r="AD259" i="6"/>
  <c r="O260" i="6" s="1"/>
  <c r="W259" i="6" l="1"/>
  <c r="X259" i="6" s="1"/>
  <c r="S259" i="6"/>
  <c r="T259" i="6" s="1"/>
  <c r="U259" i="6" s="1"/>
  <c r="V259" i="6" s="1"/>
  <c r="P260" i="6"/>
  <c r="Q260" i="6" s="1"/>
  <c r="AA260" i="6" l="1"/>
  <c r="L261" i="6" s="1"/>
  <c r="AB260" i="6"/>
  <c r="M261" i="6" s="1"/>
  <c r="R260" i="6"/>
  <c r="Z260" i="6"/>
  <c r="K261" i="6" s="1"/>
  <c r="AC260" i="6"/>
  <c r="N261" i="6" s="1"/>
  <c r="AD260" i="6"/>
  <c r="O261" i="6" s="1"/>
  <c r="W260" i="6" l="1"/>
  <c r="X260" i="6" s="1"/>
  <c r="S260" i="6"/>
  <c r="T260" i="6" s="1"/>
  <c r="U260" i="6" s="1"/>
  <c r="V260" i="6" s="1"/>
  <c r="P261" i="6"/>
  <c r="Q261" i="6" s="1"/>
  <c r="Z261" i="6" l="1"/>
  <c r="K262" i="6" s="1"/>
  <c r="AB261" i="6"/>
  <c r="M262" i="6" s="1"/>
  <c r="AC261" i="6"/>
  <c r="N262" i="6" s="1"/>
  <c r="AA261" i="6"/>
  <c r="L262" i="6" s="1"/>
  <c r="R261" i="6"/>
  <c r="AD261" i="6"/>
  <c r="O262" i="6" s="1"/>
  <c r="W261" i="6" l="1"/>
  <c r="X261" i="6" s="1"/>
  <c r="S261" i="6"/>
  <c r="T261" i="6" s="1"/>
  <c r="U261" i="6" s="1"/>
  <c r="V261" i="6" s="1"/>
  <c r="P262" i="6"/>
  <c r="Q262" i="6" s="1"/>
  <c r="Z262" i="6" l="1"/>
  <c r="K263" i="6" s="1"/>
  <c r="AA262" i="6"/>
  <c r="L263" i="6" s="1"/>
  <c r="AC262" i="6"/>
  <c r="N263" i="6" s="1"/>
  <c r="AD262" i="6"/>
  <c r="O263" i="6" s="1"/>
  <c r="R262" i="6"/>
  <c r="AB262" i="6"/>
  <c r="M263" i="6" s="1"/>
  <c r="W262" i="6" l="1"/>
  <c r="X262" i="6" s="1"/>
  <c r="S262" i="6"/>
  <c r="T262" i="6" s="1"/>
  <c r="U262" i="6" s="1"/>
  <c r="V262" i="6" s="1"/>
  <c r="P263" i="6"/>
  <c r="Q263" i="6" s="1"/>
  <c r="AA263" i="6" l="1"/>
  <c r="L264" i="6" s="1"/>
  <c r="AB263" i="6"/>
  <c r="M264" i="6" s="1"/>
  <c r="AD263" i="6"/>
  <c r="O264" i="6" s="1"/>
  <c r="R263" i="6"/>
  <c r="Z263" i="6"/>
  <c r="K264" i="6" s="1"/>
  <c r="AC263" i="6"/>
  <c r="N264" i="6" s="1"/>
  <c r="W263" i="6" l="1"/>
  <c r="X263" i="6" s="1"/>
  <c r="S263" i="6"/>
  <c r="T263" i="6" s="1"/>
  <c r="U263" i="6" s="1"/>
  <c r="V263" i="6" s="1"/>
  <c r="P264" i="6"/>
  <c r="Q264" i="6" s="1"/>
  <c r="AB264" i="6" l="1"/>
  <c r="M265" i="6" s="1"/>
  <c r="AC264" i="6"/>
  <c r="N265" i="6" s="1"/>
  <c r="R264" i="6"/>
  <c r="AA264" i="6"/>
  <c r="L265" i="6" s="1"/>
  <c r="AD264" i="6"/>
  <c r="O265" i="6" s="1"/>
  <c r="Z264" i="6"/>
  <c r="K265" i="6" s="1"/>
  <c r="W264" i="6" l="1"/>
  <c r="X264" i="6" s="1"/>
  <c r="S264" i="6"/>
  <c r="T264" i="6" s="1"/>
  <c r="U264" i="6" s="1"/>
  <c r="V264" i="6" s="1"/>
  <c r="P265" i="6"/>
  <c r="Q265" i="6" s="1"/>
  <c r="AC265" i="6" l="1"/>
  <c r="N266" i="6" s="1"/>
  <c r="AD265" i="6"/>
  <c r="O266" i="6" s="1"/>
  <c r="R265" i="6"/>
  <c r="Z265" i="6"/>
  <c r="K266" i="6" s="1"/>
  <c r="AB265" i="6"/>
  <c r="M266" i="6" s="1"/>
  <c r="AA265" i="6"/>
  <c r="L266" i="6" s="1"/>
  <c r="W265" i="6" l="1"/>
  <c r="X265" i="6" s="1"/>
  <c r="S265" i="6"/>
  <c r="T265" i="6" s="1"/>
  <c r="U265" i="6" s="1"/>
  <c r="V265" i="6" s="1"/>
  <c r="P266" i="6"/>
  <c r="Q266" i="6" s="1"/>
  <c r="AD266" i="6" l="1"/>
  <c r="O267" i="6" s="1"/>
  <c r="R266" i="6"/>
  <c r="Z266" i="6"/>
  <c r="K267" i="6" s="1"/>
  <c r="AA266" i="6"/>
  <c r="L267" i="6" s="1"/>
  <c r="AC266" i="6"/>
  <c r="N267" i="6" s="1"/>
  <c r="AB266" i="6"/>
  <c r="M267" i="6" s="1"/>
  <c r="W266" i="6" l="1"/>
  <c r="X266" i="6" s="1"/>
  <c r="S266" i="6"/>
  <c r="T266" i="6" s="1"/>
  <c r="U266" i="6" s="1"/>
  <c r="V266" i="6" s="1"/>
  <c r="P267" i="6"/>
  <c r="Q267" i="6" s="1"/>
  <c r="R267" i="6" l="1"/>
  <c r="Z267" i="6"/>
  <c r="K268" i="6" s="1"/>
  <c r="AA267" i="6"/>
  <c r="L268" i="6" s="1"/>
  <c r="AB267" i="6"/>
  <c r="M268" i="6" s="1"/>
  <c r="AD267" i="6"/>
  <c r="O268" i="6" s="1"/>
  <c r="AC267" i="6"/>
  <c r="N268" i="6" s="1"/>
  <c r="W267" i="6" l="1"/>
  <c r="X267" i="6" s="1"/>
  <c r="S267" i="6"/>
  <c r="T267" i="6" s="1"/>
  <c r="U267" i="6" s="1"/>
  <c r="V267" i="6" s="1"/>
  <c r="P268" i="6"/>
  <c r="Q268" i="6" s="1"/>
  <c r="AA268" i="6" l="1"/>
  <c r="L269" i="6" s="1"/>
  <c r="AB268" i="6"/>
  <c r="M269" i="6" s="1"/>
  <c r="Z268" i="6"/>
  <c r="K269" i="6" s="1"/>
  <c r="AC268" i="6"/>
  <c r="N269" i="6" s="1"/>
  <c r="AD268" i="6"/>
  <c r="O269" i="6" s="1"/>
  <c r="R268" i="6"/>
  <c r="W268" i="6" l="1"/>
  <c r="X268" i="6" s="1"/>
  <c r="S268" i="6"/>
  <c r="T268" i="6" s="1"/>
  <c r="U268" i="6" s="1"/>
  <c r="V268" i="6" s="1"/>
  <c r="P269" i="6"/>
  <c r="Q269" i="6" s="1"/>
  <c r="Z269" i="6" l="1"/>
  <c r="K270" i="6" s="1"/>
  <c r="AB269" i="6"/>
  <c r="M270" i="6" s="1"/>
  <c r="AC269" i="6"/>
  <c r="N270" i="6" s="1"/>
  <c r="AA269" i="6"/>
  <c r="L270" i="6" s="1"/>
  <c r="AD269" i="6"/>
  <c r="O270" i="6" s="1"/>
  <c r="R269" i="6"/>
  <c r="W269" i="6" l="1"/>
  <c r="X269" i="6" s="1"/>
  <c r="S269" i="6"/>
  <c r="T269" i="6" s="1"/>
  <c r="U269" i="6" s="1"/>
  <c r="V269" i="6" s="1"/>
  <c r="P270" i="6"/>
  <c r="Q270" i="6" s="1"/>
  <c r="Z270" i="6" l="1"/>
  <c r="K271" i="6" s="1"/>
  <c r="AA270" i="6"/>
  <c r="L271" i="6" s="1"/>
  <c r="AC270" i="6"/>
  <c r="N271" i="6" s="1"/>
  <c r="AD270" i="6"/>
  <c r="O271" i="6" s="1"/>
  <c r="AB270" i="6"/>
  <c r="M271" i="6" s="1"/>
  <c r="R270" i="6"/>
  <c r="W270" i="6" l="1"/>
  <c r="X270" i="6" s="1"/>
  <c r="S270" i="6"/>
  <c r="T270" i="6" s="1"/>
  <c r="U270" i="6" s="1"/>
  <c r="V270" i="6" s="1"/>
  <c r="P271" i="6"/>
  <c r="Q271" i="6" s="1"/>
  <c r="AA271" i="6" l="1"/>
  <c r="L272" i="6" s="1"/>
  <c r="AB271" i="6"/>
  <c r="M272" i="6" s="1"/>
  <c r="AD271" i="6"/>
  <c r="O272" i="6" s="1"/>
  <c r="R271" i="6"/>
  <c r="AC271" i="6"/>
  <c r="N272" i="6" s="1"/>
  <c r="Z271" i="6"/>
  <c r="K272" i="6" s="1"/>
  <c r="W271" i="6" l="1"/>
  <c r="X271" i="6" s="1"/>
  <c r="S271" i="6"/>
  <c r="T271" i="6" s="1"/>
  <c r="U271" i="6" s="1"/>
  <c r="V271" i="6" s="1"/>
  <c r="P272" i="6"/>
  <c r="Q272" i="6" s="1"/>
  <c r="AB272" i="6" l="1"/>
  <c r="M273" i="6" s="1"/>
  <c r="AC272" i="6"/>
  <c r="N273" i="6" s="1"/>
  <c r="R272" i="6"/>
  <c r="AD272" i="6"/>
  <c r="O273" i="6" s="1"/>
  <c r="AA272" i="6"/>
  <c r="L273" i="6" s="1"/>
  <c r="Z272" i="6"/>
  <c r="K273" i="6" s="1"/>
  <c r="W272" i="6" l="1"/>
  <c r="X272" i="6" s="1"/>
  <c r="S272" i="6"/>
  <c r="T272" i="6" s="1"/>
  <c r="U272" i="6" s="1"/>
  <c r="V272" i="6" s="1"/>
  <c r="P273" i="6"/>
  <c r="Q273" i="6" s="1"/>
  <c r="AC273" i="6" l="1"/>
  <c r="N274" i="6" s="1"/>
  <c r="AD273" i="6"/>
  <c r="O274" i="6" s="1"/>
  <c r="R273" i="6"/>
  <c r="Z273" i="6"/>
  <c r="K274" i="6" s="1"/>
  <c r="AB273" i="6"/>
  <c r="M274" i="6" s="1"/>
  <c r="AA273" i="6"/>
  <c r="L274" i="6" s="1"/>
  <c r="W273" i="6" l="1"/>
  <c r="X273" i="6" s="1"/>
  <c r="S273" i="6"/>
  <c r="T273" i="6" s="1"/>
  <c r="U273" i="6" s="1"/>
  <c r="V273" i="6" s="1"/>
  <c r="P274" i="6"/>
  <c r="Q274" i="6" s="1"/>
  <c r="AD274" i="6" l="1"/>
  <c r="O275" i="6" s="1"/>
  <c r="R274" i="6"/>
  <c r="Z274" i="6"/>
  <c r="K275" i="6" s="1"/>
  <c r="AA274" i="6"/>
  <c r="L275" i="6" s="1"/>
  <c r="AB274" i="6"/>
  <c r="M275" i="6" s="1"/>
  <c r="AC274" i="6"/>
  <c r="N275" i="6" s="1"/>
  <c r="W274" i="6" l="1"/>
  <c r="X274" i="6" s="1"/>
  <c r="S274" i="6"/>
  <c r="T274" i="6" s="1"/>
  <c r="U274" i="6" s="1"/>
  <c r="V274" i="6" s="1"/>
  <c r="P275" i="6"/>
  <c r="Q275" i="6" s="1"/>
  <c r="R275" i="6" l="1"/>
  <c r="Z275" i="6"/>
  <c r="K276" i="6" s="1"/>
  <c r="AA275" i="6"/>
  <c r="L276" i="6" s="1"/>
  <c r="AB275" i="6"/>
  <c r="M276" i="6" s="1"/>
  <c r="AD275" i="6"/>
  <c r="O276" i="6" s="1"/>
  <c r="AC275" i="6"/>
  <c r="N276" i="6" s="1"/>
  <c r="W275" i="6" l="1"/>
  <c r="X275" i="6" s="1"/>
  <c r="S275" i="6"/>
  <c r="T275" i="6" s="1"/>
  <c r="U275" i="6" s="1"/>
  <c r="V275" i="6" s="1"/>
  <c r="P276" i="6"/>
  <c r="Q276" i="6" s="1"/>
  <c r="AA276" i="6" l="1"/>
  <c r="L277" i="6" s="1"/>
  <c r="AB276" i="6"/>
  <c r="M277" i="6" s="1"/>
  <c r="R276" i="6"/>
  <c r="Z276" i="6"/>
  <c r="K277" i="6" s="1"/>
  <c r="AC276" i="6"/>
  <c r="N277" i="6" s="1"/>
  <c r="AD276" i="6"/>
  <c r="O277" i="6" s="1"/>
  <c r="W276" i="6" l="1"/>
  <c r="X276" i="6" s="1"/>
  <c r="S276" i="6"/>
  <c r="T276" i="6" s="1"/>
  <c r="U276" i="6" s="1"/>
  <c r="V276" i="6" s="1"/>
  <c r="P277" i="6"/>
  <c r="Q277" i="6" s="1"/>
  <c r="Z277" i="6" l="1"/>
  <c r="K278" i="6" s="1"/>
  <c r="AB277" i="6"/>
  <c r="M278" i="6" s="1"/>
  <c r="AC277" i="6"/>
  <c r="N278" i="6" s="1"/>
  <c r="AA277" i="6"/>
  <c r="L278" i="6" s="1"/>
  <c r="R277" i="6"/>
  <c r="AD277" i="6"/>
  <c r="O278" i="6" s="1"/>
  <c r="W277" i="6" l="1"/>
  <c r="X277" i="6" s="1"/>
  <c r="S277" i="6"/>
  <c r="T277" i="6" s="1"/>
  <c r="U277" i="6" s="1"/>
  <c r="V277" i="6" s="1"/>
  <c r="P278" i="6"/>
  <c r="Q278" i="6" s="1"/>
  <c r="Z278" i="6" l="1"/>
  <c r="K279" i="6" s="1"/>
  <c r="AA278" i="6"/>
  <c r="L279" i="6" s="1"/>
  <c r="AC278" i="6"/>
  <c r="N279" i="6" s="1"/>
  <c r="AD278" i="6"/>
  <c r="O279" i="6" s="1"/>
  <c r="R278" i="6"/>
  <c r="AB278" i="6"/>
  <c r="M279" i="6" s="1"/>
  <c r="W278" i="6" l="1"/>
  <c r="X278" i="6" s="1"/>
  <c r="S278" i="6"/>
  <c r="T278" i="6" s="1"/>
  <c r="U278" i="6" s="1"/>
  <c r="V278" i="6" s="1"/>
  <c r="P279" i="6"/>
  <c r="Q279" i="6" s="1"/>
  <c r="AA279" i="6" l="1"/>
  <c r="L280" i="6" s="1"/>
  <c r="AB279" i="6"/>
  <c r="M280" i="6" s="1"/>
  <c r="AD279" i="6"/>
  <c r="O280" i="6" s="1"/>
  <c r="R279" i="6"/>
  <c r="Z279" i="6"/>
  <c r="K280" i="6" s="1"/>
  <c r="AC279" i="6"/>
  <c r="N280" i="6" s="1"/>
  <c r="W279" i="6" l="1"/>
  <c r="X279" i="6" s="1"/>
  <c r="S279" i="6"/>
  <c r="T279" i="6" s="1"/>
  <c r="U279" i="6" s="1"/>
  <c r="V279" i="6" s="1"/>
  <c r="P280" i="6"/>
  <c r="Q280" i="6" s="1"/>
  <c r="AB280" i="6" l="1"/>
  <c r="M281" i="6" s="1"/>
  <c r="AC280" i="6"/>
  <c r="N281" i="6" s="1"/>
  <c r="R280" i="6"/>
  <c r="AA280" i="6"/>
  <c r="L281" i="6" s="1"/>
  <c r="AD280" i="6"/>
  <c r="O281" i="6" s="1"/>
  <c r="Z280" i="6"/>
  <c r="K281" i="6" s="1"/>
  <c r="W280" i="6" l="1"/>
  <c r="X280" i="6" s="1"/>
  <c r="S280" i="6"/>
  <c r="T280" i="6" s="1"/>
  <c r="U280" i="6" s="1"/>
  <c r="V280" i="6" s="1"/>
  <c r="P281" i="6"/>
  <c r="Q281" i="6" s="1"/>
  <c r="AC281" i="6" l="1"/>
  <c r="N282" i="6" s="1"/>
  <c r="AD281" i="6"/>
  <c r="O282" i="6" s="1"/>
  <c r="R281" i="6"/>
  <c r="Z281" i="6"/>
  <c r="K282" i="6" s="1"/>
  <c r="AB281" i="6"/>
  <c r="M282" i="6" s="1"/>
  <c r="AA281" i="6"/>
  <c r="L282" i="6" s="1"/>
  <c r="W281" i="6" l="1"/>
  <c r="X281" i="6" s="1"/>
  <c r="S281" i="6"/>
  <c r="T281" i="6" s="1"/>
  <c r="U281" i="6" s="1"/>
  <c r="V281" i="6" s="1"/>
  <c r="P282" i="6"/>
  <c r="Q282" i="6" s="1"/>
  <c r="AD282" i="6" l="1"/>
  <c r="O283" i="6" s="1"/>
  <c r="R282" i="6"/>
  <c r="Z282" i="6"/>
  <c r="K283" i="6" s="1"/>
  <c r="AA282" i="6"/>
  <c r="L283" i="6" s="1"/>
  <c r="AC282" i="6"/>
  <c r="N283" i="6" s="1"/>
  <c r="AB282" i="6"/>
  <c r="M283" i="6" s="1"/>
  <c r="W282" i="6" l="1"/>
  <c r="X282" i="6" s="1"/>
  <c r="S282" i="6"/>
  <c r="T282" i="6" s="1"/>
  <c r="U282" i="6" s="1"/>
  <c r="V282" i="6" s="1"/>
  <c r="P283" i="6"/>
  <c r="Q283" i="6" s="1"/>
  <c r="R283" i="6" l="1"/>
  <c r="Z283" i="6"/>
  <c r="K284" i="6" s="1"/>
  <c r="AA283" i="6"/>
  <c r="L284" i="6" s="1"/>
  <c r="AB283" i="6"/>
  <c r="M284" i="6" s="1"/>
  <c r="AD283" i="6"/>
  <c r="O284" i="6" s="1"/>
  <c r="AC283" i="6"/>
  <c r="N284" i="6" s="1"/>
  <c r="W283" i="6" l="1"/>
  <c r="X283" i="6" s="1"/>
  <c r="S283" i="6"/>
  <c r="T283" i="6" s="1"/>
  <c r="U283" i="6" s="1"/>
  <c r="V283" i="6" s="1"/>
  <c r="P284" i="6"/>
  <c r="Q284" i="6" s="1"/>
  <c r="AA284" i="6" l="1"/>
  <c r="L285" i="6" s="1"/>
  <c r="AB284" i="6"/>
  <c r="M285" i="6" s="1"/>
  <c r="R284" i="6"/>
  <c r="AC284" i="6"/>
  <c r="N285" i="6" s="1"/>
  <c r="AD284" i="6"/>
  <c r="O285" i="6" s="1"/>
  <c r="Z284" i="6"/>
  <c r="K285" i="6" s="1"/>
  <c r="W284" i="6" l="1"/>
  <c r="X284" i="6" s="1"/>
  <c r="S284" i="6"/>
  <c r="T284" i="6" s="1"/>
  <c r="U284" i="6" s="1"/>
  <c r="V284" i="6" s="1"/>
  <c r="P285" i="6"/>
  <c r="Q285" i="6" s="1"/>
  <c r="R285" i="6" l="1"/>
  <c r="Z285" i="6"/>
  <c r="K286" i="6" s="1"/>
  <c r="AA285" i="6"/>
  <c r="L286" i="6" s="1"/>
  <c r="AB285" i="6"/>
  <c r="M286" i="6" s="1"/>
  <c r="AD285" i="6"/>
  <c r="O286" i="6" s="1"/>
  <c r="AC285" i="6"/>
  <c r="N286" i="6" s="1"/>
  <c r="W285" i="6" l="1"/>
  <c r="X285" i="6" s="1"/>
  <c r="S285" i="6"/>
  <c r="T285" i="6" s="1"/>
  <c r="U285" i="6" s="1"/>
  <c r="V285" i="6" s="1"/>
  <c r="P286" i="6"/>
  <c r="Q286" i="6" s="1"/>
  <c r="Z286" i="6" l="1"/>
  <c r="K287" i="6" s="1"/>
  <c r="AA286" i="6"/>
  <c r="L287" i="6" s="1"/>
  <c r="AC286" i="6"/>
  <c r="N287" i="6" s="1"/>
  <c r="AD286" i="6"/>
  <c r="O287" i="6" s="1"/>
  <c r="AB286" i="6"/>
  <c r="M287" i="6" s="1"/>
  <c r="R286" i="6"/>
  <c r="W286" i="6" l="1"/>
  <c r="X286" i="6" s="1"/>
  <c r="S286" i="6"/>
  <c r="T286" i="6" s="1"/>
  <c r="U286" i="6" s="1"/>
  <c r="V286" i="6" s="1"/>
  <c r="P287" i="6"/>
  <c r="Q287" i="6" s="1"/>
  <c r="AA287" i="6" l="1"/>
  <c r="L288" i="6" s="1"/>
  <c r="AB287" i="6"/>
  <c r="M288" i="6" s="1"/>
  <c r="AD287" i="6"/>
  <c r="O288" i="6" s="1"/>
  <c r="R287" i="6"/>
  <c r="AC287" i="6"/>
  <c r="N288" i="6" s="1"/>
  <c r="Z287" i="6"/>
  <c r="K288" i="6" s="1"/>
  <c r="W287" i="6" l="1"/>
  <c r="X287" i="6" s="1"/>
  <c r="S287" i="6"/>
  <c r="T287" i="6" s="1"/>
  <c r="U287" i="6" s="1"/>
  <c r="V287" i="6" s="1"/>
  <c r="P288" i="6"/>
  <c r="Q288" i="6" s="1"/>
  <c r="AB288" i="6" l="1"/>
  <c r="M289" i="6" s="1"/>
  <c r="AC288" i="6"/>
  <c r="N289" i="6" s="1"/>
  <c r="R288" i="6"/>
  <c r="AD288" i="6"/>
  <c r="O289" i="6" s="1"/>
  <c r="Z288" i="6"/>
  <c r="K289" i="6" s="1"/>
  <c r="AA288" i="6"/>
  <c r="L289" i="6" s="1"/>
  <c r="W288" i="6" l="1"/>
  <c r="X288" i="6" s="1"/>
  <c r="S288" i="6"/>
  <c r="T288" i="6" s="1"/>
  <c r="U288" i="6" s="1"/>
  <c r="V288" i="6" s="1"/>
  <c r="P289" i="6"/>
  <c r="Q289" i="6" s="1"/>
  <c r="AC289" i="6" l="1"/>
  <c r="N290" i="6" s="1"/>
  <c r="AD289" i="6"/>
  <c r="O290" i="6" s="1"/>
  <c r="R289" i="6"/>
  <c r="Z289" i="6"/>
  <c r="K290" i="6" s="1"/>
  <c r="AA289" i="6"/>
  <c r="L290" i="6" s="1"/>
  <c r="AB289" i="6"/>
  <c r="M290" i="6" s="1"/>
  <c r="W289" i="6" l="1"/>
  <c r="X289" i="6" s="1"/>
  <c r="S289" i="6"/>
  <c r="T289" i="6" s="1"/>
  <c r="U289" i="6" s="1"/>
  <c r="V289" i="6" s="1"/>
  <c r="P290" i="6"/>
  <c r="Q290" i="6" s="1"/>
  <c r="AD290" i="6" l="1"/>
  <c r="O291" i="6" s="1"/>
  <c r="R290" i="6"/>
  <c r="Z290" i="6"/>
  <c r="K291" i="6" s="1"/>
  <c r="AA290" i="6"/>
  <c r="L291" i="6" s="1"/>
  <c r="AB290" i="6"/>
  <c r="M291" i="6" s="1"/>
  <c r="AC290" i="6"/>
  <c r="N291" i="6" s="1"/>
  <c r="W290" i="6" l="1"/>
  <c r="X290" i="6" s="1"/>
  <c r="S290" i="6"/>
  <c r="T290" i="6" s="1"/>
  <c r="U290" i="6" s="1"/>
  <c r="V290" i="6" s="1"/>
  <c r="P291" i="6"/>
  <c r="Q291" i="6" s="1"/>
  <c r="R291" i="6" l="1"/>
  <c r="Z291" i="6"/>
  <c r="K292" i="6" s="1"/>
  <c r="AA291" i="6"/>
  <c r="L292" i="6" s="1"/>
  <c r="AB291" i="6"/>
  <c r="M292" i="6" s="1"/>
  <c r="AD291" i="6"/>
  <c r="O292" i="6" s="1"/>
  <c r="AC291" i="6"/>
  <c r="N292" i="6" s="1"/>
  <c r="W291" i="6" l="1"/>
  <c r="X291" i="6" s="1"/>
  <c r="S291" i="6"/>
  <c r="T291" i="6" s="1"/>
  <c r="U291" i="6" s="1"/>
  <c r="V291" i="6" s="1"/>
  <c r="P292" i="6"/>
  <c r="Q292" i="6" s="1"/>
  <c r="AA292" i="6" l="1"/>
  <c r="L293" i="6" s="1"/>
  <c r="AB292" i="6"/>
  <c r="M293" i="6" s="1"/>
  <c r="R292" i="6"/>
  <c r="Z292" i="6"/>
  <c r="K293" i="6" s="1"/>
  <c r="AC292" i="6"/>
  <c r="N293" i="6" s="1"/>
  <c r="AD292" i="6"/>
  <c r="O293" i="6" s="1"/>
  <c r="W292" i="6" l="1"/>
  <c r="X292" i="6" s="1"/>
  <c r="S292" i="6"/>
  <c r="T292" i="6" s="1"/>
  <c r="U292" i="6" s="1"/>
  <c r="V292" i="6" s="1"/>
  <c r="P293" i="6"/>
  <c r="Q293" i="6" s="1"/>
  <c r="Z293" i="6" l="1"/>
  <c r="K294" i="6" s="1"/>
  <c r="AB293" i="6"/>
  <c r="M294" i="6" s="1"/>
  <c r="AC293" i="6"/>
  <c r="N294" i="6" s="1"/>
  <c r="AA293" i="6"/>
  <c r="L294" i="6" s="1"/>
  <c r="R293" i="6"/>
  <c r="AD293" i="6"/>
  <c r="O294" i="6" s="1"/>
  <c r="W293" i="6" l="1"/>
  <c r="X293" i="6" s="1"/>
  <c r="S293" i="6"/>
  <c r="T293" i="6" s="1"/>
  <c r="U293" i="6" s="1"/>
  <c r="V293" i="6" s="1"/>
  <c r="P294" i="6"/>
  <c r="Q294" i="6" s="1"/>
  <c r="Z294" i="6" l="1"/>
  <c r="K295" i="6" s="1"/>
  <c r="AA294" i="6"/>
  <c r="L295" i="6" s="1"/>
  <c r="AC294" i="6"/>
  <c r="N295" i="6" s="1"/>
  <c r="AD294" i="6"/>
  <c r="O295" i="6" s="1"/>
  <c r="R294" i="6"/>
  <c r="AB294" i="6"/>
  <c r="M295" i="6" s="1"/>
  <c r="W294" i="6" l="1"/>
  <c r="X294" i="6" s="1"/>
  <c r="S294" i="6"/>
  <c r="T294" i="6" s="1"/>
  <c r="U294" i="6" s="1"/>
  <c r="V294" i="6" s="1"/>
  <c r="P295" i="6"/>
  <c r="Q295" i="6" s="1"/>
  <c r="AA295" i="6" l="1"/>
  <c r="L296" i="6" s="1"/>
  <c r="AB295" i="6"/>
  <c r="M296" i="6" s="1"/>
  <c r="AD295" i="6"/>
  <c r="O296" i="6" s="1"/>
  <c r="R295" i="6"/>
  <c r="Z295" i="6"/>
  <c r="K296" i="6" s="1"/>
  <c r="AC295" i="6"/>
  <c r="N296" i="6" s="1"/>
  <c r="W295" i="6" l="1"/>
  <c r="X295" i="6" s="1"/>
  <c r="S295" i="6"/>
  <c r="T295" i="6" s="1"/>
  <c r="U295" i="6" s="1"/>
  <c r="V295" i="6" s="1"/>
  <c r="P296" i="6"/>
  <c r="Q296" i="6" s="1"/>
  <c r="AB296" i="6" l="1"/>
  <c r="M297" i="6" s="1"/>
  <c r="AC296" i="6"/>
  <c r="N297" i="6" s="1"/>
  <c r="R296" i="6"/>
  <c r="AA296" i="6"/>
  <c r="L297" i="6" s="1"/>
  <c r="AD296" i="6"/>
  <c r="O297" i="6" s="1"/>
  <c r="Z296" i="6"/>
  <c r="K297" i="6" s="1"/>
  <c r="W296" i="6" l="1"/>
  <c r="X296" i="6" s="1"/>
  <c r="S296" i="6"/>
  <c r="T296" i="6" s="1"/>
  <c r="U296" i="6" s="1"/>
  <c r="V296" i="6" s="1"/>
  <c r="P297" i="6"/>
  <c r="Q297" i="6" s="1"/>
  <c r="AC297" i="6" l="1"/>
  <c r="N298" i="6" s="1"/>
  <c r="AD297" i="6"/>
  <c r="O298" i="6" s="1"/>
  <c r="R297" i="6"/>
  <c r="Z297" i="6"/>
  <c r="K298" i="6" s="1"/>
  <c r="AB297" i="6"/>
  <c r="M298" i="6" s="1"/>
  <c r="AA297" i="6"/>
  <c r="L298" i="6" s="1"/>
  <c r="W297" i="6" l="1"/>
  <c r="X297" i="6" s="1"/>
  <c r="S297" i="6"/>
  <c r="T297" i="6" s="1"/>
  <c r="U297" i="6" s="1"/>
  <c r="V297" i="6" s="1"/>
  <c r="P298" i="6"/>
  <c r="Q298" i="6" s="1"/>
  <c r="AD298" i="6" l="1"/>
  <c r="O299" i="6" s="1"/>
  <c r="R298" i="6"/>
  <c r="Z298" i="6"/>
  <c r="K299" i="6" s="1"/>
  <c r="AA298" i="6"/>
  <c r="L299" i="6" s="1"/>
  <c r="AC298" i="6"/>
  <c r="N299" i="6" s="1"/>
  <c r="AB298" i="6"/>
  <c r="M299" i="6" s="1"/>
  <c r="W298" i="6" l="1"/>
  <c r="X298" i="6" s="1"/>
  <c r="S298" i="6"/>
  <c r="T298" i="6" s="1"/>
  <c r="U298" i="6" s="1"/>
  <c r="V298" i="6" s="1"/>
  <c r="P299" i="6"/>
  <c r="Q299" i="6" s="1"/>
  <c r="R299" i="6" l="1"/>
  <c r="Z299" i="6"/>
  <c r="K300" i="6" s="1"/>
  <c r="AA299" i="6"/>
  <c r="L300" i="6" s="1"/>
  <c r="AB299" i="6"/>
  <c r="M300" i="6" s="1"/>
  <c r="AD299" i="6"/>
  <c r="O300" i="6" s="1"/>
  <c r="AC299" i="6"/>
  <c r="N300" i="6" s="1"/>
  <c r="W299" i="6" l="1"/>
  <c r="X299" i="6" s="1"/>
  <c r="S299" i="6"/>
  <c r="T299" i="6" s="1"/>
  <c r="U299" i="6" s="1"/>
  <c r="V299" i="6" s="1"/>
  <c r="P300" i="6"/>
  <c r="Q300" i="6" s="1"/>
  <c r="AA300" i="6" l="1"/>
  <c r="L301" i="6" s="1"/>
  <c r="AB300" i="6"/>
  <c r="M301" i="6" s="1"/>
  <c r="Z300" i="6"/>
  <c r="K301" i="6" s="1"/>
  <c r="AC300" i="6"/>
  <c r="N301" i="6" s="1"/>
  <c r="AD300" i="6"/>
  <c r="O301" i="6" s="1"/>
  <c r="R300" i="6"/>
  <c r="W300" i="6" l="1"/>
  <c r="X300" i="6" s="1"/>
  <c r="S300" i="6"/>
  <c r="T300" i="6" s="1"/>
  <c r="U300" i="6" s="1"/>
  <c r="V300" i="6" s="1"/>
  <c r="P301" i="6"/>
  <c r="Q301" i="6" s="1"/>
  <c r="Z301" i="6" l="1"/>
  <c r="K302" i="6" s="1"/>
  <c r="AB301" i="6"/>
  <c r="M302" i="6" s="1"/>
  <c r="AC301" i="6"/>
  <c r="N302" i="6" s="1"/>
  <c r="AA301" i="6"/>
  <c r="L302" i="6" s="1"/>
  <c r="AD301" i="6"/>
  <c r="O302" i="6" s="1"/>
  <c r="R301" i="6"/>
  <c r="W301" i="6" l="1"/>
  <c r="X301" i="6" s="1"/>
  <c r="S301" i="6"/>
  <c r="T301" i="6" s="1"/>
  <c r="U301" i="6" s="1"/>
  <c r="V301" i="6" s="1"/>
  <c r="P302" i="6"/>
  <c r="Q302" i="6" s="1"/>
  <c r="Z302" i="6" l="1"/>
  <c r="K303" i="6" s="1"/>
  <c r="AA302" i="6"/>
  <c r="L303" i="6" s="1"/>
  <c r="AC302" i="6"/>
  <c r="N303" i="6" s="1"/>
  <c r="AD302" i="6"/>
  <c r="O303" i="6" s="1"/>
  <c r="AB302" i="6"/>
  <c r="M303" i="6" s="1"/>
  <c r="R302" i="6"/>
  <c r="W302" i="6" l="1"/>
  <c r="X302" i="6" s="1"/>
  <c r="S302" i="6"/>
  <c r="T302" i="6" s="1"/>
  <c r="U302" i="6" s="1"/>
  <c r="V302" i="6" s="1"/>
  <c r="P303" i="6"/>
  <c r="Q303" i="6" s="1"/>
  <c r="AA303" i="6" l="1"/>
  <c r="L304" i="6" s="1"/>
  <c r="AB303" i="6"/>
  <c r="M304" i="6" s="1"/>
  <c r="AD303" i="6"/>
  <c r="O304" i="6" s="1"/>
  <c r="R303" i="6"/>
  <c r="AC303" i="6"/>
  <c r="N304" i="6" s="1"/>
  <c r="Z303" i="6"/>
  <c r="K304" i="6" s="1"/>
  <c r="W303" i="6" l="1"/>
  <c r="X303" i="6" s="1"/>
  <c r="S303" i="6"/>
  <c r="T303" i="6" s="1"/>
  <c r="U303" i="6" s="1"/>
  <c r="V303" i="6" s="1"/>
  <c r="P304" i="6"/>
  <c r="Q304" i="6" s="1"/>
  <c r="AB304" i="6" l="1"/>
  <c r="M305" i="6" s="1"/>
  <c r="AC304" i="6"/>
  <c r="N305" i="6" s="1"/>
  <c r="R304" i="6"/>
  <c r="AD304" i="6"/>
  <c r="O305" i="6" s="1"/>
  <c r="AA304" i="6"/>
  <c r="L305" i="6" s="1"/>
  <c r="Z304" i="6"/>
  <c r="K305" i="6" s="1"/>
  <c r="W304" i="6" l="1"/>
  <c r="X304" i="6" s="1"/>
  <c r="S304" i="6"/>
  <c r="T304" i="6" s="1"/>
  <c r="U304" i="6" s="1"/>
  <c r="V304" i="6" s="1"/>
  <c r="P305" i="6"/>
  <c r="Q305" i="6" s="1"/>
  <c r="AC305" i="6" l="1"/>
  <c r="N306" i="6" s="1"/>
  <c r="AD305" i="6"/>
  <c r="O306" i="6" s="1"/>
  <c r="R305" i="6"/>
  <c r="Z305" i="6"/>
  <c r="K306" i="6" s="1"/>
  <c r="AA305" i="6"/>
  <c r="L306" i="6" s="1"/>
  <c r="AB305" i="6"/>
  <c r="M306" i="6" s="1"/>
  <c r="W305" i="6" l="1"/>
  <c r="X305" i="6" s="1"/>
  <c r="S305" i="6"/>
  <c r="T305" i="6" s="1"/>
  <c r="U305" i="6" s="1"/>
  <c r="V305" i="6" s="1"/>
  <c r="P306" i="6"/>
  <c r="Q306" i="6" s="1"/>
  <c r="AD306" i="6" l="1"/>
  <c r="O307" i="6" s="1"/>
  <c r="R306" i="6"/>
  <c r="Z306" i="6"/>
  <c r="K307" i="6" s="1"/>
  <c r="AA306" i="6"/>
  <c r="L307" i="6" s="1"/>
  <c r="AB306" i="6"/>
  <c r="M307" i="6" s="1"/>
  <c r="AC306" i="6"/>
  <c r="N307" i="6" s="1"/>
  <c r="W306" i="6" l="1"/>
  <c r="X306" i="6" s="1"/>
  <c r="S306" i="6"/>
  <c r="T306" i="6" s="1"/>
  <c r="U306" i="6" s="1"/>
  <c r="V306" i="6" s="1"/>
  <c r="P307" i="6"/>
  <c r="Q307" i="6" s="1"/>
  <c r="R307" i="6" l="1"/>
  <c r="Z307" i="6"/>
  <c r="K308" i="6" s="1"/>
  <c r="AA307" i="6"/>
  <c r="L308" i="6" s="1"/>
  <c r="AB307" i="6"/>
  <c r="M308" i="6" s="1"/>
  <c r="AC307" i="6"/>
  <c r="N308" i="6" s="1"/>
  <c r="AD307" i="6"/>
  <c r="O308" i="6" s="1"/>
  <c r="W307" i="6" l="1"/>
  <c r="X307" i="6" s="1"/>
  <c r="S307" i="6"/>
  <c r="T307" i="6" s="1"/>
  <c r="U307" i="6" s="1"/>
  <c r="V307" i="6" s="1"/>
  <c r="P308" i="6"/>
  <c r="Q308" i="6" s="1"/>
  <c r="AA308" i="6" l="1"/>
  <c r="L309" i="6" s="1"/>
  <c r="AB308" i="6"/>
  <c r="M309" i="6" s="1"/>
  <c r="R308" i="6"/>
  <c r="Z308" i="6"/>
  <c r="K309" i="6" s="1"/>
  <c r="AC308" i="6"/>
  <c r="N309" i="6" s="1"/>
  <c r="AD308" i="6"/>
  <c r="O309" i="6" s="1"/>
  <c r="W308" i="6" l="1"/>
  <c r="X308" i="6" s="1"/>
  <c r="S308" i="6"/>
  <c r="T308" i="6" s="1"/>
  <c r="U308" i="6" s="1"/>
  <c r="V308" i="6" s="1"/>
  <c r="P309" i="6"/>
  <c r="Q309" i="6" s="1"/>
  <c r="Z309" i="6" l="1"/>
  <c r="K310" i="6" s="1"/>
  <c r="AB309" i="6"/>
  <c r="M310" i="6" s="1"/>
  <c r="AC309" i="6"/>
  <c r="N310" i="6" s="1"/>
  <c r="AA309" i="6"/>
  <c r="L310" i="6" s="1"/>
  <c r="R309" i="6"/>
  <c r="AD309" i="6"/>
  <c r="O310" i="6" s="1"/>
  <c r="W309" i="6" l="1"/>
  <c r="X309" i="6" s="1"/>
  <c r="S309" i="6"/>
  <c r="T309" i="6" s="1"/>
  <c r="U309" i="6" s="1"/>
  <c r="V309" i="6" s="1"/>
  <c r="P310" i="6"/>
  <c r="Q310" i="6" s="1"/>
  <c r="Z310" i="6" l="1"/>
  <c r="K311" i="6" s="1"/>
  <c r="AA310" i="6"/>
  <c r="L311" i="6" s="1"/>
  <c r="AC310" i="6"/>
  <c r="N311" i="6" s="1"/>
  <c r="AD310" i="6"/>
  <c r="O311" i="6" s="1"/>
  <c r="R310" i="6"/>
  <c r="AB310" i="6"/>
  <c r="M311" i="6" s="1"/>
  <c r="W310" i="6" l="1"/>
  <c r="X310" i="6" s="1"/>
  <c r="S310" i="6"/>
  <c r="T310" i="6" s="1"/>
  <c r="U310" i="6" s="1"/>
  <c r="V310" i="6" s="1"/>
  <c r="P311" i="6"/>
  <c r="Q311" i="6" s="1"/>
  <c r="AA311" i="6" l="1"/>
  <c r="L312" i="6" s="1"/>
  <c r="AB311" i="6"/>
  <c r="M312" i="6" s="1"/>
  <c r="AD311" i="6"/>
  <c r="O312" i="6" s="1"/>
  <c r="R311" i="6"/>
  <c r="Z311" i="6"/>
  <c r="K312" i="6" s="1"/>
  <c r="AC311" i="6"/>
  <c r="N312" i="6" s="1"/>
  <c r="W311" i="6" l="1"/>
  <c r="X311" i="6" s="1"/>
  <c r="S311" i="6"/>
  <c r="T311" i="6" s="1"/>
  <c r="U311" i="6" s="1"/>
  <c r="V311" i="6" s="1"/>
  <c r="P312" i="6"/>
  <c r="Q312" i="6" s="1"/>
  <c r="AB312" i="6" l="1"/>
  <c r="M313" i="6" s="1"/>
  <c r="AC312" i="6"/>
  <c r="N313" i="6" s="1"/>
  <c r="R312" i="6"/>
  <c r="AA312" i="6"/>
  <c r="L313" i="6" s="1"/>
  <c r="AD312" i="6"/>
  <c r="O313" i="6" s="1"/>
  <c r="Z312" i="6"/>
  <c r="K313" i="6" s="1"/>
  <c r="W312" i="6" l="1"/>
  <c r="X312" i="6" s="1"/>
  <c r="S312" i="6"/>
  <c r="T312" i="6" s="1"/>
  <c r="U312" i="6" s="1"/>
  <c r="V312" i="6" s="1"/>
  <c r="P313" i="6"/>
  <c r="Q313" i="6" s="1"/>
  <c r="AC313" i="6" l="1"/>
  <c r="N314" i="6" s="1"/>
  <c r="AD313" i="6"/>
  <c r="O314" i="6" s="1"/>
  <c r="R313" i="6"/>
  <c r="Z313" i="6"/>
  <c r="K314" i="6" s="1"/>
  <c r="AB313" i="6"/>
  <c r="M314" i="6" s="1"/>
  <c r="AA313" i="6"/>
  <c r="L314" i="6" s="1"/>
  <c r="W313" i="6" l="1"/>
  <c r="X313" i="6" s="1"/>
  <c r="S313" i="6"/>
  <c r="T313" i="6" s="1"/>
  <c r="U313" i="6" s="1"/>
  <c r="V313" i="6" s="1"/>
  <c r="P314" i="6"/>
  <c r="Q314" i="6" s="1"/>
  <c r="AD314" i="6" l="1"/>
  <c r="O315" i="6" s="1"/>
  <c r="R314" i="6"/>
  <c r="Z314" i="6"/>
  <c r="K315" i="6" s="1"/>
  <c r="AA314" i="6"/>
  <c r="L315" i="6" s="1"/>
  <c r="AC314" i="6"/>
  <c r="N315" i="6" s="1"/>
  <c r="AB314" i="6"/>
  <c r="M315" i="6" s="1"/>
  <c r="W314" i="6" l="1"/>
  <c r="X314" i="6" s="1"/>
  <c r="S314" i="6"/>
  <c r="T314" i="6" s="1"/>
  <c r="U314" i="6" s="1"/>
  <c r="V314" i="6" s="1"/>
  <c r="P315" i="6"/>
  <c r="Q315" i="6" s="1"/>
  <c r="R315" i="6" l="1"/>
  <c r="Z315" i="6"/>
  <c r="K316" i="6" s="1"/>
  <c r="AA315" i="6"/>
  <c r="L316" i="6" s="1"/>
  <c r="AB315" i="6"/>
  <c r="M316" i="6" s="1"/>
  <c r="AD315" i="6"/>
  <c r="O316" i="6" s="1"/>
  <c r="AC315" i="6"/>
  <c r="N316" i="6" s="1"/>
  <c r="W315" i="6" l="1"/>
  <c r="X315" i="6" s="1"/>
  <c r="S315" i="6"/>
  <c r="T315" i="6" s="1"/>
  <c r="U315" i="6" s="1"/>
  <c r="V315" i="6" s="1"/>
  <c r="P316" i="6"/>
  <c r="Q316" i="6" s="1"/>
  <c r="AA316" i="6" l="1"/>
  <c r="L317" i="6" s="1"/>
  <c r="AB316" i="6"/>
  <c r="M317" i="6" s="1"/>
  <c r="Z316" i="6"/>
  <c r="K317" i="6" s="1"/>
  <c r="AC316" i="6"/>
  <c r="N317" i="6" s="1"/>
  <c r="R316" i="6"/>
  <c r="AD316" i="6"/>
  <c r="O317" i="6" s="1"/>
  <c r="W316" i="6" l="1"/>
  <c r="X316" i="6" s="1"/>
  <c r="S316" i="6"/>
  <c r="T316" i="6" s="1"/>
  <c r="U316" i="6" s="1"/>
  <c r="V316" i="6" s="1"/>
  <c r="P317" i="6"/>
  <c r="Q317" i="6" s="1"/>
  <c r="Z317" i="6" l="1"/>
  <c r="K318" i="6" s="1"/>
  <c r="AB317" i="6"/>
  <c r="M318" i="6" s="1"/>
  <c r="AC317" i="6"/>
  <c r="N318" i="6" s="1"/>
  <c r="AA317" i="6"/>
  <c r="L318" i="6" s="1"/>
  <c r="AD317" i="6"/>
  <c r="O318" i="6" s="1"/>
  <c r="R317" i="6"/>
  <c r="W317" i="6" l="1"/>
  <c r="X317" i="6" s="1"/>
  <c r="S317" i="6"/>
  <c r="T317" i="6" s="1"/>
  <c r="U317" i="6" s="1"/>
  <c r="V317" i="6" s="1"/>
  <c r="P318" i="6"/>
  <c r="Q318" i="6" s="1"/>
  <c r="Z318" i="6" l="1"/>
  <c r="K319" i="6" s="1"/>
  <c r="AA318" i="6"/>
  <c r="L319" i="6" s="1"/>
  <c r="AC318" i="6"/>
  <c r="N319" i="6" s="1"/>
  <c r="AD318" i="6"/>
  <c r="O319" i="6" s="1"/>
  <c r="AB318" i="6"/>
  <c r="M319" i="6" s="1"/>
  <c r="R318" i="6"/>
  <c r="W318" i="6" l="1"/>
  <c r="X318" i="6" s="1"/>
  <c r="S318" i="6"/>
  <c r="T318" i="6" s="1"/>
  <c r="U318" i="6" s="1"/>
  <c r="V318" i="6" s="1"/>
  <c r="P319" i="6"/>
  <c r="Q319" i="6" s="1"/>
  <c r="AA319" i="6" l="1"/>
  <c r="L320" i="6" s="1"/>
  <c r="AB319" i="6"/>
  <c r="M320" i="6" s="1"/>
  <c r="AD319" i="6"/>
  <c r="O320" i="6" s="1"/>
  <c r="R319" i="6"/>
  <c r="AC319" i="6"/>
  <c r="N320" i="6" s="1"/>
  <c r="Z319" i="6"/>
  <c r="K320" i="6" s="1"/>
  <c r="W319" i="6" l="1"/>
  <c r="X319" i="6" s="1"/>
  <c r="S319" i="6"/>
  <c r="T319" i="6" s="1"/>
  <c r="U319" i="6" s="1"/>
  <c r="V319" i="6" s="1"/>
  <c r="P320" i="6"/>
  <c r="Q320" i="6" s="1"/>
  <c r="AB320" i="6" l="1"/>
  <c r="M321" i="6" s="1"/>
  <c r="AC320" i="6"/>
  <c r="N321" i="6" s="1"/>
  <c r="R320" i="6"/>
  <c r="AD320" i="6"/>
  <c r="O321" i="6" s="1"/>
  <c r="Z320" i="6"/>
  <c r="K321" i="6" s="1"/>
  <c r="AA320" i="6"/>
  <c r="L321" i="6" s="1"/>
  <c r="W320" i="6" l="1"/>
  <c r="X320" i="6" s="1"/>
  <c r="S320" i="6"/>
  <c r="T320" i="6" s="1"/>
  <c r="U320" i="6" s="1"/>
  <c r="V320" i="6" s="1"/>
  <c r="P321" i="6"/>
  <c r="Q321" i="6" s="1"/>
  <c r="AC321" i="6" l="1"/>
  <c r="N322" i="6" s="1"/>
  <c r="AD321" i="6"/>
  <c r="O322" i="6" s="1"/>
  <c r="R321" i="6"/>
  <c r="Z321" i="6"/>
  <c r="K322" i="6" s="1"/>
  <c r="AB321" i="6"/>
  <c r="M322" i="6" s="1"/>
  <c r="AA321" i="6"/>
  <c r="L322" i="6" s="1"/>
  <c r="W321" i="6" l="1"/>
  <c r="X321" i="6" s="1"/>
  <c r="S321" i="6"/>
  <c r="T321" i="6" s="1"/>
  <c r="U321" i="6" s="1"/>
  <c r="V321" i="6" s="1"/>
  <c r="P322" i="6"/>
  <c r="Q322" i="6" s="1"/>
  <c r="AD322" i="6" l="1"/>
  <c r="O323" i="6" s="1"/>
  <c r="R322" i="6"/>
  <c r="Z322" i="6"/>
  <c r="K323" i="6" s="1"/>
  <c r="AA322" i="6"/>
  <c r="L323" i="6" s="1"/>
  <c r="AB322" i="6"/>
  <c r="M323" i="6" s="1"/>
  <c r="AC322" i="6"/>
  <c r="N323" i="6" s="1"/>
  <c r="W322" i="6" l="1"/>
  <c r="X322" i="6" s="1"/>
  <c r="S322" i="6"/>
  <c r="T322" i="6" s="1"/>
  <c r="U322" i="6" s="1"/>
  <c r="V322" i="6" s="1"/>
  <c r="P323" i="6"/>
  <c r="Q323" i="6" s="1"/>
  <c r="R323" i="6" l="1"/>
  <c r="Z323" i="6"/>
  <c r="K324" i="6" s="1"/>
  <c r="AA323" i="6"/>
  <c r="L324" i="6" s="1"/>
  <c r="AB323" i="6"/>
  <c r="M324" i="6" s="1"/>
  <c r="AC323" i="6"/>
  <c r="N324" i="6" s="1"/>
  <c r="AD323" i="6"/>
  <c r="O324" i="6" s="1"/>
  <c r="W323" i="6" l="1"/>
  <c r="X323" i="6" s="1"/>
  <c r="S323" i="6"/>
  <c r="T323" i="6" s="1"/>
  <c r="U323" i="6" s="1"/>
  <c r="V323" i="6" s="1"/>
  <c r="P324" i="6"/>
  <c r="Q324" i="6" s="1"/>
  <c r="AA324" i="6" l="1"/>
  <c r="L325" i="6" s="1"/>
  <c r="L65" i="4" s="1"/>
  <c r="AB324" i="6"/>
  <c r="M325" i="6" s="1"/>
  <c r="M65" i="4" s="1"/>
  <c r="R324" i="6"/>
  <c r="Z324" i="6"/>
  <c r="K325" i="6" s="1"/>
  <c r="K65" i="4" s="1"/>
  <c r="AC324" i="6"/>
  <c r="N325" i="6" s="1"/>
  <c r="N65" i="4" s="1"/>
  <c r="AD324" i="6"/>
  <c r="O325" i="6" s="1"/>
  <c r="O65" i="4" s="1"/>
  <c r="W324" i="6" l="1"/>
  <c r="X324" i="6" s="1"/>
  <c r="S324" i="6"/>
  <c r="T324" i="6" s="1"/>
  <c r="U324" i="6" s="1"/>
  <c r="V324" i="6" s="1"/>
  <c r="O412" i="6" s="1"/>
  <c r="P70" i="4"/>
  <c r="Q70" i="4" s="1"/>
  <c r="P77" i="4"/>
  <c r="Q77" i="4" s="1"/>
  <c r="P79" i="4"/>
  <c r="Q79" i="4" s="1"/>
  <c r="P67" i="4"/>
  <c r="Q67" i="4" s="1"/>
  <c r="P80" i="4"/>
  <c r="Q80" i="4" s="1"/>
  <c r="P83" i="4"/>
  <c r="Q83" i="4" s="1"/>
  <c r="P76" i="4"/>
  <c r="Q76" i="4" s="1"/>
  <c r="P74" i="4"/>
  <c r="Q74" i="4" s="1"/>
  <c r="P81" i="4"/>
  <c r="Q81" i="4" s="1"/>
  <c r="P68" i="4"/>
  <c r="Q68" i="4" s="1"/>
  <c r="P71" i="4"/>
  <c r="Q71" i="4" s="1"/>
  <c r="P84" i="4"/>
  <c r="Q84" i="4" s="1"/>
  <c r="P69" i="4"/>
  <c r="Q69" i="4" s="1"/>
  <c r="P78" i="4"/>
  <c r="Q78" i="4" s="1"/>
  <c r="P72" i="4"/>
  <c r="Q72" i="4" s="1"/>
  <c r="P75" i="4"/>
  <c r="Q75" i="4" s="1"/>
  <c r="P65" i="4"/>
  <c r="Q65" i="4" s="1"/>
  <c r="P66" i="4"/>
  <c r="Q66" i="4" s="1"/>
  <c r="P73" i="4"/>
  <c r="Q73" i="4" s="1"/>
  <c r="P82" i="4"/>
  <c r="Q82" i="4" s="1"/>
  <c r="N412" i="6"/>
  <c r="P325" i="6"/>
  <c r="Q325" i="6" s="1"/>
  <c r="R78" i="4" l="1"/>
  <c r="R83" i="4"/>
  <c r="R80" i="4"/>
  <c r="R84" i="4"/>
  <c r="R67" i="4"/>
  <c r="R73" i="4"/>
  <c r="R71" i="4"/>
  <c r="R79" i="4"/>
  <c r="R82" i="4"/>
  <c r="R66" i="4"/>
  <c r="R68" i="4"/>
  <c r="R77" i="4"/>
  <c r="R69" i="4"/>
  <c r="R81" i="4"/>
  <c r="R75" i="4"/>
  <c r="R74" i="4"/>
  <c r="R65" i="4"/>
  <c r="R70" i="4"/>
  <c r="R72" i="4"/>
  <c r="R76" i="4"/>
  <c r="Z325" i="6"/>
  <c r="K326" i="6" s="1"/>
  <c r="AB325" i="6"/>
  <c r="M326" i="6" s="1"/>
  <c r="AC325" i="6"/>
  <c r="N326" i="6" s="1"/>
  <c r="AA325" i="6"/>
  <c r="L326" i="6" s="1"/>
  <c r="R325" i="6"/>
  <c r="AD325" i="6"/>
  <c r="O326" i="6" s="1"/>
  <c r="S81" i="4" l="1"/>
  <c r="T81" i="4" s="1"/>
  <c r="U81" i="4" s="1"/>
  <c r="W81" i="4"/>
  <c r="S79" i="4"/>
  <c r="T79" i="4" s="1"/>
  <c r="U79" i="4" s="1"/>
  <c r="W79" i="4"/>
  <c r="S66" i="4"/>
  <c r="T66" i="4" s="1"/>
  <c r="U66" i="4" s="1"/>
  <c r="W66" i="4"/>
  <c r="X66" i="4" s="1"/>
  <c r="S73" i="4"/>
  <c r="T73" i="4" s="1"/>
  <c r="U73" i="4" s="1"/>
  <c r="W73" i="4"/>
  <c r="S83" i="4"/>
  <c r="T83" i="4" s="1"/>
  <c r="U83" i="4" s="1"/>
  <c r="W83" i="4"/>
  <c r="S70" i="4"/>
  <c r="T70" i="4" s="1"/>
  <c r="U70" i="4" s="1"/>
  <c r="W70" i="4"/>
  <c r="W325" i="6"/>
  <c r="X325" i="6" s="1"/>
  <c r="S325" i="6"/>
  <c r="T325" i="6" s="1"/>
  <c r="U325" i="6" s="1"/>
  <c r="V325" i="6" s="1"/>
  <c r="S75" i="4"/>
  <c r="T75" i="4" s="1"/>
  <c r="U75" i="4" s="1"/>
  <c r="W75" i="4"/>
  <c r="S68" i="4"/>
  <c r="T68" i="4" s="1"/>
  <c r="U68" i="4" s="1"/>
  <c r="W68" i="4"/>
  <c r="S71" i="4"/>
  <c r="T71" i="4" s="1"/>
  <c r="U71" i="4" s="1"/>
  <c r="W71" i="4"/>
  <c r="S80" i="4"/>
  <c r="T80" i="4" s="1"/>
  <c r="U80" i="4" s="1"/>
  <c r="W80" i="4"/>
  <c r="S72" i="4"/>
  <c r="T72" i="4" s="1"/>
  <c r="U72" i="4" s="1"/>
  <c r="W72" i="4"/>
  <c r="Q85" i="4"/>
  <c r="S77" i="4"/>
  <c r="T77" i="4" s="1"/>
  <c r="U77" i="4" s="1"/>
  <c r="W77" i="4"/>
  <c r="S84" i="4"/>
  <c r="T84" i="4" s="1"/>
  <c r="U84" i="4" s="1"/>
  <c r="W84" i="4"/>
  <c r="S76" i="4"/>
  <c r="T76" i="4" s="1"/>
  <c r="U76" i="4" s="1"/>
  <c r="W76" i="4"/>
  <c r="S74" i="4"/>
  <c r="T74" i="4" s="1"/>
  <c r="U74" i="4" s="1"/>
  <c r="W74" i="4"/>
  <c r="W65" i="4"/>
  <c r="X65" i="4" s="1"/>
  <c r="S65" i="4"/>
  <c r="T65" i="4" s="1"/>
  <c r="U65" i="4" s="1"/>
  <c r="V65" i="4" s="1"/>
  <c r="S69" i="4"/>
  <c r="T69" i="4" s="1"/>
  <c r="U69" i="4" s="1"/>
  <c r="W69" i="4"/>
  <c r="S82" i="4"/>
  <c r="T82" i="4" s="1"/>
  <c r="U82" i="4" s="1"/>
  <c r="W82" i="4"/>
  <c r="S67" i="4"/>
  <c r="T67" i="4" s="1"/>
  <c r="U67" i="4" s="1"/>
  <c r="W67" i="4"/>
  <c r="X67" i="4" s="1"/>
  <c r="S78" i="4"/>
  <c r="T78" i="4" s="1"/>
  <c r="U78" i="4" s="1"/>
  <c r="W78" i="4"/>
  <c r="P326" i="6"/>
  <c r="Q326" i="6" s="1"/>
  <c r="V67" i="4" l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S111" i="4" s="1"/>
  <c r="V66" i="4"/>
  <c r="X68" i="4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R111" i="4" s="1"/>
  <c r="R85" i="4"/>
  <c r="W85" i="4" s="1"/>
  <c r="X85" i="4" s="1"/>
  <c r="T85" i="4"/>
  <c r="U85" i="4" s="1"/>
  <c r="V85" i="4" s="1"/>
  <c r="Z326" i="6"/>
  <c r="K327" i="6" s="1"/>
  <c r="AA326" i="6"/>
  <c r="L327" i="6" s="1"/>
  <c r="AC326" i="6"/>
  <c r="N327" i="6" s="1"/>
  <c r="AD326" i="6"/>
  <c r="O327" i="6" s="1"/>
  <c r="R326" i="6"/>
  <c r="AB326" i="6"/>
  <c r="M327" i="6" s="1"/>
  <c r="W326" i="6" l="1"/>
  <c r="X326" i="6" s="1"/>
  <c r="S326" i="6"/>
  <c r="T326" i="6" s="1"/>
  <c r="U326" i="6" s="1"/>
  <c r="V326" i="6" s="1"/>
  <c r="P327" i="6"/>
  <c r="Q327" i="6" s="1"/>
  <c r="U86" i="4" l="1"/>
  <c r="V86" i="4" s="1"/>
  <c r="W86" i="4"/>
  <c r="X86" i="4" s="1"/>
  <c r="AA327" i="6"/>
  <c r="L328" i="6" s="1"/>
  <c r="AB327" i="6"/>
  <c r="M328" i="6" s="1"/>
  <c r="AD327" i="6"/>
  <c r="O328" i="6" s="1"/>
  <c r="R327" i="6"/>
  <c r="Z327" i="6"/>
  <c r="K328" i="6" s="1"/>
  <c r="AC327" i="6"/>
  <c r="N328" i="6" s="1"/>
  <c r="W327" i="6" l="1"/>
  <c r="X327" i="6" s="1"/>
  <c r="S327" i="6"/>
  <c r="T327" i="6" s="1"/>
  <c r="U327" i="6" s="1"/>
  <c r="V327" i="6" s="1"/>
  <c r="P328" i="6"/>
  <c r="Q328" i="6" s="1"/>
  <c r="W87" i="4" l="1"/>
  <c r="X87" i="4" s="1"/>
  <c r="U87" i="4"/>
  <c r="V87" i="4" s="1"/>
  <c r="AB328" i="6"/>
  <c r="M329" i="6" s="1"/>
  <c r="R328" i="6"/>
  <c r="AA328" i="6"/>
  <c r="L329" i="6" s="1"/>
  <c r="AC328" i="6"/>
  <c r="N329" i="6" s="1"/>
  <c r="Z328" i="6"/>
  <c r="K329" i="6" s="1"/>
  <c r="AD328" i="6"/>
  <c r="O329" i="6" s="1"/>
  <c r="W328" i="6" l="1"/>
  <c r="X328" i="6" s="1"/>
  <c r="S328" i="6"/>
  <c r="T328" i="6" s="1"/>
  <c r="U328" i="6" s="1"/>
  <c r="V328" i="6" s="1"/>
  <c r="W88" i="4"/>
  <c r="X88" i="4" s="1"/>
  <c r="U88" i="4"/>
  <c r="V88" i="4" s="1"/>
  <c r="P329" i="6"/>
  <c r="Q329" i="6" s="1"/>
  <c r="AC329" i="6" l="1"/>
  <c r="N330" i="6" s="1"/>
  <c r="Z329" i="6"/>
  <c r="K330" i="6" s="1"/>
  <c r="AA329" i="6"/>
  <c r="L330" i="6" s="1"/>
  <c r="R329" i="6"/>
  <c r="AB329" i="6"/>
  <c r="M330" i="6" s="1"/>
  <c r="AD329" i="6"/>
  <c r="O330" i="6" s="1"/>
  <c r="W329" i="6" l="1"/>
  <c r="X329" i="6" s="1"/>
  <c r="S329" i="6"/>
  <c r="T329" i="6" s="1"/>
  <c r="U329" i="6" s="1"/>
  <c r="V329" i="6" s="1"/>
  <c r="W89" i="4"/>
  <c r="X89" i="4" s="1"/>
  <c r="U89" i="4"/>
  <c r="V89" i="4" s="1"/>
  <c r="P330" i="6"/>
  <c r="Q330" i="6" s="1"/>
  <c r="U90" i="4" l="1"/>
  <c r="V90" i="4" s="1"/>
  <c r="W90" i="4"/>
  <c r="X90" i="4" s="1"/>
  <c r="AD330" i="6"/>
  <c r="O331" i="6" s="1"/>
  <c r="Z330" i="6"/>
  <c r="K331" i="6" s="1"/>
  <c r="R330" i="6"/>
  <c r="AA330" i="6"/>
  <c r="L331" i="6" s="1"/>
  <c r="AB330" i="6"/>
  <c r="M331" i="6" s="1"/>
  <c r="AC330" i="6"/>
  <c r="N331" i="6" s="1"/>
  <c r="W330" i="6" l="1"/>
  <c r="X330" i="6" s="1"/>
  <c r="S330" i="6"/>
  <c r="T330" i="6" s="1"/>
  <c r="U330" i="6" s="1"/>
  <c r="V330" i="6" s="1"/>
  <c r="P331" i="6"/>
  <c r="Q331" i="6" s="1"/>
  <c r="W91" i="4" l="1"/>
  <c r="X91" i="4" s="1"/>
  <c r="U91" i="4"/>
  <c r="V91" i="4" s="1"/>
  <c r="R331" i="6"/>
  <c r="Z331" i="6"/>
  <c r="K332" i="6" s="1"/>
  <c r="AA331" i="6"/>
  <c r="L332" i="6" s="1"/>
  <c r="AC331" i="6"/>
  <c r="N332" i="6" s="1"/>
  <c r="AD331" i="6"/>
  <c r="O332" i="6" s="1"/>
  <c r="AB331" i="6"/>
  <c r="M332" i="6" s="1"/>
  <c r="W331" i="6" l="1"/>
  <c r="X331" i="6" s="1"/>
  <c r="S331" i="6"/>
  <c r="T331" i="6" s="1"/>
  <c r="U331" i="6" s="1"/>
  <c r="V331" i="6" s="1"/>
  <c r="P332" i="6"/>
  <c r="Q332" i="6" s="1"/>
  <c r="U92" i="4" l="1"/>
  <c r="V92" i="4" s="1"/>
  <c r="W92" i="4"/>
  <c r="X92" i="4" s="1"/>
  <c r="AA332" i="6"/>
  <c r="L333" i="6" s="1"/>
  <c r="AB332" i="6"/>
  <c r="M333" i="6" s="1"/>
  <c r="Z332" i="6"/>
  <c r="K333" i="6" s="1"/>
  <c r="AC332" i="6"/>
  <c r="N333" i="6" s="1"/>
  <c r="R332" i="6"/>
  <c r="AD332" i="6"/>
  <c r="O333" i="6" s="1"/>
  <c r="W332" i="6" l="1"/>
  <c r="X332" i="6" s="1"/>
  <c r="S332" i="6"/>
  <c r="T332" i="6" s="1"/>
  <c r="U332" i="6" s="1"/>
  <c r="V332" i="6" s="1"/>
  <c r="P333" i="6"/>
  <c r="Q333" i="6" s="1"/>
  <c r="W93" i="4" l="1"/>
  <c r="X93" i="4" s="1"/>
  <c r="U93" i="4"/>
  <c r="V93" i="4" s="1"/>
  <c r="AB333" i="6"/>
  <c r="M334" i="6" s="1"/>
  <c r="AC333" i="6"/>
  <c r="N334" i="6" s="1"/>
  <c r="R333" i="6"/>
  <c r="Z333" i="6"/>
  <c r="K334" i="6" s="1"/>
  <c r="AA333" i="6"/>
  <c r="L334" i="6" s="1"/>
  <c r="AD333" i="6"/>
  <c r="O334" i="6" s="1"/>
  <c r="W333" i="6" l="1"/>
  <c r="X333" i="6" s="1"/>
  <c r="S333" i="6"/>
  <c r="T333" i="6" s="1"/>
  <c r="U333" i="6" s="1"/>
  <c r="V333" i="6" s="1"/>
  <c r="P334" i="6"/>
  <c r="Q334" i="6" s="1"/>
  <c r="U94" i="4" l="1"/>
  <c r="V94" i="4" s="1"/>
  <c r="W94" i="4"/>
  <c r="X94" i="4" s="1"/>
  <c r="AA334" i="6"/>
  <c r="L335" i="6" s="1"/>
  <c r="AB334" i="6"/>
  <c r="M335" i="6" s="1"/>
  <c r="AD334" i="6"/>
  <c r="O335" i="6" s="1"/>
  <c r="R334" i="6"/>
  <c r="AC334" i="6"/>
  <c r="N335" i="6" s="1"/>
  <c r="Z334" i="6"/>
  <c r="K335" i="6" s="1"/>
  <c r="W334" i="6" l="1"/>
  <c r="X334" i="6" s="1"/>
  <c r="S334" i="6"/>
  <c r="T334" i="6" s="1"/>
  <c r="U334" i="6" s="1"/>
  <c r="V334" i="6" s="1"/>
  <c r="P335" i="6"/>
  <c r="Q335" i="6" s="1"/>
  <c r="U95" i="4" l="1"/>
  <c r="V95" i="4" s="1"/>
  <c r="W95" i="4"/>
  <c r="X95" i="4" s="1"/>
  <c r="AB335" i="6"/>
  <c r="M336" i="6" s="1"/>
  <c r="AC335" i="6"/>
  <c r="N336" i="6" s="1"/>
  <c r="R335" i="6"/>
  <c r="AD335" i="6"/>
  <c r="O336" i="6" s="1"/>
  <c r="AA335" i="6"/>
  <c r="L336" i="6" s="1"/>
  <c r="Z335" i="6"/>
  <c r="K336" i="6" s="1"/>
  <c r="W335" i="6" l="1"/>
  <c r="X335" i="6" s="1"/>
  <c r="S335" i="6"/>
  <c r="T335" i="6" s="1"/>
  <c r="U335" i="6" s="1"/>
  <c r="V335" i="6" s="1"/>
  <c r="P336" i="6"/>
  <c r="Q336" i="6" s="1"/>
  <c r="W96" i="4" l="1"/>
  <c r="X96" i="4" s="1"/>
  <c r="U96" i="4"/>
  <c r="V96" i="4" s="1"/>
  <c r="AC336" i="6"/>
  <c r="N337" i="6" s="1"/>
  <c r="AD336" i="6"/>
  <c r="O337" i="6" s="1"/>
  <c r="R336" i="6"/>
  <c r="Z336" i="6"/>
  <c r="K337" i="6" s="1"/>
  <c r="AA336" i="6"/>
  <c r="L337" i="6" s="1"/>
  <c r="AB336" i="6"/>
  <c r="M337" i="6" s="1"/>
  <c r="U97" i="4" l="1"/>
  <c r="V97" i="4" s="1"/>
  <c r="W97" i="4"/>
  <c r="X97" i="4" s="1"/>
  <c r="W336" i="6"/>
  <c r="X336" i="6" s="1"/>
  <c r="S336" i="6"/>
  <c r="T336" i="6" s="1"/>
  <c r="U336" i="6" s="1"/>
  <c r="V336" i="6" s="1"/>
  <c r="P337" i="6"/>
  <c r="Q337" i="6" s="1"/>
  <c r="AD337" i="6" l="1"/>
  <c r="O338" i="6" s="1"/>
  <c r="R337" i="6"/>
  <c r="Z337" i="6"/>
  <c r="K338" i="6" s="1"/>
  <c r="AA337" i="6"/>
  <c r="L338" i="6" s="1"/>
  <c r="AC337" i="6"/>
  <c r="N338" i="6" s="1"/>
  <c r="AB337" i="6"/>
  <c r="M338" i="6" s="1"/>
  <c r="W337" i="6" l="1"/>
  <c r="X337" i="6" s="1"/>
  <c r="S337" i="6"/>
  <c r="T337" i="6" s="1"/>
  <c r="U337" i="6" s="1"/>
  <c r="V337" i="6" s="1"/>
  <c r="U98" i="4"/>
  <c r="V98" i="4" s="1"/>
  <c r="W98" i="4"/>
  <c r="X98" i="4" s="1"/>
  <c r="P338" i="6"/>
  <c r="Q338" i="6" s="1"/>
  <c r="U99" i="4" l="1"/>
  <c r="V99" i="4" s="1"/>
  <c r="W99" i="4"/>
  <c r="X99" i="4" s="1"/>
  <c r="R338" i="6"/>
  <c r="Z338" i="6"/>
  <c r="K339" i="6" s="1"/>
  <c r="AA338" i="6"/>
  <c r="L339" i="6" s="1"/>
  <c r="AB338" i="6"/>
  <c r="M339" i="6" s="1"/>
  <c r="AC338" i="6"/>
  <c r="N339" i="6" s="1"/>
  <c r="AD338" i="6"/>
  <c r="O339" i="6" s="1"/>
  <c r="W338" i="6" l="1"/>
  <c r="X338" i="6" s="1"/>
  <c r="S338" i="6"/>
  <c r="T338" i="6" s="1"/>
  <c r="U338" i="6" s="1"/>
  <c r="V338" i="6" s="1"/>
  <c r="P339" i="6"/>
  <c r="Q339" i="6" s="1"/>
  <c r="W100" i="4" l="1"/>
  <c r="X100" i="4" s="1"/>
  <c r="U100" i="4"/>
  <c r="V100" i="4" s="1"/>
  <c r="AA339" i="6"/>
  <c r="L340" i="6" s="1"/>
  <c r="AB339" i="6"/>
  <c r="M340" i="6" s="1"/>
  <c r="Z339" i="6"/>
  <c r="K340" i="6" s="1"/>
  <c r="R339" i="6"/>
  <c r="AC339" i="6"/>
  <c r="N340" i="6" s="1"/>
  <c r="AD339" i="6"/>
  <c r="O340" i="6" s="1"/>
  <c r="W339" i="6" l="1"/>
  <c r="X339" i="6" s="1"/>
  <c r="S339" i="6"/>
  <c r="T339" i="6" s="1"/>
  <c r="U339" i="6" s="1"/>
  <c r="V339" i="6" s="1"/>
  <c r="U101" i="4"/>
  <c r="V101" i="4" s="1"/>
  <c r="W101" i="4"/>
  <c r="X101" i="4" s="1"/>
  <c r="P340" i="6"/>
  <c r="Q340" i="6" s="1"/>
  <c r="Z340" i="6" l="1"/>
  <c r="K341" i="6" s="1"/>
  <c r="AB340" i="6"/>
  <c r="M341" i="6" s="1"/>
  <c r="AC340" i="6"/>
  <c r="N341" i="6" s="1"/>
  <c r="R340" i="6"/>
  <c r="AA340" i="6"/>
  <c r="L341" i="6" s="1"/>
  <c r="AD340" i="6"/>
  <c r="O341" i="6" s="1"/>
  <c r="W340" i="6" l="1"/>
  <c r="X340" i="6" s="1"/>
  <c r="S340" i="6"/>
  <c r="T340" i="6" s="1"/>
  <c r="U340" i="6" s="1"/>
  <c r="V340" i="6" s="1"/>
  <c r="W102" i="4"/>
  <c r="X102" i="4" s="1"/>
  <c r="U102" i="4"/>
  <c r="V102" i="4" s="1"/>
  <c r="P341" i="6"/>
  <c r="Q341" i="6" s="1"/>
  <c r="U103" i="4" l="1"/>
  <c r="V103" i="4" s="1"/>
  <c r="W103" i="4"/>
  <c r="X103" i="4" s="1"/>
  <c r="Z341" i="6"/>
  <c r="K342" i="6" s="1"/>
  <c r="AA341" i="6"/>
  <c r="L342" i="6" s="1"/>
  <c r="AC341" i="6"/>
  <c r="N342" i="6" s="1"/>
  <c r="AD341" i="6"/>
  <c r="O342" i="6" s="1"/>
  <c r="R341" i="6"/>
  <c r="AB341" i="6"/>
  <c r="M342" i="6" s="1"/>
  <c r="U104" i="4" l="1"/>
  <c r="V104" i="4" s="1"/>
  <c r="S112" i="4" s="1"/>
  <c r="W104" i="4"/>
  <c r="X104" i="4" s="1"/>
  <c r="R112" i="4" s="1"/>
  <c r="W341" i="6"/>
  <c r="X341" i="6" s="1"/>
  <c r="S341" i="6"/>
  <c r="T341" i="6" s="1"/>
  <c r="U341" i="6" s="1"/>
  <c r="V341" i="6" s="1"/>
  <c r="P342" i="6"/>
  <c r="Q342" i="6" s="1"/>
  <c r="AA342" i="6" l="1"/>
  <c r="L343" i="6" s="1"/>
  <c r="AB342" i="6"/>
  <c r="M343" i="6" s="1"/>
  <c r="AD342" i="6"/>
  <c r="O343" i="6" s="1"/>
  <c r="R342" i="6"/>
  <c r="Z342" i="6"/>
  <c r="K343" i="6" s="1"/>
  <c r="AC342" i="6"/>
  <c r="N343" i="6" s="1"/>
  <c r="W342" i="6" l="1"/>
  <c r="X342" i="6" s="1"/>
  <c r="S342" i="6"/>
  <c r="T342" i="6" s="1"/>
  <c r="U342" i="6" s="1"/>
  <c r="V342" i="6" s="1"/>
  <c r="P343" i="6"/>
  <c r="Q343" i="6" s="1"/>
  <c r="AB343" i="6" l="1"/>
  <c r="M344" i="6" s="1"/>
  <c r="AC343" i="6"/>
  <c r="N344" i="6" s="1"/>
  <c r="R343" i="6"/>
  <c r="Z343" i="6"/>
  <c r="K344" i="6" s="1"/>
  <c r="AD343" i="6"/>
  <c r="O344" i="6" s="1"/>
  <c r="AA343" i="6"/>
  <c r="L344" i="6" s="1"/>
  <c r="W343" i="6" l="1"/>
  <c r="X343" i="6" s="1"/>
  <c r="S343" i="6"/>
  <c r="T343" i="6" s="1"/>
  <c r="U343" i="6" s="1"/>
  <c r="V343" i="6" s="1"/>
  <c r="P344" i="6"/>
  <c r="Q344" i="6" s="1"/>
  <c r="AC344" i="6" l="1"/>
  <c r="N345" i="6" s="1"/>
  <c r="AD344" i="6"/>
  <c r="O345" i="6" s="1"/>
  <c r="R344" i="6"/>
  <c r="Z344" i="6"/>
  <c r="K345" i="6" s="1"/>
  <c r="AA344" i="6"/>
  <c r="L345" i="6" s="1"/>
  <c r="AB344" i="6"/>
  <c r="M345" i="6" s="1"/>
  <c r="W344" i="6" l="1"/>
  <c r="X344" i="6" s="1"/>
  <c r="S344" i="6"/>
  <c r="T344" i="6" s="1"/>
  <c r="U344" i="6" s="1"/>
  <c r="V344" i="6" s="1"/>
  <c r="P345" i="6"/>
  <c r="Q345" i="6" s="1"/>
  <c r="AD345" i="6" l="1"/>
  <c r="O346" i="6" s="1"/>
  <c r="R345" i="6"/>
  <c r="Z345" i="6"/>
  <c r="K346" i="6" s="1"/>
  <c r="AA345" i="6"/>
  <c r="L346" i="6" s="1"/>
  <c r="AB345" i="6"/>
  <c r="M346" i="6" s="1"/>
  <c r="AC345" i="6"/>
  <c r="N346" i="6" s="1"/>
  <c r="W345" i="6" l="1"/>
  <c r="X345" i="6" s="1"/>
  <c r="S345" i="6"/>
  <c r="T345" i="6" s="1"/>
  <c r="U345" i="6" s="1"/>
  <c r="V345" i="6" s="1"/>
  <c r="P346" i="6"/>
  <c r="Q346" i="6" s="1"/>
  <c r="R346" i="6" l="1"/>
  <c r="Z346" i="6"/>
  <c r="K347" i="6" s="1"/>
  <c r="AA346" i="6"/>
  <c r="L347" i="6" s="1"/>
  <c r="AB346" i="6"/>
  <c r="M347" i="6" s="1"/>
  <c r="AC346" i="6"/>
  <c r="N347" i="6" s="1"/>
  <c r="AD346" i="6"/>
  <c r="O347" i="6" s="1"/>
  <c r="W346" i="6" l="1"/>
  <c r="X346" i="6" s="1"/>
  <c r="S346" i="6"/>
  <c r="T346" i="6" s="1"/>
  <c r="U346" i="6" s="1"/>
  <c r="V346" i="6" s="1"/>
  <c r="P347" i="6"/>
  <c r="Q347" i="6" s="1"/>
  <c r="AA347" i="6" l="1"/>
  <c r="L348" i="6" s="1"/>
  <c r="AB347" i="6"/>
  <c r="M348" i="6" s="1"/>
  <c r="Z347" i="6"/>
  <c r="K348" i="6" s="1"/>
  <c r="AC347" i="6"/>
  <c r="N348" i="6" s="1"/>
  <c r="AD347" i="6"/>
  <c r="O348" i="6" s="1"/>
  <c r="R347" i="6"/>
  <c r="W347" i="6" l="1"/>
  <c r="X347" i="6" s="1"/>
  <c r="S347" i="6"/>
  <c r="T347" i="6" s="1"/>
  <c r="U347" i="6" s="1"/>
  <c r="V347" i="6" s="1"/>
  <c r="P348" i="6"/>
  <c r="Q348" i="6" s="1"/>
  <c r="Z348" i="6" l="1"/>
  <c r="K349" i="6" s="1"/>
  <c r="AB348" i="6"/>
  <c r="M349" i="6" s="1"/>
  <c r="AC348" i="6"/>
  <c r="N349" i="6" s="1"/>
  <c r="AA348" i="6"/>
  <c r="L349" i="6" s="1"/>
  <c r="AD348" i="6"/>
  <c r="O349" i="6" s="1"/>
  <c r="R348" i="6"/>
  <c r="W348" i="6" l="1"/>
  <c r="X348" i="6" s="1"/>
  <c r="S348" i="6"/>
  <c r="T348" i="6" s="1"/>
  <c r="U348" i="6" s="1"/>
  <c r="V348" i="6" s="1"/>
  <c r="P349" i="6"/>
  <c r="Q349" i="6" s="1"/>
  <c r="Z349" i="6" l="1"/>
  <c r="K350" i="6" s="1"/>
  <c r="AA349" i="6"/>
  <c r="L350" i="6" s="1"/>
  <c r="AC349" i="6"/>
  <c r="N350" i="6" s="1"/>
  <c r="AD349" i="6"/>
  <c r="O350" i="6" s="1"/>
  <c r="AB349" i="6"/>
  <c r="M350" i="6" s="1"/>
  <c r="R349" i="6"/>
  <c r="W349" i="6" l="1"/>
  <c r="X349" i="6" s="1"/>
  <c r="S349" i="6"/>
  <c r="T349" i="6" s="1"/>
  <c r="U349" i="6" s="1"/>
  <c r="V349" i="6" s="1"/>
  <c r="P350" i="6"/>
  <c r="Q350" i="6" s="1"/>
  <c r="AA350" i="6" l="1"/>
  <c r="L351" i="6" s="1"/>
  <c r="AB350" i="6"/>
  <c r="M351" i="6" s="1"/>
  <c r="AD350" i="6"/>
  <c r="O351" i="6" s="1"/>
  <c r="R350" i="6"/>
  <c r="AC350" i="6"/>
  <c r="N351" i="6" s="1"/>
  <c r="Z350" i="6"/>
  <c r="K351" i="6" s="1"/>
  <c r="W350" i="6" l="1"/>
  <c r="X350" i="6" s="1"/>
  <c r="S350" i="6"/>
  <c r="T350" i="6" s="1"/>
  <c r="U350" i="6" s="1"/>
  <c r="V350" i="6" s="1"/>
  <c r="P351" i="6"/>
  <c r="Q351" i="6" s="1"/>
  <c r="AB351" i="6" l="1"/>
  <c r="M352" i="6" s="1"/>
  <c r="AC351" i="6"/>
  <c r="N352" i="6" s="1"/>
  <c r="R351" i="6"/>
  <c r="AD351" i="6"/>
  <c r="O352" i="6" s="1"/>
  <c r="Z351" i="6"/>
  <c r="K352" i="6" s="1"/>
  <c r="AA351" i="6"/>
  <c r="L352" i="6" s="1"/>
  <c r="W351" i="6" l="1"/>
  <c r="X351" i="6" s="1"/>
  <c r="S351" i="6"/>
  <c r="T351" i="6" s="1"/>
  <c r="U351" i="6" s="1"/>
  <c r="V351" i="6" s="1"/>
  <c r="P352" i="6"/>
  <c r="Q352" i="6" s="1"/>
  <c r="AC352" i="6" l="1"/>
  <c r="N353" i="6" s="1"/>
  <c r="AD352" i="6"/>
  <c r="O353" i="6" s="1"/>
  <c r="R352" i="6"/>
  <c r="Z352" i="6"/>
  <c r="K353" i="6" s="1"/>
  <c r="AB352" i="6"/>
  <c r="M353" i="6" s="1"/>
  <c r="AA352" i="6"/>
  <c r="L353" i="6" s="1"/>
  <c r="W352" i="6" l="1"/>
  <c r="X352" i="6" s="1"/>
  <c r="S352" i="6"/>
  <c r="T352" i="6" s="1"/>
  <c r="U352" i="6" s="1"/>
  <c r="V352" i="6" s="1"/>
  <c r="P353" i="6"/>
  <c r="Q353" i="6" s="1"/>
  <c r="AD353" i="6" l="1"/>
  <c r="O354" i="6" s="1"/>
  <c r="R353" i="6"/>
  <c r="Z353" i="6"/>
  <c r="K354" i="6" s="1"/>
  <c r="AA353" i="6"/>
  <c r="L354" i="6" s="1"/>
  <c r="AB353" i="6"/>
  <c r="M354" i="6" s="1"/>
  <c r="AC353" i="6"/>
  <c r="N354" i="6" s="1"/>
  <c r="W353" i="6" l="1"/>
  <c r="X353" i="6" s="1"/>
  <c r="S353" i="6"/>
  <c r="T353" i="6" s="1"/>
  <c r="U353" i="6" s="1"/>
  <c r="V353" i="6" s="1"/>
  <c r="P354" i="6"/>
  <c r="Q354" i="6" s="1"/>
  <c r="R354" i="6" l="1"/>
  <c r="Z354" i="6"/>
  <c r="K355" i="6" s="1"/>
  <c r="AA354" i="6"/>
  <c r="L355" i="6" s="1"/>
  <c r="AB354" i="6"/>
  <c r="M355" i="6" s="1"/>
  <c r="AD354" i="6"/>
  <c r="O355" i="6" s="1"/>
  <c r="AC354" i="6"/>
  <c r="N355" i="6" s="1"/>
  <c r="W354" i="6" l="1"/>
  <c r="X354" i="6" s="1"/>
  <c r="S354" i="6"/>
  <c r="T354" i="6" s="1"/>
  <c r="U354" i="6" s="1"/>
  <c r="V354" i="6" s="1"/>
  <c r="P355" i="6"/>
  <c r="Q355" i="6" s="1"/>
  <c r="AA355" i="6" l="1"/>
  <c r="L356" i="6" s="1"/>
  <c r="AB355" i="6"/>
  <c r="M356" i="6" s="1"/>
  <c r="R355" i="6"/>
  <c r="Z355" i="6"/>
  <c r="K356" i="6" s="1"/>
  <c r="AC355" i="6"/>
  <c r="N356" i="6" s="1"/>
  <c r="AD355" i="6"/>
  <c r="O356" i="6" s="1"/>
  <c r="W355" i="6" l="1"/>
  <c r="X355" i="6" s="1"/>
  <c r="S355" i="6"/>
  <c r="T355" i="6" s="1"/>
  <c r="U355" i="6" s="1"/>
  <c r="V355" i="6" s="1"/>
  <c r="P356" i="6"/>
  <c r="Q356" i="6" s="1"/>
  <c r="Z356" i="6" l="1"/>
  <c r="K357" i="6" s="1"/>
  <c r="AB356" i="6"/>
  <c r="M357" i="6" s="1"/>
  <c r="AC356" i="6"/>
  <c r="N357" i="6" s="1"/>
  <c r="R356" i="6"/>
  <c r="AA356" i="6"/>
  <c r="L357" i="6" s="1"/>
  <c r="AD356" i="6"/>
  <c r="O357" i="6" s="1"/>
  <c r="W356" i="6" l="1"/>
  <c r="X356" i="6" s="1"/>
  <c r="S356" i="6"/>
  <c r="T356" i="6" s="1"/>
  <c r="U356" i="6" s="1"/>
  <c r="V356" i="6" s="1"/>
  <c r="P357" i="6"/>
  <c r="Q357" i="6" s="1"/>
  <c r="Z357" i="6" l="1"/>
  <c r="K358" i="6" s="1"/>
  <c r="AA357" i="6"/>
  <c r="L358" i="6" s="1"/>
  <c r="AC357" i="6"/>
  <c r="N358" i="6" s="1"/>
  <c r="AD357" i="6"/>
  <c r="O358" i="6" s="1"/>
  <c r="R357" i="6"/>
  <c r="AB357" i="6"/>
  <c r="M358" i="6" s="1"/>
  <c r="W357" i="6" l="1"/>
  <c r="X357" i="6" s="1"/>
  <c r="S357" i="6"/>
  <c r="T357" i="6" s="1"/>
  <c r="U357" i="6" s="1"/>
  <c r="V357" i="6" s="1"/>
  <c r="P358" i="6"/>
  <c r="Q358" i="6" s="1"/>
  <c r="AA358" i="6" l="1"/>
  <c r="L359" i="6" s="1"/>
  <c r="AB358" i="6"/>
  <c r="M359" i="6" s="1"/>
  <c r="AD358" i="6"/>
  <c r="O359" i="6" s="1"/>
  <c r="R358" i="6"/>
  <c r="AC358" i="6"/>
  <c r="N359" i="6" s="1"/>
  <c r="Z358" i="6"/>
  <c r="K359" i="6" s="1"/>
  <c r="W358" i="6" l="1"/>
  <c r="X358" i="6" s="1"/>
  <c r="S358" i="6"/>
  <c r="T358" i="6" s="1"/>
  <c r="U358" i="6" s="1"/>
  <c r="V358" i="6" s="1"/>
  <c r="P359" i="6"/>
  <c r="Q359" i="6" s="1"/>
  <c r="AB359" i="6" l="1"/>
  <c r="M360" i="6" s="1"/>
  <c r="AC359" i="6"/>
  <c r="N360" i="6" s="1"/>
  <c r="R359" i="6"/>
  <c r="Z359" i="6"/>
  <c r="K360" i="6" s="1"/>
  <c r="AA359" i="6"/>
  <c r="L360" i="6" s="1"/>
  <c r="AD359" i="6"/>
  <c r="O360" i="6" s="1"/>
  <c r="W359" i="6" l="1"/>
  <c r="X359" i="6" s="1"/>
  <c r="S359" i="6"/>
  <c r="T359" i="6" s="1"/>
  <c r="U359" i="6" s="1"/>
  <c r="V359" i="6" s="1"/>
  <c r="P360" i="6"/>
  <c r="Q360" i="6" s="1"/>
  <c r="AC360" i="6" l="1"/>
  <c r="N361" i="6" s="1"/>
  <c r="AD360" i="6"/>
  <c r="O361" i="6" s="1"/>
  <c r="R360" i="6"/>
  <c r="Z360" i="6"/>
  <c r="K361" i="6" s="1"/>
  <c r="AA360" i="6"/>
  <c r="L361" i="6" s="1"/>
  <c r="AB360" i="6"/>
  <c r="M361" i="6" s="1"/>
  <c r="W360" i="6" l="1"/>
  <c r="X360" i="6" s="1"/>
  <c r="S360" i="6"/>
  <c r="T360" i="6" s="1"/>
  <c r="U360" i="6" s="1"/>
  <c r="V360" i="6" s="1"/>
  <c r="P361" i="6"/>
  <c r="Q361" i="6" s="1"/>
  <c r="AD361" i="6" l="1"/>
  <c r="O362" i="6" s="1"/>
  <c r="R361" i="6"/>
  <c r="Z361" i="6"/>
  <c r="K362" i="6" s="1"/>
  <c r="AA361" i="6"/>
  <c r="L362" i="6" s="1"/>
  <c r="AB361" i="6"/>
  <c r="M362" i="6" s="1"/>
  <c r="AC361" i="6"/>
  <c r="N362" i="6" s="1"/>
  <c r="W361" i="6" l="1"/>
  <c r="X361" i="6" s="1"/>
  <c r="S361" i="6"/>
  <c r="T361" i="6" s="1"/>
  <c r="U361" i="6" s="1"/>
  <c r="V361" i="6" s="1"/>
  <c r="P362" i="6"/>
  <c r="Q362" i="6" s="1"/>
  <c r="R362" i="6" l="1"/>
  <c r="Z362" i="6"/>
  <c r="K363" i="6" s="1"/>
  <c r="AA362" i="6"/>
  <c r="L363" i="6" s="1"/>
  <c r="AB362" i="6"/>
  <c r="M363" i="6" s="1"/>
  <c r="AC362" i="6"/>
  <c r="N363" i="6" s="1"/>
  <c r="AD362" i="6"/>
  <c r="O363" i="6" s="1"/>
  <c r="W362" i="6" l="1"/>
  <c r="X362" i="6" s="1"/>
  <c r="S362" i="6"/>
  <c r="T362" i="6" s="1"/>
  <c r="U362" i="6" s="1"/>
  <c r="V362" i="6" s="1"/>
  <c r="P363" i="6"/>
  <c r="Q363" i="6" s="1"/>
  <c r="AA363" i="6" l="1"/>
  <c r="L364" i="6" s="1"/>
  <c r="AB363" i="6"/>
  <c r="M364" i="6" s="1"/>
  <c r="Z363" i="6"/>
  <c r="K364" i="6" s="1"/>
  <c r="AC363" i="6"/>
  <c r="N364" i="6" s="1"/>
  <c r="AD363" i="6"/>
  <c r="O364" i="6" s="1"/>
  <c r="R363" i="6"/>
  <c r="W363" i="6" l="1"/>
  <c r="X363" i="6" s="1"/>
  <c r="S363" i="6"/>
  <c r="T363" i="6" s="1"/>
  <c r="U363" i="6" s="1"/>
  <c r="V363" i="6" s="1"/>
  <c r="P364" i="6"/>
  <c r="Q364" i="6" s="1"/>
  <c r="Z364" i="6" l="1"/>
  <c r="K365" i="6" s="1"/>
  <c r="AB364" i="6"/>
  <c r="M365" i="6" s="1"/>
  <c r="AC364" i="6"/>
  <c r="N365" i="6" s="1"/>
  <c r="AA364" i="6"/>
  <c r="L365" i="6" s="1"/>
  <c r="AD364" i="6"/>
  <c r="O365" i="6" s="1"/>
  <c r="R364" i="6"/>
  <c r="W364" i="6" l="1"/>
  <c r="X364" i="6" s="1"/>
  <c r="S364" i="6"/>
  <c r="T364" i="6" s="1"/>
  <c r="U364" i="6" s="1"/>
  <c r="V364" i="6" s="1"/>
  <c r="P365" i="6"/>
  <c r="Q365" i="6" s="1"/>
  <c r="Z365" i="6" l="1"/>
  <c r="K366" i="6" s="1"/>
  <c r="AA365" i="6"/>
  <c r="L366" i="6" s="1"/>
  <c r="AC365" i="6"/>
  <c r="N366" i="6" s="1"/>
  <c r="AD365" i="6"/>
  <c r="O366" i="6" s="1"/>
  <c r="AB365" i="6"/>
  <c r="M366" i="6" s="1"/>
  <c r="R365" i="6"/>
  <c r="W365" i="6" l="1"/>
  <c r="X365" i="6" s="1"/>
  <c r="S365" i="6"/>
  <c r="T365" i="6" s="1"/>
  <c r="U365" i="6" s="1"/>
  <c r="V365" i="6" s="1"/>
  <c r="P366" i="6"/>
  <c r="Q366" i="6" s="1"/>
  <c r="AA366" i="6" l="1"/>
  <c r="L367" i="6" s="1"/>
  <c r="AB366" i="6"/>
  <c r="M367" i="6" s="1"/>
  <c r="AD366" i="6"/>
  <c r="O367" i="6" s="1"/>
  <c r="R366" i="6"/>
  <c r="AC366" i="6"/>
  <c r="N367" i="6" s="1"/>
  <c r="Z366" i="6"/>
  <c r="K367" i="6" s="1"/>
  <c r="W366" i="6" l="1"/>
  <c r="X366" i="6" s="1"/>
  <c r="S366" i="6"/>
  <c r="T366" i="6" s="1"/>
  <c r="U366" i="6" s="1"/>
  <c r="V366" i="6" s="1"/>
  <c r="P367" i="6"/>
  <c r="Q367" i="6" s="1"/>
  <c r="AB367" i="6" l="1"/>
  <c r="M368" i="6" s="1"/>
  <c r="AC367" i="6"/>
  <c r="N368" i="6" s="1"/>
  <c r="R367" i="6"/>
  <c r="AD367" i="6"/>
  <c r="O368" i="6" s="1"/>
  <c r="AA367" i="6"/>
  <c r="L368" i="6" s="1"/>
  <c r="Z367" i="6"/>
  <c r="K368" i="6" s="1"/>
  <c r="W367" i="6" l="1"/>
  <c r="X367" i="6" s="1"/>
  <c r="S367" i="6"/>
  <c r="T367" i="6" s="1"/>
  <c r="U367" i="6" s="1"/>
  <c r="V367" i="6" s="1"/>
  <c r="P368" i="6"/>
  <c r="Q368" i="6" s="1"/>
  <c r="AC368" i="6" l="1"/>
  <c r="N369" i="6" s="1"/>
  <c r="AD368" i="6"/>
  <c r="O369" i="6" s="1"/>
  <c r="R368" i="6"/>
  <c r="Z368" i="6"/>
  <c r="K369" i="6" s="1"/>
  <c r="AA368" i="6"/>
  <c r="L369" i="6" s="1"/>
  <c r="AB368" i="6"/>
  <c r="M369" i="6" s="1"/>
  <c r="W368" i="6" l="1"/>
  <c r="X368" i="6" s="1"/>
  <c r="S368" i="6"/>
  <c r="T368" i="6" s="1"/>
  <c r="U368" i="6" s="1"/>
  <c r="V368" i="6" s="1"/>
  <c r="P369" i="6"/>
  <c r="Q369" i="6" s="1"/>
  <c r="AD369" i="6" l="1"/>
  <c r="O370" i="6" s="1"/>
  <c r="R369" i="6"/>
  <c r="Z369" i="6"/>
  <c r="K370" i="6" s="1"/>
  <c r="AA369" i="6"/>
  <c r="L370" i="6" s="1"/>
  <c r="AC369" i="6"/>
  <c r="N370" i="6" s="1"/>
  <c r="AB369" i="6"/>
  <c r="M370" i="6" s="1"/>
  <c r="W369" i="6" l="1"/>
  <c r="X369" i="6" s="1"/>
  <c r="S369" i="6"/>
  <c r="T369" i="6" s="1"/>
  <c r="U369" i="6" s="1"/>
  <c r="V369" i="6" s="1"/>
  <c r="P370" i="6"/>
  <c r="Q370" i="6" s="1"/>
  <c r="R370" i="6" l="1"/>
  <c r="Z370" i="6"/>
  <c r="K371" i="6" s="1"/>
  <c r="AA370" i="6"/>
  <c r="L371" i="6" s="1"/>
  <c r="AB370" i="6"/>
  <c r="M371" i="6" s="1"/>
  <c r="AC370" i="6"/>
  <c r="N371" i="6" s="1"/>
  <c r="AD370" i="6"/>
  <c r="O371" i="6" s="1"/>
  <c r="W370" i="6" l="1"/>
  <c r="X370" i="6" s="1"/>
  <c r="S370" i="6"/>
  <c r="T370" i="6" s="1"/>
  <c r="U370" i="6" s="1"/>
  <c r="V370" i="6" s="1"/>
  <c r="P371" i="6"/>
  <c r="Q371" i="6" s="1"/>
  <c r="AA371" i="6" l="1"/>
  <c r="L372" i="6" s="1"/>
  <c r="AB371" i="6"/>
  <c r="M372" i="6" s="1"/>
  <c r="R371" i="6"/>
  <c r="Z371" i="6"/>
  <c r="K372" i="6" s="1"/>
  <c r="AC371" i="6"/>
  <c r="N372" i="6" s="1"/>
  <c r="AD371" i="6"/>
  <c r="O372" i="6" s="1"/>
  <c r="W371" i="6" l="1"/>
  <c r="X371" i="6" s="1"/>
  <c r="S371" i="6"/>
  <c r="T371" i="6" s="1"/>
  <c r="U371" i="6" s="1"/>
  <c r="V371" i="6" s="1"/>
  <c r="P372" i="6"/>
  <c r="Q372" i="6" s="1"/>
  <c r="Z372" i="6" l="1"/>
  <c r="K373" i="6" s="1"/>
  <c r="AB372" i="6"/>
  <c r="M373" i="6" s="1"/>
  <c r="AC372" i="6"/>
  <c r="N373" i="6" s="1"/>
  <c r="R372" i="6"/>
  <c r="AA372" i="6"/>
  <c r="L373" i="6" s="1"/>
  <c r="AD372" i="6"/>
  <c r="O373" i="6" s="1"/>
  <c r="W372" i="6" l="1"/>
  <c r="X372" i="6" s="1"/>
  <c r="S372" i="6"/>
  <c r="T372" i="6" s="1"/>
  <c r="U372" i="6" s="1"/>
  <c r="V372" i="6" s="1"/>
  <c r="P373" i="6"/>
  <c r="Q373" i="6" s="1"/>
  <c r="Z373" i="6" l="1"/>
  <c r="K374" i="6" s="1"/>
  <c r="AA373" i="6"/>
  <c r="L374" i="6" s="1"/>
  <c r="AC373" i="6"/>
  <c r="N374" i="6" s="1"/>
  <c r="AD373" i="6"/>
  <c r="O374" i="6" s="1"/>
  <c r="R373" i="6"/>
  <c r="AB373" i="6"/>
  <c r="M374" i="6" s="1"/>
  <c r="W373" i="6" l="1"/>
  <c r="X373" i="6" s="1"/>
  <c r="S373" i="6"/>
  <c r="T373" i="6" s="1"/>
  <c r="U373" i="6" s="1"/>
  <c r="V373" i="6" s="1"/>
  <c r="P374" i="6"/>
  <c r="Q374" i="6" s="1"/>
  <c r="AA374" i="6" l="1"/>
  <c r="L375" i="6" s="1"/>
  <c r="AB374" i="6"/>
  <c r="M375" i="6" s="1"/>
  <c r="AD374" i="6"/>
  <c r="O375" i="6" s="1"/>
  <c r="R374" i="6"/>
  <c r="Z374" i="6"/>
  <c r="K375" i="6" s="1"/>
  <c r="AC374" i="6"/>
  <c r="N375" i="6" s="1"/>
  <c r="W374" i="6" l="1"/>
  <c r="X374" i="6" s="1"/>
  <c r="S374" i="6"/>
  <c r="T374" i="6" s="1"/>
  <c r="U374" i="6" s="1"/>
  <c r="V374" i="6" s="1"/>
  <c r="P375" i="6"/>
  <c r="Q375" i="6" s="1"/>
  <c r="AB375" i="6" l="1"/>
  <c r="M376" i="6" s="1"/>
  <c r="AC375" i="6"/>
  <c r="N376" i="6" s="1"/>
  <c r="R375" i="6"/>
  <c r="Z375" i="6"/>
  <c r="K376" i="6" s="1"/>
  <c r="AA375" i="6"/>
  <c r="L376" i="6" s="1"/>
  <c r="AD375" i="6"/>
  <c r="O376" i="6" s="1"/>
  <c r="W375" i="6" l="1"/>
  <c r="X375" i="6" s="1"/>
  <c r="S375" i="6"/>
  <c r="T375" i="6" s="1"/>
  <c r="U375" i="6" s="1"/>
  <c r="V375" i="6" s="1"/>
  <c r="P376" i="6"/>
  <c r="Q376" i="6" s="1"/>
  <c r="AC376" i="6" l="1"/>
  <c r="N377" i="6" s="1"/>
  <c r="AD376" i="6"/>
  <c r="O377" i="6" s="1"/>
  <c r="R376" i="6"/>
  <c r="Z376" i="6"/>
  <c r="K377" i="6" s="1"/>
  <c r="AA376" i="6"/>
  <c r="L377" i="6" s="1"/>
  <c r="AB376" i="6"/>
  <c r="M377" i="6" s="1"/>
  <c r="W376" i="6" l="1"/>
  <c r="X376" i="6" s="1"/>
  <c r="S376" i="6"/>
  <c r="T376" i="6" s="1"/>
  <c r="U376" i="6" s="1"/>
  <c r="V376" i="6" s="1"/>
  <c r="P377" i="6"/>
  <c r="Q377" i="6" s="1"/>
  <c r="AD377" i="6" l="1"/>
  <c r="O378" i="6" s="1"/>
  <c r="R377" i="6"/>
  <c r="Z377" i="6"/>
  <c r="K378" i="6" s="1"/>
  <c r="AA377" i="6"/>
  <c r="L378" i="6" s="1"/>
  <c r="AB377" i="6"/>
  <c r="M378" i="6" s="1"/>
  <c r="AC377" i="6"/>
  <c r="N378" i="6" s="1"/>
  <c r="W377" i="6" l="1"/>
  <c r="X377" i="6" s="1"/>
  <c r="S377" i="6"/>
  <c r="T377" i="6" s="1"/>
  <c r="U377" i="6" s="1"/>
  <c r="V377" i="6" s="1"/>
  <c r="P378" i="6"/>
  <c r="Q378" i="6" s="1"/>
  <c r="R378" i="6" l="1"/>
  <c r="Z378" i="6"/>
  <c r="K379" i="6" s="1"/>
  <c r="AA378" i="6"/>
  <c r="L379" i="6" s="1"/>
  <c r="AB378" i="6"/>
  <c r="M379" i="6" s="1"/>
  <c r="AC378" i="6"/>
  <c r="N379" i="6" s="1"/>
  <c r="AD378" i="6"/>
  <c r="O379" i="6" s="1"/>
  <c r="W378" i="6" l="1"/>
  <c r="X378" i="6" s="1"/>
  <c r="S378" i="6"/>
  <c r="T378" i="6" s="1"/>
  <c r="U378" i="6" s="1"/>
  <c r="V378" i="6" s="1"/>
  <c r="P379" i="6"/>
  <c r="Q379" i="6" s="1"/>
  <c r="AA379" i="6" l="1"/>
  <c r="L380" i="6" s="1"/>
  <c r="AB379" i="6"/>
  <c r="M380" i="6" s="1"/>
  <c r="Z379" i="6"/>
  <c r="K380" i="6" s="1"/>
  <c r="AC379" i="6"/>
  <c r="N380" i="6" s="1"/>
  <c r="AD379" i="6"/>
  <c r="O380" i="6" s="1"/>
  <c r="R379" i="6"/>
  <c r="W379" i="6" l="1"/>
  <c r="X379" i="6" s="1"/>
  <c r="S379" i="6"/>
  <c r="T379" i="6" s="1"/>
  <c r="U379" i="6" s="1"/>
  <c r="V379" i="6" s="1"/>
  <c r="P380" i="6"/>
  <c r="Q380" i="6" s="1"/>
  <c r="AB380" i="6" l="1"/>
  <c r="M381" i="6" s="1"/>
  <c r="AC380" i="6"/>
  <c r="N381" i="6" s="1"/>
  <c r="Z380" i="6"/>
  <c r="K381" i="6" s="1"/>
  <c r="AA380" i="6"/>
  <c r="L381" i="6" s="1"/>
  <c r="AD380" i="6"/>
  <c r="O381" i="6" s="1"/>
  <c r="R380" i="6"/>
  <c r="W380" i="6" l="1"/>
  <c r="X380" i="6" s="1"/>
  <c r="S380" i="6"/>
  <c r="T380" i="6" s="1"/>
  <c r="U380" i="6" s="1"/>
  <c r="V380" i="6" s="1"/>
  <c r="P381" i="6"/>
  <c r="Q381" i="6" s="1"/>
  <c r="Z381" i="6" l="1"/>
  <c r="K382" i="6" s="1"/>
  <c r="AC381" i="6"/>
  <c r="N382" i="6" s="1"/>
  <c r="AD381" i="6"/>
  <c r="O382" i="6" s="1"/>
  <c r="AA381" i="6"/>
  <c r="L382" i="6" s="1"/>
  <c r="AB381" i="6"/>
  <c r="M382" i="6" s="1"/>
  <c r="R381" i="6"/>
  <c r="W381" i="6" l="1"/>
  <c r="X381" i="6" s="1"/>
  <c r="S381" i="6"/>
  <c r="T381" i="6" s="1"/>
  <c r="U381" i="6" s="1"/>
  <c r="V381" i="6" s="1"/>
  <c r="P382" i="6"/>
  <c r="Q382" i="6" s="1"/>
  <c r="AA382" i="6" l="1"/>
  <c r="L383" i="6" s="1"/>
  <c r="AD382" i="6"/>
  <c r="O383" i="6" s="1"/>
  <c r="R382" i="6"/>
  <c r="AB382" i="6"/>
  <c r="M383" i="6" s="1"/>
  <c r="Z382" i="6"/>
  <c r="K383" i="6" s="1"/>
  <c r="AC382" i="6"/>
  <c r="N383" i="6" s="1"/>
  <c r="W382" i="6" l="1"/>
  <c r="X382" i="6" s="1"/>
  <c r="S382" i="6"/>
  <c r="T382" i="6" s="1"/>
  <c r="U382" i="6" s="1"/>
  <c r="V382" i="6" s="1"/>
  <c r="P383" i="6"/>
  <c r="Q383" i="6" s="1"/>
  <c r="AB383" i="6" l="1"/>
  <c r="M384" i="6" s="1"/>
  <c r="R383" i="6"/>
  <c r="Z383" i="6"/>
  <c r="K384" i="6" s="1"/>
  <c r="AA383" i="6"/>
  <c r="L384" i="6" s="1"/>
  <c r="AD383" i="6"/>
  <c r="O384" i="6" s="1"/>
  <c r="AC383" i="6"/>
  <c r="N384" i="6" s="1"/>
  <c r="W383" i="6" l="1"/>
  <c r="X383" i="6" s="1"/>
  <c r="S383" i="6"/>
  <c r="T383" i="6" s="1"/>
  <c r="U383" i="6" s="1"/>
  <c r="V383" i="6" s="1"/>
  <c r="P384" i="6"/>
  <c r="Q384" i="6" s="1"/>
  <c r="AC384" i="6" l="1"/>
  <c r="N385" i="6" s="1"/>
  <c r="AD384" i="6"/>
  <c r="O385" i="6" s="1"/>
  <c r="R384" i="6"/>
  <c r="Z384" i="6"/>
  <c r="K385" i="6" s="1"/>
  <c r="AA384" i="6"/>
  <c r="L385" i="6" s="1"/>
  <c r="AB384" i="6"/>
  <c r="M385" i="6" s="1"/>
  <c r="W384" i="6" l="1"/>
  <c r="X384" i="6" s="1"/>
  <c r="S384" i="6"/>
  <c r="T384" i="6" s="1"/>
  <c r="U384" i="6" s="1"/>
  <c r="V384" i="6" s="1"/>
  <c r="P385" i="6"/>
  <c r="Q385" i="6" s="1"/>
  <c r="AD385" i="6" l="1"/>
  <c r="O386" i="6" s="1"/>
  <c r="Z385" i="6"/>
  <c r="K386" i="6" s="1"/>
  <c r="AA385" i="6"/>
  <c r="L386" i="6" s="1"/>
  <c r="AB385" i="6"/>
  <c r="M386" i="6" s="1"/>
  <c r="AC385" i="6"/>
  <c r="N386" i="6" s="1"/>
  <c r="R385" i="6"/>
  <c r="W385" i="6" l="1"/>
  <c r="X385" i="6" s="1"/>
  <c r="S385" i="6"/>
  <c r="T385" i="6" s="1"/>
  <c r="U385" i="6" s="1"/>
  <c r="V385" i="6" s="1"/>
  <c r="P386" i="6"/>
  <c r="Q386" i="6" s="1"/>
  <c r="R386" i="6" l="1"/>
  <c r="AC386" i="6"/>
  <c r="N387" i="6" s="1"/>
  <c r="AD386" i="6"/>
  <c r="O387" i="6" s="1"/>
  <c r="Z386" i="6"/>
  <c r="K387" i="6" s="1"/>
  <c r="AB386" i="6"/>
  <c r="M387" i="6" s="1"/>
  <c r="AA386" i="6"/>
  <c r="L387" i="6" s="1"/>
  <c r="W386" i="6" l="1"/>
  <c r="X386" i="6" s="1"/>
  <c r="S386" i="6"/>
  <c r="T386" i="6" s="1"/>
  <c r="U386" i="6" s="1"/>
  <c r="V386" i="6" s="1"/>
  <c r="P387" i="6"/>
  <c r="Q387" i="6" s="1"/>
  <c r="R387" i="6" l="1"/>
  <c r="Z387" i="6"/>
  <c r="K388" i="6" s="1"/>
  <c r="AA387" i="6"/>
  <c r="L388" i="6" s="1"/>
  <c r="AB387" i="6"/>
  <c r="M388" i="6" s="1"/>
  <c r="AC387" i="6"/>
  <c r="N388" i="6" s="1"/>
  <c r="AD387" i="6"/>
  <c r="O388" i="6" s="1"/>
  <c r="W387" i="6" l="1"/>
  <c r="X387" i="6" s="1"/>
  <c r="S387" i="6"/>
  <c r="T387" i="6" s="1"/>
  <c r="U387" i="6" s="1"/>
  <c r="V387" i="6" s="1"/>
  <c r="P388" i="6"/>
  <c r="Q388" i="6" s="1"/>
  <c r="AA388" i="6" l="1"/>
  <c r="L389" i="6" s="1"/>
  <c r="AB388" i="6"/>
  <c r="M389" i="6" s="1"/>
  <c r="AC388" i="6"/>
  <c r="N389" i="6" s="1"/>
  <c r="AD388" i="6"/>
  <c r="O389" i="6" s="1"/>
  <c r="R388" i="6"/>
  <c r="Z388" i="6"/>
  <c r="K389" i="6" s="1"/>
  <c r="W388" i="6" l="1"/>
  <c r="X388" i="6" s="1"/>
  <c r="S388" i="6"/>
  <c r="T388" i="6" s="1"/>
  <c r="U388" i="6" s="1"/>
  <c r="V388" i="6" s="1"/>
  <c r="P389" i="6"/>
  <c r="Q389" i="6" s="1"/>
  <c r="AC389" i="6" l="1"/>
  <c r="N390" i="6" s="1"/>
  <c r="AD389" i="6"/>
  <c r="O390" i="6" s="1"/>
  <c r="R389" i="6"/>
  <c r="Z389" i="6"/>
  <c r="K390" i="6" s="1"/>
  <c r="AA389" i="6"/>
  <c r="L390" i="6" s="1"/>
  <c r="AB389" i="6"/>
  <c r="M390" i="6" s="1"/>
  <c r="W389" i="6" l="1"/>
  <c r="X389" i="6" s="1"/>
  <c r="S389" i="6"/>
  <c r="T389" i="6" s="1"/>
  <c r="U389" i="6" s="1"/>
  <c r="V389" i="6" s="1"/>
  <c r="P390" i="6"/>
  <c r="Q390" i="6" s="1"/>
  <c r="AD390" i="6" l="1"/>
  <c r="O391" i="6" s="1"/>
  <c r="R390" i="6"/>
  <c r="Z390" i="6"/>
  <c r="K391" i="6" s="1"/>
  <c r="AA390" i="6"/>
  <c r="L391" i="6" s="1"/>
  <c r="AB390" i="6"/>
  <c r="M391" i="6" s="1"/>
  <c r="AC390" i="6"/>
  <c r="N391" i="6" s="1"/>
  <c r="W390" i="6" l="1"/>
  <c r="X390" i="6" s="1"/>
  <c r="S390" i="6"/>
  <c r="T390" i="6" s="1"/>
  <c r="U390" i="6" s="1"/>
  <c r="V390" i="6" s="1"/>
  <c r="P391" i="6"/>
  <c r="Q391" i="6" s="1"/>
  <c r="R391" i="6" l="1"/>
  <c r="AA391" i="6"/>
  <c r="L392" i="6" s="1"/>
  <c r="Z391" i="6"/>
  <c r="K392" i="6" s="1"/>
  <c r="AB391" i="6"/>
  <c r="M392" i="6" s="1"/>
  <c r="AC391" i="6"/>
  <c r="N392" i="6" s="1"/>
  <c r="AD391" i="6"/>
  <c r="O392" i="6" s="1"/>
  <c r="W391" i="6" l="1"/>
  <c r="X391" i="6" s="1"/>
  <c r="S391" i="6"/>
  <c r="T391" i="6" s="1"/>
  <c r="U391" i="6" s="1"/>
  <c r="V391" i="6" s="1"/>
  <c r="P392" i="6"/>
  <c r="Q392" i="6" s="1"/>
  <c r="AB392" i="6" l="1"/>
  <c r="M393" i="6" s="1"/>
  <c r="Z392" i="6"/>
  <c r="K393" i="6" s="1"/>
  <c r="AA392" i="6"/>
  <c r="L393" i="6" s="1"/>
  <c r="AC392" i="6"/>
  <c r="N393" i="6" s="1"/>
  <c r="R392" i="6"/>
  <c r="AD392" i="6"/>
  <c r="O393" i="6" s="1"/>
  <c r="W392" i="6" l="1"/>
  <c r="X392" i="6" s="1"/>
  <c r="S392" i="6"/>
  <c r="T392" i="6" s="1"/>
  <c r="U392" i="6" s="1"/>
  <c r="V392" i="6" s="1"/>
  <c r="P393" i="6"/>
  <c r="Q393" i="6" s="1"/>
  <c r="Z393" i="6" l="1"/>
  <c r="K394" i="6" s="1"/>
  <c r="AA393" i="6"/>
  <c r="L394" i="6" s="1"/>
  <c r="AB393" i="6"/>
  <c r="M394" i="6" s="1"/>
  <c r="AC393" i="6"/>
  <c r="N394" i="6" s="1"/>
  <c r="AD393" i="6"/>
  <c r="O394" i="6" s="1"/>
  <c r="R393" i="6"/>
  <c r="W393" i="6" l="1"/>
  <c r="X393" i="6" s="1"/>
  <c r="S393" i="6"/>
  <c r="T393" i="6" s="1"/>
  <c r="U393" i="6" s="1"/>
  <c r="V393" i="6" s="1"/>
  <c r="P394" i="6"/>
  <c r="Q394" i="6" s="1"/>
  <c r="Z394" i="6" l="1"/>
  <c r="K395" i="6" s="1"/>
  <c r="AA394" i="6"/>
  <c r="L395" i="6" s="1"/>
  <c r="AB394" i="6"/>
  <c r="M395" i="6" s="1"/>
  <c r="AC394" i="6"/>
  <c r="N395" i="6" s="1"/>
  <c r="AD394" i="6"/>
  <c r="O395" i="6" s="1"/>
  <c r="R394" i="6"/>
  <c r="W394" i="6" l="1"/>
  <c r="X394" i="6" s="1"/>
  <c r="S394" i="6"/>
  <c r="T394" i="6" s="1"/>
  <c r="U394" i="6" s="1"/>
  <c r="V394" i="6" s="1"/>
  <c r="P395" i="6"/>
  <c r="Q395" i="6" s="1"/>
  <c r="AA395" i="6" l="1"/>
  <c r="L396" i="6" s="1"/>
  <c r="AB395" i="6"/>
  <c r="M396" i="6" s="1"/>
  <c r="AC395" i="6"/>
  <c r="N396" i="6" s="1"/>
  <c r="R395" i="6"/>
  <c r="AD395" i="6"/>
  <c r="O396" i="6" s="1"/>
  <c r="Z395" i="6"/>
  <c r="K396" i="6" s="1"/>
  <c r="W395" i="6" l="1"/>
  <c r="X395" i="6" s="1"/>
  <c r="S395" i="6"/>
  <c r="T395" i="6" s="1"/>
  <c r="U395" i="6" s="1"/>
  <c r="V395" i="6" s="1"/>
  <c r="P396" i="6"/>
  <c r="Q396" i="6" s="1"/>
  <c r="AB396" i="6" l="1"/>
  <c r="M397" i="6" s="1"/>
  <c r="AC396" i="6"/>
  <c r="N397" i="6" s="1"/>
  <c r="AD396" i="6"/>
  <c r="O397" i="6" s="1"/>
  <c r="R396" i="6"/>
  <c r="AA396" i="6"/>
  <c r="L397" i="6" s="1"/>
  <c r="Z396" i="6"/>
  <c r="K397" i="6" s="1"/>
  <c r="W396" i="6" l="1"/>
  <c r="X396" i="6" s="1"/>
  <c r="S396" i="6"/>
  <c r="T396" i="6" s="1"/>
  <c r="U396" i="6" s="1"/>
  <c r="V396" i="6" s="1"/>
  <c r="P397" i="6"/>
  <c r="Q397" i="6" s="1"/>
  <c r="AC397" i="6" l="1"/>
  <c r="N398" i="6" s="1"/>
  <c r="AD397" i="6"/>
  <c r="O398" i="6" s="1"/>
  <c r="R397" i="6"/>
  <c r="Z397" i="6"/>
  <c r="K398" i="6" s="1"/>
  <c r="AB397" i="6"/>
  <c r="M398" i="6" s="1"/>
  <c r="AA397" i="6"/>
  <c r="L398" i="6" s="1"/>
  <c r="W397" i="6" l="1"/>
  <c r="X397" i="6" s="1"/>
  <c r="S397" i="6"/>
  <c r="T397" i="6" s="1"/>
  <c r="U397" i="6" s="1"/>
  <c r="V397" i="6" s="1"/>
  <c r="P398" i="6"/>
  <c r="Q398" i="6" s="1"/>
  <c r="AD398" i="6" l="1"/>
  <c r="O399" i="6" s="1"/>
  <c r="R398" i="6"/>
  <c r="Z398" i="6"/>
  <c r="K399" i="6" s="1"/>
  <c r="AA398" i="6"/>
  <c r="L399" i="6" s="1"/>
  <c r="AC398" i="6"/>
  <c r="N399" i="6" s="1"/>
  <c r="AB398" i="6"/>
  <c r="M399" i="6" s="1"/>
  <c r="W398" i="6" l="1"/>
  <c r="X398" i="6" s="1"/>
  <c r="S398" i="6"/>
  <c r="T398" i="6" s="1"/>
  <c r="U398" i="6" s="1"/>
  <c r="V398" i="6" s="1"/>
  <c r="P399" i="6"/>
  <c r="Q399" i="6" s="1"/>
  <c r="R399" i="6" l="1"/>
  <c r="Z399" i="6"/>
  <c r="K400" i="6" s="1"/>
  <c r="AA399" i="6"/>
  <c r="L400" i="6" s="1"/>
  <c r="AB399" i="6"/>
  <c r="M400" i="6" s="1"/>
  <c r="AD399" i="6"/>
  <c r="O400" i="6" s="1"/>
  <c r="AC399" i="6"/>
  <c r="N400" i="6" s="1"/>
  <c r="W399" i="6" l="1"/>
  <c r="X399" i="6" s="1"/>
  <c r="S399" i="6"/>
  <c r="T399" i="6" s="1"/>
  <c r="U399" i="6" s="1"/>
  <c r="V399" i="6" s="1"/>
  <c r="P400" i="6"/>
  <c r="Q400" i="6" s="1"/>
  <c r="Z400" i="6" l="1"/>
  <c r="K401" i="6" s="1"/>
  <c r="AB400" i="6"/>
  <c r="M401" i="6" s="1"/>
  <c r="AA400" i="6"/>
  <c r="L401" i="6" s="1"/>
  <c r="AC400" i="6"/>
  <c r="N401" i="6" s="1"/>
  <c r="AD400" i="6"/>
  <c r="O401" i="6" s="1"/>
  <c r="R400" i="6"/>
  <c r="W400" i="6" l="1"/>
  <c r="X400" i="6" s="1"/>
  <c r="S400" i="6"/>
  <c r="T400" i="6" s="1"/>
  <c r="U400" i="6" s="1"/>
  <c r="V400" i="6" s="1"/>
  <c r="P401" i="6"/>
  <c r="Q401" i="6" s="1"/>
  <c r="Z401" i="6" l="1"/>
  <c r="K402" i="6" s="1"/>
  <c r="AA401" i="6"/>
  <c r="L402" i="6" s="1"/>
  <c r="AB401" i="6"/>
  <c r="M402" i="6" s="1"/>
  <c r="AD401" i="6"/>
  <c r="O402" i="6" s="1"/>
  <c r="AC401" i="6"/>
  <c r="N402" i="6" s="1"/>
  <c r="R401" i="6"/>
  <c r="W401" i="6" l="1"/>
  <c r="X401" i="6" s="1"/>
  <c r="S401" i="6"/>
  <c r="T401" i="6" s="1"/>
  <c r="U401" i="6" s="1"/>
  <c r="V401" i="6" s="1"/>
  <c r="P402" i="6"/>
  <c r="Q402" i="6" s="1"/>
  <c r="Z402" i="6" l="1"/>
  <c r="K403" i="6" s="1"/>
  <c r="AA402" i="6"/>
  <c r="L403" i="6" s="1"/>
  <c r="AB402" i="6"/>
  <c r="M403" i="6" s="1"/>
  <c r="AC402" i="6"/>
  <c r="N403" i="6" s="1"/>
  <c r="R402" i="6"/>
  <c r="AD402" i="6"/>
  <c r="O403" i="6" s="1"/>
  <c r="W402" i="6" l="1"/>
  <c r="X402" i="6" s="1"/>
  <c r="S402" i="6"/>
  <c r="T402" i="6" s="1"/>
  <c r="U402" i="6" s="1"/>
  <c r="V402" i="6" s="1"/>
  <c r="P403" i="6"/>
  <c r="Q403" i="6" s="1"/>
  <c r="AA403" i="6" l="1"/>
  <c r="L404" i="6" s="1"/>
  <c r="R403" i="6"/>
  <c r="AB403" i="6"/>
  <c r="M404" i="6" s="1"/>
  <c r="AC403" i="6"/>
  <c r="N404" i="6" s="1"/>
  <c r="AD403" i="6"/>
  <c r="O404" i="6" s="1"/>
  <c r="Z403" i="6"/>
  <c r="K404" i="6" l="1"/>
  <c r="W403" i="6"/>
  <c r="X403" i="6" s="1"/>
  <c r="S403" i="6"/>
  <c r="T403" i="6" s="1"/>
  <c r="U403" i="6" s="1"/>
  <c r="V403" i="6" s="1"/>
  <c r="P404" i="6" l="1"/>
  <c r="Q404" i="6" s="1"/>
  <c r="AB404" i="6" l="1"/>
  <c r="M405" i="6" s="1"/>
  <c r="AC404" i="6"/>
  <c r="N405" i="6" s="1"/>
  <c r="AD404" i="6"/>
  <c r="O405" i="6" s="1"/>
  <c r="R404" i="6"/>
  <c r="Z404" i="6"/>
  <c r="AA404" i="6"/>
  <c r="L405" i="6" s="1"/>
  <c r="W404" i="6" l="1"/>
  <c r="X404" i="6" s="1"/>
  <c r="N413" i="6" s="1"/>
  <c r="S404" i="6"/>
  <c r="T404" i="6" s="1"/>
  <c r="U404" i="6" s="1"/>
  <c r="V404" i="6" s="1"/>
  <c r="O413" i="6" s="1"/>
</calcChain>
</file>

<file path=xl/sharedStrings.xml><?xml version="1.0" encoding="utf-8"?>
<sst xmlns="http://schemas.openxmlformats.org/spreadsheetml/2006/main" count="207" uniqueCount="53">
  <si>
    <t>Iris-setosa</t>
  </si>
  <si>
    <t>Iris-versicolor</t>
  </si>
  <si>
    <t>Setosa = 0</t>
  </si>
  <si>
    <t>Learning Rate</t>
  </si>
  <si>
    <t>ACCURACY after iterasi 5</t>
  </si>
  <si>
    <t>Versicolor = 1</t>
  </si>
  <si>
    <t>Bobot bias</t>
  </si>
  <si>
    <t>dot product</t>
  </si>
  <si>
    <t>Sigmoid</t>
  </si>
  <si>
    <t>Prediksi</t>
  </si>
  <si>
    <t>error</t>
  </si>
  <si>
    <t>Sum Square Error</t>
  </si>
  <si>
    <t>EPOCH</t>
  </si>
  <si>
    <t>No</t>
  </si>
  <si>
    <t>X0</t>
  </si>
  <si>
    <t>X1</t>
  </si>
  <si>
    <t>X2</t>
  </si>
  <si>
    <t>X3</t>
  </si>
  <si>
    <t>X4</t>
  </si>
  <si>
    <t>TARGET</t>
  </si>
  <si>
    <t>bias</t>
  </si>
  <si>
    <t>teta1</t>
  </si>
  <si>
    <t>teta2</t>
  </si>
  <si>
    <t>teta 3</t>
  </si>
  <si>
    <t>teta4</t>
  </si>
  <si>
    <t>z</t>
  </si>
  <si>
    <t>g(z)</t>
  </si>
  <si>
    <t>dbias</t>
  </si>
  <si>
    <t>dteta1</t>
  </si>
  <si>
    <t>dteta2</t>
  </si>
  <si>
    <t>dteta3</t>
  </si>
  <si>
    <t>dteta4</t>
  </si>
  <si>
    <t>Iterasi 1</t>
  </si>
  <si>
    <t>Iterasi 2</t>
  </si>
  <si>
    <t>Iterasi 3</t>
  </si>
  <si>
    <t>Iterasi 4</t>
  </si>
  <si>
    <t>Iterasi 5</t>
  </si>
  <si>
    <t>Jenis data</t>
  </si>
  <si>
    <t>Data Training</t>
  </si>
  <si>
    <t>Data Validasi</t>
  </si>
  <si>
    <t>Akurasi</t>
  </si>
  <si>
    <t>Epoch</t>
  </si>
  <si>
    <t>Cum_acc</t>
  </si>
  <si>
    <t>Grafik Akurasi data Training</t>
  </si>
  <si>
    <t>Loss</t>
  </si>
  <si>
    <t>cum_sse</t>
  </si>
  <si>
    <t>pembulatan_sse</t>
  </si>
  <si>
    <t>Data Gabungan</t>
  </si>
  <si>
    <t>Training</t>
  </si>
  <si>
    <t>Validasi</t>
  </si>
  <si>
    <t>Akurasi data</t>
  </si>
  <si>
    <t>Loss Data</t>
  </si>
  <si>
    <t>GRAFIK GABUNGAN ANTARA TRAINING DATA DAN VALIDASI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</si>
</sst>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"/>
    <numFmt numFmtId="165" formatCode="#,##0.00000000"/>
    <numFmt numFmtId="166" formatCode="#,##0.0000"/>
    <numFmt numFmtId="167" formatCode="0.00000000"/>
    <numFmt numFmtId="168" formatCode="0.0000"/>
  </numFmts>
  <fonts count="1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mo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0" fillId="0" borderId="2" xfId="0" applyFont="1" applyBorder="1" applyAlignment="1"/>
    <xf numFmtId="0" fontId="4" fillId="2" borderId="2" xfId="0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Fill="1" applyBorder="1"/>
    <xf numFmtId="0" fontId="10" fillId="0" borderId="2" xfId="0" applyFont="1" applyBorder="1" applyAlignment="1">
      <alignment vertical="center"/>
    </xf>
    <xf numFmtId="0" fontId="0" fillId="5" borderId="2" xfId="0" applyFill="1" applyBorder="1"/>
    <xf numFmtId="0" fontId="0" fillId="5" borderId="2" xfId="0" applyFont="1" applyFill="1" applyBorder="1" applyAlignment="1"/>
    <xf numFmtId="164" fontId="4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Alignment="1"/>
    <xf numFmtId="164" fontId="7" fillId="0" borderId="0" xfId="0" applyNumberFormat="1" applyFont="1" applyAlignment="1"/>
    <xf numFmtId="164" fontId="4" fillId="4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/>
    <xf numFmtId="3" fontId="4" fillId="0" borderId="2" xfId="0" applyNumberFormat="1" applyFont="1" applyBorder="1" applyAlignment="1">
      <alignment horizontal="center" vertical="center"/>
    </xf>
    <xf numFmtId="3" fontId="4" fillId="4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Alignment="1"/>
    <xf numFmtId="0" fontId="0" fillId="5" borderId="5" xfId="0" applyFill="1" applyBorder="1"/>
    <xf numFmtId="0" fontId="0" fillId="5" borderId="5" xfId="0" applyFont="1" applyFill="1" applyBorder="1" applyAlignment="1"/>
    <xf numFmtId="0" fontId="9" fillId="5" borderId="5" xfId="0" applyFont="1" applyFill="1" applyBorder="1"/>
    <xf numFmtId="0" fontId="0" fillId="0" borderId="6" xfId="0" applyFont="1" applyBorder="1" applyAlignment="1"/>
    <xf numFmtId="3" fontId="4" fillId="4" borderId="5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0" fillId="0" borderId="6" xfId="0" applyNumberFormat="1" applyFont="1" applyBorder="1" applyAlignment="1"/>
    <xf numFmtId="0" fontId="0" fillId="0" borderId="0" xfId="0" applyFont="1" applyBorder="1" applyAlignment="1"/>
    <xf numFmtId="164" fontId="0" fillId="0" borderId="0" xfId="0" applyNumberFormat="1" applyFont="1" applyBorder="1" applyAlignment="1"/>
    <xf numFmtId="0" fontId="0" fillId="5" borderId="9" xfId="0" applyFill="1" applyBorder="1"/>
    <xf numFmtId="0" fontId="0" fillId="5" borderId="9" xfId="0" applyFont="1" applyFill="1" applyBorder="1" applyAlignment="1"/>
    <xf numFmtId="0" fontId="0" fillId="0" borderId="10" xfId="0" applyFont="1" applyBorder="1" applyAlignment="1"/>
    <xf numFmtId="3" fontId="4" fillId="4" borderId="9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0" fillId="0" borderId="10" xfId="0" applyNumberFormat="1" applyFont="1" applyBorder="1" applyAlignment="1"/>
    <xf numFmtId="164" fontId="7" fillId="0" borderId="5" xfId="0" applyNumberFormat="1" applyFont="1" applyBorder="1"/>
    <xf numFmtId="164" fontId="7" fillId="0" borderId="11" xfId="0" applyNumberFormat="1" applyFont="1" applyBorder="1"/>
    <xf numFmtId="164" fontId="7" fillId="0" borderId="12" xfId="0" applyNumberFormat="1" applyFont="1" applyBorder="1"/>
    <xf numFmtId="164" fontId="7" fillId="0" borderId="9" xfId="0" applyNumberFormat="1" applyFont="1" applyBorder="1"/>
    <xf numFmtId="164" fontId="7" fillId="0" borderId="13" xfId="0" applyNumberFormat="1" applyFont="1" applyBorder="1"/>
    <xf numFmtId="0" fontId="2" fillId="0" borderId="0" xfId="0" applyFont="1" applyAlignment="1"/>
    <xf numFmtId="3" fontId="2" fillId="0" borderId="0" xfId="0" applyNumberFormat="1" applyFont="1" applyAlignment="1"/>
    <xf numFmtId="0" fontId="5" fillId="3" borderId="3" xfId="0" applyFont="1" applyFill="1" applyBorder="1" applyAlignment="1">
      <alignment horizontal="center" vertical="center"/>
    </xf>
    <xf numFmtId="3" fontId="0" fillId="0" borderId="2" xfId="0" applyNumberFormat="1" applyFont="1" applyBorder="1" applyAlignment="1"/>
    <xf numFmtId="3" fontId="4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/>
    <xf numFmtId="3" fontId="4" fillId="0" borderId="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Alignment="1"/>
    <xf numFmtId="0" fontId="0" fillId="0" borderId="5" xfId="0" applyFont="1" applyBorder="1" applyAlignment="1"/>
    <xf numFmtId="3" fontId="4" fillId="0" borderId="5" xfId="0" applyNumberFormat="1" applyFont="1" applyFill="1" applyBorder="1" applyAlignment="1">
      <alignment horizontal="center" vertical="center"/>
    </xf>
    <xf numFmtId="3" fontId="0" fillId="0" borderId="5" xfId="0" applyNumberFormat="1" applyFont="1" applyBorder="1" applyAlignment="1"/>
    <xf numFmtId="0" fontId="0" fillId="0" borderId="9" xfId="0" applyFont="1" applyBorder="1" applyAlignment="1"/>
    <xf numFmtId="3" fontId="4" fillId="0" borderId="9" xfId="0" applyNumberFormat="1" applyFont="1" applyFill="1" applyBorder="1" applyAlignment="1">
      <alignment horizontal="center" vertical="center"/>
    </xf>
    <xf numFmtId="3" fontId="0" fillId="0" borderId="9" xfId="0" applyNumberFormat="1" applyFont="1" applyBorder="1" applyAlignment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10" fillId="0" borderId="9" xfId="0" applyFont="1" applyBorder="1" applyAlignment="1">
      <alignment vertical="center"/>
    </xf>
    <xf numFmtId="0" fontId="0" fillId="0" borderId="9" xfId="0" applyBorder="1"/>
    <xf numFmtId="0" fontId="8" fillId="0" borderId="4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8" fillId="5" borderId="5" xfId="0" applyFont="1" applyFill="1" applyBorder="1" applyAlignment="1">
      <alignment horizontal="center" vertical="top"/>
    </xf>
    <xf numFmtId="0" fontId="8" fillId="5" borderId="2" xfId="0" applyFont="1" applyFill="1" applyBorder="1" applyAlignment="1">
      <alignment horizontal="center" vertical="top"/>
    </xf>
    <xf numFmtId="0" fontId="8" fillId="5" borderId="9" xfId="0" applyFont="1" applyFill="1" applyBorder="1" applyAlignment="1">
      <alignment horizontal="center" vertical="top"/>
    </xf>
    <xf numFmtId="164" fontId="5" fillId="2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Border="1"/>
    <xf numFmtId="164" fontId="5" fillId="3" borderId="2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3" fontId="6" fillId="0" borderId="3" xfId="0" applyNumberFormat="1" applyFont="1" applyBorder="1"/>
    <xf numFmtId="164" fontId="6" fillId="0" borderId="3" xfId="0" applyNumberFormat="1" applyFont="1" applyBorder="1"/>
    <xf numFmtId="164" fontId="5" fillId="3" borderId="2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top"/>
    </xf>
    <xf numFmtId="0" fontId="8" fillId="0" borderId="15" xfId="0" applyFont="1" applyBorder="1" applyAlignment="1">
      <alignment horizontal="center" vertical="top"/>
    </xf>
    <xf numFmtId="0" fontId="8" fillId="0" borderId="1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165" fontId="5" fillId="2" borderId="2" xfId="0" applyNumberFormat="1" applyFont="1" applyFill="1" applyBorder="1" applyAlignment="1">
      <alignment horizontal="center" vertical="center"/>
    </xf>
    <xf numFmtId="165" fontId="6" fillId="0" borderId="2" xfId="0" applyNumberFormat="1" applyFont="1" applyBorder="1"/>
    <xf numFmtId="165" fontId="4" fillId="2" borderId="2" xfId="0" applyNumberFormat="1" applyFont="1" applyFill="1" applyBorder="1" applyAlignment="1">
      <alignment vertical="center"/>
    </xf>
    <xf numFmtId="165" fontId="6" fillId="0" borderId="2" xfId="0" applyNumberFormat="1" applyFont="1" applyBorder="1" applyAlignment="1"/>
    <xf numFmtId="165" fontId="0" fillId="0" borderId="2" xfId="0" applyNumberFormat="1" applyFont="1" applyBorder="1" applyAlignment="1"/>
    <xf numFmtId="165" fontId="5" fillId="3" borderId="2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/>
    </xf>
    <xf numFmtId="165" fontId="4" fillId="4" borderId="5" xfId="0" applyNumberFormat="1" applyFont="1" applyFill="1" applyBorder="1" applyAlignment="1"/>
    <xf numFmtId="165" fontId="4" fillId="4" borderId="2" xfId="0" applyNumberFormat="1" applyFont="1" applyFill="1" applyBorder="1"/>
    <xf numFmtId="165" fontId="4" fillId="4" borderId="9" xfId="0" applyNumberFormat="1" applyFont="1" applyFill="1" applyBorder="1"/>
    <xf numFmtId="165" fontId="4" fillId="4" borderId="5" xfId="0" applyNumberFormat="1" applyFont="1" applyFill="1" applyBorder="1"/>
    <xf numFmtId="165" fontId="0" fillId="0" borderId="0" xfId="0" applyNumberFormat="1" applyFont="1" applyAlignment="1"/>
    <xf numFmtId="165" fontId="2" fillId="0" borderId="2" xfId="0" applyNumberFormat="1" applyFont="1" applyBorder="1" applyAlignment="1"/>
    <xf numFmtId="166" fontId="0" fillId="0" borderId="2" xfId="0" applyNumberFormat="1" applyFont="1" applyBorder="1" applyAlignment="1"/>
    <xf numFmtId="166" fontId="5" fillId="3" borderId="2" xfId="0" applyNumberFormat="1" applyFont="1" applyFill="1" applyBorder="1" applyAlignment="1">
      <alignment horizontal="center" vertical="center" wrapText="1"/>
    </xf>
    <xf numFmtId="166" fontId="5" fillId="3" borderId="2" xfId="0" applyNumberFormat="1" applyFont="1" applyFill="1" applyBorder="1" applyAlignment="1">
      <alignment horizontal="center" vertical="center"/>
    </xf>
    <xf numFmtId="166" fontId="5" fillId="3" borderId="3" xfId="0" applyNumberFormat="1" applyFont="1" applyFill="1" applyBorder="1" applyAlignment="1">
      <alignment horizontal="center"/>
    </xf>
    <xf numFmtId="166" fontId="4" fillId="4" borderId="5" xfId="0" applyNumberFormat="1" applyFont="1" applyFill="1" applyBorder="1"/>
    <xf numFmtId="166" fontId="4" fillId="4" borderId="2" xfId="0" applyNumberFormat="1" applyFont="1" applyFill="1" applyBorder="1"/>
    <xf numFmtId="166" fontId="4" fillId="4" borderId="9" xfId="0" applyNumberFormat="1" applyFont="1" applyFill="1" applyBorder="1"/>
    <xf numFmtId="166" fontId="0" fillId="0" borderId="0" xfId="0" applyNumberFormat="1" applyFont="1" applyAlignment="1"/>
    <xf numFmtId="166" fontId="8" fillId="3" borderId="3" xfId="0" applyNumberFormat="1" applyFont="1" applyFill="1" applyBorder="1" applyAlignment="1"/>
    <xf numFmtId="166" fontId="4" fillId="4" borderId="5" xfId="0" applyNumberFormat="1" applyFont="1" applyFill="1" applyBorder="1" applyAlignment="1"/>
    <xf numFmtId="167" fontId="4" fillId="2" borderId="2" xfId="0" applyNumberFormat="1" applyFont="1" applyFill="1" applyBorder="1" applyAlignment="1">
      <alignment vertical="center"/>
    </xf>
    <xf numFmtId="167" fontId="6" fillId="0" borderId="2" xfId="0" applyNumberFormat="1" applyFont="1" applyBorder="1" applyAlignment="1"/>
    <xf numFmtId="167" fontId="0" fillId="0" borderId="2" xfId="0" applyNumberFormat="1" applyFont="1" applyBorder="1" applyAlignment="1"/>
    <xf numFmtId="167" fontId="5" fillId="3" borderId="3" xfId="0" applyNumberFormat="1" applyFont="1" applyFill="1" applyBorder="1" applyAlignment="1">
      <alignment horizontal="center"/>
    </xf>
    <xf numFmtId="167" fontId="4" fillId="4" borderId="5" xfId="0" applyNumberFormat="1" applyFont="1" applyFill="1" applyBorder="1" applyAlignment="1"/>
    <xf numFmtId="167" fontId="4" fillId="4" borderId="2" xfId="0" applyNumberFormat="1" applyFont="1" applyFill="1" applyBorder="1"/>
    <xf numFmtId="167" fontId="0" fillId="0" borderId="0" xfId="0" applyNumberFormat="1" applyFont="1" applyAlignment="1"/>
    <xf numFmtId="168" fontId="8" fillId="3" borderId="3" xfId="0" applyNumberFormat="1" applyFont="1" applyFill="1" applyBorder="1" applyAlignment="1"/>
    <xf numFmtId="168" fontId="4" fillId="4" borderId="5" xfId="0" applyNumberFormat="1" applyFont="1" applyFill="1" applyBorder="1" applyAlignment="1"/>
    <xf numFmtId="168" fontId="4" fillId="4" borderId="2" xfId="0" applyNumberFormat="1" applyFont="1" applyFill="1" applyBorder="1"/>
    <xf numFmtId="168" fontId="0" fillId="0" borderId="0" xfId="0" applyNumberFormat="1" applyFont="1" applyAlignment="1"/>
    <xf numFmtId="2" fontId="0" fillId="0" borderId="0" xfId="0" applyNumberFormat="1" applyFont="1" applyAlignment="1"/>
    <xf numFmtId="2" fontId="2" fillId="0" borderId="2" xfId="0" applyNumberFormat="1" applyFont="1" applyBorder="1" applyAlignment="1"/>
    <xf numFmtId="2" fontId="0" fillId="0" borderId="2" xfId="0" applyNumberFormat="1" applyFont="1" applyBorder="1" applyAlignment="1"/>
    <xf numFmtId="2" fontId="0" fillId="0" borderId="2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</a:t>
            </a:r>
            <a:r>
              <a:rPr lang="en-US" baseline="0"/>
              <a:t> Data Training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Training!$N$408</c:f>
              <c:strCache>
                <c:ptCount val="1"/>
                <c:pt idx="0">
                  <c:v>Akurasi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Training!$M$409:$M$413</c:f>
              <c:numCache>
                <c:formatCode>#,##0.00000000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Training!$N$409:$N$413</c:f>
              <c:numCache>
                <c:formatCode>#,##0.00000000</c:formatCode>
                <c:ptCount val="5"/>
                <c:pt idx="0">
                  <c:v>0.51249999999999996</c:v>
                </c:pt>
                <c:pt idx="1">
                  <c:v>0.97499999999999998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A-4807-AF1F-17361AE2E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15887"/>
        <c:axId val="311004511"/>
      </c:scatterChart>
      <c:valAx>
        <c:axId val="31461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04511"/>
        <c:crosses val="autoZero"/>
        <c:crossBetween val="midCat"/>
      </c:valAx>
      <c:valAx>
        <c:axId val="3110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1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Data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Training!$O$408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Training!$M$409:$M$413</c:f>
              <c:numCache>
                <c:formatCode>#,##0.00000000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Training!$O$409:$O$413</c:f>
              <c:numCache>
                <c:formatCode>#,##0.00000000</c:formatCode>
                <c:ptCount val="5"/>
                <c:pt idx="0">
                  <c:v>39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8-42E6-8661-48B419A0F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428559"/>
        <c:axId val="409277599"/>
      </c:lineChart>
      <c:catAx>
        <c:axId val="534428559"/>
        <c:scaling>
          <c:orientation val="minMax"/>
        </c:scaling>
        <c:delete val="0"/>
        <c:axPos val="b"/>
        <c:numFmt formatCode="#,##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77599"/>
        <c:crosses val="autoZero"/>
        <c:auto val="1"/>
        <c:lblAlgn val="ctr"/>
        <c:lblOffset val="100"/>
        <c:noMultiLvlLbl val="0"/>
      </c:catAx>
      <c:valAx>
        <c:axId val="40927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2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Validasi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Validasi!$R$107</c:f>
              <c:strCache>
                <c:ptCount val="1"/>
                <c:pt idx="0">
                  <c:v>Akurasi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Validasi!$Q$108:$Q$112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Validasi!$R$108:$R$112</c:f>
              <c:numCache>
                <c:formatCode>0.00</c:formatCode>
                <c:ptCount val="5"/>
                <c:pt idx="0">
                  <c:v>0.55000000000000004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1-4357-AB10-A724C86D69AA}"/>
            </c:ext>
          </c:extLst>
        </c:ser>
        <c:ser>
          <c:idx val="1"/>
          <c:order val="1"/>
          <c:tx>
            <c:strRef>
              <c:f>Validasi!$S$107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Validasi!$Q$108:$Q$112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Validasi!$S$108:$S$112</c:f>
              <c:numCache>
                <c:formatCode>0.00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1-4357-AB10-A724C86D6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697983"/>
        <c:axId val="303437983"/>
      </c:lineChart>
      <c:catAx>
        <c:axId val="25769798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37983"/>
        <c:crosses val="autoZero"/>
        <c:auto val="1"/>
        <c:lblAlgn val="ctr"/>
        <c:lblOffset val="100"/>
        <c:noMultiLvlLbl val="0"/>
      </c:catAx>
      <c:valAx>
        <c:axId val="3034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9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Akurasi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Validasi!$K$120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Validasi!$J$121:$J$125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Validasi!$K$121:$K$125</c:f>
              <c:numCache>
                <c:formatCode>0.00</c:formatCode>
                <c:ptCount val="5"/>
                <c:pt idx="0">
                  <c:v>0.51249999999999996</c:v>
                </c:pt>
                <c:pt idx="1">
                  <c:v>0.97499999999999998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D-4060-B990-F28D4F85D4CF}"/>
            </c:ext>
          </c:extLst>
        </c:ser>
        <c:ser>
          <c:idx val="1"/>
          <c:order val="1"/>
          <c:tx>
            <c:strRef>
              <c:f>Validasi!$L$120</c:f>
              <c:strCache>
                <c:ptCount val="1"/>
                <c:pt idx="0">
                  <c:v>Validasi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Validasi!$J$121:$J$125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Validasi!$L$121:$L$125</c:f>
              <c:numCache>
                <c:formatCode>0.00</c:formatCode>
                <c:ptCount val="5"/>
                <c:pt idx="0">
                  <c:v>0.55000000000000004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D-4060-B990-F28D4F85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162191"/>
        <c:axId val="1046348287"/>
      </c:lineChart>
      <c:catAx>
        <c:axId val="13601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8287"/>
        <c:crosses val="autoZero"/>
        <c:auto val="1"/>
        <c:lblAlgn val="ctr"/>
        <c:lblOffset val="100"/>
        <c:noMultiLvlLbl val="0"/>
      </c:catAx>
      <c:valAx>
        <c:axId val="104634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Validasi!$O$120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Validasi!$N$121:$N$125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Validasi!$O$121:$O$125</c:f>
              <c:numCache>
                <c:formatCode>0.00</c:formatCode>
                <c:ptCount val="5"/>
                <c:pt idx="0">
                  <c:v>39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2-4AC1-9CAC-3C21385174DD}"/>
            </c:ext>
          </c:extLst>
        </c:ser>
        <c:ser>
          <c:idx val="1"/>
          <c:order val="1"/>
          <c:tx>
            <c:strRef>
              <c:f>Validasi!$P$120</c:f>
              <c:strCache>
                <c:ptCount val="1"/>
                <c:pt idx="0">
                  <c:v>Validasi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Validasi!$N$121:$N$125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Validasi!$P$121:$P$125</c:f>
              <c:numCache>
                <c:formatCode>0.00</c:formatCode>
                <c:ptCount val="5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42-4AC1-9CAC-3C213851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152991"/>
        <c:axId val="1274517967"/>
      </c:lineChart>
      <c:catAx>
        <c:axId val="136015299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517967"/>
        <c:crosses val="autoZero"/>
        <c:auto val="1"/>
        <c:lblAlgn val="ctr"/>
        <c:lblOffset val="100"/>
        <c:noMultiLvlLbl val="0"/>
      </c:catAx>
      <c:valAx>
        <c:axId val="127451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426720</xdr:colOff>
      <xdr:row>404</xdr:row>
      <xdr:rowOff>152400</xdr:rowOff>
    </xdr:from>
    <xdr:to>
      <xdr:col>23</xdr:col>
      <xdr:colOff>480060</xdr:colOff>
      <xdr:row>420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168A01-6E74-4C98-98F1-132618294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404</xdr:row>
      <xdr:rowOff>167640</xdr:rowOff>
    </xdr:from>
    <xdr:to>
      <xdr:col>31</xdr:col>
      <xdr:colOff>487680</xdr:colOff>
      <xdr:row>420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90FE5-AEE3-469B-AB68-6C281CC88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967740</xdr:colOff>
      <xdr:row>105</xdr:row>
      <xdr:rowOff>76200</xdr:rowOff>
    </xdr:from>
    <xdr:to>
      <xdr:col>27</xdr:col>
      <xdr:colOff>335280</xdr:colOff>
      <xdr:row>120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ADE37-4184-4222-8E4F-30A92F4E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251460</xdr:colOff>
      <xdr:row>127</xdr:row>
      <xdr:rowOff>179070</xdr:rowOff>
    </xdr:from>
    <xdr:to>
      <xdr:col>14</xdr:col>
      <xdr:colOff>266700</xdr:colOff>
      <xdr:row>142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8EE3E4-4FBC-4C6B-B027-0510520A7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127</xdr:row>
      <xdr:rowOff>171450</xdr:rowOff>
    </xdr:from>
    <xdr:to>
      <xdr:col>21</xdr:col>
      <xdr:colOff>236220</xdr:colOff>
      <xdr:row>142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9CDE61-BDD3-49ED-AD13-2455432BB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41" workbookViewId="0">
      <selection activeCell="E51" sqref="E51"/>
    </sheetView>
  </sheetViews>
  <sheetFormatPr defaultColWidth="14.44140625" defaultRowHeight="15" customHeight="1"/>
  <cols>
    <col min="1" max="4" width="8.88671875" customWidth="1"/>
    <col min="5" max="5" width="14.88671875" customWidth="1"/>
    <col min="6" max="26" width="8.6640625" customWidth="1"/>
  </cols>
  <sheetData>
    <row r="1" spans="1:5" ht="14.25" customHeight="1">
      <c r="A1" s="1">
        <v>5.0999999999999996</v>
      </c>
      <c r="B1" s="2">
        <v>3.5</v>
      </c>
      <c r="C1" s="2">
        <v>1.4</v>
      </c>
      <c r="D1" s="2">
        <v>0.2</v>
      </c>
      <c r="E1" s="3" t="s">
        <v>0</v>
      </c>
    </row>
    <row r="2" spans="1:5" ht="14.25" customHeight="1">
      <c r="A2" s="1">
        <v>4.9000000000000004</v>
      </c>
      <c r="B2" s="2">
        <v>3</v>
      </c>
      <c r="C2" s="2">
        <v>1.4</v>
      </c>
      <c r="D2" s="2">
        <v>0.2</v>
      </c>
      <c r="E2" s="3" t="s">
        <v>0</v>
      </c>
    </row>
    <row r="3" spans="1:5" ht="14.25" customHeight="1">
      <c r="A3" s="1">
        <v>4.7</v>
      </c>
      <c r="B3" s="2">
        <v>3.2</v>
      </c>
      <c r="C3" s="2">
        <v>1.3</v>
      </c>
      <c r="D3" s="2">
        <v>0.2</v>
      </c>
      <c r="E3" s="3" t="s">
        <v>0</v>
      </c>
    </row>
    <row r="4" spans="1:5" ht="14.25" customHeight="1">
      <c r="A4" s="1">
        <v>4.5999999999999996</v>
      </c>
      <c r="B4" s="2">
        <v>3.1</v>
      </c>
      <c r="C4" s="2">
        <v>1.5</v>
      </c>
      <c r="D4" s="2">
        <v>0.2</v>
      </c>
      <c r="E4" s="3" t="s">
        <v>0</v>
      </c>
    </row>
    <row r="5" spans="1:5" ht="14.25" customHeight="1">
      <c r="A5" s="1">
        <v>5</v>
      </c>
      <c r="B5" s="2">
        <v>3.6</v>
      </c>
      <c r="C5" s="2">
        <v>1.4</v>
      </c>
      <c r="D5" s="2">
        <v>0.2</v>
      </c>
      <c r="E5" s="3" t="s">
        <v>0</v>
      </c>
    </row>
    <row r="6" spans="1:5" ht="14.25" customHeight="1">
      <c r="A6" s="1">
        <v>5.4</v>
      </c>
      <c r="B6" s="2">
        <v>3.9</v>
      </c>
      <c r="C6" s="2">
        <v>1.7</v>
      </c>
      <c r="D6" s="2">
        <v>0.4</v>
      </c>
      <c r="E6" s="3" t="s">
        <v>0</v>
      </c>
    </row>
    <row r="7" spans="1:5" ht="14.25" customHeight="1">
      <c r="A7" s="1">
        <v>4.5999999999999996</v>
      </c>
      <c r="B7" s="2">
        <v>3.4</v>
      </c>
      <c r="C7" s="2">
        <v>1.4</v>
      </c>
      <c r="D7" s="2">
        <v>0.3</v>
      </c>
      <c r="E7" s="3" t="s">
        <v>0</v>
      </c>
    </row>
    <row r="8" spans="1:5" ht="14.25" customHeight="1">
      <c r="A8" s="1">
        <v>5</v>
      </c>
      <c r="B8" s="2">
        <v>3.4</v>
      </c>
      <c r="C8" s="2">
        <v>1.5</v>
      </c>
      <c r="D8" s="2">
        <v>0.2</v>
      </c>
      <c r="E8" s="3" t="s">
        <v>0</v>
      </c>
    </row>
    <row r="9" spans="1:5" ht="14.25" customHeight="1">
      <c r="A9" s="1">
        <v>4.4000000000000004</v>
      </c>
      <c r="B9" s="2">
        <v>2.9</v>
      </c>
      <c r="C9" s="2">
        <v>1.4</v>
      </c>
      <c r="D9" s="2">
        <v>0.2</v>
      </c>
      <c r="E9" s="3" t="s">
        <v>0</v>
      </c>
    </row>
    <row r="10" spans="1:5" ht="14.25" customHeight="1">
      <c r="A10" s="1">
        <v>4.9000000000000004</v>
      </c>
      <c r="B10" s="2">
        <v>3.1</v>
      </c>
      <c r="C10" s="2">
        <v>1.5</v>
      </c>
      <c r="D10" s="2">
        <v>0.1</v>
      </c>
      <c r="E10" s="3" t="s">
        <v>0</v>
      </c>
    </row>
    <row r="11" spans="1:5" ht="14.25" customHeight="1">
      <c r="A11" s="1">
        <v>5.4</v>
      </c>
      <c r="B11" s="2">
        <v>3.7</v>
      </c>
      <c r="C11" s="2">
        <v>1.5</v>
      </c>
      <c r="D11" s="2">
        <v>0.2</v>
      </c>
      <c r="E11" s="3" t="s">
        <v>0</v>
      </c>
    </row>
    <row r="12" spans="1:5" ht="14.25" customHeight="1">
      <c r="A12" s="1">
        <v>4.8</v>
      </c>
      <c r="B12" s="2">
        <v>3.4</v>
      </c>
      <c r="C12" s="2">
        <v>1.6</v>
      </c>
      <c r="D12" s="2">
        <v>0.2</v>
      </c>
      <c r="E12" s="3" t="s">
        <v>0</v>
      </c>
    </row>
    <row r="13" spans="1:5" ht="14.25" customHeight="1">
      <c r="A13" s="1">
        <v>4.8</v>
      </c>
      <c r="B13" s="2">
        <v>3</v>
      </c>
      <c r="C13" s="2">
        <v>1.4</v>
      </c>
      <c r="D13" s="2">
        <v>0.1</v>
      </c>
      <c r="E13" s="3" t="s">
        <v>0</v>
      </c>
    </row>
    <row r="14" spans="1:5" ht="14.25" customHeight="1">
      <c r="A14" s="1">
        <v>4.3</v>
      </c>
      <c r="B14" s="2">
        <v>3</v>
      </c>
      <c r="C14" s="2">
        <v>1.1000000000000001</v>
      </c>
      <c r="D14" s="2">
        <v>0.1</v>
      </c>
      <c r="E14" s="3" t="s">
        <v>0</v>
      </c>
    </row>
    <row r="15" spans="1:5" ht="14.25" customHeight="1">
      <c r="A15" s="1">
        <v>5.8</v>
      </c>
      <c r="B15" s="2">
        <v>4</v>
      </c>
      <c r="C15" s="2">
        <v>1.2</v>
      </c>
      <c r="D15" s="2">
        <v>0.2</v>
      </c>
      <c r="E15" s="3" t="s">
        <v>0</v>
      </c>
    </row>
    <row r="16" spans="1:5" ht="14.25" customHeight="1">
      <c r="A16" s="1">
        <v>5.7</v>
      </c>
      <c r="B16" s="2">
        <v>4.4000000000000004</v>
      </c>
      <c r="C16" s="2">
        <v>1.5</v>
      </c>
      <c r="D16" s="2">
        <v>0.4</v>
      </c>
      <c r="E16" s="3" t="s">
        <v>0</v>
      </c>
    </row>
    <row r="17" spans="1:5" ht="14.25" customHeight="1">
      <c r="A17" s="1">
        <v>5.4</v>
      </c>
      <c r="B17" s="2">
        <v>3.9</v>
      </c>
      <c r="C17" s="2">
        <v>1.3</v>
      </c>
      <c r="D17" s="2">
        <v>0.4</v>
      </c>
      <c r="E17" s="3" t="s">
        <v>0</v>
      </c>
    </row>
    <row r="18" spans="1:5" ht="14.25" customHeight="1">
      <c r="A18" s="1">
        <v>5.0999999999999996</v>
      </c>
      <c r="B18" s="2">
        <v>3.5</v>
      </c>
      <c r="C18" s="2">
        <v>1.4</v>
      </c>
      <c r="D18" s="2">
        <v>0.3</v>
      </c>
      <c r="E18" s="3" t="s">
        <v>0</v>
      </c>
    </row>
    <row r="19" spans="1:5" ht="14.25" customHeight="1">
      <c r="A19" s="1">
        <v>5.7</v>
      </c>
      <c r="B19" s="2">
        <v>3.8</v>
      </c>
      <c r="C19" s="2">
        <v>1.7</v>
      </c>
      <c r="D19" s="2">
        <v>0.3</v>
      </c>
      <c r="E19" s="3" t="s">
        <v>0</v>
      </c>
    </row>
    <row r="20" spans="1:5" ht="14.25" customHeight="1">
      <c r="A20" s="1">
        <v>5.0999999999999996</v>
      </c>
      <c r="B20" s="2">
        <v>3.8</v>
      </c>
      <c r="C20" s="2">
        <v>1.5</v>
      </c>
      <c r="D20" s="2">
        <v>0.3</v>
      </c>
      <c r="E20" s="3" t="s">
        <v>0</v>
      </c>
    </row>
    <row r="21" spans="1:5" ht="14.25" customHeight="1">
      <c r="A21" s="1">
        <v>5.4</v>
      </c>
      <c r="B21" s="2">
        <v>3.4</v>
      </c>
      <c r="C21" s="2">
        <v>1.7</v>
      </c>
      <c r="D21" s="2">
        <v>0.2</v>
      </c>
      <c r="E21" s="3" t="s">
        <v>0</v>
      </c>
    </row>
    <row r="22" spans="1:5" ht="14.25" customHeight="1">
      <c r="A22" s="1">
        <v>5.0999999999999996</v>
      </c>
      <c r="B22" s="2">
        <v>3.7</v>
      </c>
      <c r="C22" s="2">
        <v>1.5</v>
      </c>
      <c r="D22" s="2">
        <v>0.4</v>
      </c>
      <c r="E22" s="3" t="s">
        <v>0</v>
      </c>
    </row>
    <row r="23" spans="1:5" ht="14.25" customHeight="1">
      <c r="A23" s="1">
        <v>4.5999999999999996</v>
      </c>
      <c r="B23" s="2">
        <v>3.6</v>
      </c>
      <c r="C23" s="2">
        <v>1</v>
      </c>
      <c r="D23" s="2">
        <v>0.2</v>
      </c>
      <c r="E23" s="3" t="s">
        <v>0</v>
      </c>
    </row>
    <row r="24" spans="1:5" ht="14.25" customHeight="1">
      <c r="A24" s="1">
        <v>5.0999999999999996</v>
      </c>
      <c r="B24" s="2">
        <v>3.3</v>
      </c>
      <c r="C24" s="2">
        <v>1.7</v>
      </c>
      <c r="D24" s="2">
        <v>0.5</v>
      </c>
      <c r="E24" s="3" t="s">
        <v>0</v>
      </c>
    </row>
    <row r="25" spans="1:5" ht="14.25" customHeight="1">
      <c r="A25" s="1">
        <v>4.8</v>
      </c>
      <c r="B25" s="2">
        <v>3.4</v>
      </c>
      <c r="C25" s="2">
        <v>1.9</v>
      </c>
      <c r="D25" s="2">
        <v>0.2</v>
      </c>
      <c r="E25" s="3" t="s">
        <v>0</v>
      </c>
    </row>
    <row r="26" spans="1:5" ht="14.25" customHeight="1">
      <c r="A26" s="1">
        <v>5</v>
      </c>
      <c r="B26" s="2">
        <v>3</v>
      </c>
      <c r="C26" s="2">
        <v>1.6</v>
      </c>
      <c r="D26" s="2">
        <v>0.2</v>
      </c>
      <c r="E26" s="3" t="s">
        <v>0</v>
      </c>
    </row>
    <row r="27" spans="1:5" ht="14.25" customHeight="1">
      <c r="A27" s="1">
        <v>5</v>
      </c>
      <c r="B27" s="2">
        <v>3.4</v>
      </c>
      <c r="C27" s="2">
        <v>1.6</v>
      </c>
      <c r="D27" s="2">
        <v>0.4</v>
      </c>
      <c r="E27" s="3" t="s">
        <v>0</v>
      </c>
    </row>
    <row r="28" spans="1:5" ht="14.25" customHeight="1">
      <c r="A28" s="1">
        <v>5.2</v>
      </c>
      <c r="B28" s="2">
        <v>3.5</v>
      </c>
      <c r="C28" s="2">
        <v>1.5</v>
      </c>
      <c r="D28" s="2">
        <v>0.2</v>
      </c>
      <c r="E28" s="3" t="s">
        <v>0</v>
      </c>
    </row>
    <row r="29" spans="1:5" ht="14.25" customHeight="1">
      <c r="A29" s="1">
        <v>5.2</v>
      </c>
      <c r="B29" s="2">
        <v>3.4</v>
      </c>
      <c r="C29" s="2">
        <v>1.4</v>
      </c>
      <c r="D29" s="2">
        <v>0.2</v>
      </c>
      <c r="E29" s="3" t="s">
        <v>0</v>
      </c>
    </row>
    <row r="30" spans="1:5" ht="14.25" customHeight="1">
      <c r="A30" s="1">
        <v>4.7</v>
      </c>
      <c r="B30" s="2">
        <v>3.2</v>
      </c>
      <c r="C30" s="2">
        <v>1.6</v>
      </c>
      <c r="D30" s="2">
        <v>0.2</v>
      </c>
      <c r="E30" s="3" t="s">
        <v>0</v>
      </c>
    </row>
    <row r="31" spans="1:5" ht="14.25" customHeight="1">
      <c r="A31" s="1">
        <v>4.8</v>
      </c>
      <c r="B31" s="2">
        <v>3.1</v>
      </c>
      <c r="C31" s="2">
        <v>1.6</v>
      </c>
      <c r="D31" s="2">
        <v>0.2</v>
      </c>
      <c r="E31" s="3" t="s">
        <v>0</v>
      </c>
    </row>
    <row r="32" spans="1:5" ht="14.25" customHeight="1">
      <c r="A32" s="1">
        <v>5.4</v>
      </c>
      <c r="B32" s="2">
        <v>3.4</v>
      </c>
      <c r="C32" s="2">
        <v>1.5</v>
      </c>
      <c r="D32" s="2">
        <v>0.4</v>
      </c>
      <c r="E32" s="3" t="s">
        <v>0</v>
      </c>
    </row>
    <row r="33" spans="1:5" ht="14.25" customHeight="1">
      <c r="A33" s="1">
        <v>5.2</v>
      </c>
      <c r="B33" s="2">
        <v>4.0999999999999996</v>
      </c>
      <c r="C33" s="2">
        <v>1.5</v>
      </c>
      <c r="D33" s="2">
        <v>0.1</v>
      </c>
      <c r="E33" s="3" t="s">
        <v>0</v>
      </c>
    </row>
    <row r="34" spans="1:5" ht="14.25" customHeight="1">
      <c r="A34" s="1">
        <v>5.5</v>
      </c>
      <c r="B34" s="2">
        <v>4.2</v>
      </c>
      <c r="C34" s="2">
        <v>1.4</v>
      </c>
      <c r="D34" s="2">
        <v>0.2</v>
      </c>
      <c r="E34" s="3" t="s">
        <v>0</v>
      </c>
    </row>
    <row r="35" spans="1:5" ht="14.25" customHeight="1">
      <c r="A35" s="1">
        <v>4.9000000000000004</v>
      </c>
      <c r="B35" s="2">
        <v>3.1</v>
      </c>
      <c r="C35" s="2">
        <v>1.5</v>
      </c>
      <c r="D35" s="2">
        <v>0.1</v>
      </c>
      <c r="E35" s="3" t="s">
        <v>0</v>
      </c>
    </row>
    <row r="36" spans="1:5" ht="14.25" customHeight="1">
      <c r="A36" s="1">
        <v>5</v>
      </c>
      <c r="B36" s="2">
        <v>3.2</v>
      </c>
      <c r="C36" s="2">
        <v>1.2</v>
      </c>
      <c r="D36" s="2">
        <v>0.2</v>
      </c>
      <c r="E36" s="3" t="s">
        <v>0</v>
      </c>
    </row>
    <row r="37" spans="1:5" ht="14.25" customHeight="1">
      <c r="A37" s="1">
        <v>5.5</v>
      </c>
      <c r="B37" s="2">
        <v>3.5</v>
      </c>
      <c r="C37" s="2">
        <v>1.3</v>
      </c>
      <c r="D37" s="2">
        <v>0.2</v>
      </c>
      <c r="E37" s="3" t="s">
        <v>0</v>
      </c>
    </row>
    <row r="38" spans="1:5" ht="14.25" customHeight="1">
      <c r="A38" s="1">
        <v>4.9000000000000004</v>
      </c>
      <c r="B38" s="2">
        <v>3.1</v>
      </c>
      <c r="C38" s="2">
        <v>1.5</v>
      </c>
      <c r="D38" s="2">
        <v>0.1</v>
      </c>
      <c r="E38" s="3" t="s">
        <v>0</v>
      </c>
    </row>
    <row r="39" spans="1:5" ht="14.25" customHeight="1">
      <c r="A39" s="1">
        <v>4.4000000000000004</v>
      </c>
      <c r="B39" s="2">
        <v>3</v>
      </c>
      <c r="C39" s="2">
        <v>1.3</v>
      </c>
      <c r="D39" s="2">
        <v>0.2</v>
      </c>
      <c r="E39" s="3" t="s">
        <v>0</v>
      </c>
    </row>
    <row r="40" spans="1:5" ht="14.25" customHeight="1">
      <c r="A40" s="1">
        <v>5.0999999999999996</v>
      </c>
      <c r="B40" s="2">
        <v>3.4</v>
      </c>
      <c r="C40" s="2">
        <v>1.5</v>
      </c>
      <c r="D40" s="2">
        <v>0.2</v>
      </c>
      <c r="E40" s="3" t="s">
        <v>0</v>
      </c>
    </row>
    <row r="41" spans="1:5" ht="14.25" customHeight="1">
      <c r="A41" s="1">
        <v>5</v>
      </c>
      <c r="B41" s="2">
        <v>3.5</v>
      </c>
      <c r="C41" s="2">
        <v>1.3</v>
      </c>
      <c r="D41" s="2">
        <v>0.3</v>
      </c>
      <c r="E41" s="3" t="s">
        <v>0</v>
      </c>
    </row>
    <row r="42" spans="1:5" ht="14.25" customHeight="1">
      <c r="A42" s="1">
        <v>4.5</v>
      </c>
      <c r="B42" s="2">
        <v>2.2999999999999998</v>
      </c>
      <c r="C42" s="2">
        <v>1.3</v>
      </c>
      <c r="D42" s="2">
        <v>0.3</v>
      </c>
      <c r="E42" s="3" t="s">
        <v>0</v>
      </c>
    </row>
    <row r="43" spans="1:5" ht="14.25" customHeight="1">
      <c r="A43" s="1">
        <v>4.4000000000000004</v>
      </c>
      <c r="B43" s="2">
        <v>3.2</v>
      </c>
      <c r="C43" s="2">
        <v>1.3</v>
      </c>
      <c r="D43" s="2">
        <v>0.2</v>
      </c>
      <c r="E43" s="3" t="s">
        <v>0</v>
      </c>
    </row>
    <row r="44" spans="1:5" ht="14.25" customHeight="1">
      <c r="A44" s="1">
        <v>5</v>
      </c>
      <c r="B44" s="2">
        <v>3.5</v>
      </c>
      <c r="C44" s="2">
        <v>1.6</v>
      </c>
      <c r="D44" s="2">
        <v>0.6</v>
      </c>
      <c r="E44" s="3" t="s">
        <v>0</v>
      </c>
    </row>
    <row r="45" spans="1:5" ht="14.25" customHeight="1">
      <c r="A45" s="1">
        <v>5.0999999999999996</v>
      </c>
      <c r="B45" s="2">
        <v>3.8</v>
      </c>
      <c r="C45" s="2">
        <v>1.9</v>
      </c>
      <c r="D45" s="2">
        <v>0.4</v>
      </c>
      <c r="E45" s="3" t="s">
        <v>0</v>
      </c>
    </row>
    <row r="46" spans="1:5" ht="14.25" customHeight="1">
      <c r="A46" s="1">
        <v>4.8</v>
      </c>
      <c r="B46" s="2">
        <v>3</v>
      </c>
      <c r="C46" s="2">
        <v>1.4</v>
      </c>
      <c r="D46" s="2">
        <v>0.3</v>
      </c>
      <c r="E46" s="3" t="s">
        <v>0</v>
      </c>
    </row>
    <row r="47" spans="1:5" ht="14.25" customHeight="1">
      <c r="A47" s="1">
        <v>5.0999999999999996</v>
      </c>
      <c r="B47" s="2">
        <v>3.8</v>
      </c>
      <c r="C47" s="2">
        <v>1.6</v>
      </c>
      <c r="D47" s="2">
        <v>0.2</v>
      </c>
      <c r="E47" s="3" t="s">
        <v>0</v>
      </c>
    </row>
    <row r="48" spans="1:5" ht="14.25" customHeight="1">
      <c r="A48" s="1">
        <v>4.5999999999999996</v>
      </c>
      <c r="B48" s="2">
        <v>3.2</v>
      </c>
      <c r="C48" s="2">
        <v>1.4</v>
      </c>
      <c r="D48" s="2">
        <v>0.2</v>
      </c>
      <c r="E48" s="3" t="s">
        <v>0</v>
      </c>
    </row>
    <row r="49" spans="1:5" ht="14.25" customHeight="1">
      <c r="A49" s="1">
        <v>5.3</v>
      </c>
      <c r="B49" s="2">
        <v>3.7</v>
      </c>
      <c r="C49" s="2">
        <v>1.5</v>
      </c>
      <c r="D49" s="2">
        <v>0.2</v>
      </c>
      <c r="E49" s="3" t="s">
        <v>0</v>
      </c>
    </row>
    <row r="50" spans="1:5" ht="14.25" customHeight="1">
      <c r="A50" s="1">
        <v>5</v>
      </c>
      <c r="B50" s="2">
        <v>3.3</v>
      </c>
      <c r="C50" s="2">
        <v>1.4</v>
      </c>
      <c r="D50" s="2">
        <v>0.2</v>
      </c>
      <c r="E50" s="3" t="s">
        <v>0</v>
      </c>
    </row>
    <row r="51" spans="1:5" ht="14.25" customHeight="1">
      <c r="A51" s="1">
        <v>7</v>
      </c>
      <c r="B51" s="2">
        <v>3.2</v>
      </c>
      <c r="C51" s="2">
        <v>4.7</v>
      </c>
      <c r="D51" s="2">
        <v>1.4</v>
      </c>
      <c r="E51" s="3" t="s">
        <v>1</v>
      </c>
    </row>
    <row r="52" spans="1:5" ht="14.25" customHeight="1">
      <c r="A52" s="1">
        <v>6.4</v>
      </c>
      <c r="B52" s="2">
        <v>3.2</v>
      </c>
      <c r="C52" s="2">
        <v>4.5</v>
      </c>
      <c r="D52" s="2">
        <v>1.5</v>
      </c>
      <c r="E52" s="3" t="s">
        <v>1</v>
      </c>
    </row>
    <row r="53" spans="1:5" ht="14.25" customHeight="1">
      <c r="A53" s="1">
        <v>6.9</v>
      </c>
      <c r="B53" s="2">
        <v>3.1</v>
      </c>
      <c r="C53" s="2">
        <v>4.9000000000000004</v>
      </c>
      <c r="D53" s="2">
        <v>1.5</v>
      </c>
      <c r="E53" s="3" t="s">
        <v>1</v>
      </c>
    </row>
    <row r="54" spans="1:5" ht="14.25" customHeight="1">
      <c r="A54" s="1">
        <v>5.5</v>
      </c>
      <c r="B54" s="2">
        <v>2.2999999999999998</v>
      </c>
      <c r="C54" s="2">
        <v>4</v>
      </c>
      <c r="D54" s="2">
        <v>1.3</v>
      </c>
      <c r="E54" s="3" t="s">
        <v>1</v>
      </c>
    </row>
    <row r="55" spans="1:5" ht="14.25" customHeight="1">
      <c r="A55" s="1">
        <v>6.5</v>
      </c>
      <c r="B55" s="2">
        <v>2.8</v>
      </c>
      <c r="C55" s="2">
        <v>4.5999999999999996</v>
      </c>
      <c r="D55" s="2">
        <v>1.5</v>
      </c>
      <c r="E55" s="3" t="s">
        <v>1</v>
      </c>
    </row>
    <row r="56" spans="1:5" ht="14.25" customHeight="1">
      <c r="A56" s="1">
        <v>5.7</v>
      </c>
      <c r="B56" s="2">
        <v>2.8</v>
      </c>
      <c r="C56" s="2">
        <v>4.5</v>
      </c>
      <c r="D56" s="2">
        <v>1.3</v>
      </c>
      <c r="E56" s="3" t="s">
        <v>1</v>
      </c>
    </row>
    <row r="57" spans="1:5" ht="14.25" customHeight="1">
      <c r="A57" s="1">
        <v>6.3</v>
      </c>
      <c r="B57" s="2">
        <v>3.3</v>
      </c>
      <c r="C57" s="2">
        <v>4.7</v>
      </c>
      <c r="D57" s="2">
        <v>1.6</v>
      </c>
      <c r="E57" s="3" t="s">
        <v>1</v>
      </c>
    </row>
    <row r="58" spans="1:5" ht="14.25" customHeight="1">
      <c r="A58" s="1">
        <v>4.9000000000000004</v>
      </c>
      <c r="B58" s="2">
        <v>2.4</v>
      </c>
      <c r="C58" s="2">
        <v>3.3</v>
      </c>
      <c r="D58" s="2">
        <v>1</v>
      </c>
      <c r="E58" s="3" t="s">
        <v>1</v>
      </c>
    </row>
    <row r="59" spans="1:5" ht="14.25" customHeight="1">
      <c r="A59" s="1">
        <v>6.6</v>
      </c>
      <c r="B59" s="2">
        <v>2.9</v>
      </c>
      <c r="C59" s="2">
        <v>4.5999999999999996</v>
      </c>
      <c r="D59" s="2">
        <v>1.3</v>
      </c>
      <c r="E59" s="3" t="s">
        <v>1</v>
      </c>
    </row>
    <row r="60" spans="1:5" ht="14.25" customHeight="1">
      <c r="A60" s="1">
        <v>5.2</v>
      </c>
      <c r="B60" s="2">
        <v>2.7</v>
      </c>
      <c r="C60" s="2">
        <v>3.9</v>
      </c>
      <c r="D60" s="2">
        <v>1.4</v>
      </c>
      <c r="E60" s="3" t="s">
        <v>1</v>
      </c>
    </row>
    <row r="61" spans="1:5" ht="14.25" customHeight="1">
      <c r="A61" s="1">
        <v>5</v>
      </c>
      <c r="B61" s="2">
        <v>2</v>
      </c>
      <c r="C61" s="2">
        <v>3.5</v>
      </c>
      <c r="D61" s="2">
        <v>1</v>
      </c>
      <c r="E61" s="3" t="s">
        <v>1</v>
      </c>
    </row>
    <row r="62" spans="1:5" ht="14.25" customHeight="1">
      <c r="A62" s="1">
        <v>5.9</v>
      </c>
      <c r="B62" s="2">
        <v>3</v>
      </c>
      <c r="C62" s="2">
        <v>4.2</v>
      </c>
      <c r="D62" s="2">
        <v>1.5</v>
      </c>
      <c r="E62" s="3" t="s">
        <v>1</v>
      </c>
    </row>
    <row r="63" spans="1:5" ht="14.25" customHeight="1">
      <c r="A63" s="1">
        <v>6</v>
      </c>
      <c r="B63" s="2">
        <v>2.2000000000000002</v>
      </c>
      <c r="C63" s="2">
        <v>4</v>
      </c>
      <c r="D63" s="2">
        <v>1</v>
      </c>
      <c r="E63" s="3" t="s">
        <v>1</v>
      </c>
    </row>
    <row r="64" spans="1:5" ht="14.25" customHeight="1">
      <c r="A64" s="1">
        <v>6.1</v>
      </c>
      <c r="B64" s="2">
        <v>2.9</v>
      </c>
      <c r="C64" s="2">
        <v>4.7</v>
      </c>
      <c r="D64" s="2">
        <v>1.4</v>
      </c>
      <c r="E64" s="3" t="s">
        <v>1</v>
      </c>
    </row>
    <row r="65" spans="1:5" ht="14.25" customHeight="1">
      <c r="A65" s="1">
        <v>5.6</v>
      </c>
      <c r="B65" s="2">
        <v>2.9</v>
      </c>
      <c r="C65" s="2">
        <v>3.6</v>
      </c>
      <c r="D65" s="2">
        <v>1.3</v>
      </c>
      <c r="E65" s="3" t="s">
        <v>1</v>
      </c>
    </row>
    <row r="66" spans="1:5" ht="14.25" customHeight="1">
      <c r="A66" s="1">
        <v>6.7</v>
      </c>
      <c r="B66" s="2">
        <v>3.1</v>
      </c>
      <c r="C66" s="2">
        <v>4.4000000000000004</v>
      </c>
      <c r="D66" s="2">
        <v>1.4</v>
      </c>
      <c r="E66" s="3" t="s">
        <v>1</v>
      </c>
    </row>
    <row r="67" spans="1:5" ht="14.25" customHeight="1">
      <c r="A67" s="1">
        <v>5.6</v>
      </c>
      <c r="B67" s="2">
        <v>3</v>
      </c>
      <c r="C67" s="2">
        <v>4.5</v>
      </c>
      <c r="D67" s="2">
        <v>1.5</v>
      </c>
      <c r="E67" s="3" t="s">
        <v>1</v>
      </c>
    </row>
    <row r="68" spans="1:5" ht="14.25" customHeight="1">
      <c r="A68" s="1">
        <v>5.8</v>
      </c>
      <c r="B68" s="2">
        <v>2.7</v>
      </c>
      <c r="C68" s="2">
        <v>4.0999999999999996</v>
      </c>
      <c r="D68" s="2">
        <v>1</v>
      </c>
      <c r="E68" s="3" t="s">
        <v>1</v>
      </c>
    </row>
    <row r="69" spans="1:5" ht="14.25" customHeight="1">
      <c r="A69" s="1">
        <v>6.2</v>
      </c>
      <c r="B69" s="2">
        <v>2.2000000000000002</v>
      </c>
      <c r="C69" s="2">
        <v>4.5</v>
      </c>
      <c r="D69" s="2">
        <v>1.5</v>
      </c>
      <c r="E69" s="3" t="s">
        <v>1</v>
      </c>
    </row>
    <row r="70" spans="1:5" ht="14.25" customHeight="1">
      <c r="A70" s="1">
        <v>5.6</v>
      </c>
      <c r="B70" s="2">
        <v>2.5</v>
      </c>
      <c r="C70" s="2">
        <v>3.9</v>
      </c>
      <c r="D70" s="2">
        <v>1.1000000000000001</v>
      </c>
      <c r="E70" s="3" t="s">
        <v>1</v>
      </c>
    </row>
    <row r="71" spans="1:5" ht="14.25" customHeight="1">
      <c r="A71" s="1">
        <v>5.9</v>
      </c>
      <c r="B71" s="2">
        <v>3.2</v>
      </c>
      <c r="C71" s="2">
        <v>4.8</v>
      </c>
      <c r="D71" s="2">
        <v>1.8</v>
      </c>
      <c r="E71" s="3" t="s">
        <v>1</v>
      </c>
    </row>
    <row r="72" spans="1:5" ht="14.25" customHeight="1">
      <c r="A72" s="1">
        <v>6.1</v>
      </c>
      <c r="B72" s="2">
        <v>2.8</v>
      </c>
      <c r="C72" s="2">
        <v>4</v>
      </c>
      <c r="D72" s="2">
        <v>1.3</v>
      </c>
      <c r="E72" s="3" t="s">
        <v>1</v>
      </c>
    </row>
    <row r="73" spans="1:5" ht="14.25" customHeight="1">
      <c r="A73" s="1">
        <v>6.3</v>
      </c>
      <c r="B73" s="2">
        <v>2.5</v>
      </c>
      <c r="C73" s="2">
        <v>4.9000000000000004</v>
      </c>
      <c r="D73" s="2">
        <v>1.5</v>
      </c>
      <c r="E73" s="3" t="s">
        <v>1</v>
      </c>
    </row>
    <row r="74" spans="1:5" ht="14.25" customHeight="1">
      <c r="A74" s="1">
        <v>6.1</v>
      </c>
      <c r="B74" s="2">
        <v>2.8</v>
      </c>
      <c r="C74" s="2">
        <v>4.7</v>
      </c>
      <c r="D74" s="2">
        <v>1.2</v>
      </c>
      <c r="E74" s="3" t="s">
        <v>1</v>
      </c>
    </row>
    <row r="75" spans="1:5" ht="14.25" customHeight="1">
      <c r="A75" s="1">
        <v>6.4</v>
      </c>
      <c r="B75" s="2">
        <v>2.9</v>
      </c>
      <c r="C75" s="2">
        <v>4.3</v>
      </c>
      <c r="D75" s="2">
        <v>1.3</v>
      </c>
      <c r="E75" s="3" t="s">
        <v>1</v>
      </c>
    </row>
    <row r="76" spans="1:5" ht="14.25" customHeight="1">
      <c r="A76" s="1">
        <v>6.6</v>
      </c>
      <c r="B76" s="2">
        <v>3</v>
      </c>
      <c r="C76" s="2">
        <v>4.4000000000000004</v>
      </c>
      <c r="D76" s="2">
        <v>1.4</v>
      </c>
      <c r="E76" s="3" t="s">
        <v>1</v>
      </c>
    </row>
    <row r="77" spans="1:5" ht="14.25" customHeight="1">
      <c r="A77" s="1">
        <v>6.8</v>
      </c>
      <c r="B77" s="2">
        <v>2.8</v>
      </c>
      <c r="C77" s="2">
        <v>4.8</v>
      </c>
      <c r="D77" s="2">
        <v>1.4</v>
      </c>
      <c r="E77" s="3" t="s">
        <v>1</v>
      </c>
    </row>
    <row r="78" spans="1:5" ht="14.25" customHeight="1">
      <c r="A78" s="1">
        <v>6.7</v>
      </c>
      <c r="B78" s="2">
        <v>3</v>
      </c>
      <c r="C78" s="2">
        <v>5</v>
      </c>
      <c r="D78" s="2">
        <v>1.7</v>
      </c>
      <c r="E78" s="3" t="s">
        <v>1</v>
      </c>
    </row>
    <row r="79" spans="1:5" ht="14.25" customHeight="1">
      <c r="A79" s="1">
        <v>6</v>
      </c>
      <c r="B79" s="2">
        <v>2.9</v>
      </c>
      <c r="C79" s="2">
        <v>4.5</v>
      </c>
      <c r="D79" s="2">
        <v>1.5</v>
      </c>
      <c r="E79" s="3" t="s">
        <v>1</v>
      </c>
    </row>
    <row r="80" spans="1:5" ht="14.25" customHeight="1">
      <c r="A80" s="1">
        <v>5.7</v>
      </c>
      <c r="B80" s="2">
        <v>2.6</v>
      </c>
      <c r="C80" s="2">
        <v>3.5</v>
      </c>
      <c r="D80" s="2">
        <v>1</v>
      </c>
      <c r="E80" s="3" t="s">
        <v>1</v>
      </c>
    </row>
    <row r="81" spans="1:5" ht="14.25" customHeight="1">
      <c r="A81" s="1">
        <v>5.5</v>
      </c>
      <c r="B81" s="2">
        <v>2.4</v>
      </c>
      <c r="C81" s="2">
        <v>3.8</v>
      </c>
      <c r="D81" s="2">
        <v>1.1000000000000001</v>
      </c>
      <c r="E81" s="3" t="s">
        <v>1</v>
      </c>
    </row>
    <row r="82" spans="1:5" ht="14.25" customHeight="1">
      <c r="A82" s="1">
        <v>5.5</v>
      </c>
      <c r="B82" s="2">
        <v>2.4</v>
      </c>
      <c r="C82" s="2">
        <v>3.7</v>
      </c>
      <c r="D82" s="2">
        <v>1</v>
      </c>
      <c r="E82" s="3" t="s">
        <v>1</v>
      </c>
    </row>
    <row r="83" spans="1:5" ht="14.25" customHeight="1">
      <c r="A83" s="1">
        <v>5.8</v>
      </c>
      <c r="B83" s="2">
        <v>2.7</v>
      </c>
      <c r="C83" s="2">
        <v>3.9</v>
      </c>
      <c r="D83" s="2">
        <v>1.2</v>
      </c>
      <c r="E83" s="3" t="s">
        <v>1</v>
      </c>
    </row>
    <row r="84" spans="1:5" ht="14.25" customHeight="1">
      <c r="A84" s="1">
        <v>6</v>
      </c>
      <c r="B84" s="2">
        <v>2.7</v>
      </c>
      <c r="C84" s="2">
        <v>5.0999999999999996</v>
      </c>
      <c r="D84" s="2">
        <v>1.6</v>
      </c>
      <c r="E84" s="3" t="s">
        <v>1</v>
      </c>
    </row>
    <row r="85" spans="1:5" ht="14.25" customHeight="1">
      <c r="A85" s="1">
        <v>5.4</v>
      </c>
      <c r="B85" s="2">
        <v>3</v>
      </c>
      <c r="C85" s="2">
        <v>4.5</v>
      </c>
      <c r="D85" s="2">
        <v>1.5</v>
      </c>
      <c r="E85" s="3" t="s">
        <v>1</v>
      </c>
    </row>
    <row r="86" spans="1:5" ht="14.25" customHeight="1">
      <c r="A86" s="1">
        <v>6</v>
      </c>
      <c r="B86" s="2">
        <v>3.4</v>
      </c>
      <c r="C86" s="2">
        <v>4.5</v>
      </c>
      <c r="D86" s="2">
        <v>1.6</v>
      </c>
      <c r="E86" s="3" t="s">
        <v>1</v>
      </c>
    </row>
    <row r="87" spans="1:5" ht="14.25" customHeight="1">
      <c r="A87" s="1">
        <v>6.7</v>
      </c>
      <c r="B87" s="2">
        <v>3.1</v>
      </c>
      <c r="C87" s="2">
        <v>4.7</v>
      </c>
      <c r="D87" s="2">
        <v>1.5</v>
      </c>
      <c r="E87" s="3" t="s">
        <v>1</v>
      </c>
    </row>
    <row r="88" spans="1:5" ht="14.25" customHeight="1">
      <c r="A88" s="1">
        <v>6.3</v>
      </c>
      <c r="B88" s="2">
        <v>2.2999999999999998</v>
      </c>
      <c r="C88" s="2">
        <v>4.4000000000000004</v>
      </c>
      <c r="D88" s="2">
        <v>1.3</v>
      </c>
      <c r="E88" s="3" t="s">
        <v>1</v>
      </c>
    </row>
    <row r="89" spans="1:5" ht="14.25" customHeight="1">
      <c r="A89" s="1">
        <v>5.6</v>
      </c>
      <c r="B89" s="2">
        <v>3</v>
      </c>
      <c r="C89" s="2">
        <v>4.0999999999999996</v>
      </c>
      <c r="D89" s="2">
        <v>1.3</v>
      </c>
      <c r="E89" s="3" t="s">
        <v>1</v>
      </c>
    </row>
    <row r="90" spans="1:5" ht="14.25" customHeight="1">
      <c r="A90" s="1">
        <v>5.5</v>
      </c>
      <c r="B90" s="2">
        <v>2.5</v>
      </c>
      <c r="C90" s="2">
        <v>4</v>
      </c>
      <c r="D90" s="2">
        <v>1.3</v>
      </c>
      <c r="E90" s="3" t="s">
        <v>1</v>
      </c>
    </row>
    <row r="91" spans="1:5" ht="14.25" customHeight="1">
      <c r="A91" s="1">
        <v>5.5</v>
      </c>
      <c r="B91" s="2">
        <v>2.6</v>
      </c>
      <c r="C91" s="2">
        <v>4.4000000000000004</v>
      </c>
      <c r="D91" s="2">
        <v>1.2</v>
      </c>
      <c r="E91" s="3" t="s">
        <v>1</v>
      </c>
    </row>
    <row r="92" spans="1:5" ht="14.25" customHeight="1">
      <c r="A92" s="1">
        <v>6.1</v>
      </c>
      <c r="B92" s="2">
        <v>3</v>
      </c>
      <c r="C92" s="2">
        <v>4.5999999999999996</v>
      </c>
      <c r="D92" s="2">
        <v>1.4</v>
      </c>
      <c r="E92" s="3" t="s">
        <v>1</v>
      </c>
    </row>
    <row r="93" spans="1:5" ht="14.25" customHeight="1">
      <c r="A93" s="1">
        <v>5.8</v>
      </c>
      <c r="B93" s="2">
        <v>2.6</v>
      </c>
      <c r="C93" s="2">
        <v>4</v>
      </c>
      <c r="D93" s="2">
        <v>1.2</v>
      </c>
      <c r="E93" s="3" t="s">
        <v>1</v>
      </c>
    </row>
    <row r="94" spans="1:5" ht="14.25" customHeight="1">
      <c r="A94" s="1">
        <v>5</v>
      </c>
      <c r="B94" s="2">
        <v>2.2999999999999998</v>
      </c>
      <c r="C94" s="2">
        <v>3.3</v>
      </c>
      <c r="D94" s="2">
        <v>1</v>
      </c>
      <c r="E94" s="3" t="s">
        <v>1</v>
      </c>
    </row>
    <row r="95" spans="1:5" ht="14.25" customHeight="1">
      <c r="A95" s="1">
        <v>5.6</v>
      </c>
      <c r="B95" s="2">
        <v>2.7</v>
      </c>
      <c r="C95" s="2">
        <v>4.2</v>
      </c>
      <c r="D95" s="2">
        <v>1.3</v>
      </c>
      <c r="E95" s="3" t="s">
        <v>1</v>
      </c>
    </row>
    <row r="96" spans="1:5" ht="14.25" customHeight="1">
      <c r="A96" s="1">
        <v>5.7</v>
      </c>
      <c r="B96" s="2">
        <v>3</v>
      </c>
      <c r="C96" s="2">
        <v>4.2</v>
      </c>
      <c r="D96" s="2">
        <v>1.2</v>
      </c>
      <c r="E96" s="3" t="s">
        <v>1</v>
      </c>
    </row>
    <row r="97" spans="1:5" ht="14.25" customHeight="1">
      <c r="A97" s="1">
        <v>5.7</v>
      </c>
      <c r="B97" s="2">
        <v>2.9</v>
      </c>
      <c r="C97" s="2">
        <v>4.2</v>
      </c>
      <c r="D97" s="2">
        <v>1.3</v>
      </c>
      <c r="E97" s="3" t="s">
        <v>1</v>
      </c>
    </row>
    <row r="98" spans="1:5" ht="14.25" customHeight="1">
      <c r="A98" s="1">
        <v>6.2</v>
      </c>
      <c r="B98" s="2">
        <v>2.9</v>
      </c>
      <c r="C98" s="2">
        <v>4.3</v>
      </c>
      <c r="D98" s="2">
        <v>1.3</v>
      </c>
      <c r="E98" s="3" t="s">
        <v>1</v>
      </c>
    </row>
    <row r="99" spans="1:5" ht="14.25" customHeight="1">
      <c r="A99" s="1">
        <v>5.0999999999999996</v>
      </c>
      <c r="B99" s="2">
        <v>2.5</v>
      </c>
      <c r="C99" s="2">
        <v>3</v>
      </c>
      <c r="D99" s="2">
        <v>1.1000000000000001</v>
      </c>
      <c r="E99" s="3" t="s">
        <v>1</v>
      </c>
    </row>
    <row r="100" spans="1:5" ht="14.25" customHeight="1">
      <c r="A100" s="1">
        <v>5.7</v>
      </c>
      <c r="B100" s="2">
        <v>2.8</v>
      </c>
      <c r="C100" s="2">
        <v>4.0999999999999996</v>
      </c>
      <c r="D100" s="2">
        <v>1.3</v>
      </c>
      <c r="E100" s="3" t="s">
        <v>1</v>
      </c>
    </row>
    <row r="101" spans="1:5" ht="14.25" customHeight="1">
      <c r="A101" s="4"/>
      <c r="B101" s="5"/>
      <c r="C101" s="5"/>
      <c r="D101" s="5"/>
      <c r="E101" s="6"/>
    </row>
    <row r="102" spans="1:5" ht="14.25" customHeight="1">
      <c r="A102" s="4"/>
      <c r="B102" s="5"/>
      <c r="C102" s="5"/>
      <c r="D102" s="5"/>
      <c r="E102" s="6"/>
    </row>
    <row r="103" spans="1:5" ht="14.25" customHeight="1">
      <c r="A103" s="4"/>
      <c r="B103" s="5"/>
      <c r="C103" s="5"/>
      <c r="D103" s="5"/>
      <c r="E103" s="6"/>
    </row>
    <row r="104" spans="1:5" ht="14.25" customHeight="1">
      <c r="A104" s="4"/>
      <c r="B104" s="5"/>
      <c r="C104" s="5"/>
      <c r="D104" s="5"/>
      <c r="E104" s="6"/>
    </row>
    <row r="105" spans="1:5" ht="14.25" customHeight="1">
      <c r="A105" s="4"/>
      <c r="B105" s="5"/>
      <c r="C105" s="5"/>
      <c r="D105" s="5"/>
      <c r="E105" s="6"/>
    </row>
    <row r="106" spans="1:5" ht="14.25" customHeight="1">
      <c r="A106" s="4"/>
      <c r="B106" s="5"/>
      <c r="C106" s="5"/>
      <c r="D106" s="5"/>
      <c r="E106" s="6"/>
    </row>
    <row r="107" spans="1:5" ht="14.25" customHeight="1">
      <c r="A107" s="4"/>
      <c r="B107" s="5"/>
      <c r="C107" s="5"/>
      <c r="D107" s="5"/>
      <c r="E107" s="6"/>
    </row>
    <row r="108" spans="1:5" ht="14.25" customHeight="1">
      <c r="A108" s="4"/>
      <c r="B108" s="5"/>
      <c r="C108" s="5"/>
      <c r="D108" s="5"/>
      <c r="E108" s="6"/>
    </row>
    <row r="109" spans="1:5" ht="14.25" customHeight="1">
      <c r="A109" s="4"/>
      <c r="B109" s="5"/>
      <c r="C109" s="5"/>
      <c r="D109" s="5"/>
      <c r="E109" s="6"/>
    </row>
    <row r="110" spans="1:5" ht="14.25" customHeight="1">
      <c r="A110" s="4"/>
      <c r="B110" s="5"/>
      <c r="C110" s="5"/>
      <c r="D110" s="5"/>
      <c r="E110" s="6"/>
    </row>
    <row r="111" spans="1:5" ht="14.25" customHeight="1">
      <c r="A111" s="4"/>
      <c r="B111" s="5"/>
      <c r="C111" s="5"/>
      <c r="D111" s="5"/>
      <c r="E111" s="6"/>
    </row>
    <row r="112" spans="1:5" ht="14.25" customHeight="1">
      <c r="A112" s="4"/>
      <c r="B112" s="5"/>
      <c r="C112" s="5"/>
      <c r="D112" s="5"/>
      <c r="E112" s="6"/>
    </row>
    <row r="113" spans="1:5" ht="14.25" customHeight="1">
      <c r="A113" s="4"/>
      <c r="B113" s="5"/>
      <c r="C113" s="5"/>
      <c r="D113" s="5"/>
      <c r="E113" s="6"/>
    </row>
    <row r="114" spans="1:5" ht="14.25" customHeight="1">
      <c r="A114" s="4"/>
      <c r="B114" s="5"/>
      <c r="C114" s="5"/>
      <c r="D114" s="5"/>
      <c r="E114" s="6"/>
    </row>
    <row r="115" spans="1:5" ht="14.25" customHeight="1">
      <c r="A115" s="4"/>
      <c r="B115" s="5"/>
      <c r="C115" s="5"/>
      <c r="D115" s="5"/>
      <c r="E115" s="6"/>
    </row>
    <row r="116" spans="1:5" ht="14.25" customHeight="1">
      <c r="A116" s="4"/>
      <c r="B116" s="5"/>
      <c r="C116" s="5"/>
      <c r="D116" s="5"/>
      <c r="E116" s="6"/>
    </row>
    <row r="117" spans="1:5" ht="14.25" customHeight="1">
      <c r="A117" s="4"/>
      <c r="B117" s="5"/>
      <c r="C117" s="5"/>
      <c r="D117" s="5"/>
      <c r="E117" s="6"/>
    </row>
    <row r="118" spans="1:5" ht="14.25" customHeight="1">
      <c r="A118" s="4"/>
      <c r="B118" s="5"/>
      <c r="C118" s="5"/>
      <c r="D118" s="5"/>
      <c r="E118" s="6"/>
    </row>
    <row r="119" spans="1:5" ht="14.25" customHeight="1">
      <c r="A119" s="4"/>
      <c r="B119" s="5"/>
      <c r="C119" s="5"/>
      <c r="D119" s="5"/>
      <c r="E119" s="6"/>
    </row>
    <row r="120" spans="1:5" ht="14.25" customHeight="1">
      <c r="A120" s="4"/>
      <c r="B120" s="5"/>
      <c r="C120" s="5"/>
      <c r="D120" s="5"/>
      <c r="E120" s="6"/>
    </row>
    <row r="121" spans="1:5" ht="14.25" customHeight="1">
      <c r="A121" s="4"/>
      <c r="B121" s="5"/>
      <c r="C121" s="5"/>
      <c r="D121" s="5"/>
      <c r="E121" s="6"/>
    </row>
    <row r="122" spans="1:5" ht="14.25" customHeight="1">
      <c r="A122" s="4"/>
      <c r="B122" s="5"/>
      <c r="C122" s="5"/>
      <c r="D122" s="5"/>
      <c r="E122" s="6"/>
    </row>
    <row r="123" spans="1:5" ht="14.25" customHeight="1">
      <c r="A123" s="4"/>
      <c r="B123" s="5"/>
      <c r="C123" s="5"/>
      <c r="D123" s="5"/>
      <c r="E123" s="6"/>
    </row>
    <row r="124" spans="1:5" ht="14.25" customHeight="1">
      <c r="A124" s="4"/>
      <c r="B124" s="5"/>
      <c r="C124" s="5"/>
      <c r="D124" s="5"/>
      <c r="E124" s="6"/>
    </row>
    <row r="125" spans="1:5" ht="14.25" customHeight="1">
      <c r="A125" s="4"/>
      <c r="B125" s="5"/>
      <c r="C125" s="5"/>
      <c r="D125" s="5"/>
      <c r="E125" s="6"/>
    </row>
    <row r="126" spans="1:5" ht="14.25" customHeight="1">
      <c r="A126" s="4"/>
      <c r="B126" s="5"/>
      <c r="C126" s="5"/>
      <c r="D126" s="5"/>
      <c r="E126" s="6"/>
    </row>
    <row r="127" spans="1:5" ht="14.25" customHeight="1">
      <c r="A127" s="4"/>
      <c r="B127" s="5"/>
      <c r="C127" s="5"/>
      <c r="D127" s="5"/>
      <c r="E127" s="6"/>
    </row>
    <row r="128" spans="1:5" ht="14.25" customHeight="1">
      <c r="A128" s="4"/>
      <c r="B128" s="5"/>
      <c r="C128" s="5"/>
      <c r="D128" s="5"/>
      <c r="E128" s="6"/>
    </row>
    <row r="129" spans="1:5" ht="14.25" customHeight="1">
      <c r="A129" s="4"/>
      <c r="B129" s="5"/>
      <c r="C129" s="5"/>
      <c r="D129" s="5"/>
      <c r="E129" s="6"/>
    </row>
    <row r="130" spans="1:5" ht="14.25" customHeight="1">
      <c r="A130" s="4"/>
      <c r="B130" s="5"/>
      <c r="C130" s="5"/>
      <c r="D130" s="5"/>
      <c r="E130" s="6"/>
    </row>
    <row r="131" spans="1:5" ht="14.25" customHeight="1">
      <c r="A131" s="4"/>
      <c r="B131" s="5"/>
      <c r="C131" s="5"/>
      <c r="D131" s="5"/>
      <c r="E131" s="6"/>
    </row>
    <row r="132" spans="1:5" ht="14.25" customHeight="1">
      <c r="A132" s="4"/>
      <c r="B132" s="5"/>
      <c r="C132" s="5"/>
      <c r="D132" s="5"/>
      <c r="E132" s="6"/>
    </row>
    <row r="133" spans="1:5" ht="14.25" customHeight="1">
      <c r="A133" s="4"/>
      <c r="B133" s="5"/>
      <c r="C133" s="5"/>
      <c r="D133" s="5"/>
      <c r="E133" s="6"/>
    </row>
    <row r="134" spans="1:5" ht="14.25" customHeight="1">
      <c r="A134" s="4"/>
      <c r="B134" s="5"/>
      <c r="C134" s="5"/>
      <c r="D134" s="5"/>
      <c r="E134" s="6"/>
    </row>
    <row r="135" spans="1:5" ht="14.25" customHeight="1">
      <c r="A135" s="4"/>
      <c r="B135" s="5"/>
      <c r="C135" s="5"/>
      <c r="D135" s="5"/>
      <c r="E135" s="6"/>
    </row>
    <row r="136" spans="1:5" ht="14.25" customHeight="1">
      <c r="A136" s="4"/>
      <c r="B136" s="5"/>
      <c r="C136" s="5"/>
      <c r="D136" s="5"/>
      <c r="E136" s="6"/>
    </row>
    <row r="137" spans="1:5" ht="14.25" customHeight="1">
      <c r="A137" s="4"/>
      <c r="B137" s="5"/>
      <c r="C137" s="5"/>
      <c r="D137" s="5"/>
      <c r="E137" s="6"/>
    </row>
    <row r="138" spans="1:5" ht="14.25" customHeight="1">
      <c r="A138" s="4"/>
      <c r="B138" s="5"/>
      <c r="C138" s="5"/>
      <c r="D138" s="5"/>
      <c r="E138" s="6"/>
    </row>
    <row r="139" spans="1:5" ht="14.25" customHeight="1">
      <c r="A139" s="4"/>
      <c r="B139" s="5"/>
      <c r="C139" s="5"/>
      <c r="D139" s="5"/>
      <c r="E139" s="6"/>
    </row>
    <row r="140" spans="1:5" ht="14.25" customHeight="1">
      <c r="A140" s="4"/>
      <c r="B140" s="5"/>
      <c r="C140" s="5"/>
      <c r="D140" s="5"/>
      <c r="E140" s="6"/>
    </row>
    <row r="141" spans="1:5" ht="14.25" customHeight="1">
      <c r="A141" s="4"/>
      <c r="B141" s="5"/>
      <c r="C141" s="5"/>
      <c r="D141" s="5"/>
      <c r="E141" s="6"/>
    </row>
    <row r="142" spans="1:5" ht="14.25" customHeight="1">
      <c r="A142" s="4"/>
      <c r="B142" s="5"/>
      <c r="C142" s="5"/>
      <c r="D142" s="5"/>
      <c r="E142" s="6"/>
    </row>
    <row r="143" spans="1:5" ht="14.25" customHeight="1">
      <c r="A143" s="4"/>
      <c r="B143" s="5"/>
      <c r="C143" s="5"/>
      <c r="D143" s="5"/>
      <c r="E143" s="6"/>
    </row>
    <row r="144" spans="1:5" ht="14.25" customHeight="1">
      <c r="A144" s="4"/>
      <c r="B144" s="5"/>
      <c r="C144" s="5"/>
      <c r="D144" s="5"/>
      <c r="E144" s="6"/>
    </row>
    <row r="145" spans="1:5" ht="14.25" customHeight="1">
      <c r="A145" s="4"/>
      <c r="B145" s="5"/>
      <c r="C145" s="5"/>
      <c r="D145" s="5"/>
      <c r="E145" s="6"/>
    </row>
    <row r="146" spans="1:5" ht="14.25" customHeight="1">
      <c r="A146" s="4"/>
      <c r="B146" s="5"/>
      <c r="C146" s="5"/>
      <c r="D146" s="5"/>
      <c r="E146" s="6"/>
    </row>
    <row r="147" spans="1:5" ht="14.25" customHeight="1">
      <c r="A147" s="4"/>
      <c r="B147" s="5"/>
      <c r="C147" s="5"/>
      <c r="D147" s="5"/>
      <c r="E147" s="6"/>
    </row>
    <row r="148" spans="1:5" ht="14.25" customHeight="1">
      <c r="A148" s="4"/>
      <c r="B148" s="5"/>
      <c r="C148" s="5"/>
      <c r="D148" s="5"/>
      <c r="E148" s="6"/>
    </row>
    <row r="149" spans="1:5" ht="14.25" customHeight="1">
      <c r="A149" s="4"/>
      <c r="B149" s="5"/>
      <c r="C149" s="5"/>
      <c r="D149" s="5"/>
      <c r="E149" s="6"/>
    </row>
    <row r="150" spans="1:5" ht="14.25" customHeight="1">
      <c r="A150" s="4"/>
      <c r="B150" s="5"/>
      <c r="C150" s="5"/>
      <c r="D150" s="5"/>
      <c r="E150" s="6"/>
    </row>
    <row r="151" spans="1:5" ht="14.25" customHeight="1">
      <c r="A151" s="5"/>
      <c r="B151" s="5"/>
      <c r="C151" s="5"/>
      <c r="D151" s="5"/>
      <c r="E151" s="6"/>
    </row>
    <row r="152" spans="1:5" ht="14.25" customHeight="1">
      <c r="A152" s="5"/>
      <c r="B152" s="5"/>
      <c r="C152" s="5"/>
      <c r="D152" s="5"/>
      <c r="E152" s="6"/>
    </row>
    <row r="153" spans="1:5" ht="14.25" customHeight="1">
      <c r="A153" s="5"/>
      <c r="B153" s="5"/>
      <c r="C153" s="5"/>
      <c r="D153" s="5"/>
      <c r="E153" s="6"/>
    </row>
    <row r="154" spans="1:5" ht="14.25" customHeight="1">
      <c r="A154" s="5"/>
      <c r="B154" s="5"/>
      <c r="C154" s="5"/>
      <c r="D154" s="5"/>
      <c r="E154" s="6"/>
    </row>
    <row r="155" spans="1:5" ht="14.25" customHeight="1">
      <c r="A155" s="5"/>
      <c r="B155" s="5"/>
      <c r="C155" s="5"/>
      <c r="D155" s="5"/>
      <c r="E155" s="6"/>
    </row>
    <row r="156" spans="1:5" ht="14.25" customHeight="1">
      <c r="A156" s="5"/>
      <c r="B156" s="5"/>
      <c r="C156" s="5"/>
      <c r="D156" s="5"/>
      <c r="E156" s="6"/>
    </row>
    <row r="157" spans="1:5" ht="14.25" customHeight="1">
      <c r="A157" s="5"/>
      <c r="B157" s="5"/>
      <c r="C157" s="5"/>
      <c r="D157" s="5"/>
      <c r="E157" s="6"/>
    </row>
    <row r="158" spans="1:5" ht="14.25" customHeight="1">
      <c r="A158" s="5"/>
      <c r="B158" s="5"/>
      <c r="C158" s="5"/>
      <c r="D158" s="5"/>
      <c r="E158" s="6"/>
    </row>
    <row r="159" spans="1:5" ht="14.25" customHeight="1">
      <c r="A159" s="5"/>
      <c r="B159" s="5"/>
      <c r="C159" s="5"/>
      <c r="D159" s="5"/>
      <c r="E159" s="6"/>
    </row>
    <row r="160" spans="1:5" ht="14.25" customHeight="1">
      <c r="A160" s="5"/>
      <c r="B160" s="5"/>
      <c r="C160" s="5"/>
      <c r="D160" s="5"/>
      <c r="E160" s="6"/>
    </row>
    <row r="161" spans="1:5" ht="14.25" customHeight="1">
      <c r="A161" s="5"/>
      <c r="B161" s="5"/>
      <c r="C161" s="5"/>
      <c r="D161" s="5"/>
      <c r="E161" s="6"/>
    </row>
    <row r="162" spans="1:5" ht="14.25" customHeight="1">
      <c r="A162" s="5"/>
      <c r="B162" s="5"/>
      <c r="C162" s="5"/>
      <c r="D162" s="5"/>
      <c r="E162" s="6"/>
    </row>
    <row r="163" spans="1:5" ht="14.25" customHeight="1">
      <c r="A163" s="5"/>
      <c r="B163" s="5"/>
      <c r="C163" s="5"/>
      <c r="D163" s="5"/>
      <c r="E163" s="6"/>
    </row>
    <row r="164" spans="1:5" ht="14.25" customHeight="1">
      <c r="A164" s="5"/>
      <c r="B164" s="5"/>
      <c r="C164" s="5"/>
      <c r="D164" s="5"/>
      <c r="E164" s="6"/>
    </row>
    <row r="165" spans="1:5" ht="14.25" customHeight="1">
      <c r="A165" s="5"/>
      <c r="B165" s="5"/>
      <c r="C165" s="5"/>
      <c r="D165" s="5"/>
      <c r="E165" s="6"/>
    </row>
    <row r="166" spans="1:5" ht="14.25" customHeight="1">
      <c r="A166" s="5"/>
      <c r="B166" s="5"/>
      <c r="C166" s="5"/>
      <c r="D166" s="5"/>
      <c r="E166" s="6"/>
    </row>
    <row r="167" spans="1:5" ht="14.25" customHeight="1">
      <c r="A167" s="5"/>
      <c r="B167" s="5"/>
      <c r="C167" s="5"/>
      <c r="D167" s="5"/>
      <c r="E167" s="6"/>
    </row>
    <row r="168" spans="1:5" ht="14.25" customHeight="1">
      <c r="A168" s="5"/>
      <c r="B168" s="5"/>
      <c r="C168" s="5"/>
      <c r="D168" s="5"/>
      <c r="E168" s="6"/>
    </row>
    <row r="169" spans="1:5" ht="14.25" customHeight="1">
      <c r="A169" s="5"/>
      <c r="B169" s="5"/>
      <c r="C169" s="5"/>
      <c r="D169" s="5"/>
      <c r="E169" s="6"/>
    </row>
    <row r="170" spans="1:5" ht="14.25" customHeight="1">
      <c r="A170" s="5"/>
      <c r="B170" s="5"/>
      <c r="C170" s="5"/>
      <c r="D170" s="5"/>
      <c r="E170" s="6"/>
    </row>
    <row r="171" spans="1:5" ht="14.25" customHeight="1">
      <c r="A171" s="5"/>
      <c r="B171" s="5"/>
      <c r="C171" s="5"/>
      <c r="D171" s="5"/>
      <c r="E171" s="6"/>
    </row>
    <row r="172" spans="1:5" ht="14.25" customHeight="1">
      <c r="A172" s="5"/>
      <c r="B172" s="5"/>
      <c r="C172" s="5"/>
      <c r="D172" s="5"/>
      <c r="E172" s="6"/>
    </row>
    <row r="173" spans="1:5" ht="14.25" customHeight="1">
      <c r="A173" s="5"/>
      <c r="B173" s="5"/>
      <c r="C173" s="5"/>
      <c r="D173" s="5"/>
      <c r="E173" s="6"/>
    </row>
    <row r="174" spans="1:5" ht="14.25" customHeight="1">
      <c r="A174" s="5"/>
      <c r="B174" s="5"/>
      <c r="C174" s="5"/>
      <c r="D174" s="5"/>
      <c r="E174" s="6"/>
    </row>
    <row r="175" spans="1:5" ht="14.25" customHeight="1">
      <c r="A175" s="5"/>
      <c r="B175" s="5"/>
      <c r="C175" s="5"/>
      <c r="D175" s="5"/>
      <c r="E175" s="6"/>
    </row>
    <row r="176" spans="1:5" ht="14.25" customHeight="1">
      <c r="A176" s="5"/>
      <c r="B176" s="5"/>
      <c r="C176" s="5"/>
      <c r="D176" s="5"/>
      <c r="E176" s="6"/>
    </row>
    <row r="177" spans="1:5" ht="14.25" customHeight="1">
      <c r="A177" s="5"/>
      <c r="B177" s="5"/>
      <c r="C177" s="5"/>
      <c r="D177" s="5"/>
      <c r="E177" s="6"/>
    </row>
    <row r="178" spans="1:5" ht="14.25" customHeight="1">
      <c r="A178" s="5"/>
      <c r="B178" s="5"/>
      <c r="C178" s="5"/>
      <c r="D178" s="5"/>
      <c r="E178" s="6"/>
    </row>
    <row r="179" spans="1:5" ht="14.25" customHeight="1">
      <c r="A179" s="5"/>
      <c r="B179" s="5"/>
      <c r="C179" s="5"/>
      <c r="D179" s="5"/>
      <c r="E179" s="6"/>
    </row>
    <row r="180" spans="1:5" ht="14.25" customHeight="1">
      <c r="A180" s="5"/>
      <c r="B180" s="5"/>
      <c r="C180" s="5"/>
      <c r="D180" s="5"/>
      <c r="E180" s="6"/>
    </row>
    <row r="181" spans="1:5" ht="14.25" customHeight="1">
      <c r="A181" s="5"/>
      <c r="B181" s="5"/>
      <c r="C181" s="5"/>
      <c r="D181" s="5"/>
      <c r="E181" s="6"/>
    </row>
    <row r="182" spans="1:5" ht="14.25" customHeight="1">
      <c r="A182" s="5"/>
      <c r="B182" s="5"/>
      <c r="C182" s="5"/>
      <c r="D182" s="5"/>
      <c r="E182" s="6"/>
    </row>
    <row r="183" spans="1:5" ht="14.25" customHeight="1">
      <c r="A183" s="5"/>
      <c r="B183" s="5"/>
      <c r="C183" s="5"/>
      <c r="D183" s="5"/>
      <c r="E183" s="6"/>
    </row>
    <row r="184" spans="1:5" ht="14.25" customHeight="1">
      <c r="A184" s="5"/>
      <c r="B184" s="5"/>
      <c r="C184" s="5"/>
      <c r="D184" s="5"/>
      <c r="E184" s="6"/>
    </row>
    <row r="185" spans="1:5" ht="14.25" customHeight="1">
      <c r="A185" s="5"/>
      <c r="B185" s="5"/>
      <c r="C185" s="5"/>
      <c r="D185" s="5"/>
      <c r="E185" s="6"/>
    </row>
    <row r="186" spans="1:5" ht="14.25" customHeight="1">
      <c r="A186" s="5"/>
      <c r="B186" s="5"/>
      <c r="C186" s="5"/>
      <c r="D186" s="5"/>
      <c r="E186" s="6"/>
    </row>
    <row r="187" spans="1:5" ht="14.25" customHeight="1">
      <c r="A187" s="5"/>
      <c r="B187" s="5"/>
      <c r="C187" s="5"/>
      <c r="D187" s="5"/>
      <c r="E187" s="6"/>
    </row>
    <row r="188" spans="1:5" ht="14.25" customHeight="1">
      <c r="A188" s="5"/>
      <c r="B188" s="5"/>
      <c r="C188" s="5"/>
      <c r="D188" s="5"/>
      <c r="E188" s="6"/>
    </row>
    <row r="189" spans="1:5" ht="14.25" customHeight="1">
      <c r="A189" s="5"/>
      <c r="B189" s="5"/>
      <c r="C189" s="5"/>
      <c r="D189" s="5"/>
      <c r="E189" s="6"/>
    </row>
    <row r="190" spans="1:5" ht="14.25" customHeight="1">
      <c r="A190" s="5"/>
      <c r="B190" s="5"/>
      <c r="C190" s="5"/>
      <c r="D190" s="5"/>
      <c r="E190" s="6"/>
    </row>
    <row r="191" spans="1:5" ht="14.25" customHeight="1">
      <c r="A191" s="5"/>
      <c r="B191" s="5"/>
      <c r="C191" s="5"/>
      <c r="D191" s="5"/>
      <c r="E191" s="6"/>
    </row>
    <row r="192" spans="1:5" ht="14.25" customHeight="1">
      <c r="A192" s="5"/>
      <c r="B192" s="5"/>
      <c r="C192" s="5"/>
      <c r="D192" s="5"/>
      <c r="E192" s="6"/>
    </row>
    <row r="193" spans="1:5" ht="14.25" customHeight="1">
      <c r="A193" s="5"/>
      <c r="B193" s="5"/>
      <c r="C193" s="5"/>
      <c r="D193" s="5"/>
      <c r="E193" s="6"/>
    </row>
    <row r="194" spans="1:5" ht="14.25" customHeight="1">
      <c r="A194" s="5"/>
      <c r="B194" s="5"/>
      <c r="C194" s="5"/>
      <c r="D194" s="5"/>
      <c r="E194" s="6"/>
    </row>
    <row r="195" spans="1:5" ht="14.25" customHeight="1">
      <c r="A195" s="5"/>
      <c r="B195" s="5"/>
      <c r="C195" s="5"/>
      <c r="D195" s="5"/>
      <c r="E195" s="6"/>
    </row>
    <row r="196" spans="1:5" ht="14.25" customHeight="1">
      <c r="A196" s="5"/>
      <c r="B196" s="5"/>
      <c r="C196" s="5"/>
      <c r="D196" s="5"/>
      <c r="E196" s="6"/>
    </row>
    <row r="197" spans="1:5" ht="14.25" customHeight="1">
      <c r="A197" s="5"/>
      <c r="B197" s="5"/>
      <c r="C197" s="5"/>
      <c r="D197" s="5"/>
      <c r="E197" s="6"/>
    </row>
    <row r="198" spans="1:5" ht="14.25" customHeight="1">
      <c r="A198" s="5"/>
      <c r="B198" s="5"/>
      <c r="C198" s="5"/>
      <c r="D198" s="5"/>
      <c r="E198" s="6"/>
    </row>
    <row r="199" spans="1:5" ht="14.25" customHeight="1">
      <c r="A199" s="5"/>
      <c r="B199" s="5"/>
      <c r="C199" s="5"/>
      <c r="D199" s="5"/>
      <c r="E199" s="6"/>
    </row>
    <row r="200" spans="1:5" ht="14.25" customHeight="1">
      <c r="A200" s="5"/>
      <c r="B200" s="5"/>
      <c r="C200" s="5"/>
      <c r="D200" s="5"/>
      <c r="E200" s="6"/>
    </row>
    <row r="201" spans="1:5" ht="14.25" customHeight="1">
      <c r="A201" s="5"/>
      <c r="B201" s="5"/>
      <c r="C201" s="5"/>
      <c r="D201" s="5"/>
      <c r="E201" s="6"/>
    </row>
    <row r="202" spans="1:5" ht="14.25" customHeight="1">
      <c r="A202" s="5"/>
      <c r="B202" s="5"/>
      <c r="C202" s="5"/>
      <c r="D202" s="5"/>
      <c r="E202" s="6"/>
    </row>
    <row r="203" spans="1:5" ht="14.25" customHeight="1">
      <c r="A203" s="5"/>
      <c r="B203" s="5"/>
      <c r="C203" s="5"/>
      <c r="D203" s="5"/>
      <c r="E203" s="6"/>
    </row>
    <row r="204" spans="1:5" ht="14.25" customHeight="1">
      <c r="A204" s="5"/>
      <c r="B204" s="5"/>
      <c r="C204" s="5"/>
      <c r="D204" s="5"/>
      <c r="E204" s="6"/>
    </row>
    <row r="205" spans="1:5" ht="14.25" customHeight="1">
      <c r="A205" s="5"/>
      <c r="B205" s="5"/>
      <c r="C205" s="5"/>
      <c r="D205" s="5"/>
      <c r="E205" s="6"/>
    </row>
    <row r="206" spans="1:5" ht="14.25" customHeight="1">
      <c r="A206" s="5"/>
      <c r="B206" s="5"/>
      <c r="C206" s="5"/>
      <c r="D206" s="5"/>
      <c r="E206" s="6"/>
    </row>
    <row r="207" spans="1:5" ht="14.25" customHeight="1">
      <c r="A207" s="5"/>
      <c r="B207" s="5"/>
      <c r="C207" s="5"/>
      <c r="D207" s="5"/>
      <c r="E207" s="6"/>
    </row>
    <row r="208" spans="1:5" ht="14.25" customHeight="1">
      <c r="A208" s="5"/>
      <c r="B208" s="5"/>
      <c r="C208" s="5"/>
      <c r="D208" s="5"/>
      <c r="E208" s="6"/>
    </row>
    <row r="209" spans="1:5" ht="14.25" customHeight="1">
      <c r="A209" s="5"/>
      <c r="B209" s="5"/>
      <c r="C209" s="5"/>
      <c r="D209" s="5"/>
      <c r="E209" s="6"/>
    </row>
    <row r="210" spans="1:5" ht="14.25" customHeight="1">
      <c r="A210" s="5"/>
      <c r="B210" s="5"/>
      <c r="C210" s="5"/>
      <c r="D210" s="5"/>
      <c r="E210" s="6"/>
    </row>
    <row r="211" spans="1:5" ht="14.25" customHeight="1">
      <c r="A211" s="5"/>
      <c r="B211" s="5"/>
      <c r="C211" s="5"/>
      <c r="D211" s="5"/>
      <c r="E211" s="6"/>
    </row>
    <row r="212" spans="1:5" ht="14.25" customHeight="1">
      <c r="A212" s="5"/>
      <c r="B212" s="5"/>
      <c r="C212" s="5"/>
      <c r="D212" s="5"/>
      <c r="E212" s="6"/>
    </row>
    <row r="213" spans="1:5" ht="14.25" customHeight="1">
      <c r="A213" s="5"/>
      <c r="B213" s="5"/>
      <c r="C213" s="5"/>
      <c r="D213" s="5"/>
      <c r="E213" s="6"/>
    </row>
    <row r="214" spans="1:5" ht="14.25" customHeight="1">
      <c r="A214" s="5"/>
      <c r="B214" s="5"/>
      <c r="C214" s="5"/>
      <c r="D214" s="5"/>
      <c r="E214" s="6"/>
    </row>
    <row r="215" spans="1:5" ht="14.25" customHeight="1">
      <c r="A215" s="5"/>
      <c r="B215" s="5"/>
      <c r="C215" s="5"/>
      <c r="D215" s="5"/>
      <c r="E215" s="6"/>
    </row>
    <row r="216" spans="1:5" ht="14.25" customHeight="1">
      <c r="A216" s="5"/>
      <c r="B216" s="5"/>
      <c r="C216" s="5"/>
      <c r="D216" s="5"/>
      <c r="E216" s="6"/>
    </row>
    <row r="217" spans="1:5" ht="14.25" customHeight="1">
      <c r="A217" s="5"/>
      <c r="B217" s="5"/>
      <c r="C217" s="5"/>
      <c r="D217" s="5"/>
      <c r="E217" s="6"/>
    </row>
    <row r="218" spans="1:5" ht="14.25" customHeight="1">
      <c r="A218" s="5"/>
      <c r="B218" s="5"/>
      <c r="C218" s="5"/>
      <c r="D218" s="5"/>
      <c r="E218" s="6"/>
    </row>
    <row r="219" spans="1:5" ht="14.25" customHeight="1">
      <c r="A219" s="5"/>
      <c r="B219" s="5"/>
      <c r="C219" s="5"/>
      <c r="D219" s="5"/>
      <c r="E219" s="6"/>
    </row>
    <row r="220" spans="1:5" ht="14.25" customHeight="1">
      <c r="A220" s="5"/>
      <c r="B220" s="5"/>
      <c r="C220" s="5"/>
      <c r="D220" s="5"/>
      <c r="E220" s="6"/>
    </row>
    <row r="221" spans="1:5" ht="14.25" customHeight="1">
      <c r="A221" s="5"/>
      <c r="B221" s="5"/>
      <c r="C221" s="5"/>
      <c r="D221" s="5"/>
      <c r="E221" s="6"/>
    </row>
    <row r="222" spans="1:5" ht="14.25" customHeight="1">
      <c r="A222" s="5"/>
      <c r="B222" s="5"/>
      <c r="C222" s="5"/>
      <c r="D222" s="5"/>
      <c r="E222" s="6"/>
    </row>
    <row r="223" spans="1:5" ht="14.25" customHeight="1">
      <c r="A223" s="5"/>
      <c r="B223" s="5"/>
      <c r="C223" s="5"/>
      <c r="D223" s="5"/>
      <c r="E223" s="6"/>
    </row>
    <row r="224" spans="1:5" ht="14.25" customHeight="1">
      <c r="A224" s="5"/>
      <c r="B224" s="5"/>
      <c r="C224" s="5"/>
      <c r="D224" s="5"/>
      <c r="E224" s="6"/>
    </row>
    <row r="225" spans="1:5" ht="14.25" customHeight="1">
      <c r="A225" s="5"/>
      <c r="B225" s="5"/>
      <c r="C225" s="5"/>
      <c r="D225" s="5"/>
      <c r="E225" s="6"/>
    </row>
    <row r="226" spans="1:5" ht="14.25" customHeight="1">
      <c r="A226" s="5"/>
      <c r="B226" s="5"/>
      <c r="C226" s="5"/>
      <c r="D226" s="5"/>
      <c r="E226" s="6"/>
    </row>
    <row r="227" spans="1:5" ht="14.25" customHeight="1">
      <c r="A227" s="5"/>
      <c r="B227" s="5"/>
      <c r="C227" s="5"/>
      <c r="D227" s="5"/>
      <c r="E227" s="6"/>
    </row>
    <row r="228" spans="1:5" ht="14.25" customHeight="1">
      <c r="A228" s="5"/>
      <c r="B228" s="5"/>
      <c r="C228" s="5"/>
      <c r="D228" s="5"/>
      <c r="E228" s="6"/>
    </row>
    <row r="229" spans="1:5" ht="14.25" customHeight="1">
      <c r="A229" s="5"/>
      <c r="B229" s="5"/>
      <c r="C229" s="5"/>
      <c r="D229" s="5"/>
      <c r="E229" s="6"/>
    </row>
    <row r="230" spans="1:5" ht="14.25" customHeight="1">
      <c r="A230" s="5"/>
      <c r="B230" s="5"/>
      <c r="C230" s="5"/>
      <c r="D230" s="5"/>
      <c r="E230" s="6"/>
    </row>
    <row r="231" spans="1:5" ht="14.25" customHeight="1">
      <c r="A231" s="5"/>
      <c r="B231" s="5"/>
      <c r="C231" s="5"/>
      <c r="D231" s="5"/>
      <c r="E231" s="6"/>
    </row>
    <row r="232" spans="1:5" ht="14.25" customHeight="1">
      <c r="A232" s="5"/>
      <c r="B232" s="5"/>
      <c r="C232" s="5"/>
      <c r="D232" s="5"/>
      <c r="E232" s="6"/>
    </row>
    <row r="233" spans="1:5" ht="14.25" customHeight="1">
      <c r="A233" s="5"/>
      <c r="B233" s="5"/>
      <c r="C233" s="5"/>
      <c r="D233" s="5"/>
      <c r="E233" s="6"/>
    </row>
    <row r="234" spans="1:5" ht="14.25" customHeight="1">
      <c r="A234" s="5"/>
      <c r="B234" s="5"/>
      <c r="C234" s="5"/>
      <c r="D234" s="5"/>
      <c r="E234" s="6"/>
    </row>
    <row r="235" spans="1:5" ht="14.25" customHeight="1">
      <c r="A235" s="5"/>
      <c r="B235" s="5"/>
      <c r="C235" s="5"/>
      <c r="D235" s="5"/>
      <c r="E235" s="6"/>
    </row>
    <row r="236" spans="1:5" ht="14.25" customHeight="1">
      <c r="A236" s="5"/>
      <c r="B236" s="5"/>
      <c r="C236" s="5"/>
      <c r="D236" s="5"/>
      <c r="E236" s="6"/>
    </row>
    <row r="237" spans="1:5" ht="14.25" customHeight="1">
      <c r="A237" s="5"/>
      <c r="B237" s="5"/>
      <c r="C237" s="5"/>
      <c r="D237" s="5"/>
      <c r="E237" s="6"/>
    </row>
    <row r="238" spans="1:5" ht="14.25" customHeight="1">
      <c r="A238" s="5"/>
      <c r="B238" s="5"/>
      <c r="C238" s="5"/>
      <c r="D238" s="5"/>
      <c r="E238" s="6"/>
    </row>
    <row r="239" spans="1:5" ht="14.25" customHeight="1">
      <c r="A239" s="5"/>
      <c r="B239" s="5"/>
      <c r="C239" s="5"/>
      <c r="D239" s="5"/>
      <c r="E239" s="6"/>
    </row>
    <row r="240" spans="1:5" ht="14.25" customHeight="1">
      <c r="A240" s="5"/>
      <c r="B240" s="5"/>
      <c r="C240" s="5"/>
      <c r="D240" s="5"/>
      <c r="E240" s="6"/>
    </row>
    <row r="241" spans="1:5" ht="14.25" customHeight="1">
      <c r="A241" s="5"/>
      <c r="B241" s="5"/>
      <c r="C241" s="5"/>
      <c r="D241" s="5"/>
      <c r="E241" s="6"/>
    </row>
    <row r="242" spans="1:5" ht="14.25" customHeight="1">
      <c r="A242" s="5"/>
      <c r="B242" s="5"/>
      <c r="C242" s="5"/>
      <c r="D242" s="5"/>
      <c r="E242" s="6"/>
    </row>
    <row r="243" spans="1:5" ht="14.25" customHeight="1">
      <c r="A243" s="5"/>
      <c r="B243" s="5"/>
      <c r="C243" s="5"/>
      <c r="D243" s="5"/>
      <c r="E243" s="6"/>
    </row>
    <row r="244" spans="1:5" ht="14.25" customHeight="1">
      <c r="A244" s="5"/>
      <c r="B244" s="5"/>
      <c r="C244" s="5"/>
      <c r="D244" s="5"/>
      <c r="E244" s="6"/>
    </row>
    <row r="245" spans="1:5" ht="14.25" customHeight="1">
      <c r="A245" s="5"/>
      <c r="B245" s="5"/>
      <c r="C245" s="5"/>
      <c r="D245" s="5"/>
      <c r="E245" s="6"/>
    </row>
    <row r="246" spans="1:5" ht="14.25" customHeight="1">
      <c r="A246" s="5"/>
      <c r="B246" s="5"/>
      <c r="C246" s="5"/>
      <c r="D246" s="5"/>
      <c r="E246" s="6"/>
    </row>
    <row r="247" spans="1:5" ht="14.25" customHeight="1">
      <c r="A247" s="5"/>
      <c r="B247" s="5"/>
      <c r="C247" s="5"/>
      <c r="D247" s="5"/>
      <c r="E247" s="6"/>
    </row>
    <row r="248" spans="1:5" ht="14.25" customHeight="1">
      <c r="A248" s="5"/>
      <c r="B248" s="5"/>
      <c r="C248" s="5"/>
      <c r="D248" s="5"/>
      <c r="E248" s="6"/>
    </row>
    <row r="249" spans="1:5" ht="14.25" customHeight="1">
      <c r="A249" s="5"/>
      <c r="B249" s="5"/>
      <c r="C249" s="5"/>
      <c r="D249" s="5"/>
      <c r="E249" s="6"/>
    </row>
    <row r="250" spans="1:5" ht="14.25" customHeight="1">
      <c r="A250" s="5"/>
      <c r="B250" s="5"/>
      <c r="C250" s="5"/>
      <c r="D250" s="5"/>
      <c r="E250" s="6"/>
    </row>
    <row r="251" spans="1:5" ht="14.25" customHeight="1">
      <c r="A251" s="5"/>
      <c r="B251" s="5"/>
      <c r="C251" s="5"/>
      <c r="D251" s="5"/>
      <c r="E251" s="6"/>
    </row>
    <row r="252" spans="1:5" ht="14.25" customHeight="1">
      <c r="A252" s="5"/>
      <c r="B252" s="5"/>
      <c r="C252" s="5"/>
      <c r="D252" s="5"/>
      <c r="E252" s="6"/>
    </row>
    <row r="253" spans="1:5" ht="14.25" customHeight="1">
      <c r="A253" s="5"/>
      <c r="B253" s="5"/>
      <c r="C253" s="5"/>
      <c r="D253" s="5"/>
      <c r="E253" s="6"/>
    </row>
    <row r="254" spans="1:5" ht="14.25" customHeight="1">
      <c r="A254" s="5"/>
      <c r="B254" s="5"/>
      <c r="C254" s="5"/>
      <c r="D254" s="5"/>
      <c r="E254" s="6"/>
    </row>
    <row r="255" spans="1:5" ht="14.25" customHeight="1">
      <c r="A255" s="5"/>
      <c r="B255" s="5"/>
      <c r="C255" s="5"/>
      <c r="D255" s="5"/>
      <c r="E255" s="6"/>
    </row>
    <row r="256" spans="1:5" ht="14.25" customHeight="1">
      <c r="A256" s="5"/>
      <c r="B256" s="5"/>
      <c r="C256" s="5"/>
      <c r="D256" s="5"/>
      <c r="E256" s="6"/>
    </row>
    <row r="257" spans="1:5" ht="14.25" customHeight="1">
      <c r="A257" s="5"/>
      <c r="B257" s="5"/>
      <c r="C257" s="5"/>
      <c r="D257" s="5"/>
      <c r="E257" s="6"/>
    </row>
    <row r="258" spans="1:5" ht="14.25" customHeight="1">
      <c r="A258" s="5"/>
      <c r="B258" s="5"/>
      <c r="C258" s="5"/>
      <c r="D258" s="5"/>
      <c r="E258" s="6"/>
    </row>
    <row r="259" spans="1:5" ht="14.25" customHeight="1">
      <c r="A259" s="5"/>
      <c r="B259" s="5"/>
      <c r="C259" s="5"/>
      <c r="D259" s="5"/>
      <c r="E259" s="6"/>
    </row>
    <row r="260" spans="1:5" ht="14.25" customHeight="1">
      <c r="A260" s="5"/>
      <c r="B260" s="5"/>
      <c r="C260" s="5"/>
      <c r="D260" s="5"/>
      <c r="E260" s="6"/>
    </row>
    <row r="261" spans="1:5" ht="14.25" customHeight="1">
      <c r="A261" s="5"/>
      <c r="B261" s="5"/>
      <c r="C261" s="5"/>
      <c r="D261" s="5"/>
      <c r="E261" s="6"/>
    </row>
    <row r="262" spans="1:5" ht="14.25" customHeight="1">
      <c r="A262" s="5"/>
      <c r="B262" s="5"/>
      <c r="C262" s="5"/>
      <c r="D262" s="5"/>
      <c r="E262" s="6"/>
    </row>
    <row r="263" spans="1:5" ht="14.25" customHeight="1">
      <c r="A263" s="5"/>
      <c r="B263" s="5"/>
      <c r="C263" s="5"/>
      <c r="D263" s="5"/>
      <c r="E263" s="6"/>
    </row>
    <row r="264" spans="1:5" ht="14.25" customHeight="1">
      <c r="A264" s="5"/>
      <c r="B264" s="5"/>
      <c r="C264" s="5"/>
      <c r="D264" s="5"/>
      <c r="E264" s="6"/>
    </row>
    <row r="265" spans="1:5" ht="14.25" customHeight="1">
      <c r="A265" s="5"/>
      <c r="B265" s="5"/>
      <c r="C265" s="5"/>
      <c r="D265" s="5"/>
      <c r="E265" s="6"/>
    </row>
    <row r="266" spans="1:5" ht="14.25" customHeight="1">
      <c r="A266" s="5"/>
      <c r="B266" s="5"/>
      <c r="C266" s="5"/>
      <c r="D266" s="5"/>
      <c r="E266" s="6"/>
    </row>
    <row r="267" spans="1:5" ht="14.25" customHeight="1">
      <c r="A267" s="5"/>
      <c r="B267" s="5"/>
      <c r="C267" s="5"/>
      <c r="D267" s="5"/>
      <c r="E267" s="6"/>
    </row>
    <row r="268" spans="1:5" ht="14.25" customHeight="1">
      <c r="A268" s="5"/>
      <c r="B268" s="5"/>
      <c r="C268" s="5"/>
      <c r="D268" s="5"/>
      <c r="E268" s="6"/>
    </row>
    <row r="269" spans="1:5" ht="14.25" customHeight="1">
      <c r="A269" s="5"/>
      <c r="B269" s="5"/>
      <c r="C269" s="5"/>
      <c r="D269" s="5"/>
      <c r="E269" s="6"/>
    </row>
    <row r="270" spans="1:5" ht="14.25" customHeight="1">
      <c r="A270" s="5"/>
      <c r="B270" s="5"/>
      <c r="C270" s="5"/>
      <c r="D270" s="5"/>
      <c r="E270" s="6"/>
    </row>
    <row r="271" spans="1:5" ht="14.25" customHeight="1">
      <c r="A271" s="5"/>
      <c r="B271" s="5"/>
      <c r="C271" s="5"/>
      <c r="D271" s="5"/>
      <c r="E271" s="6"/>
    </row>
    <row r="272" spans="1:5" ht="14.25" customHeight="1">
      <c r="A272" s="5"/>
      <c r="B272" s="5"/>
      <c r="C272" s="5"/>
      <c r="D272" s="5"/>
      <c r="E272" s="6"/>
    </row>
    <row r="273" spans="1:5" ht="14.25" customHeight="1">
      <c r="A273" s="5"/>
      <c r="B273" s="5"/>
      <c r="C273" s="5"/>
      <c r="D273" s="5"/>
      <c r="E273" s="6"/>
    </row>
    <row r="274" spans="1:5" ht="14.25" customHeight="1">
      <c r="A274" s="5"/>
      <c r="B274" s="5"/>
      <c r="C274" s="5"/>
      <c r="D274" s="5"/>
      <c r="E274" s="6"/>
    </row>
    <row r="275" spans="1:5" ht="14.25" customHeight="1">
      <c r="A275" s="5"/>
      <c r="B275" s="5"/>
      <c r="C275" s="5"/>
      <c r="D275" s="5"/>
      <c r="E275" s="6"/>
    </row>
    <row r="276" spans="1:5" ht="14.25" customHeight="1">
      <c r="A276" s="5"/>
      <c r="B276" s="5"/>
      <c r="C276" s="5"/>
      <c r="D276" s="5"/>
      <c r="E276" s="6"/>
    </row>
    <row r="277" spans="1:5" ht="14.25" customHeight="1">
      <c r="A277" s="5"/>
      <c r="B277" s="5"/>
      <c r="C277" s="5"/>
      <c r="D277" s="5"/>
      <c r="E277" s="6"/>
    </row>
    <row r="278" spans="1:5" ht="14.25" customHeight="1">
      <c r="A278" s="5"/>
      <c r="B278" s="5"/>
      <c r="C278" s="5"/>
      <c r="D278" s="5"/>
      <c r="E278" s="6"/>
    </row>
    <row r="279" spans="1:5" ht="14.25" customHeight="1">
      <c r="A279" s="5"/>
      <c r="B279" s="5"/>
      <c r="C279" s="5"/>
      <c r="D279" s="5"/>
      <c r="E279" s="6"/>
    </row>
    <row r="280" spans="1:5" ht="14.25" customHeight="1">
      <c r="A280" s="5"/>
      <c r="B280" s="5"/>
      <c r="C280" s="5"/>
      <c r="D280" s="5"/>
      <c r="E280" s="6"/>
    </row>
    <row r="281" spans="1:5" ht="14.25" customHeight="1">
      <c r="A281" s="5"/>
      <c r="B281" s="5"/>
      <c r="C281" s="5"/>
      <c r="D281" s="5"/>
      <c r="E281" s="6"/>
    </row>
    <row r="282" spans="1:5" ht="14.25" customHeight="1">
      <c r="A282" s="5"/>
      <c r="B282" s="5"/>
      <c r="C282" s="5"/>
      <c r="D282" s="5"/>
      <c r="E282" s="6"/>
    </row>
    <row r="283" spans="1:5" ht="14.25" customHeight="1">
      <c r="A283" s="5"/>
      <c r="B283" s="5"/>
      <c r="C283" s="5"/>
      <c r="D283" s="5"/>
      <c r="E283" s="6"/>
    </row>
    <row r="284" spans="1:5" ht="14.25" customHeight="1">
      <c r="A284" s="5"/>
      <c r="B284" s="5"/>
      <c r="C284" s="5"/>
      <c r="D284" s="5"/>
      <c r="E284" s="6"/>
    </row>
    <row r="285" spans="1:5" ht="14.25" customHeight="1">
      <c r="A285" s="5"/>
      <c r="B285" s="5"/>
      <c r="C285" s="5"/>
      <c r="D285" s="5"/>
      <c r="E285" s="6"/>
    </row>
    <row r="286" spans="1:5" ht="14.25" customHeight="1">
      <c r="A286" s="5"/>
      <c r="B286" s="5"/>
      <c r="C286" s="5"/>
      <c r="D286" s="5"/>
      <c r="E286" s="6"/>
    </row>
    <row r="287" spans="1:5" ht="14.25" customHeight="1">
      <c r="A287" s="5"/>
      <c r="B287" s="5"/>
      <c r="C287" s="5"/>
      <c r="D287" s="5"/>
      <c r="E287" s="6"/>
    </row>
    <row r="288" spans="1:5" ht="14.25" customHeight="1">
      <c r="A288" s="5"/>
      <c r="B288" s="5"/>
      <c r="C288" s="5"/>
      <c r="D288" s="5"/>
      <c r="E288" s="6"/>
    </row>
    <row r="289" spans="1:5" ht="14.25" customHeight="1">
      <c r="A289" s="5"/>
      <c r="B289" s="5"/>
      <c r="C289" s="5"/>
      <c r="D289" s="5"/>
      <c r="E289" s="6"/>
    </row>
    <row r="290" spans="1:5" ht="14.25" customHeight="1">
      <c r="A290" s="5"/>
      <c r="B290" s="5"/>
      <c r="C290" s="5"/>
      <c r="D290" s="5"/>
      <c r="E290" s="6"/>
    </row>
    <row r="291" spans="1:5" ht="14.25" customHeight="1">
      <c r="A291" s="5"/>
      <c r="B291" s="5"/>
      <c r="C291" s="5"/>
      <c r="D291" s="5"/>
      <c r="E291" s="6"/>
    </row>
    <row r="292" spans="1:5" ht="14.25" customHeight="1">
      <c r="A292" s="5"/>
      <c r="B292" s="5"/>
      <c r="C292" s="5"/>
      <c r="D292" s="5"/>
      <c r="E292" s="6"/>
    </row>
    <row r="293" spans="1:5" ht="14.25" customHeight="1">
      <c r="A293" s="5"/>
      <c r="B293" s="5"/>
      <c r="C293" s="5"/>
      <c r="D293" s="5"/>
      <c r="E293" s="6"/>
    </row>
    <row r="294" spans="1:5" ht="14.25" customHeight="1">
      <c r="A294" s="5"/>
      <c r="B294" s="5"/>
      <c r="C294" s="5"/>
      <c r="D294" s="5"/>
      <c r="E294" s="6"/>
    </row>
    <row r="295" spans="1:5" ht="14.25" customHeight="1">
      <c r="A295" s="5"/>
      <c r="B295" s="5"/>
      <c r="C295" s="5"/>
      <c r="D295" s="5"/>
      <c r="E295" s="6"/>
    </row>
    <row r="296" spans="1:5" ht="14.25" customHeight="1">
      <c r="A296" s="5"/>
      <c r="B296" s="5"/>
      <c r="C296" s="5"/>
      <c r="D296" s="5"/>
      <c r="E296" s="6"/>
    </row>
    <row r="297" spans="1:5" ht="14.25" customHeight="1">
      <c r="A297" s="5"/>
      <c r="B297" s="5"/>
      <c r="C297" s="5"/>
      <c r="D297" s="5"/>
      <c r="E297" s="6"/>
    </row>
    <row r="298" spans="1:5" ht="14.25" customHeight="1">
      <c r="A298" s="5"/>
      <c r="B298" s="5"/>
      <c r="C298" s="5"/>
      <c r="D298" s="5"/>
      <c r="E298" s="6"/>
    </row>
    <row r="299" spans="1:5" ht="14.25" customHeight="1">
      <c r="A299" s="5"/>
      <c r="B299" s="5"/>
      <c r="C299" s="5"/>
      <c r="D299" s="5"/>
      <c r="E299" s="6"/>
    </row>
    <row r="300" spans="1:5" ht="14.25" customHeight="1">
      <c r="A300" s="5"/>
      <c r="B300" s="5"/>
      <c r="C300" s="5"/>
      <c r="D300" s="5"/>
      <c r="E300" s="6"/>
    </row>
    <row r="301" spans="1:5" ht="14.25" customHeight="1">
      <c r="A301" s="5"/>
      <c r="B301" s="5"/>
      <c r="C301" s="5"/>
      <c r="D301" s="5"/>
      <c r="E301" s="6"/>
    </row>
    <row r="302" spans="1:5" ht="14.25" customHeight="1">
      <c r="A302" s="5"/>
      <c r="B302" s="5"/>
      <c r="C302" s="5"/>
      <c r="D302" s="5"/>
      <c r="E302" s="6"/>
    </row>
    <row r="303" spans="1:5" ht="14.25" customHeight="1">
      <c r="A303" s="5"/>
      <c r="B303" s="5"/>
      <c r="C303" s="5"/>
      <c r="D303" s="5"/>
      <c r="E303" s="6"/>
    </row>
    <row r="304" spans="1:5" ht="14.25" customHeight="1">
      <c r="A304" s="5"/>
      <c r="B304" s="5"/>
      <c r="C304" s="5"/>
      <c r="D304" s="5"/>
      <c r="E304" s="6"/>
    </row>
    <row r="305" spans="1:5" ht="14.25" customHeight="1">
      <c r="A305" s="5"/>
      <c r="B305" s="5"/>
      <c r="C305" s="5"/>
      <c r="D305" s="5"/>
      <c r="E305" s="6"/>
    </row>
    <row r="306" spans="1:5" ht="14.25" customHeight="1">
      <c r="A306" s="5"/>
      <c r="B306" s="5"/>
      <c r="C306" s="5"/>
      <c r="D306" s="5"/>
      <c r="E306" s="6"/>
    </row>
    <row r="307" spans="1:5" ht="14.25" customHeight="1">
      <c r="A307" s="5"/>
      <c r="B307" s="5"/>
      <c r="C307" s="5"/>
      <c r="D307" s="5"/>
      <c r="E307" s="6"/>
    </row>
    <row r="308" spans="1:5" ht="14.25" customHeight="1">
      <c r="A308" s="5"/>
      <c r="B308" s="5"/>
      <c r="C308" s="5"/>
      <c r="D308" s="5"/>
      <c r="E308" s="6"/>
    </row>
    <row r="309" spans="1:5" ht="14.25" customHeight="1">
      <c r="A309" s="5"/>
      <c r="B309" s="5"/>
      <c r="C309" s="5"/>
      <c r="D309" s="5"/>
      <c r="E309" s="6"/>
    </row>
    <row r="310" spans="1:5" ht="14.25" customHeight="1">
      <c r="A310" s="5"/>
      <c r="B310" s="5"/>
      <c r="C310" s="5"/>
      <c r="D310" s="5"/>
      <c r="E310" s="6"/>
    </row>
    <row r="311" spans="1:5" ht="14.25" customHeight="1">
      <c r="A311" s="5"/>
      <c r="B311" s="5"/>
      <c r="C311" s="5"/>
      <c r="D311" s="5"/>
      <c r="E311" s="6"/>
    </row>
    <row r="312" spans="1:5" ht="14.25" customHeight="1">
      <c r="A312" s="5"/>
      <c r="B312" s="5"/>
      <c r="C312" s="5"/>
      <c r="D312" s="5"/>
      <c r="E312" s="6"/>
    </row>
    <row r="313" spans="1:5" ht="14.25" customHeight="1">
      <c r="A313" s="5"/>
      <c r="B313" s="5"/>
      <c r="C313" s="5"/>
      <c r="D313" s="5"/>
      <c r="E313" s="6"/>
    </row>
    <row r="314" spans="1:5" ht="14.25" customHeight="1">
      <c r="A314" s="5"/>
      <c r="B314" s="5"/>
      <c r="C314" s="5"/>
      <c r="D314" s="5"/>
      <c r="E314" s="6"/>
    </row>
    <row r="315" spans="1:5" ht="14.25" customHeight="1">
      <c r="A315" s="5"/>
      <c r="B315" s="5"/>
      <c r="C315" s="5"/>
      <c r="D315" s="5"/>
      <c r="E315" s="6"/>
    </row>
    <row r="316" spans="1:5" ht="14.25" customHeight="1">
      <c r="A316" s="5"/>
      <c r="B316" s="5"/>
      <c r="C316" s="5"/>
      <c r="D316" s="5"/>
      <c r="E316" s="6"/>
    </row>
    <row r="317" spans="1:5" ht="14.25" customHeight="1">
      <c r="A317" s="5"/>
      <c r="B317" s="5"/>
      <c r="C317" s="5"/>
      <c r="D317" s="5"/>
      <c r="E317" s="6"/>
    </row>
    <row r="318" spans="1:5" ht="14.25" customHeight="1">
      <c r="A318" s="5"/>
      <c r="B318" s="5"/>
      <c r="C318" s="5"/>
      <c r="D318" s="5"/>
      <c r="E318" s="6"/>
    </row>
    <row r="319" spans="1:5" ht="14.25" customHeight="1">
      <c r="A319" s="5"/>
      <c r="B319" s="5"/>
      <c r="C319" s="5"/>
      <c r="D319" s="5"/>
      <c r="E319" s="6"/>
    </row>
    <row r="320" spans="1:5" ht="14.25" customHeight="1">
      <c r="A320" s="5"/>
      <c r="B320" s="5"/>
      <c r="C320" s="5"/>
      <c r="D320" s="5"/>
      <c r="E320" s="6"/>
    </row>
    <row r="321" spans="1:5" ht="14.25" customHeight="1">
      <c r="A321" s="5"/>
      <c r="B321" s="5"/>
      <c r="C321" s="5"/>
      <c r="D321" s="5"/>
      <c r="E321" s="6"/>
    </row>
    <row r="322" spans="1:5" ht="14.25" customHeight="1">
      <c r="A322" s="5"/>
      <c r="B322" s="5"/>
      <c r="C322" s="5"/>
      <c r="D322" s="5"/>
      <c r="E322" s="6"/>
    </row>
    <row r="323" spans="1:5" ht="14.25" customHeight="1">
      <c r="A323" s="5"/>
      <c r="B323" s="5"/>
      <c r="C323" s="5"/>
      <c r="D323" s="5"/>
      <c r="E323" s="6"/>
    </row>
    <row r="324" spans="1:5" ht="14.25" customHeight="1">
      <c r="A324" s="5"/>
      <c r="B324" s="5"/>
      <c r="C324" s="5"/>
      <c r="D324" s="5"/>
      <c r="E324" s="6"/>
    </row>
    <row r="325" spans="1:5" ht="14.25" customHeight="1">
      <c r="A325" s="5"/>
      <c r="B325" s="5"/>
      <c r="C325" s="5"/>
      <c r="D325" s="5"/>
      <c r="E325" s="6"/>
    </row>
    <row r="326" spans="1:5" ht="14.25" customHeight="1">
      <c r="A326" s="5"/>
      <c r="B326" s="5"/>
      <c r="C326" s="5"/>
      <c r="D326" s="5"/>
      <c r="E326" s="6"/>
    </row>
    <row r="327" spans="1:5" ht="14.25" customHeight="1">
      <c r="A327" s="5"/>
      <c r="B327" s="5"/>
      <c r="C327" s="5"/>
      <c r="D327" s="5"/>
      <c r="E327" s="6"/>
    </row>
    <row r="328" spans="1:5" ht="14.25" customHeight="1">
      <c r="A328" s="5"/>
      <c r="B328" s="5"/>
      <c r="C328" s="5"/>
      <c r="D328" s="5"/>
      <c r="E328" s="6"/>
    </row>
    <row r="329" spans="1:5" ht="14.25" customHeight="1">
      <c r="A329" s="5"/>
      <c r="B329" s="5"/>
      <c r="C329" s="5"/>
      <c r="D329" s="5"/>
      <c r="E329" s="6"/>
    </row>
    <row r="330" spans="1:5" ht="14.25" customHeight="1">
      <c r="A330" s="5"/>
      <c r="B330" s="5"/>
      <c r="C330" s="5"/>
      <c r="D330" s="5"/>
      <c r="E330" s="6"/>
    </row>
    <row r="331" spans="1:5" ht="14.25" customHeight="1">
      <c r="A331" s="5"/>
      <c r="B331" s="5"/>
      <c r="C331" s="5"/>
      <c r="D331" s="5"/>
      <c r="E331" s="6"/>
    </row>
    <row r="332" spans="1:5" ht="14.25" customHeight="1">
      <c r="A332" s="5"/>
      <c r="B332" s="5"/>
      <c r="C332" s="5"/>
      <c r="D332" s="5"/>
      <c r="E332" s="6"/>
    </row>
    <row r="333" spans="1:5" ht="14.25" customHeight="1">
      <c r="A333" s="5"/>
      <c r="B333" s="5"/>
      <c r="C333" s="5"/>
      <c r="D333" s="5"/>
      <c r="E333" s="6"/>
    </row>
    <row r="334" spans="1:5" ht="14.25" customHeight="1">
      <c r="A334" s="5"/>
      <c r="B334" s="5"/>
      <c r="C334" s="5"/>
      <c r="D334" s="5"/>
      <c r="E334" s="6"/>
    </row>
    <row r="335" spans="1:5" ht="14.25" customHeight="1">
      <c r="A335" s="5"/>
      <c r="B335" s="5"/>
      <c r="C335" s="5"/>
      <c r="D335" s="5"/>
      <c r="E335" s="6"/>
    </row>
    <row r="336" spans="1:5" ht="14.25" customHeight="1">
      <c r="A336" s="5"/>
      <c r="B336" s="5"/>
      <c r="C336" s="5"/>
      <c r="D336" s="5"/>
      <c r="E336" s="6"/>
    </row>
    <row r="337" spans="1:5" ht="14.25" customHeight="1">
      <c r="A337" s="5"/>
      <c r="B337" s="5"/>
      <c r="C337" s="5"/>
      <c r="D337" s="5"/>
      <c r="E337" s="6"/>
    </row>
    <row r="338" spans="1:5" ht="14.25" customHeight="1">
      <c r="A338" s="5"/>
      <c r="B338" s="5"/>
      <c r="C338" s="5"/>
      <c r="D338" s="5"/>
      <c r="E338" s="6"/>
    </row>
    <row r="339" spans="1:5" ht="14.25" customHeight="1">
      <c r="A339" s="5"/>
      <c r="B339" s="5"/>
      <c r="C339" s="5"/>
      <c r="D339" s="5"/>
      <c r="E339" s="6"/>
    </row>
    <row r="340" spans="1:5" ht="14.25" customHeight="1">
      <c r="A340" s="5"/>
      <c r="B340" s="5"/>
      <c r="C340" s="5"/>
      <c r="D340" s="5"/>
      <c r="E340" s="6"/>
    </row>
    <row r="341" spans="1:5" ht="14.25" customHeight="1">
      <c r="A341" s="5"/>
      <c r="B341" s="5"/>
      <c r="C341" s="5"/>
      <c r="D341" s="5"/>
      <c r="E341" s="6"/>
    </row>
    <row r="342" spans="1:5" ht="14.25" customHeight="1">
      <c r="A342" s="5"/>
      <c r="B342" s="5"/>
      <c r="C342" s="5"/>
      <c r="D342" s="5"/>
      <c r="E342" s="6"/>
    </row>
    <row r="343" spans="1:5" ht="14.25" customHeight="1">
      <c r="A343" s="5"/>
      <c r="B343" s="5"/>
      <c r="C343" s="5"/>
      <c r="D343" s="5"/>
      <c r="E343" s="6"/>
    </row>
    <row r="344" spans="1:5" ht="14.25" customHeight="1">
      <c r="A344" s="5"/>
      <c r="B344" s="5"/>
      <c r="C344" s="5"/>
      <c r="D344" s="5"/>
      <c r="E344" s="6"/>
    </row>
    <row r="345" spans="1:5" ht="14.25" customHeight="1">
      <c r="A345" s="5"/>
      <c r="B345" s="5"/>
      <c r="C345" s="5"/>
      <c r="D345" s="5"/>
      <c r="E345" s="6"/>
    </row>
    <row r="346" spans="1:5" ht="14.25" customHeight="1">
      <c r="A346" s="5"/>
      <c r="B346" s="5"/>
      <c r="C346" s="5"/>
      <c r="D346" s="5"/>
      <c r="E346" s="6"/>
    </row>
    <row r="347" spans="1:5" ht="14.25" customHeight="1">
      <c r="A347" s="5"/>
      <c r="B347" s="5"/>
      <c r="C347" s="5"/>
      <c r="D347" s="5"/>
      <c r="E347" s="6"/>
    </row>
    <row r="348" spans="1:5" ht="14.25" customHeight="1">
      <c r="A348" s="5"/>
      <c r="B348" s="5"/>
      <c r="C348" s="5"/>
      <c r="D348" s="5"/>
      <c r="E348" s="6"/>
    </row>
    <row r="349" spans="1:5" ht="14.25" customHeight="1">
      <c r="A349" s="5"/>
      <c r="B349" s="5"/>
      <c r="C349" s="5"/>
      <c r="D349" s="5"/>
      <c r="E349" s="6"/>
    </row>
    <row r="350" spans="1:5" ht="14.25" customHeight="1">
      <c r="A350" s="5"/>
      <c r="B350" s="5"/>
      <c r="C350" s="5"/>
      <c r="D350" s="5"/>
      <c r="E350" s="6"/>
    </row>
    <row r="351" spans="1:5" ht="14.25" customHeight="1">
      <c r="A351" s="5"/>
      <c r="B351" s="5"/>
      <c r="C351" s="5"/>
      <c r="D351" s="5"/>
      <c r="E351" s="6"/>
    </row>
    <row r="352" spans="1:5" ht="14.25" customHeight="1">
      <c r="A352" s="5"/>
      <c r="B352" s="5"/>
      <c r="C352" s="5"/>
      <c r="D352" s="5"/>
      <c r="E352" s="6"/>
    </row>
    <row r="353" spans="1:5" ht="14.25" customHeight="1">
      <c r="A353" s="5"/>
      <c r="B353" s="5"/>
      <c r="C353" s="5"/>
      <c r="D353" s="5"/>
      <c r="E353" s="6"/>
    </row>
    <row r="354" spans="1:5" ht="14.25" customHeight="1">
      <c r="A354" s="5"/>
      <c r="B354" s="5"/>
      <c r="C354" s="5"/>
      <c r="D354" s="5"/>
      <c r="E354" s="6"/>
    </row>
    <row r="355" spans="1:5" ht="14.25" customHeight="1">
      <c r="A355" s="5"/>
      <c r="B355" s="5"/>
      <c r="C355" s="5"/>
      <c r="D355" s="5"/>
      <c r="E355" s="6"/>
    </row>
    <row r="356" spans="1:5" ht="14.25" customHeight="1">
      <c r="A356" s="5"/>
      <c r="B356" s="5"/>
      <c r="C356" s="5"/>
      <c r="D356" s="5"/>
      <c r="E356" s="6"/>
    </row>
    <row r="357" spans="1:5" ht="14.25" customHeight="1">
      <c r="A357" s="5"/>
      <c r="B357" s="5"/>
      <c r="C357" s="5"/>
      <c r="D357" s="5"/>
      <c r="E357" s="6"/>
    </row>
    <row r="358" spans="1:5" ht="14.25" customHeight="1">
      <c r="A358" s="5"/>
      <c r="B358" s="5"/>
      <c r="C358" s="5"/>
      <c r="D358" s="5"/>
      <c r="E358" s="6"/>
    </row>
    <row r="359" spans="1:5" ht="14.25" customHeight="1">
      <c r="A359" s="5"/>
      <c r="B359" s="5"/>
      <c r="C359" s="5"/>
      <c r="D359" s="5"/>
      <c r="E359" s="6"/>
    </row>
    <row r="360" spans="1:5" ht="14.25" customHeight="1">
      <c r="A360" s="5"/>
      <c r="B360" s="5"/>
      <c r="C360" s="5"/>
      <c r="D360" s="5"/>
      <c r="E360" s="6"/>
    </row>
    <row r="361" spans="1:5" ht="14.25" customHeight="1">
      <c r="A361" s="5"/>
      <c r="B361" s="5"/>
      <c r="C361" s="5"/>
      <c r="D361" s="5"/>
      <c r="E361" s="6"/>
    </row>
    <row r="362" spans="1:5" ht="14.25" customHeight="1">
      <c r="A362" s="5"/>
      <c r="B362" s="5"/>
      <c r="C362" s="5"/>
      <c r="D362" s="5"/>
      <c r="E362" s="6"/>
    </row>
    <row r="363" spans="1:5" ht="14.25" customHeight="1">
      <c r="A363" s="5"/>
      <c r="B363" s="5"/>
      <c r="C363" s="5"/>
      <c r="D363" s="5"/>
      <c r="E363" s="6"/>
    </row>
    <row r="364" spans="1:5" ht="14.25" customHeight="1">
      <c r="A364" s="5"/>
      <c r="B364" s="5"/>
      <c r="C364" s="5"/>
      <c r="D364" s="5"/>
      <c r="E364" s="6"/>
    </row>
    <row r="365" spans="1:5" ht="14.25" customHeight="1">
      <c r="A365" s="5"/>
      <c r="B365" s="5"/>
      <c r="C365" s="5"/>
      <c r="D365" s="5"/>
      <c r="E365" s="6"/>
    </row>
    <row r="366" spans="1:5" ht="14.25" customHeight="1">
      <c r="A366" s="5"/>
      <c r="B366" s="5"/>
      <c r="C366" s="5"/>
      <c r="D366" s="5"/>
      <c r="E366" s="6"/>
    </row>
    <row r="367" spans="1:5" ht="14.25" customHeight="1">
      <c r="A367" s="5"/>
      <c r="B367" s="5"/>
      <c r="C367" s="5"/>
      <c r="D367" s="5"/>
      <c r="E367" s="6"/>
    </row>
    <row r="368" spans="1:5" ht="14.25" customHeight="1">
      <c r="A368" s="5"/>
      <c r="B368" s="5"/>
      <c r="C368" s="5"/>
      <c r="D368" s="5"/>
      <c r="E368" s="6"/>
    </row>
    <row r="369" spans="1:5" ht="14.25" customHeight="1">
      <c r="A369" s="5"/>
      <c r="B369" s="5"/>
      <c r="C369" s="5"/>
      <c r="D369" s="5"/>
      <c r="E369" s="6"/>
    </row>
    <row r="370" spans="1:5" ht="14.25" customHeight="1">
      <c r="A370" s="5"/>
      <c r="B370" s="5"/>
      <c r="C370" s="5"/>
      <c r="D370" s="5"/>
      <c r="E370" s="6"/>
    </row>
    <row r="371" spans="1:5" ht="14.25" customHeight="1">
      <c r="A371" s="5"/>
      <c r="B371" s="5"/>
      <c r="C371" s="5"/>
      <c r="D371" s="5"/>
      <c r="E371" s="6"/>
    </row>
    <row r="372" spans="1:5" ht="14.25" customHeight="1">
      <c r="A372" s="5"/>
      <c r="B372" s="5"/>
      <c r="C372" s="5"/>
      <c r="D372" s="5"/>
      <c r="E372" s="6"/>
    </row>
    <row r="373" spans="1:5" ht="14.25" customHeight="1">
      <c r="A373" s="5"/>
      <c r="B373" s="5"/>
      <c r="C373" s="5"/>
      <c r="D373" s="5"/>
      <c r="E373" s="6"/>
    </row>
    <row r="374" spans="1:5" ht="14.25" customHeight="1">
      <c r="A374" s="5"/>
      <c r="B374" s="5"/>
      <c r="C374" s="5"/>
      <c r="D374" s="5"/>
      <c r="E374" s="6"/>
    </row>
    <row r="375" spans="1:5" ht="14.25" customHeight="1">
      <c r="A375" s="5"/>
      <c r="B375" s="5"/>
      <c r="C375" s="5"/>
      <c r="D375" s="5"/>
      <c r="E375" s="6"/>
    </row>
    <row r="376" spans="1:5" ht="14.25" customHeight="1">
      <c r="A376" s="5"/>
      <c r="B376" s="5"/>
      <c r="C376" s="5"/>
      <c r="D376" s="5"/>
      <c r="E376" s="6"/>
    </row>
    <row r="377" spans="1:5" ht="14.25" customHeight="1">
      <c r="A377" s="5"/>
      <c r="B377" s="5"/>
      <c r="C377" s="5"/>
      <c r="D377" s="5"/>
      <c r="E377" s="6"/>
    </row>
    <row r="378" spans="1:5" ht="14.25" customHeight="1">
      <c r="A378" s="5"/>
      <c r="B378" s="5"/>
      <c r="C378" s="5"/>
      <c r="D378" s="5"/>
      <c r="E378" s="6"/>
    </row>
    <row r="379" spans="1:5" ht="14.25" customHeight="1">
      <c r="A379" s="5"/>
      <c r="B379" s="5"/>
      <c r="C379" s="5"/>
      <c r="D379" s="5"/>
      <c r="E379" s="6"/>
    </row>
    <row r="380" spans="1:5" ht="14.25" customHeight="1">
      <c r="A380" s="5"/>
      <c r="B380" s="5"/>
      <c r="C380" s="5"/>
      <c r="D380" s="5"/>
      <c r="E380" s="6"/>
    </row>
    <row r="381" spans="1:5" ht="14.25" customHeight="1">
      <c r="A381" s="5"/>
      <c r="B381" s="5"/>
      <c r="C381" s="5"/>
      <c r="D381" s="5"/>
      <c r="E381" s="6"/>
    </row>
    <row r="382" spans="1:5" ht="14.25" customHeight="1">
      <c r="A382" s="5"/>
      <c r="B382" s="5"/>
      <c r="C382" s="5"/>
      <c r="D382" s="5"/>
      <c r="E382" s="6"/>
    </row>
    <row r="383" spans="1:5" ht="14.25" customHeight="1">
      <c r="A383" s="5"/>
      <c r="B383" s="5"/>
      <c r="C383" s="5"/>
      <c r="D383" s="5"/>
      <c r="E383" s="6"/>
    </row>
    <row r="384" spans="1:5" ht="14.25" customHeight="1">
      <c r="A384" s="5"/>
      <c r="B384" s="5"/>
      <c r="C384" s="5"/>
      <c r="D384" s="5"/>
      <c r="E384" s="6"/>
    </row>
    <row r="385" spans="1:5" ht="14.25" customHeight="1">
      <c r="A385" s="5"/>
      <c r="B385" s="5"/>
      <c r="C385" s="5"/>
      <c r="D385" s="5"/>
      <c r="E385" s="6"/>
    </row>
    <row r="386" spans="1:5" ht="14.25" customHeight="1">
      <c r="A386" s="5"/>
      <c r="B386" s="5"/>
      <c r="C386" s="5"/>
      <c r="D386" s="5"/>
      <c r="E386" s="6"/>
    </row>
    <row r="387" spans="1:5" ht="14.25" customHeight="1">
      <c r="A387" s="5"/>
      <c r="B387" s="5"/>
      <c r="C387" s="5"/>
      <c r="D387" s="5"/>
      <c r="E387" s="6"/>
    </row>
    <row r="388" spans="1:5" ht="14.25" customHeight="1">
      <c r="A388" s="5"/>
      <c r="B388" s="5"/>
      <c r="C388" s="5"/>
      <c r="D388" s="5"/>
      <c r="E388" s="6"/>
    </row>
    <row r="389" spans="1:5" ht="14.25" customHeight="1">
      <c r="A389" s="5"/>
      <c r="B389" s="5"/>
      <c r="C389" s="5"/>
      <c r="D389" s="5"/>
      <c r="E389" s="6"/>
    </row>
    <row r="390" spans="1:5" ht="14.25" customHeight="1">
      <c r="A390" s="5"/>
      <c r="B390" s="5"/>
      <c r="C390" s="5"/>
      <c r="D390" s="5"/>
      <c r="E390" s="6"/>
    </row>
    <row r="391" spans="1:5" ht="14.25" customHeight="1">
      <c r="A391" s="5"/>
      <c r="B391" s="5"/>
      <c r="C391" s="5"/>
      <c r="D391" s="5"/>
      <c r="E391" s="6"/>
    </row>
    <row r="392" spans="1:5" ht="14.25" customHeight="1">
      <c r="A392" s="5"/>
      <c r="B392" s="5"/>
      <c r="C392" s="5"/>
      <c r="D392" s="5"/>
      <c r="E392" s="6"/>
    </row>
    <row r="393" spans="1:5" ht="14.25" customHeight="1">
      <c r="A393" s="5"/>
      <c r="B393" s="5"/>
      <c r="C393" s="5"/>
      <c r="D393" s="5"/>
      <c r="E393" s="6"/>
    </row>
    <row r="394" spans="1:5" ht="14.25" customHeight="1">
      <c r="A394" s="5"/>
      <c r="B394" s="5"/>
      <c r="C394" s="5"/>
      <c r="D394" s="5"/>
      <c r="E394" s="6"/>
    </row>
    <row r="395" spans="1:5" ht="14.25" customHeight="1">
      <c r="A395" s="5"/>
      <c r="B395" s="5"/>
      <c r="C395" s="5"/>
      <c r="D395" s="5"/>
      <c r="E395" s="6"/>
    </row>
    <row r="396" spans="1:5" ht="14.25" customHeight="1">
      <c r="A396" s="5"/>
      <c r="B396" s="5"/>
      <c r="C396" s="5"/>
      <c r="D396" s="5"/>
      <c r="E396" s="6"/>
    </row>
    <row r="397" spans="1:5" ht="14.25" customHeight="1">
      <c r="A397" s="5"/>
      <c r="B397" s="5"/>
      <c r="C397" s="5"/>
      <c r="D397" s="5"/>
      <c r="E397" s="6"/>
    </row>
    <row r="398" spans="1:5" ht="14.25" customHeight="1">
      <c r="A398" s="5"/>
      <c r="B398" s="5"/>
      <c r="C398" s="5"/>
      <c r="D398" s="5"/>
      <c r="E398" s="6"/>
    </row>
    <row r="399" spans="1:5" ht="14.25" customHeight="1">
      <c r="A399" s="5"/>
      <c r="B399" s="5"/>
      <c r="C399" s="5"/>
      <c r="D399" s="5"/>
      <c r="E399" s="6"/>
    </row>
    <row r="400" spans="1:5" ht="14.25" customHeight="1">
      <c r="A400" s="5"/>
      <c r="B400" s="5"/>
      <c r="C400" s="5"/>
      <c r="D400" s="5"/>
      <c r="E400" s="6"/>
    </row>
    <row r="401" spans="1:5" ht="14.25" customHeight="1">
      <c r="A401" s="5"/>
      <c r="B401" s="5"/>
      <c r="C401" s="5"/>
      <c r="D401" s="5"/>
      <c r="E401" s="6"/>
    </row>
    <row r="402" spans="1:5" ht="14.25" customHeight="1">
      <c r="A402" s="5"/>
      <c r="B402" s="5"/>
      <c r="C402" s="5"/>
      <c r="D402" s="5"/>
      <c r="E402" s="6"/>
    </row>
    <row r="403" spans="1:5" ht="14.25" customHeight="1">
      <c r="A403" s="5"/>
      <c r="B403" s="5"/>
      <c r="C403" s="5"/>
      <c r="D403" s="5"/>
      <c r="E403" s="6"/>
    </row>
    <row r="404" spans="1:5" ht="14.25" customHeight="1">
      <c r="A404" s="5"/>
      <c r="B404" s="5"/>
      <c r="C404" s="5"/>
      <c r="D404" s="5"/>
      <c r="E404" s="6"/>
    </row>
    <row r="405" spans="1:5" ht="14.25" customHeight="1">
      <c r="A405" s="5"/>
      <c r="B405" s="5"/>
      <c r="C405" s="5"/>
      <c r="D405" s="5"/>
      <c r="E405" s="6"/>
    </row>
    <row r="406" spans="1:5" ht="14.25" customHeight="1">
      <c r="A406" s="5"/>
      <c r="B406" s="5"/>
      <c r="C406" s="5"/>
      <c r="D406" s="5"/>
      <c r="E406" s="6"/>
    </row>
    <row r="407" spans="1:5" ht="14.25" customHeight="1">
      <c r="A407" s="5"/>
      <c r="B407" s="5"/>
      <c r="C407" s="5"/>
      <c r="D407" s="5"/>
      <c r="E407" s="6"/>
    </row>
    <row r="408" spans="1:5" ht="14.25" customHeight="1">
      <c r="A408" s="5"/>
      <c r="B408" s="5"/>
      <c r="C408" s="5"/>
      <c r="D408" s="5"/>
      <c r="E408" s="6"/>
    </row>
    <row r="409" spans="1:5" ht="14.25" customHeight="1">
      <c r="A409" s="5"/>
      <c r="B409" s="5"/>
      <c r="C409" s="5"/>
      <c r="D409" s="5"/>
      <c r="E409" s="6"/>
    </row>
    <row r="410" spans="1:5" ht="14.25" customHeight="1">
      <c r="A410" s="5"/>
      <c r="B410" s="5"/>
      <c r="C410" s="5"/>
      <c r="D410" s="5"/>
      <c r="E410" s="6"/>
    </row>
    <row r="411" spans="1:5" ht="14.25" customHeight="1">
      <c r="A411" s="5"/>
      <c r="B411" s="5"/>
      <c r="C411" s="5"/>
      <c r="D411" s="5"/>
      <c r="E411" s="6"/>
    </row>
    <row r="412" spans="1:5" ht="14.25" customHeight="1">
      <c r="A412" s="5"/>
      <c r="B412" s="5"/>
      <c r="C412" s="5"/>
      <c r="D412" s="5"/>
      <c r="E412" s="6"/>
    </row>
    <row r="413" spans="1:5" ht="14.25" customHeight="1">
      <c r="A413" s="5"/>
      <c r="B413" s="5"/>
      <c r="C413" s="5"/>
      <c r="D413" s="5"/>
      <c r="E413" s="6"/>
    </row>
    <row r="414" spans="1:5" ht="14.25" customHeight="1">
      <c r="A414" s="5"/>
      <c r="B414" s="5"/>
      <c r="C414" s="5"/>
      <c r="D414" s="5"/>
      <c r="E414" s="6"/>
    </row>
    <row r="415" spans="1:5" ht="14.25" customHeight="1">
      <c r="A415" s="5"/>
      <c r="B415" s="5"/>
      <c r="C415" s="5"/>
      <c r="D415" s="5"/>
      <c r="E415" s="6"/>
    </row>
    <row r="416" spans="1:5" ht="14.25" customHeight="1">
      <c r="A416" s="5"/>
      <c r="B416" s="5"/>
      <c r="C416" s="5"/>
      <c r="D416" s="5"/>
      <c r="E416" s="6"/>
    </row>
    <row r="417" spans="1:5" ht="14.25" customHeight="1">
      <c r="A417" s="5"/>
      <c r="B417" s="5"/>
      <c r="C417" s="5"/>
      <c r="D417" s="5"/>
      <c r="E417" s="6"/>
    </row>
    <row r="418" spans="1:5" ht="14.25" customHeight="1">
      <c r="A418" s="5"/>
      <c r="B418" s="5"/>
      <c r="C418" s="5"/>
      <c r="D418" s="5"/>
      <c r="E418" s="6"/>
    </row>
    <row r="419" spans="1:5" ht="14.25" customHeight="1">
      <c r="A419" s="5"/>
      <c r="B419" s="5"/>
      <c r="C419" s="5"/>
      <c r="D419" s="5"/>
      <c r="E419" s="6"/>
    </row>
    <row r="420" spans="1:5" ht="14.25" customHeight="1">
      <c r="A420" s="5"/>
      <c r="B420" s="5"/>
      <c r="C420" s="5"/>
      <c r="D420" s="5"/>
      <c r="E420" s="6"/>
    </row>
    <row r="421" spans="1:5" ht="14.25" customHeight="1">
      <c r="A421" s="5"/>
      <c r="B421" s="5"/>
      <c r="C421" s="5"/>
      <c r="D421" s="5"/>
      <c r="E421" s="6"/>
    </row>
    <row r="422" spans="1:5" ht="14.25" customHeight="1">
      <c r="A422" s="5"/>
      <c r="B422" s="5"/>
      <c r="C422" s="5"/>
      <c r="D422" s="5"/>
      <c r="E422" s="6"/>
    </row>
    <row r="423" spans="1:5" ht="14.25" customHeight="1">
      <c r="A423" s="5"/>
      <c r="B423" s="5"/>
      <c r="C423" s="5"/>
      <c r="D423" s="5"/>
      <c r="E423" s="6"/>
    </row>
    <row r="424" spans="1:5" ht="14.25" customHeight="1">
      <c r="A424" s="5"/>
      <c r="B424" s="5"/>
      <c r="C424" s="5"/>
      <c r="D424" s="5"/>
      <c r="E424" s="6"/>
    </row>
    <row r="425" spans="1:5" ht="14.25" customHeight="1">
      <c r="A425" s="5"/>
      <c r="B425" s="5"/>
      <c r="C425" s="5"/>
      <c r="D425" s="5"/>
      <c r="E425" s="6"/>
    </row>
    <row r="426" spans="1:5" ht="14.25" customHeight="1">
      <c r="A426" s="5"/>
      <c r="B426" s="5"/>
      <c r="C426" s="5"/>
      <c r="D426" s="5"/>
      <c r="E426" s="6"/>
    </row>
    <row r="427" spans="1:5" ht="14.25" customHeight="1">
      <c r="A427" s="5"/>
      <c r="B427" s="5"/>
      <c r="C427" s="5"/>
      <c r="D427" s="5"/>
      <c r="E427" s="6"/>
    </row>
    <row r="428" spans="1:5" ht="14.25" customHeight="1">
      <c r="A428" s="5"/>
      <c r="B428" s="5"/>
      <c r="C428" s="5"/>
      <c r="D428" s="5"/>
      <c r="E428" s="6"/>
    </row>
    <row r="429" spans="1:5" ht="14.25" customHeight="1">
      <c r="A429" s="5"/>
      <c r="B429" s="5"/>
      <c r="C429" s="5"/>
      <c r="D429" s="5"/>
      <c r="E429" s="6"/>
    </row>
    <row r="430" spans="1:5" ht="14.25" customHeight="1">
      <c r="A430" s="5"/>
      <c r="B430" s="5"/>
      <c r="C430" s="5"/>
      <c r="D430" s="5"/>
      <c r="E430" s="6"/>
    </row>
    <row r="431" spans="1:5" ht="14.25" customHeight="1">
      <c r="A431" s="5"/>
      <c r="B431" s="5"/>
      <c r="C431" s="5"/>
      <c r="D431" s="5"/>
      <c r="E431" s="6"/>
    </row>
    <row r="432" spans="1:5" ht="14.25" customHeight="1">
      <c r="A432" s="5"/>
      <c r="B432" s="5"/>
      <c r="C432" s="5"/>
      <c r="D432" s="5"/>
      <c r="E432" s="6"/>
    </row>
    <row r="433" spans="1:5" ht="14.25" customHeight="1">
      <c r="A433" s="5"/>
      <c r="B433" s="5"/>
      <c r="C433" s="5"/>
      <c r="D433" s="5"/>
      <c r="E433" s="6"/>
    </row>
    <row r="434" spans="1:5" ht="14.25" customHeight="1">
      <c r="A434" s="5"/>
      <c r="B434" s="5"/>
      <c r="C434" s="5"/>
      <c r="D434" s="5"/>
      <c r="E434" s="6"/>
    </row>
    <row r="435" spans="1:5" ht="14.25" customHeight="1">
      <c r="A435" s="5"/>
      <c r="B435" s="5"/>
      <c r="C435" s="5"/>
      <c r="D435" s="5"/>
      <c r="E435" s="6"/>
    </row>
    <row r="436" spans="1:5" ht="14.25" customHeight="1">
      <c r="A436" s="5"/>
      <c r="B436" s="5"/>
      <c r="C436" s="5"/>
      <c r="D436" s="5"/>
      <c r="E436" s="6"/>
    </row>
    <row r="437" spans="1:5" ht="14.25" customHeight="1">
      <c r="A437" s="5"/>
      <c r="B437" s="5"/>
      <c r="C437" s="5"/>
      <c r="D437" s="5"/>
      <c r="E437" s="6"/>
    </row>
    <row r="438" spans="1:5" ht="14.25" customHeight="1">
      <c r="A438" s="5"/>
      <c r="B438" s="5"/>
      <c r="C438" s="5"/>
      <c r="D438" s="5"/>
      <c r="E438" s="6"/>
    </row>
    <row r="439" spans="1:5" ht="14.25" customHeight="1">
      <c r="A439" s="5"/>
      <c r="B439" s="5"/>
      <c r="C439" s="5"/>
      <c r="D439" s="5"/>
      <c r="E439" s="6"/>
    </row>
    <row r="440" spans="1:5" ht="14.25" customHeight="1">
      <c r="A440" s="5"/>
      <c r="B440" s="5"/>
      <c r="C440" s="5"/>
      <c r="D440" s="5"/>
      <c r="E440" s="6"/>
    </row>
    <row r="441" spans="1:5" ht="14.25" customHeight="1">
      <c r="A441" s="5"/>
      <c r="B441" s="5"/>
      <c r="C441" s="5"/>
      <c r="D441" s="5"/>
      <c r="E441" s="6"/>
    </row>
    <row r="442" spans="1:5" ht="14.25" customHeight="1">
      <c r="A442" s="5"/>
      <c r="B442" s="5"/>
      <c r="C442" s="5"/>
      <c r="D442" s="5"/>
      <c r="E442" s="6"/>
    </row>
    <row r="443" spans="1:5" ht="14.25" customHeight="1">
      <c r="A443" s="5"/>
      <c r="B443" s="5"/>
      <c r="C443" s="5"/>
      <c r="D443" s="5"/>
      <c r="E443" s="6"/>
    </row>
    <row r="444" spans="1:5" ht="14.25" customHeight="1">
      <c r="A444" s="5"/>
      <c r="B444" s="5"/>
      <c r="C444" s="5"/>
      <c r="D444" s="5"/>
      <c r="E444" s="6"/>
    </row>
    <row r="445" spans="1:5" ht="14.25" customHeight="1">
      <c r="A445" s="5"/>
      <c r="B445" s="5"/>
      <c r="C445" s="5"/>
      <c r="D445" s="5"/>
      <c r="E445" s="6"/>
    </row>
    <row r="446" spans="1:5" ht="14.25" customHeight="1">
      <c r="A446" s="5"/>
      <c r="B446" s="5"/>
      <c r="C446" s="5"/>
      <c r="D446" s="5"/>
      <c r="E446" s="6"/>
    </row>
    <row r="447" spans="1:5" ht="14.25" customHeight="1">
      <c r="A447" s="5"/>
      <c r="B447" s="5"/>
      <c r="C447" s="5"/>
      <c r="D447" s="5"/>
      <c r="E447" s="6"/>
    </row>
    <row r="448" spans="1:5" ht="14.25" customHeight="1">
      <c r="A448" s="5"/>
      <c r="B448" s="5"/>
      <c r="C448" s="5"/>
      <c r="D448" s="5"/>
      <c r="E448" s="6"/>
    </row>
    <row r="449" spans="1:5" ht="14.25" customHeight="1">
      <c r="A449" s="5"/>
      <c r="B449" s="5"/>
      <c r="C449" s="5"/>
      <c r="D449" s="5"/>
      <c r="E449" s="6"/>
    </row>
    <row r="450" spans="1:5" ht="14.25" customHeight="1">
      <c r="A450" s="5"/>
      <c r="B450" s="5"/>
      <c r="C450" s="5"/>
      <c r="D450" s="5"/>
      <c r="E450" s="6"/>
    </row>
    <row r="451" spans="1:5" ht="14.25" customHeight="1">
      <c r="A451" s="5"/>
      <c r="B451" s="5"/>
      <c r="C451" s="5"/>
      <c r="D451" s="5"/>
      <c r="E451" s="6"/>
    </row>
    <row r="452" spans="1:5" ht="14.25" customHeight="1">
      <c r="A452" s="5"/>
      <c r="B452" s="5"/>
      <c r="C452" s="5"/>
      <c r="D452" s="5"/>
      <c r="E452" s="6"/>
    </row>
    <row r="453" spans="1:5" ht="14.25" customHeight="1">
      <c r="A453" s="5"/>
      <c r="B453" s="5"/>
      <c r="C453" s="5"/>
      <c r="D453" s="5"/>
      <c r="E453" s="6"/>
    </row>
    <row r="454" spans="1:5" ht="14.25" customHeight="1">
      <c r="A454" s="5"/>
      <c r="B454" s="5"/>
      <c r="C454" s="5"/>
      <c r="D454" s="5"/>
      <c r="E454" s="6"/>
    </row>
    <row r="455" spans="1:5" ht="14.25" customHeight="1">
      <c r="A455" s="5"/>
      <c r="B455" s="5"/>
      <c r="C455" s="5"/>
      <c r="D455" s="5"/>
      <c r="E455" s="6"/>
    </row>
    <row r="456" spans="1:5" ht="14.25" customHeight="1">
      <c r="A456" s="5"/>
      <c r="B456" s="5"/>
      <c r="C456" s="5"/>
      <c r="D456" s="5"/>
      <c r="E456" s="6"/>
    </row>
    <row r="457" spans="1:5" ht="14.25" customHeight="1">
      <c r="A457" s="5"/>
      <c r="B457" s="5"/>
      <c r="C457" s="5"/>
      <c r="D457" s="5"/>
      <c r="E457" s="6"/>
    </row>
    <row r="458" spans="1:5" ht="14.25" customHeight="1">
      <c r="A458" s="5"/>
      <c r="B458" s="5"/>
      <c r="C458" s="5"/>
      <c r="D458" s="5"/>
      <c r="E458" s="6"/>
    </row>
    <row r="459" spans="1:5" ht="14.25" customHeight="1">
      <c r="A459" s="5"/>
      <c r="B459" s="5"/>
      <c r="C459" s="5"/>
      <c r="D459" s="5"/>
      <c r="E459" s="6"/>
    </row>
    <row r="460" spans="1:5" ht="14.25" customHeight="1">
      <c r="A460" s="5"/>
      <c r="B460" s="5"/>
      <c r="C460" s="5"/>
      <c r="D460" s="5"/>
      <c r="E460" s="6"/>
    </row>
    <row r="461" spans="1:5" ht="14.25" customHeight="1">
      <c r="A461" s="5"/>
      <c r="B461" s="5"/>
      <c r="C461" s="5"/>
      <c r="D461" s="5"/>
      <c r="E461" s="6"/>
    </row>
    <row r="462" spans="1:5" ht="14.25" customHeight="1">
      <c r="A462" s="5"/>
      <c r="B462" s="5"/>
      <c r="C462" s="5"/>
      <c r="D462" s="5"/>
      <c r="E462" s="6"/>
    </row>
    <row r="463" spans="1:5" ht="14.25" customHeight="1">
      <c r="A463" s="5"/>
      <c r="B463" s="5"/>
      <c r="C463" s="5"/>
      <c r="D463" s="5"/>
      <c r="E463" s="6"/>
    </row>
    <row r="464" spans="1:5" ht="14.25" customHeight="1">
      <c r="A464" s="5"/>
      <c r="B464" s="5"/>
      <c r="C464" s="5"/>
      <c r="D464" s="5"/>
      <c r="E464" s="6"/>
    </row>
    <row r="465" spans="1:5" ht="14.25" customHeight="1">
      <c r="A465" s="5"/>
      <c r="B465" s="5"/>
      <c r="C465" s="5"/>
      <c r="D465" s="5"/>
      <c r="E465" s="6"/>
    </row>
    <row r="466" spans="1:5" ht="14.25" customHeight="1">
      <c r="A466" s="5"/>
      <c r="B466" s="5"/>
      <c r="C466" s="5"/>
      <c r="D466" s="5"/>
      <c r="E466" s="6"/>
    </row>
    <row r="467" spans="1:5" ht="14.25" customHeight="1">
      <c r="A467" s="5"/>
      <c r="B467" s="5"/>
      <c r="C467" s="5"/>
      <c r="D467" s="5"/>
      <c r="E467" s="6"/>
    </row>
    <row r="468" spans="1:5" ht="14.25" customHeight="1">
      <c r="A468" s="5"/>
      <c r="B468" s="5"/>
      <c r="C468" s="5"/>
      <c r="D468" s="5"/>
      <c r="E468" s="6"/>
    </row>
    <row r="469" spans="1:5" ht="14.25" customHeight="1">
      <c r="A469" s="5"/>
      <c r="B469" s="5"/>
      <c r="C469" s="5"/>
      <c r="D469" s="5"/>
      <c r="E469" s="6"/>
    </row>
    <row r="470" spans="1:5" ht="14.25" customHeight="1">
      <c r="A470" s="5"/>
      <c r="B470" s="5"/>
      <c r="C470" s="5"/>
      <c r="D470" s="5"/>
      <c r="E470" s="6"/>
    </row>
    <row r="471" spans="1:5" ht="14.25" customHeight="1">
      <c r="A471" s="5"/>
      <c r="B471" s="5"/>
      <c r="C471" s="5"/>
      <c r="D471" s="5"/>
      <c r="E471" s="6"/>
    </row>
    <row r="472" spans="1:5" ht="14.25" customHeight="1">
      <c r="A472" s="5"/>
      <c r="B472" s="5"/>
      <c r="C472" s="5"/>
      <c r="D472" s="5"/>
      <c r="E472" s="6"/>
    </row>
    <row r="473" spans="1:5" ht="14.25" customHeight="1">
      <c r="A473" s="5"/>
      <c r="B473" s="5"/>
      <c r="C473" s="5"/>
      <c r="D473" s="5"/>
      <c r="E473" s="6"/>
    </row>
    <row r="474" spans="1:5" ht="14.25" customHeight="1">
      <c r="A474" s="5"/>
      <c r="B474" s="5"/>
      <c r="C474" s="5"/>
      <c r="D474" s="5"/>
      <c r="E474" s="6"/>
    </row>
    <row r="475" spans="1:5" ht="14.25" customHeight="1">
      <c r="A475" s="5"/>
      <c r="B475" s="5"/>
      <c r="C475" s="5"/>
      <c r="D475" s="5"/>
      <c r="E475" s="6"/>
    </row>
    <row r="476" spans="1:5" ht="14.25" customHeight="1">
      <c r="A476" s="5"/>
      <c r="B476" s="5"/>
      <c r="C476" s="5"/>
      <c r="D476" s="5"/>
      <c r="E476" s="6"/>
    </row>
    <row r="477" spans="1:5" ht="14.25" customHeight="1">
      <c r="A477" s="5"/>
      <c r="B477" s="5"/>
      <c r="C477" s="5"/>
      <c r="D477" s="5"/>
      <c r="E477" s="6"/>
    </row>
    <row r="478" spans="1:5" ht="14.25" customHeight="1">
      <c r="A478" s="5"/>
      <c r="B478" s="5"/>
      <c r="C478" s="5"/>
      <c r="D478" s="5"/>
      <c r="E478" s="6"/>
    </row>
    <row r="479" spans="1:5" ht="14.25" customHeight="1">
      <c r="A479" s="5"/>
      <c r="B479" s="5"/>
      <c r="C479" s="5"/>
      <c r="D479" s="5"/>
      <c r="E479" s="6"/>
    </row>
    <row r="480" spans="1:5" ht="14.25" customHeight="1">
      <c r="A480" s="5"/>
      <c r="B480" s="5"/>
      <c r="C480" s="5"/>
      <c r="D480" s="5"/>
      <c r="E480" s="6"/>
    </row>
    <row r="481" spans="1:5" ht="14.25" customHeight="1">
      <c r="A481" s="5"/>
      <c r="B481" s="5"/>
      <c r="C481" s="5"/>
      <c r="D481" s="5"/>
      <c r="E481" s="6"/>
    </row>
    <row r="482" spans="1:5" ht="14.25" customHeight="1">
      <c r="A482" s="5"/>
      <c r="B482" s="5"/>
      <c r="C482" s="5"/>
      <c r="D482" s="5"/>
      <c r="E482" s="6"/>
    </row>
    <row r="483" spans="1:5" ht="14.25" customHeight="1">
      <c r="A483" s="5"/>
      <c r="B483" s="5"/>
      <c r="C483" s="5"/>
      <c r="D483" s="5"/>
      <c r="E483" s="6"/>
    </row>
    <row r="484" spans="1:5" ht="14.25" customHeight="1">
      <c r="A484" s="5"/>
      <c r="B484" s="5"/>
      <c r="C484" s="5"/>
      <c r="D484" s="5"/>
      <c r="E484" s="6"/>
    </row>
    <row r="485" spans="1:5" ht="14.25" customHeight="1">
      <c r="A485" s="5"/>
      <c r="B485" s="5"/>
      <c r="C485" s="5"/>
      <c r="D485" s="5"/>
      <c r="E485" s="6"/>
    </row>
    <row r="486" spans="1:5" ht="14.25" customHeight="1">
      <c r="A486" s="5"/>
      <c r="B486" s="5"/>
      <c r="C486" s="5"/>
      <c r="D486" s="5"/>
      <c r="E486" s="6"/>
    </row>
    <row r="487" spans="1:5" ht="14.25" customHeight="1">
      <c r="A487" s="5"/>
      <c r="B487" s="5"/>
      <c r="C487" s="5"/>
      <c r="D487" s="5"/>
      <c r="E487" s="6"/>
    </row>
    <row r="488" spans="1:5" ht="14.25" customHeight="1">
      <c r="A488" s="5"/>
      <c r="B488" s="5"/>
      <c r="C488" s="5"/>
      <c r="D488" s="5"/>
      <c r="E488" s="6"/>
    </row>
    <row r="489" spans="1:5" ht="14.25" customHeight="1">
      <c r="A489" s="5"/>
      <c r="B489" s="5"/>
      <c r="C489" s="5"/>
      <c r="D489" s="5"/>
      <c r="E489" s="6"/>
    </row>
    <row r="490" spans="1:5" ht="14.25" customHeight="1">
      <c r="A490" s="5"/>
      <c r="B490" s="5"/>
      <c r="C490" s="5"/>
      <c r="D490" s="5"/>
      <c r="E490" s="6"/>
    </row>
    <row r="491" spans="1:5" ht="14.25" customHeight="1">
      <c r="A491" s="5"/>
      <c r="B491" s="5"/>
      <c r="C491" s="5"/>
      <c r="D491" s="5"/>
      <c r="E491" s="6"/>
    </row>
    <row r="492" spans="1:5" ht="14.25" customHeight="1">
      <c r="A492" s="5"/>
      <c r="B492" s="5"/>
      <c r="C492" s="5"/>
      <c r="D492" s="5"/>
      <c r="E492" s="6"/>
    </row>
    <row r="493" spans="1:5" ht="14.25" customHeight="1">
      <c r="A493" s="5"/>
      <c r="B493" s="5"/>
      <c r="C493" s="5"/>
      <c r="D493" s="5"/>
      <c r="E493" s="6"/>
    </row>
    <row r="494" spans="1:5" ht="14.25" customHeight="1">
      <c r="A494" s="5"/>
      <c r="B494" s="5"/>
      <c r="C494" s="5"/>
      <c r="D494" s="5"/>
      <c r="E494" s="6"/>
    </row>
    <row r="495" spans="1:5" ht="14.25" customHeight="1">
      <c r="A495" s="5"/>
      <c r="B495" s="5"/>
      <c r="C495" s="5"/>
      <c r="D495" s="5"/>
      <c r="E495" s="6"/>
    </row>
    <row r="496" spans="1:5" ht="14.25" customHeight="1">
      <c r="A496" s="5"/>
      <c r="B496" s="5"/>
      <c r="C496" s="5"/>
      <c r="D496" s="5"/>
      <c r="E496" s="6"/>
    </row>
    <row r="497" spans="1:5" ht="14.25" customHeight="1">
      <c r="A497" s="5"/>
      <c r="B497" s="5"/>
      <c r="C497" s="5"/>
      <c r="D497" s="5"/>
      <c r="E497" s="6"/>
    </row>
    <row r="498" spans="1:5" ht="14.25" customHeight="1">
      <c r="A498" s="5"/>
      <c r="B498" s="5"/>
      <c r="C498" s="5"/>
      <c r="D498" s="5"/>
      <c r="E498" s="6"/>
    </row>
    <row r="499" spans="1:5" ht="14.25" customHeight="1">
      <c r="A499" s="5"/>
      <c r="B499" s="5"/>
      <c r="C499" s="5"/>
      <c r="D499" s="5"/>
      <c r="E499" s="6"/>
    </row>
    <row r="500" spans="1:5" ht="14.25" customHeight="1">
      <c r="A500" s="5"/>
      <c r="B500" s="5"/>
      <c r="C500" s="5"/>
      <c r="D500" s="5"/>
      <c r="E500" s="6"/>
    </row>
    <row r="501" spans="1:5" ht="14.25" customHeight="1">
      <c r="A501" s="5"/>
      <c r="B501" s="5"/>
      <c r="C501" s="5"/>
      <c r="D501" s="5"/>
      <c r="E501" s="6"/>
    </row>
    <row r="502" spans="1:5" ht="14.25" customHeight="1">
      <c r="A502" s="5"/>
      <c r="B502" s="5"/>
      <c r="C502" s="5"/>
      <c r="D502" s="5"/>
      <c r="E502" s="6"/>
    </row>
    <row r="503" spans="1:5" ht="14.25" customHeight="1">
      <c r="A503" s="5"/>
      <c r="B503" s="5"/>
      <c r="C503" s="5"/>
      <c r="D503" s="5"/>
      <c r="E503" s="6"/>
    </row>
    <row r="504" spans="1:5" ht="14.25" customHeight="1">
      <c r="A504" s="5"/>
      <c r="B504" s="5"/>
      <c r="C504" s="5"/>
      <c r="D504" s="5"/>
      <c r="E504" s="6"/>
    </row>
    <row r="505" spans="1:5" ht="14.25" customHeight="1">
      <c r="A505" s="5"/>
      <c r="B505" s="5"/>
      <c r="C505" s="5"/>
      <c r="D505" s="5"/>
      <c r="E505" s="6"/>
    </row>
    <row r="506" spans="1:5" ht="14.25" customHeight="1">
      <c r="A506" s="5"/>
      <c r="B506" s="5"/>
      <c r="C506" s="5"/>
      <c r="D506" s="5"/>
      <c r="E506" s="6"/>
    </row>
    <row r="507" spans="1:5" ht="14.25" customHeight="1">
      <c r="A507" s="5"/>
      <c r="B507" s="5"/>
      <c r="C507" s="5"/>
      <c r="D507" s="5"/>
      <c r="E507" s="6"/>
    </row>
    <row r="508" spans="1:5" ht="14.25" customHeight="1">
      <c r="A508" s="5"/>
      <c r="B508" s="5"/>
      <c r="C508" s="5"/>
      <c r="D508" s="5"/>
      <c r="E508" s="6"/>
    </row>
    <row r="509" spans="1:5" ht="14.25" customHeight="1">
      <c r="A509" s="5"/>
      <c r="B509" s="5"/>
      <c r="C509" s="5"/>
      <c r="D509" s="5"/>
      <c r="E509" s="6"/>
    </row>
    <row r="510" spans="1:5" ht="14.25" customHeight="1">
      <c r="A510" s="5"/>
      <c r="B510" s="5"/>
      <c r="C510" s="5"/>
      <c r="D510" s="5"/>
      <c r="E510" s="6"/>
    </row>
    <row r="511" spans="1:5" ht="14.25" customHeight="1">
      <c r="A511" s="5"/>
      <c r="B511" s="5"/>
      <c r="C511" s="5"/>
      <c r="D511" s="5"/>
      <c r="E511" s="6"/>
    </row>
    <row r="512" spans="1:5" ht="14.25" customHeight="1">
      <c r="A512" s="5"/>
      <c r="B512" s="5"/>
      <c r="C512" s="5"/>
      <c r="D512" s="5"/>
      <c r="E512" s="6"/>
    </row>
    <row r="513" spans="1:5" ht="14.25" customHeight="1">
      <c r="A513" s="5"/>
      <c r="B513" s="5"/>
      <c r="C513" s="5"/>
      <c r="D513" s="5"/>
      <c r="E513" s="6"/>
    </row>
    <row r="514" spans="1:5" ht="14.25" customHeight="1">
      <c r="A514" s="5"/>
      <c r="B514" s="5"/>
      <c r="C514" s="5"/>
      <c r="D514" s="5"/>
      <c r="E514" s="6"/>
    </row>
    <row r="515" spans="1:5" ht="14.25" customHeight="1">
      <c r="A515" s="5"/>
      <c r="B515" s="5"/>
      <c r="C515" s="5"/>
      <c r="D515" s="5"/>
      <c r="E515" s="6"/>
    </row>
    <row r="516" spans="1:5" ht="14.25" customHeight="1">
      <c r="A516" s="5"/>
      <c r="B516" s="5"/>
      <c r="C516" s="5"/>
      <c r="D516" s="5"/>
      <c r="E516" s="6"/>
    </row>
    <row r="517" spans="1:5" ht="14.25" customHeight="1">
      <c r="A517" s="5"/>
      <c r="B517" s="5"/>
      <c r="C517" s="5"/>
      <c r="D517" s="5"/>
      <c r="E517" s="6"/>
    </row>
    <row r="518" spans="1:5" ht="14.25" customHeight="1">
      <c r="A518" s="5"/>
      <c r="B518" s="5"/>
      <c r="C518" s="5"/>
      <c r="D518" s="5"/>
      <c r="E518" s="6"/>
    </row>
    <row r="519" spans="1:5" ht="14.25" customHeight="1">
      <c r="A519" s="5"/>
      <c r="B519" s="5"/>
      <c r="C519" s="5"/>
      <c r="D519" s="5"/>
      <c r="E519" s="6"/>
    </row>
    <row r="520" spans="1:5" ht="14.25" customHeight="1">
      <c r="A520" s="5"/>
      <c r="B520" s="5"/>
      <c r="C520" s="5"/>
      <c r="D520" s="5"/>
      <c r="E520" s="6"/>
    </row>
    <row r="521" spans="1:5" ht="14.25" customHeight="1">
      <c r="A521" s="5"/>
      <c r="B521" s="5"/>
      <c r="C521" s="5"/>
      <c r="D521" s="5"/>
      <c r="E521" s="6"/>
    </row>
    <row r="522" spans="1:5" ht="14.25" customHeight="1">
      <c r="A522" s="5"/>
      <c r="B522" s="5"/>
      <c r="C522" s="5"/>
      <c r="D522" s="5"/>
      <c r="E522" s="6"/>
    </row>
    <row r="523" spans="1:5" ht="14.25" customHeight="1">
      <c r="A523" s="5"/>
      <c r="B523" s="5"/>
      <c r="C523" s="5"/>
      <c r="D523" s="5"/>
      <c r="E523" s="6"/>
    </row>
    <row r="524" spans="1:5" ht="14.25" customHeight="1">
      <c r="A524" s="5"/>
      <c r="B524" s="5"/>
      <c r="C524" s="5"/>
      <c r="D524" s="5"/>
      <c r="E524" s="6"/>
    </row>
    <row r="525" spans="1:5" ht="14.25" customHeight="1">
      <c r="A525" s="5"/>
      <c r="B525" s="5"/>
      <c r="C525" s="5"/>
      <c r="D525" s="5"/>
      <c r="E525" s="6"/>
    </row>
    <row r="526" spans="1:5" ht="14.25" customHeight="1">
      <c r="A526" s="5"/>
      <c r="B526" s="5"/>
      <c r="C526" s="5"/>
      <c r="D526" s="5"/>
      <c r="E526" s="6"/>
    </row>
    <row r="527" spans="1:5" ht="14.25" customHeight="1">
      <c r="A527" s="5"/>
      <c r="B527" s="5"/>
      <c r="C527" s="5"/>
      <c r="D527" s="5"/>
      <c r="E527" s="6"/>
    </row>
    <row r="528" spans="1:5" ht="14.25" customHeight="1">
      <c r="A528" s="5"/>
      <c r="B528" s="5"/>
      <c r="C528" s="5"/>
      <c r="D528" s="5"/>
      <c r="E528" s="6"/>
    </row>
    <row r="529" spans="1:5" ht="14.25" customHeight="1">
      <c r="A529" s="5"/>
      <c r="B529" s="5"/>
      <c r="C529" s="5"/>
      <c r="D529" s="5"/>
      <c r="E529" s="6"/>
    </row>
    <row r="530" spans="1:5" ht="14.25" customHeight="1">
      <c r="A530" s="5"/>
      <c r="B530" s="5"/>
      <c r="C530" s="5"/>
      <c r="D530" s="5"/>
      <c r="E530" s="6"/>
    </row>
    <row r="531" spans="1:5" ht="14.25" customHeight="1">
      <c r="A531" s="5"/>
      <c r="B531" s="5"/>
      <c r="C531" s="5"/>
      <c r="D531" s="5"/>
      <c r="E531" s="6"/>
    </row>
    <row r="532" spans="1:5" ht="14.25" customHeight="1">
      <c r="A532" s="5"/>
      <c r="B532" s="5"/>
      <c r="C532" s="5"/>
      <c r="D532" s="5"/>
      <c r="E532" s="6"/>
    </row>
    <row r="533" spans="1:5" ht="14.25" customHeight="1">
      <c r="A533" s="5"/>
      <c r="B533" s="5"/>
      <c r="C533" s="5"/>
      <c r="D533" s="5"/>
      <c r="E533" s="6"/>
    </row>
    <row r="534" spans="1:5" ht="14.25" customHeight="1">
      <c r="A534" s="5"/>
      <c r="B534" s="5"/>
      <c r="C534" s="5"/>
      <c r="D534" s="5"/>
      <c r="E534" s="6"/>
    </row>
    <row r="535" spans="1:5" ht="14.25" customHeight="1">
      <c r="A535" s="5"/>
      <c r="B535" s="5"/>
      <c r="C535" s="5"/>
      <c r="D535" s="5"/>
      <c r="E535" s="6"/>
    </row>
    <row r="536" spans="1:5" ht="14.25" customHeight="1">
      <c r="A536" s="5"/>
      <c r="B536" s="5"/>
      <c r="C536" s="5"/>
      <c r="D536" s="5"/>
      <c r="E536" s="6"/>
    </row>
    <row r="537" spans="1:5" ht="14.25" customHeight="1">
      <c r="A537" s="5"/>
      <c r="B537" s="5"/>
      <c r="C537" s="5"/>
      <c r="D537" s="5"/>
      <c r="E537" s="6"/>
    </row>
    <row r="538" spans="1:5" ht="14.25" customHeight="1">
      <c r="A538" s="5"/>
      <c r="B538" s="5"/>
      <c r="C538" s="5"/>
      <c r="D538" s="5"/>
      <c r="E538" s="6"/>
    </row>
    <row r="539" spans="1:5" ht="14.25" customHeight="1">
      <c r="A539" s="5"/>
      <c r="B539" s="5"/>
      <c r="C539" s="5"/>
      <c r="D539" s="5"/>
      <c r="E539" s="6"/>
    </row>
    <row r="540" spans="1:5" ht="14.25" customHeight="1">
      <c r="A540" s="5"/>
      <c r="B540" s="5"/>
      <c r="C540" s="5"/>
      <c r="D540" s="5"/>
      <c r="E540" s="6"/>
    </row>
    <row r="541" spans="1:5" ht="14.25" customHeight="1">
      <c r="A541" s="5"/>
      <c r="B541" s="5"/>
      <c r="C541" s="5"/>
      <c r="D541" s="5"/>
      <c r="E541" s="6"/>
    </row>
    <row r="542" spans="1:5" ht="14.25" customHeight="1">
      <c r="A542" s="5"/>
      <c r="B542" s="5"/>
      <c r="C542" s="5"/>
      <c r="D542" s="5"/>
      <c r="E542" s="6"/>
    </row>
    <row r="543" spans="1:5" ht="14.25" customHeight="1">
      <c r="A543" s="5"/>
      <c r="B543" s="5"/>
      <c r="C543" s="5"/>
      <c r="D543" s="5"/>
      <c r="E543" s="6"/>
    </row>
    <row r="544" spans="1:5" ht="14.25" customHeight="1">
      <c r="A544" s="5"/>
      <c r="B544" s="5"/>
      <c r="C544" s="5"/>
      <c r="D544" s="5"/>
      <c r="E544" s="6"/>
    </row>
    <row r="545" spans="1:5" ht="14.25" customHeight="1">
      <c r="A545" s="5"/>
      <c r="B545" s="5"/>
      <c r="C545" s="5"/>
      <c r="D545" s="5"/>
      <c r="E545" s="6"/>
    </row>
    <row r="546" spans="1:5" ht="14.25" customHeight="1">
      <c r="A546" s="5"/>
      <c r="B546" s="5"/>
      <c r="C546" s="5"/>
      <c r="D546" s="5"/>
      <c r="E546" s="6"/>
    </row>
    <row r="547" spans="1:5" ht="14.25" customHeight="1">
      <c r="A547" s="5"/>
      <c r="B547" s="5"/>
      <c r="C547" s="5"/>
      <c r="D547" s="5"/>
      <c r="E547" s="6"/>
    </row>
    <row r="548" spans="1:5" ht="14.25" customHeight="1">
      <c r="A548" s="5"/>
      <c r="B548" s="5"/>
      <c r="C548" s="5"/>
      <c r="D548" s="5"/>
      <c r="E548" s="6"/>
    </row>
    <row r="549" spans="1:5" ht="14.25" customHeight="1">
      <c r="A549" s="5"/>
      <c r="B549" s="5"/>
      <c r="C549" s="5"/>
      <c r="D549" s="5"/>
      <c r="E549" s="6"/>
    </row>
    <row r="550" spans="1:5" ht="14.25" customHeight="1">
      <c r="A550" s="5"/>
      <c r="B550" s="5"/>
      <c r="C550" s="5"/>
      <c r="D550" s="5"/>
      <c r="E550" s="6"/>
    </row>
    <row r="551" spans="1:5" ht="14.25" customHeight="1">
      <c r="A551" s="5"/>
      <c r="B551" s="5"/>
      <c r="C551" s="5"/>
      <c r="D551" s="5"/>
      <c r="E551" s="6"/>
    </row>
    <row r="552" spans="1:5" ht="14.25" customHeight="1">
      <c r="A552" s="5"/>
      <c r="B552" s="5"/>
      <c r="C552" s="5"/>
      <c r="D552" s="5"/>
      <c r="E552" s="6"/>
    </row>
    <row r="553" spans="1:5" ht="14.25" customHeight="1">
      <c r="A553" s="5"/>
      <c r="B553" s="5"/>
      <c r="C553" s="5"/>
      <c r="D553" s="5"/>
      <c r="E553" s="6"/>
    </row>
    <row r="554" spans="1:5" ht="14.25" customHeight="1">
      <c r="A554" s="5"/>
      <c r="B554" s="5"/>
      <c r="C554" s="5"/>
      <c r="D554" s="5"/>
      <c r="E554" s="6"/>
    </row>
    <row r="555" spans="1:5" ht="14.25" customHeight="1">
      <c r="A555" s="5"/>
      <c r="B555" s="5"/>
      <c r="C555" s="5"/>
      <c r="D555" s="5"/>
      <c r="E555" s="6"/>
    </row>
    <row r="556" spans="1:5" ht="14.25" customHeight="1">
      <c r="A556" s="5"/>
      <c r="B556" s="5"/>
      <c r="C556" s="5"/>
      <c r="D556" s="5"/>
      <c r="E556" s="6"/>
    </row>
    <row r="557" spans="1:5" ht="14.25" customHeight="1">
      <c r="A557" s="5"/>
      <c r="B557" s="5"/>
      <c r="C557" s="5"/>
      <c r="D557" s="5"/>
      <c r="E557" s="6"/>
    </row>
    <row r="558" spans="1:5" ht="14.25" customHeight="1">
      <c r="A558" s="5"/>
      <c r="B558" s="5"/>
      <c r="C558" s="5"/>
      <c r="D558" s="5"/>
      <c r="E558" s="6"/>
    </row>
    <row r="559" spans="1:5" ht="14.25" customHeight="1">
      <c r="A559" s="5"/>
      <c r="B559" s="5"/>
      <c r="C559" s="5"/>
      <c r="D559" s="5"/>
      <c r="E559" s="6"/>
    </row>
    <row r="560" spans="1:5" ht="14.25" customHeight="1">
      <c r="A560" s="5"/>
      <c r="B560" s="5"/>
      <c r="C560" s="5"/>
      <c r="D560" s="5"/>
      <c r="E560" s="6"/>
    </row>
    <row r="561" spans="1:5" ht="14.25" customHeight="1">
      <c r="A561" s="5"/>
      <c r="B561" s="5"/>
      <c r="C561" s="5"/>
      <c r="D561" s="5"/>
      <c r="E561" s="6"/>
    </row>
    <row r="562" spans="1:5" ht="14.25" customHeight="1">
      <c r="A562" s="5"/>
      <c r="B562" s="5"/>
      <c r="C562" s="5"/>
      <c r="D562" s="5"/>
      <c r="E562" s="6"/>
    </row>
    <row r="563" spans="1:5" ht="14.25" customHeight="1">
      <c r="A563" s="5"/>
      <c r="B563" s="5"/>
      <c r="C563" s="5"/>
      <c r="D563" s="5"/>
      <c r="E563" s="6"/>
    </row>
    <row r="564" spans="1:5" ht="14.25" customHeight="1">
      <c r="A564" s="5"/>
      <c r="B564" s="5"/>
      <c r="C564" s="5"/>
      <c r="D564" s="5"/>
      <c r="E564" s="6"/>
    </row>
    <row r="565" spans="1:5" ht="14.25" customHeight="1">
      <c r="A565" s="5"/>
      <c r="B565" s="5"/>
      <c r="C565" s="5"/>
      <c r="D565" s="5"/>
      <c r="E565" s="6"/>
    </row>
    <row r="566" spans="1:5" ht="14.25" customHeight="1">
      <c r="A566" s="5"/>
      <c r="B566" s="5"/>
      <c r="C566" s="5"/>
      <c r="D566" s="5"/>
      <c r="E566" s="6"/>
    </row>
    <row r="567" spans="1:5" ht="14.25" customHeight="1">
      <c r="A567" s="5"/>
      <c r="B567" s="5"/>
      <c r="C567" s="5"/>
      <c r="D567" s="5"/>
      <c r="E567" s="6"/>
    </row>
    <row r="568" spans="1:5" ht="14.25" customHeight="1">
      <c r="A568" s="5"/>
      <c r="B568" s="5"/>
      <c r="C568" s="5"/>
      <c r="D568" s="5"/>
      <c r="E568" s="6"/>
    </row>
    <row r="569" spans="1:5" ht="14.25" customHeight="1">
      <c r="A569" s="5"/>
      <c r="B569" s="5"/>
      <c r="C569" s="5"/>
      <c r="D569" s="5"/>
      <c r="E569" s="6"/>
    </row>
    <row r="570" spans="1:5" ht="14.25" customHeight="1">
      <c r="A570" s="5"/>
      <c r="B570" s="5"/>
      <c r="C570" s="5"/>
      <c r="D570" s="5"/>
      <c r="E570" s="6"/>
    </row>
    <row r="571" spans="1:5" ht="14.25" customHeight="1">
      <c r="A571" s="5"/>
      <c r="B571" s="5"/>
      <c r="C571" s="5"/>
      <c r="D571" s="5"/>
      <c r="E571" s="6"/>
    </row>
    <row r="572" spans="1:5" ht="14.25" customHeight="1">
      <c r="A572" s="5"/>
      <c r="B572" s="5"/>
      <c r="C572" s="5"/>
      <c r="D572" s="5"/>
      <c r="E572" s="6"/>
    </row>
    <row r="573" spans="1:5" ht="14.25" customHeight="1">
      <c r="A573" s="5"/>
      <c r="B573" s="5"/>
      <c r="C573" s="5"/>
      <c r="D573" s="5"/>
      <c r="E573" s="6"/>
    </row>
    <row r="574" spans="1:5" ht="14.25" customHeight="1">
      <c r="A574" s="5"/>
      <c r="B574" s="5"/>
      <c r="C574" s="5"/>
      <c r="D574" s="5"/>
      <c r="E574" s="6"/>
    </row>
    <row r="575" spans="1:5" ht="14.25" customHeight="1">
      <c r="A575" s="5"/>
      <c r="B575" s="5"/>
      <c r="C575" s="5"/>
      <c r="D575" s="5"/>
      <c r="E575" s="6"/>
    </row>
    <row r="576" spans="1:5" ht="14.25" customHeight="1">
      <c r="A576" s="5"/>
      <c r="B576" s="5"/>
      <c r="C576" s="5"/>
      <c r="D576" s="5"/>
      <c r="E576" s="6"/>
    </row>
    <row r="577" spans="1:5" ht="14.25" customHeight="1">
      <c r="A577" s="5"/>
      <c r="B577" s="5"/>
      <c r="C577" s="5"/>
      <c r="D577" s="5"/>
      <c r="E577" s="6"/>
    </row>
    <row r="578" spans="1:5" ht="14.25" customHeight="1">
      <c r="A578" s="5"/>
      <c r="B578" s="5"/>
      <c r="C578" s="5"/>
      <c r="D578" s="5"/>
      <c r="E578" s="6"/>
    </row>
    <row r="579" spans="1:5" ht="14.25" customHeight="1">
      <c r="A579" s="5"/>
      <c r="B579" s="5"/>
      <c r="C579" s="5"/>
      <c r="D579" s="5"/>
      <c r="E579" s="6"/>
    </row>
    <row r="580" spans="1:5" ht="14.25" customHeight="1">
      <c r="A580" s="5"/>
      <c r="B580" s="5"/>
      <c r="C580" s="5"/>
      <c r="D580" s="5"/>
      <c r="E580" s="6"/>
    </row>
    <row r="581" spans="1:5" ht="14.25" customHeight="1">
      <c r="A581" s="5"/>
      <c r="B581" s="5"/>
      <c r="C581" s="5"/>
      <c r="D581" s="5"/>
      <c r="E581" s="6"/>
    </row>
    <row r="582" spans="1:5" ht="14.25" customHeight="1">
      <c r="A582" s="5"/>
      <c r="B582" s="5"/>
      <c r="C582" s="5"/>
      <c r="D582" s="5"/>
      <c r="E582" s="6"/>
    </row>
    <row r="583" spans="1:5" ht="14.25" customHeight="1">
      <c r="A583" s="5"/>
      <c r="B583" s="5"/>
      <c r="C583" s="5"/>
      <c r="D583" s="5"/>
      <c r="E583" s="6"/>
    </row>
    <row r="584" spans="1:5" ht="14.25" customHeight="1">
      <c r="A584" s="5"/>
      <c r="B584" s="5"/>
      <c r="C584" s="5"/>
      <c r="D584" s="5"/>
      <c r="E584" s="6"/>
    </row>
    <row r="585" spans="1:5" ht="14.25" customHeight="1">
      <c r="A585" s="5"/>
      <c r="B585" s="5"/>
      <c r="C585" s="5"/>
      <c r="D585" s="5"/>
      <c r="E585" s="6"/>
    </row>
    <row r="586" spans="1:5" ht="14.25" customHeight="1">
      <c r="A586" s="5"/>
      <c r="B586" s="5"/>
      <c r="C586" s="5"/>
      <c r="D586" s="5"/>
      <c r="E586" s="6"/>
    </row>
    <row r="587" spans="1:5" ht="14.25" customHeight="1">
      <c r="A587" s="5"/>
      <c r="B587" s="5"/>
      <c r="C587" s="5"/>
      <c r="D587" s="5"/>
      <c r="E587" s="6"/>
    </row>
    <row r="588" spans="1:5" ht="14.25" customHeight="1">
      <c r="A588" s="5"/>
      <c r="B588" s="5"/>
      <c r="C588" s="5"/>
      <c r="D588" s="5"/>
      <c r="E588" s="6"/>
    </row>
    <row r="589" spans="1:5" ht="14.25" customHeight="1">
      <c r="A589" s="5"/>
      <c r="B589" s="5"/>
      <c r="C589" s="5"/>
      <c r="D589" s="5"/>
      <c r="E589" s="6"/>
    </row>
    <row r="590" spans="1:5" ht="14.25" customHeight="1">
      <c r="A590" s="5"/>
      <c r="B590" s="5"/>
      <c r="C590" s="5"/>
      <c r="D590" s="5"/>
      <c r="E590" s="6"/>
    </row>
    <row r="591" spans="1:5" ht="14.25" customHeight="1">
      <c r="A591" s="5"/>
      <c r="B591" s="5"/>
      <c r="C591" s="5"/>
      <c r="D591" s="5"/>
      <c r="E591" s="6"/>
    </row>
    <row r="592" spans="1:5" ht="14.25" customHeight="1">
      <c r="A592" s="5"/>
      <c r="B592" s="5"/>
      <c r="C592" s="5"/>
      <c r="D592" s="5"/>
      <c r="E592" s="6"/>
    </row>
    <row r="593" spans="1:5" ht="14.25" customHeight="1">
      <c r="A593" s="5"/>
      <c r="B593" s="5"/>
      <c r="C593" s="5"/>
      <c r="D593" s="5"/>
      <c r="E593" s="6"/>
    </row>
    <row r="594" spans="1:5" ht="14.25" customHeight="1">
      <c r="A594" s="5"/>
      <c r="B594" s="5"/>
      <c r="C594" s="5"/>
      <c r="D594" s="5"/>
      <c r="E594" s="6"/>
    </row>
    <row r="595" spans="1:5" ht="14.25" customHeight="1">
      <c r="A595" s="5"/>
      <c r="B595" s="5"/>
      <c r="C595" s="5"/>
      <c r="D595" s="5"/>
      <c r="E595" s="6"/>
    </row>
    <row r="596" spans="1:5" ht="14.25" customHeight="1">
      <c r="A596" s="5"/>
      <c r="B596" s="5"/>
      <c r="C596" s="5"/>
      <c r="D596" s="5"/>
      <c r="E596" s="6"/>
    </row>
    <row r="597" spans="1:5" ht="14.25" customHeight="1">
      <c r="A597" s="5"/>
      <c r="B597" s="5"/>
      <c r="C597" s="5"/>
      <c r="D597" s="5"/>
      <c r="E597" s="6"/>
    </row>
    <row r="598" spans="1:5" ht="14.25" customHeight="1">
      <c r="A598" s="5"/>
      <c r="B598" s="5"/>
      <c r="C598" s="5"/>
      <c r="D598" s="5"/>
      <c r="E598" s="6"/>
    </row>
    <row r="599" spans="1:5" ht="14.25" customHeight="1">
      <c r="A599" s="5"/>
      <c r="B599" s="5"/>
      <c r="C599" s="5"/>
      <c r="D599" s="5"/>
      <c r="E599" s="6"/>
    </row>
    <row r="600" spans="1:5" ht="14.25" customHeight="1">
      <c r="A600" s="5"/>
      <c r="B600" s="5"/>
      <c r="C600" s="5"/>
      <c r="D600" s="5"/>
      <c r="E600" s="6"/>
    </row>
    <row r="601" spans="1:5" ht="14.25" customHeight="1">
      <c r="A601" s="5"/>
      <c r="B601" s="5"/>
      <c r="C601" s="5"/>
      <c r="D601" s="5"/>
      <c r="E601" s="6"/>
    </row>
    <row r="602" spans="1:5" ht="14.25" customHeight="1">
      <c r="A602" s="5"/>
      <c r="B602" s="5"/>
      <c r="C602" s="5"/>
      <c r="D602" s="5"/>
      <c r="E602" s="6"/>
    </row>
    <row r="603" spans="1:5" ht="14.25" customHeight="1">
      <c r="A603" s="5"/>
      <c r="B603" s="5"/>
      <c r="C603" s="5"/>
      <c r="D603" s="5"/>
      <c r="E603" s="6"/>
    </row>
    <row r="604" spans="1:5" ht="14.25" customHeight="1">
      <c r="A604" s="5"/>
      <c r="B604" s="5"/>
      <c r="C604" s="5"/>
      <c r="D604" s="5"/>
      <c r="E604" s="6"/>
    </row>
    <row r="605" spans="1:5" ht="14.25" customHeight="1">
      <c r="A605" s="5"/>
      <c r="B605" s="5"/>
      <c r="C605" s="5"/>
      <c r="D605" s="5"/>
      <c r="E605" s="6"/>
    </row>
    <row r="606" spans="1:5" ht="14.25" customHeight="1">
      <c r="A606" s="5"/>
      <c r="B606" s="5"/>
      <c r="C606" s="5"/>
      <c r="D606" s="5"/>
      <c r="E606" s="6"/>
    </row>
    <row r="607" spans="1:5" ht="14.25" customHeight="1">
      <c r="A607" s="5"/>
      <c r="B607" s="5"/>
      <c r="C607" s="5"/>
      <c r="D607" s="5"/>
      <c r="E607" s="6"/>
    </row>
    <row r="608" spans="1:5" ht="14.25" customHeight="1">
      <c r="A608" s="5"/>
      <c r="B608" s="5"/>
      <c r="C608" s="5"/>
      <c r="D608" s="5"/>
      <c r="E608" s="6"/>
    </row>
    <row r="609" spans="1:5" ht="14.25" customHeight="1">
      <c r="A609" s="5"/>
      <c r="B609" s="5"/>
      <c r="C609" s="5"/>
      <c r="D609" s="5"/>
      <c r="E609" s="6"/>
    </row>
    <row r="610" spans="1:5" ht="14.25" customHeight="1">
      <c r="A610" s="5"/>
      <c r="B610" s="5"/>
      <c r="C610" s="5"/>
      <c r="D610" s="5"/>
      <c r="E610" s="6"/>
    </row>
    <row r="611" spans="1:5" ht="14.25" customHeight="1">
      <c r="A611" s="5"/>
      <c r="B611" s="5"/>
      <c r="C611" s="5"/>
      <c r="D611" s="5"/>
      <c r="E611" s="6"/>
    </row>
    <row r="612" spans="1:5" ht="14.25" customHeight="1">
      <c r="A612" s="5"/>
      <c r="B612" s="5"/>
      <c r="C612" s="5"/>
      <c r="D612" s="5"/>
      <c r="E612" s="6"/>
    </row>
    <row r="613" spans="1:5" ht="14.25" customHeight="1">
      <c r="A613" s="5"/>
      <c r="B613" s="5"/>
      <c r="C613" s="5"/>
      <c r="D613" s="5"/>
      <c r="E613" s="6"/>
    </row>
    <row r="614" spans="1:5" ht="14.25" customHeight="1">
      <c r="A614" s="5"/>
      <c r="B614" s="5"/>
      <c r="C614" s="5"/>
      <c r="D614" s="5"/>
      <c r="E614" s="6"/>
    </row>
    <row r="615" spans="1:5" ht="14.25" customHeight="1">
      <c r="A615" s="5"/>
      <c r="B615" s="5"/>
      <c r="C615" s="5"/>
      <c r="D615" s="5"/>
      <c r="E615" s="6"/>
    </row>
    <row r="616" spans="1:5" ht="14.25" customHeight="1">
      <c r="A616" s="5"/>
      <c r="B616" s="5"/>
      <c r="C616" s="5"/>
      <c r="D616" s="5"/>
      <c r="E616" s="6"/>
    </row>
    <row r="617" spans="1:5" ht="14.25" customHeight="1">
      <c r="A617" s="5"/>
      <c r="B617" s="5"/>
      <c r="C617" s="5"/>
      <c r="D617" s="5"/>
      <c r="E617" s="6"/>
    </row>
    <row r="618" spans="1:5" ht="14.25" customHeight="1">
      <c r="A618" s="5"/>
      <c r="B618" s="5"/>
      <c r="C618" s="5"/>
      <c r="D618" s="5"/>
      <c r="E618" s="6"/>
    </row>
    <row r="619" spans="1:5" ht="14.25" customHeight="1">
      <c r="A619" s="5"/>
      <c r="B619" s="5"/>
      <c r="C619" s="5"/>
      <c r="D619" s="5"/>
      <c r="E619" s="6"/>
    </row>
    <row r="620" spans="1:5" ht="14.25" customHeight="1">
      <c r="A620" s="5"/>
      <c r="B620" s="5"/>
      <c r="C620" s="5"/>
      <c r="D620" s="5"/>
      <c r="E620" s="6"/>
    </row>
    <row r="621" spans="1:5" ht="14.25" customHeight="1">
      <c r="A621" s="5"/>
      <c r="B621" s="5"/>
      <c r="C621" s="5"/>
      <c r="D621" s="5"/>
      <c r="E621" s="6"/>
    </row>
    <row r="622" spans="1:5" ht="14.25" customHeight="1">
      <c r="A622" s="5"/>
      <c r="B622" s="5"/>
      <c r="C622" s="5"/>
      <c r="D622" s="5"/>
      <c r="E622" s="6"/>
    </row>
    <row r="623" spans="1:5" ht="14.25" customHeight="1">
      <c r="A623" s="5"/>
      <c r="B623" s="5"/>
      <c r="C623" s="5"/>
      <c r="D623" s="5"/>
      <c r="E623" s="6"/>
    </row>
    <row r="624" spans="1:5" ht="14.25" customHeight="1">
      <c r="A624" s="5"/>
      <c r="B624" s="5"/>
      <c r="C624" s="5"/>
      <c r="D624" s="5"/>
      <c r="E624" s="6"/>
    </row>
    <row r="625" spans="1:5" ht="14.25" customHeight="1">
      <c r="A625" s="5"/>
      <c r="B625" s="5"/>
      <c r="C625" s="5"/>
      <c r="D625" s="5"/>
      <c r="E625" s="6"/>
    </row>
    <row r="626" spans="1:5" ht="14.25" customHeight="1">
      <c r="A626" s="5"/>
      <c r="B626" s="5"/>
      <c r="C626" s="5"/>
      <c r="D626" s="5"/>
      <c r="E626" s="6"/>
    </row>
    <row r="627" spans="1:5" ht="14.25" customHeight="1">
      <c r="A627" s="5"/>
      <c r="B627" s="5"/>
      <c r="C627" s="5"/>
      <c r="D627" s="5"/>
      <c r="E627" s="6"/>
    </row>
    <row r="628" spans="1:5" ht="14.25" customHeight="1">
      <c r="A628" s="5"/>
      <c r="B628" s="5"/>
      <c r="C628" s="5"/>
      <c r="D628" s="5"/>
      <c r="E628" s="6"/>
    </row>
    <row r="629" spans="1:5" ht="14.25" customHeight="1">
      <c r="A629" s="5"/>
      <c r="B629" s="5"/>
      <c r="C629" s="5"/>
      <c r="D629" s="5"/>
      <c r="E629" s="6"/>
    </row>
    <row r="630" spans="1:5" ht="14.25" customHeight="1">
      <c r="A630" s="5"/>
      <c r="B630" s="5"/>
      <c r="C630" s="5"/>
      <c r="D630" s="5"/>
      <c r="E630" s="6"/>
    </row>
    <row r="631" spans="1:5" ht="14.25" customHeight="1">
      <c r="A631" s="5"/>
      <c r="B631" s="5"/>
      <c r="C631" s="5"/>
      <c r="D631" s="5"/>
      <c r="E631" s="6"/>
    </row>
    <row r="632" spans="1:5" ht="14.25" customHeight="1">
      <c r="A632" s="5"/>
      <c r="B632" s="5"/>
      <c r="C632" s="5"/>
      <c r="D632" s="5"/>
      <c r="E632" s="6"/>
    </row>
    <row r="633" spans="1:5" ht="14.25" customHeight="1">
      <c r="A633" s="5"/>
      <c r="B633" s="5"/>
      <c r="C633" s="5"/>
      <c r="D633" s="5"/>
      <c r="E633" s="6"/>
    </row>
    <row r="634" spans="1:5" ht="14.25" customHeight="1">
      <c r="A634" s="5"/>
      <c r="B634" s="5"/>
      <c r="C634" s="5"/>
      <c r="D634" s="5"/>
      <c r="E634" s="6"/>
    </row>
    <row r="635" spans="1:5" ht="14.25" customHeight="1">
      <c r="A635" s="5"/>
      <c r="B635" s="5"/>
      <c r="C635" s="5"/>
      <c r="D635" s="5"/>
      <c r="E635" s="6"/>
    </row>
    <row r="636" spans="1:5" ht="14.25" customHeight="1">
      <c r="A636" s="5"/>
      <c r="B636" s="5"/>
      <c r="C636" s="5"/>
      <c r="D636" s="5"/>
      <c r="E636" s="6"/>
    </row>
    <row r="637" spans="1:5" ht="14.25" customHeight="1">
      <c r="A637" s="5"/>
      <c r="B637" s="5"/>
      <c r="C637" s="5"/>
      <c r="D637" s="5"/>
      <c r="E637" s="6"/>
    </row>
    <row r="638" spans="1:5" ht="14.25" customHeight="1">
      <c r="A638" s="5"/>
      <c r="B638" s="5"/>
      <c r="C638" s="5"/>
      <c r="D638" s="5"/>
      <c r="E638" s="6"/>
    </row>
    <row r="639" spans="1:5" ht="14.25" customHeight="1">
      <c r="A639" s="5"/>
      <c r="B639" s="5"/>
      <c r="C639" s="5"/>
      <c r="D639" s="5"/>
      <c r="E639" s="6"/>
    </row>
    <row r="640" spans="1:5" ht="14.25" customHeight="1">
      <c r="A640" s="5"/>
      <c r="B640" s="5"/>
      <c r="C640" s="5"/>
      <c r="D640" s="5"/>
      <c r="E640" s="6"/>
    </row>
    <row r="641" spans="1:5" ht="14.25" customHeight="1">
      <c r="A641" s="5"/>
      <c r="B641" s="5"/>
      <c r="C641" s="5"/>
      <c r="D641" s="5"/>
      <c r="E641" s="6"/>
    </row>
    <row r="642" spans="1:5" ht="14.25" customHeight="1">
      <c r="A642" s="5"/>
      <c r="B642" s="5"/>
      <c r="C642" s="5"/>
      <c r="D642" s="5"/>
      <c r="E642" s="6"/>
    </row>
    <row r="643" spans="1:5" ht="14.25" customHeight="1">
      <c r="A643" s="5"/>
      <c r="B643" s="5"/>
      <c r="C643" s="5"/>
      <c r="D643" s="5"/>
      <c r="E643" s="6"/>
    </row>
    <row r="644" spans="1:5" ht="14.25" customHeight="1">
      <c r="A644" s="5"/>
      <c r="B644" s="5"/>
      <c r="C644" s="5"/>
      <c r="D644" s="5"/>
      <c r="E644" s="6"/>
    </row>
    <row r="645" spans="1:5" ht="14.25" customHeight="1">
      <c r="A645" s="5"/>
      <c r="B645" s="5"/>
      <c r="C645" s="5"/>
      <c r="D645" s="5"/>
      <c r="E645" s="6"/>
    </row>
    <row r="646" spans="1:5" ht="14.25" customHeight="1">
      <c r="A646" s="5"/>
      <c r="B646" s="5"/>
      <c r="C646" s="5"/>
      <c r="D646" s="5"/>
      <c r="E646" s="6"/>
    </row>
    <row r="647" spans="1:5" ht="14.25" customHeight="1">
      <c r="A647" s="5"/>
      <c r="B647" s="5"/>
      <c r="C647" s="5"/>
      <c r="D647" s="5"/>
      <c r="E647" s="6"/>
    </row>
    <row r="648" spans="1:5" ht="14.25" customHeight="1">
      <c r="A648" s="5"/>
      <c r="B648" s="5"/>
      <c r="C648" s="5"/>
      <c r="D648" s="5"/>
      <c r="E648" s="6"/>
    </row>
    <row r="649" spans="1:5" ht="14.25" customHeight="1">
      <c r="A649" s="5"/>
      <c r="B649" s="5"/>
      <c r="C649" s="5"/>
      <c r="D649" s="5"/>
      <c r="E649" s="6"/>
    </row>
    <row r="650" spans="1:5" ht="14.25" customHeight="1">
      <c r="A650" s="5"/>
      <c r="B650" s="5"/>
      <c r="C650" s="5"/>
      <c r="D650" s="5"/>
      <c r="E650" s="6"/>
    </row>
    <row r="651" spans="1:5" ht="14.25" customHeight="1">
      <c r="A651" s="5"/>
      <c r="B651" s="5"/>
      <c r="C651" s="5"/>
      <c r="D651" s="5"/>
      <c r="E651" s="6"/>
    </row>
    <row r="652" spans="1:5" ht="14.25" customHeight="1">
      <c r="A652" s="5"/>
      <c r="B652" s="5"/>
      <c r="C652" s="5"/>
      <c r="D652" s="5"/>
      <c r="E652" s="6"/>
    </row>
    <row r="653" spans="1:5" ht="14.25" customHeight="1">
      <c r="A653" s="5"/>
      <c r="B653" s="5"/>
      <c r="C653" s="5"/>
      <c r="D653" s="5"/>
      <c r="E653" s="6"/>
    </row>
    <row r="654" spans="1:5" ht="14.25" customHeight="1">
      <c r="A654" s="5"/>
      <c r="B654" s="5"/>
      <c r="C654" s="5"/>
      <c r="D654" s="5"/>
      <c r="E654" s="6"/>
    </row>
    <row r="655" spans="1:5" ht="14.25" customHeight="1">
      <c r="A655" s="5"/>
      <c r="B655" s="5"/>
      <c r="C655" s="5"/>
      <c r="D655" s="5"/>
      <c r="E655" s="6"/>
    </row>
    <row r="656" spans="1:5" ht="14.25" customHeight="1">
      <c r="A656" s="5"/>
      <c r="B656" s="5"/>
      <c r="C656" s="5"/>
      <c r="D656" s="5"/>
      <c r="E656" s="6"/>
    </row>
    <row r="657" spans="1:5" ht="14.25" customHeight="1">
      <c r="A657" s="5"/>
      <c r="B657" s="5"/>
      <c r="C657" s="5"/>
      <c r="D657" s="5"/>
      <c r="E657" s="6"/>
    </row>
    <row r="658" spans="1:5" ht="14.25" customHeight="1">
      <c r="A658" s="5"/>
      <c r="B658" s="5"/>
      <c r="C658" s="5"/>
      <c r="D658" s="5"/>
      <c r="E658" s="6"/>
    </row>
    <row r="659" spans="1:5" ht="14.25" customHeight="1">
      <c r="A659" s="5"/>
      <c r="B659" s="5"/>
      <c r="C659" s="5"/>
      <c r="D659" s="5"/>
      <c r="E659" s="6"/>
    </row>
    <row r="660" spans="1:5" ht="14.25" customHeight="1">
      <c r="A660" s="5"/>
      <c r="B660" s="5"/>
      <c r="C660" s="5"/>
      <c r="D660" s="5"/>
      <c r="E660" s="6"/>
    </row>
    <row r="661" spans="1:5" ht="14.25" customHeight="1">
      <c r="A661" s="5"/>
      <c r="B661" s="5"/>
      <c r="C661" s="5"/>
      <c r="D661" s="5"/>
      <c r="E661" s="6"/>
    </row>
    <row r="662" spans="1:5" ht="14.25" customHeight="1">
      <c r="A662" s="5"/>
      <c r="B662" s="5"/>
      <c r="C662" s="5"/>
      <c r="D662" s="5"/>
      <c r="E662" s="6"/>
    </row>
    <row r="663" spans="1:5" ht="14.25" customHeight="1">
      <c r="A663" s="5"/>
      <c r="B663" s="5"/>
      <c r="C663" s="5"/>
      <c r="D663" s="5"/>
      <c r="E663" s="6"/>
    </row>
    <row r="664" spans="1:5" ht="14.25" customHeight="1">
      <c r="A664" s="5"/>
      <c r="B664" s="5"/>
      <c r="C664" s="5"/>
      <c r="D664" s="5"/>
      <c r="E664" s="6"/>
    </row>
    <row r="665" spans="1:5" ht="14.25" customHeight="1">
      <c r="A665" s="5"/>
      <c r="B665" s="5"/>
      <c r="C665" s="5"/>
      <c r="D665" s="5"/>
      <c r="E665" s="6"/>
    </row>
    <row r="666" spans="1:5" ht="14.25" customHeight="1">
      <c r="A666" s="5"/>
      <c r="B666" s="5"/>
      <c r="C666" s="5"/>
      <c r="D666" s="5"/>
      <c r="E666" s="6"/>
    </row>
    <row r="667" spans="1:5" ht="14.25" customHeight="1">
      <c r="A667" s="5"/>
      <c r="B667" s="5"/>
      <c r="C667" s="5"/>
      <c r="D667" s="5"/>
      <c r="E667" s="6"/>
    </row>
    <row r="668" spans="1:5" ht="14.25" customHeight="1">
      <c r="A668" s="5"/>
      <c r="B668" s="5"/>
      <c r="C668" s="5"/>
      <c r="D668" s="5"/>
      <c r="E668" s="6"/>
    </row>
    <row r="669" spans="1:5" ht="14.25" customHeight="1">
      <c r="A669" s="5"/>
      <c r="B669" s="5"/>
      <c r="C669" s="5"/>
      <c r="D669" s="5"/>
      <c r="E669" s="6"/>
    </row>
    <row r="670" spans="1:5" ht="14.25" customHeight="1">
      <c r="A670" s="5"/>
      <c r="B670" s="5"/>
      <c r="C670" s="5"/>
      <c r="D670" s="5"/>
      <c r="E670" s="6"/>
    </row>
    <row r="671" spans="1:5" ht="14.25" customHeight="1">
      <c r="A671" s="5"/>
      <c r="B671" s="5"/>
      <c r="C671" s="5"/>
      <c r="D671" s="5"/>
      <c r="E671" s="6"/>
    </row>
    <row r="672" spans="1:5" ht="14.25" customHeight="1">
      <c r="A672" s="5"/>
      <c r="B672" s="5"/>
      <c r="C672" s="5"/>
      <c r="D672" s="5"/>
      <c r="E672" s="6"/>
    </row>
    <row r="673" spans="1:5" ht="14.25" customHeight="1">
      <c r="A673" s="5"/>
      <c r="B673" s="5"/>
      <c r="C673" s="5"/>
      <c r="D673" s="5"/>
      <c r="E673" s="6"/>
    </row>
    <row r="674" spans="1:5" ht="14.25" customHeight="1">
      <c r="A674" s="5"/>
      <c r="B674" s="5"/>
      <c r="C674" s="5"/>
      <c r="D674" s="5"/>
      <c r="E674" s="6"/>
    </row>
    <row r="675" spans="1:5" ht="14.25" customHeight="1">
      <c r="A675" s="5"/>
      <c r="B675" s="5"/>
      <c r="C675" s="5"/>
      <c r="D675" s="5"/>
      <c r="E675" s="6"/>
    </row>
    <row r="676" spans="1:5" ht="14.25" customHeight="1">
      <c r="A676" s="5"/>
      <c r="B676" s="5"/>
      <c r="C676" s="5"/>
      <c r="D676" s="5"/>
      <c r="E676" s="6"/>
    </row>
    <row r="677" spans="1:5" ht="14.25" customHeight="1">
      <c r="A677" s="5"/>
      <c r="B677" s="5"/>
      <c r="C677" s="5"/>
      <c r="D677" s="5"/>
      <c r="E677" s="6"/>
    </row>
    <row r="678" spans="1:5" ht="14.25" customHeight="1">
      <c r="A678" s="5"/>
      <c r="B678" s="5"/>
      <c r="C678" s="5"/>
      <c r="D678" s="5"/>
      <c r="E678" s="6"/>
    </row>
    <row r="679" spans="1:5" ht="14.25" customHeight="1">
      <c r="A679" s="5"/>
      <c r="B679" s="5"/>
      <c r="C679" s="5"/>
      <c r="D679" s="5"/>
      <c r="E679" s="6"/>
    </row>
    <row r="680" spans="1:5" ht="14.25" customHeight="1">
      <c r="A680" s="5"/>
      <c r="B680" s="5"/>
      <c r="C680" s="5"/>
      <c r="D680" s="5"/>
      <c r="E680" s="6"/>
    </row>
    <row r="681" spans="1:5" ht="14.25" customHeight="1">
      <c r="A681" s="5"/>
      <c r="B681" s="5"/>
      <c r="C681" s="5"/>
      <c r="D681" s="5"/>
      <c r="E681" s="6"/>
    </row>
    <row r="682" spans="1:5" ht="14.25" customHeight="1">
      <c r="A682" s="5"/>
      <c r="B682" s="5"/>
      <c r="C682" s="5"/>
      <c r="D682" s="5"/>
      <c r="E682" s="6"/>
    </row>
    <row r="683" spans="1:5" ht="14.25" customHeight="1">
      <c r="A683" s="5"/>
      <c r="B683" s="5"/>
      <c r="C683" s="5"/>
      <c r="D683" s="5"/>
      <c r="E683" s="6"/>
    </row>
    <row r="684" spans="1:5" ht="14.25" customHeight="1">
      <c r="A684" s="5"/>
      <c r="B684" s="5"/>
      <c r="C684" s="5"/>
      <c r="D684" s="5"/>
      <c r="E684" s="6"/>
    </row>
    <row r="685" spans="1:5" ht="14.25" customHeight="1">
      <c r="A685" s="5"/>
      <c r="B685" s="5"/>
      <c r="C685" s="5"/>
      <c r="D685" s="5"/>
      <c r="E685" s="6"/>
    </row>
    <row r="686" spans="1:5" ht="14.25" customHeight="1">
      <c r="A686" s="5"/>
      <c r="B686" s="5"/>
      <c r="C686" s="5"/>
      <c r="D686" s="5"/>
      <c r="E686" s="6"/>
    </row>
    <row r="687" spans="1:5" ht="14.25" customHeight="1">
      <c r="A687" s="5"/>
      <c r="B687" s="5"/>
      <c r="C687" s="5"/>
      <c r="D687" s="5"/>
      <c r="E687" s="6"/>
    </row>
    <row r="688" spans="1:5" ht="14.25" customHeight="1">
      <c r="A688" s="5"/>
      <c r="B688" s="5"/>
      <c r="C688" s="5"/>
      <c r="D688" s="5"/>
      <c r="E688" s="6"/>
    </row>
    <row r="689" spans="1:5" ht="14.25" customHeight="1">
      <c r="A689" s="5"/>
      <c r="B689" s="5"/>
      <c r="C689" s="5"/>
      <c r="D689" s="5"/>
      <c r="E689" s="6"/>
    </row>
    <row r="690" spans="1:5" ht="14.25" customHeight="1">
      <c r="A690" s="5"/>
      <c r="B690" s="5"/>
      <c r="C690" s="5"/>
      <c r="D690" s="5"/>
      <c r="E690" s="6"/>
    </row>
    <row r="691" spans="1:5" ht="14.25" customHeight="1">
      <c r="A691" s="5"/>
      <c r="B691" s="5"/>
      <c r="C691" s="5"/>
      <c r="D691" s="5"/>
      <c r="E691" s="6"/>
    </row>
    <row r="692" spans="1:5" ht="14.25" customHeight="1">
      <c r="A692" s="5"/>
      <c r="B692" s="5"/>
      <c r="C692" s="5"/>
      <c r="D692" s="5"/>
      <c r="E692" s="6"/>
    </row>
    <row r="693" spans="1:5" ht="14.25" customHeight="1">
      <c r="A693" s="5"/>
      <c r="B693" s="5"/>
      <c r="C693" s="5"/>
      <c r="D693" s="5"/>
      <c r="E693" s="6"/>
    </row>
    <row r="694" spans="1:5" ht="14.25" customHeight="1">
      <c r="A694" s="5"/>
      <c r="B694" s="5"/>
      <c r="C694" s="5"/>
      <c r="D694" s="5"/>
      <c r="E694" s="6"/>
    </row>
    <row r="695" spans="1:5" ht="14.25" customHeight="1">
      <c r="A695" s="5"/>
      <c r="B695" s="5"/>
      <c r="C695" s="5"/>
      <c r="D695" s="5"/>
      <c r="E695" s="6"/>
    </row>
    <row r="696" spans="1:5" ht="14.25" customHeight="1">
      <c r="A696" s="5"/>
      <c r="B696" s="5"/>
      <c r="C696" s="5"/>
      <c r="D696" s="5"/>
      <c r="E696" s="6"/>
    </row>
    <row r="697" spans="1:5" ht="14.25" customHeight="1">
      <c r="A697" s="5"/>
      <c r="B697" s="5"/>
      <c r="C697" s="5"/>
      <c r="D697" s="5"/>
      <c r="E697" s="6"/>
    </row>
    <row r="698" spans="1:5" ht="14.25" customHeight="1">
      <c r="A698" s="5"/>
      <c r="B698" s="5"/>
      <c r="C698" s="5"/>
      <c r="D698" s="5"/>
      <c r="E698" s="6"/>
    </row>
    <row r="699" spans="1:5" ht="14.25" customHeight="1">
      <c r="A699" s="5"/>
      <c r="B699" s="5"/>
      <c r="C699" s="5"/>
      <c r="D699" s="5"/>
      <c r="E699" s="6"/>
    </row>
    <row r="700" spans="1:5" ht="14.25" customHeight="1">
      <c r="A700" s="5"/>
      <c r="B700" s="5"/>
      <c r="C700" s="5"/>
      <c r="D700" s="5"/>
      <c r="E700" s="6"/>
    </row>
    <row r="701" spans="1:5" ht="14.25" customHeight="1">
      <c r="A701" s="5"/>
      <c r="B701" s="5"/>
      <c r="C701" s="5"/>
      <c r="D701" s="5"/>
      <c r="E701" s="6"/>
    </row>
    <row r="702" spans="1:5" ht="14.25" customHeight="1">
      <c r="A702" s="5"/>
      <c r="B702" s="5"/>
      <c r="C702" s="5"/>
      <c r="D702" s="5"/>
      <c r="E702" s="6"/>
    </row>
    <row r="703" spans="1:5" ht="14.25" customHeight="1">
      <c r="A703" s="5"/>
      <c r="B703" s="5"/>
      <c r="C703" s="5"/>
      <c r="D703" s="5"/>
      <c r="E703" s="6"/>
    </row>
    <row r="704" spans="1:5" ht="14.25" customHeight="1">
      <c r="A704" s="5"/>
      <c r="B704" s="5"/>
      <c r="C704" s="5"/>
      <c r="D704" s="5"/>
      <c r="E704" s="6"/>
    </row>
    <row r="705" spans="1:5" ht="14.25" customHeight="1">
      <c r="A705" s="5"/>
      <c r="B705" s="5"/>
      <c r="C705" s="5"/>
      <c r="D705" s="5"/>
      <c r="E705" s="6"/>
    </row>
    <row r="706" spans="1:5" ht="14.25" customHeight="1">
      <c r="A706" s="5"/>
      <c r="B706" s="5"/>
      <c r="C706" s="5"/>
      <c r="D706" s="5"/>
      <c r="E706" s="6"/>
    </row>
    <row r="707" spans="1:5" ht="14.25" customHeight="1">
      <c r="A707" s="5"/>
      <c r="B707" s="5"/>
      <c r="C707" s="5"/>
      <c r="D707" s="5"/>
      <c r="E707" s="6"/>
    </row>
    <row r="708" spans="1:5" ht="14.25" customHeight="1">
      <c r="A708" s="5"/>
      <c r="B708" s="5"/>
      <c r="C708" s="5"/>
      <c r="D708" s="5"/>
      <c r="E708" s="6"/>
    </row>
    <row r="709" spans="1:5" ht="14.25" customHeight="1">
      <c r="A709" s="5"/>
      <c r="B709" s="5"/>
      <c r="C709" s="5"/>
      <c r="D709" s="5"/>
      <c r="E709" s="6"/>
    </row>
    <row r="710" spans="1:5" ht="14.25" customHeight="1">
      <c r="A710" s="5"/>
      <c r="B710" s="5"/>
      <c r="C710" s="5"/>
      <c r="D710" s="5"/>
      <c r="E710" s="6"/>
    </row>
    <row r="711" spans="1:5" ht="14.25" customHeight="1">
      <c r="A711" s="5"/>
      <c r="B711" s="5"/>
      <c r="C711" s="5"/>
      <c r="D711" s="5"/>
      <c r="E711" s="6"/>
    </row>
    <row r="712" spans="1:5" ht="14.25" customHeight="1">
      <c r="A712" s="5"/>
      <c r="B712" s="5"/>
      <c r="C712" s="5"/>
      <c r="D712" s="5"/>
      <c r="E712" s="6"/>
    </row>
    <row r="713" spans="1:5" ht="14.25" customHeight="1">
      <c r="A713" s="5"/>
      <c r="B713" s="5"/>
      <c r="C713" s="5"/>
      <c r="D713" s="5"/>
      <c r="E713" s="6"/>
    </row>
    <row r="714" spans="1:5" ht="14.25" customHeight="1">
      <c r="A714" s="5"/>
      <c r="B714" s="5"/>
      <c r="C714" s="5"/>
      <c r="D714" s="5"/>
      <c r="E714" s="6"/>
    </row>
    <row r="715" spans="1:5" ht="14.25" customHeight="1">
      <c r="A715" s="5"/>
      <c r="B715" s="5"/>
      <c r="C715" s="5"/>
      <c r="D715" s="5"/>
      <c r="E715" s="6"/>
    </row>
    <row r="716" spans="1:5" ht="14.25" customHeight="1">
      <c r="A716" s="5"/>
      <c r="B716" s="5"/>
      <c r="C716" s="5"/>
      <c r="D716" s="5"/>
      <c r="E716" s="6"/>
    </row>
    <row r="717" spans="1:5" ht="14.25" customHeight="1">
      <c r="A717" s="5"/>
      <c r="B717" s="5"/>
      <c r="C717" s="5"/>
      <c r="D717" s="5"/>
      <c r="E717" s="6"/>
    </row>
    <row r="718" spans="1:5" ht="14.25" customHeight="1">
      <c r="A718" s="5"/>
      <c r="B718" s="5"/>
      <c r="C718" s="5"/>
      <c r="D718" s="5"/>
      <c r="E718" s="6"/>
    </row>
    <row r="719" spans="1:5" ht="14.25" customHeight="1">
      <c r="A719" s="5"/>
      <c r="B719" s="5"/>
      <c r="C719" s="5"/>
      <c r="D719" s="5"/>
      <c r="E719" s="6"/>
    </row>
    <row r="720" spans="1:5" ht="14.25" customHeight="1">
      <c r="A720" s="5"/>
      <c r="B720" s="5"/>
      <c r="C720" s="5"/>
      <c r="D720" s="5"/>
      <c r="E720" s="6"/>
    </row>
    <row r="721" spans="1:5" ht="14.25" customHeight="1">
      <c r="A721" s="5"/>
      <c r="B721" s="5"/>
      <c r="C721" s="5"/>
      <c r="D721" s="5"/>
      <c r="E721" s="6"/>
    </row>
    <row r="722" spans="1:5" ht="14.25" customHeight="1">
      <c r="A722" s="5"/>
      <c r="B722" s="5"/>
      <c r="C722" s="5"/>
      <c r="D722" s="5"/>
      <c r="E722" s="6"/>
    </row>
    <row r="723" spans="1:5" ht="14.25" customHeight="1">
      <c r="A723" s="5"/>
      <c r="B723" s="5"/>
      <c r="C723" s="5"/>
      <c r="D723" s="5"/>
      <c r="E723" s="6"/>
    </row>
    <row r="724" spans="1:5" ht="14.25" customHeight="1">
      <c r="A724" s="5"/>
      <c r="B724" s="5"/>
      <c r="C724" s="5"/>
      <c r="D724" s="5"/>
      <c r="E724" s="6"/>
    </row>
    <row r="725" spans="1:5" ht="14.25" customHeight="1">
      <c r="A725" s="5"/>
      <c r="B725" s="5"/>
      <c r="C725" s="5"/>
      <c r="D725" s="5"/>
      <c r="E725" s="6"/>
    </row>
    <row r="726" spans="1:5" ht="14.25" customHeight="1">
      <c r="A726" s="5"/>
      <c r="B726" s="5"/>
      <c r="C726" s="5"/>
      <c r="D726" s="5"/>
      <c r="E726" s="6"/>
    </row>
    <row r="727" spans="1:5" ht="14.25" customHeight="1">
      <c r="A727" s="5"/>
      <c r="B727" s="5"/>
      <c r="C727" s="5"/>
      <c r="D727" s="5"/>
      <c r="E727" s="6"/>
    </row>
    <row r="728" spans="1:5" ht="14.25" customHeight="1">
      <c r="A728" s="5"/>
      <c r="B728" s="5"/>
      <c r="C728" s="5"/>
      <c r="D728" s="5"/>
      <c r="E728" s="6"/>
    </row>
    <row r="729" spans="1:5" ht="14.25" customHeight="1">
      <c r="A729" s="5"/>
      <c r="B729" s="5"/>
      <c r="C729" s="5"/>
      <c r="D729" s="5"/>
      <c r="E729" s="6"/>
    </row>
    <row r="730" spans="1:5" ht="14.25" customHeight="1">
      <c r="A730" s="5"/>
      <c r="B730" s="5"/>
      <c r="C730" s="5"/>
      <c r="D730" s="5"/>
      <c r="E730" s="6"/>
    </row>
    <row r="731" spans="1:5" ht="14.25" customHeight="1">
      <c r="A731" s="5"/>
      <c r="B731" s="5"/>
      <c r="C731" s="5"/>
      <c r="D731" s="5"/>
      <c r="E731" s="6"/>
    </row>
    <row r="732" spans="1:5" ht="14.25" customHeight="1">
      <c r="A732" s="5"/>
      <c r="B732" s="5"/>
      <c r="C732" s="5"/>
      <c r="D732" s="5"/>
      <c r="E732" s="6"/>
    </row>
    <row r="733" spans="1:5" ht="14.25" customHeight="1">
      <c r="A733" s="5"/>
      <c r="B733" s="5"/>
      <c r="C733" s="5"/>
      <c r="D733" s="5"/>
      <c r="E733" s="6"/>
    </row>
    <row r="734" spans="1:5" ht="14.25" customHeight="1">
      <c r="A734" s="5"/>
      <c r="B734" s="5"/>
      <c r="C734" s="5"/>
      <c r="D734" s="5"/>
      <c r="E734" s="6"/>
    </row>
    <row r="735" spans="1:5" ht="14.25" customHeight="1">
      <c r="A735" s="5"/>
      <c r="B735" s="5"/>
      <c r="C735" s="5"/>
      <c r="D735" s="5"/>
      <c r="E735" s="6"/>
    </row>
    <row r="736" spans="1:5" ht="14.25" customHeight="1">
      <c r="A736" s="5"/>
      <c r="B736" s="5"/>
      <c r="C736" s="5"/>
      <c r="D736" s="5"/>
      <c r="E736" s="6"/>
    </row>
    <row r="737" spans="1:5" ht="14.25" customHeight="1">
      <c r="A737" s="5"/>
      <c r="B737" s="5"/>
      <c r="C737" s="5"/>
      <c r="D737" s="5"/>
      <c r="E737" s="6"/>
    </row>
    <row r="738" spans="1:5" ht="14.25" customHeight="1">
      <c r="A738" s="5"/>
      <c r="B738" s="5"/>
      <c r="C738" s="5"/>
      <c r="D738" s="5"/>
      <c r="E738" s="6"/>
    </row>
    <row r="739" spans="1:5" ht="14.25" customHeight="1">
      <c r="A739" s="5"/>
      <c r="B739" s="5"/>
      <c r="C739" s="5"/>
      <c r="D739" s="5"/>
      <c r="E739" s="6"/>
    </row>
    <row r="740" spans="1:5" ht="14.25" customHeight="1">
      <c r="A740" s="5"/>
      <c r="B740" s="5"/>
      <c r="C740" s="5"/>
      <c r="D740" s="5"/>
      <c r="E740" s="6"/>
    </row>
    <row r="741" spans="1:5" ht="14.25" customHeight="1">
      <c r="A741" s="5"/>
      <c r="B741" s="5"/>
      <c r="C741" s="5"/>
      <c r="D741" s="5"/>
      <c r="E741" s="6"/>
    </row>
    <row r="742" spans="1:5" ht="14.25" customHeight="1">
      <c r="A742" s="5"/>
      <c r="B742" s="5"/>
      <c r="C742" s="5"/>
      <c r="D742" s="5"/>
      <c r="E742" s="6"/>
    </row>
    <row r="743" spans="1:5" ht="14.25" customHeight="1">
      <c r="A743" s="5"/>
      <c r="B743" s="5"/>
      <c r="C743" s="5"/>
      <c r="D743" s="5"/>
      <c r="E743" s="6"/>
    </row>
    <row r="744" spans="1:5" ht="14.25" customHeight="1">
      <c r="A744" s="5"/>
      <c r="B744" s="5"/>
      <c r="C744" s="5"/>
      <c r="D744" s="5"/>
      <c r="E744" s="6"/>
    </row>
    <row r="745" spans="1:5" ht="14.25" customHeight="1">
      <c r="A745" s="5"/>
      <c r="B745" s="5"/>
      <c r="C745" s="5"/>
      <c r="D745" s="5"/>
      <c r="E745" s="6"/>
    </row>
    <row r="746" spans="1:5" ht="14.25" customHeight="1">
      <c r="A746" s="5"/>
      <c r="B746" s="5"/>
      <c r="C746" s="5"/>
      <c r="D746" s="5"/>
      <c r="E746" s="6"/>
    </row>
    <row r="747" spans="1:5" ht="14.25" customHeight="1">
      <c r="A747" s="5"/>
      <c r="B747" s="5"/>
      <c r="C747" s="5"/>
      <c r="D747" s="5"/>
      <c r="E747" s="6"/>
    </row>
    <row r="748" spans="1:5" ht="14.25" customHeight="1">
      <c r="A748" s="5"/>
      <c r="B748" s="5"/>
      <c r="C748" s="5"/>
      <c r="D748" s="5"/>
      <c r="E748" s="6"/>
    </row>
    <row r="749" spans="1:5" ht="14.25" customHeight="1">
      <c r="A749" s="5"/>
      <c r="B749" s="5"/>
      <c r="C749" s="5"/>
      <c r="D749" s="5"/>
      <c r="E749" s="6"/>
    </row>
    <row r="750" spans="1:5" ht="14.25" customHeight="1">
      <c r="A750" s="5"/>
      <c r="B750" s="5"/>
      <c r="C750" s="5"/>
      <c r="D750" s="5"/>
      <c r="E750" s="6"/>
    </row>
    <row r="751" spans="1:5" ht="14.25" customHeight="1">
      <c r="A751" s="5"/>
      <c r="B751" s="5"/>
      <c r="C751" s="5"/>
      <c r="D751" s="5"/>
      <c r="E751" s="6"/>
    </row>
    <row r="752" spans="1:5" ht="14.25" customHeight="1">
      <c r="A752" s="5"/>
      <c r="B752" s="5"/>
      <c r="C752" s="5"/>
      <c r="D752" s="5"/>
      <c r="E752" s="6"/>
    </row>
    <row r="753" spans="1:5" ht="14.25" customHeight="1">
      <c r="A753" s="5"/>
      <c r="B753" s="5"/>
      <c r="C753" s="5"/>
      <c r="D753" s="5"/>
      <c r="E753" s="6"/>
    </row>
    <row r="754" spans="1:5" ht="14.25" customHeight="1">
      <c r="A754" s="5"/>
      <c r="B754" s="5"/>
      <c r="C754" s="5"/>
      <c r="D754" s="5"/>
      <c r="E754" s="6"/>
    </row>
    <row r="755" spans="1:5" ht="14.25" customHeight="1">
      <c r="A755" s="5"/>
      <c r="B755" s="5"/>
      <c r="C755" s="5"/>
      <c r="D755" s="5"/>
      <c r="E755" s="6"/>
    </row>
    <row r="756" spans="1:5" ht="14.25" customHeight="1">
      <c r="A756" s="5"/>
      <c r="B756" s="5"/>
      <c r="C756" s="5"/>
      <c r="D756" s="5"/>
      <c r="E756" s="6"/>
    </row>
    <row r="757" spans="1:5" ht="14.25" customHeight="1">
      <c r="A757" s="5"/>
      <c r="B757" s="5"/>
      <c r="C757" s="5"/>
      <c r="D757" s="5"/>
      <c r="E757" s="6"/>
    </row>
    <row r="758" spans="1:5" ht="14.25" customHeight="1">
      <c r="A758" s="5"/>
      <c r="B758" s="5"/>
      <c r="C758" s="5"/>
      <c r="D758" s="5"/>
      <c r="E758" s="6"/>
    </row>
    <row r="759" spans="1:5" ht="14.25" customHeight="1">
      <c r="A759" s="5"/>
      <c r="B759" s="5"/>
      <c r="C759" s="5"/>
      <c r="D759" s="5"/>
      <c r="E759" s="6"/>
    </row>
    <row r="760" spans="1:5" ht="14.25" customHeight="1">
      <c r="A760" s="5"/>
      <c r="B760" s="5"/>
      <c r="C760" s="5"/>
      <c r="D760" s="5"/>
      <c r="E760" s="6"/>
    </row>
    <row r="761" spans="1:5" ht="14.25" customHeight="1">
      <c r="A761" s="5"/>
      <c r="B761" s="5"/>
      <c r="C761" s="5"/>
      <c r="D761" s="5"/>
      <c r="E761" s="6"/>
    </row>
    <row r="762" spans="1:5" ht="14.25" customHeight="1">
      <c r="A762" s="5"/>
      <c r="B762" s="5"/>
      <c r="C762" s="5"/>
      <c r="D762" s="5"/>
      <c r="E762" s="6"/>
    </row>
    <row r="763" spans="1:5" ht="14.25" customHeight="1">
      <c r="A763" s="5"/>
      <c r="B763" s="5"/>
      <c r="C763" s="5"/>
      <c r="D763" s="5"/>
      <c r="E763" s="6"/>
    </row>
    <row r="764" spans="1:5" ht="14.25" customHeight="1">
      <c r="A764" s="5"/>
      <c r="B764" s="5"/>
      <c r="C764" s="5"/>
      <c r="D764" s="5"/>
      <c r="E764" s="6"/>
    </row>
    <row r="765" spans="1:5" ht="14.25" customHeight="1">
      <c r="A765" s="5"/>
      <c r="B765" s="5"/>
      <c r="C765" s="5"/>
      <c r="D765" s="5"/>
      <c r="E765" s="6"/>
    </row>
    <row r="766" spans="1:5" ht="14.25" customHeight="1">
      <c r="A766" s="5"/>
      <c r="B766" s="5"/>
      <c r="C766" s="5"/>
      <c r="D766" s="5"/>
      <c r="E766" s="6"/>
    </row>
    <row r="767" spans="1:5" ht="14.25" customHeight="1">
      <c r="A767" s="5"/>
      <c r="B767" s="5"/>
      <c r="C767" s="5"/>
      <c r="D767" s="5"/>
      <c r="E767" s="6"/>
    </row>
    <row r="768" spans="1:5" ht="14.25" customHeight="1">
      <c r="A768" s="5"/>
      <c r="B768" s="5"/>
      <c r="C768" s="5"/>
      <c r="D768" s="5"/>
      <c r="E768" s="6"/>
    </row>
    <row r="769" spans="1:5" ht="14.25" customHeight="1">
      <c r="A769" s="5"/>
      <c r="B769" s="5"/>
      <c r="C769" s="5"/>
      <c r="D769" s="5"/>
      <c r="E769" s="6"/>
    </row>
    <row r="770" spans="1:5" ht="14.25" customHeight="1">
      <c r="A770" s="5"/>
      <c r="B770" s="5"/>
      <c r="C770" s="5"/>
      <c r="D770" s="5"/>
      <c r="E770" s="6"/>
    </row>
    <row r="771" spans="1:5" ht="14.25" customHeight="1">
      <c r="A771" s="5"/>
      <c r="B771" s="5"/>
      <c r="C771" s="5"/>
      <c r="D771" s="5"/>
      <c r="E771" s="6"/>
    </row>
    <row r="772" spans="1:5" ht="14.25" customHeight="1">
      <c r="A772" s="5"/>
      <c r="B772" s="5"/>
      <c r="C772" s="5"/>
      <c r="D772" s="5"/>
      <c r="E772" s="6"/>
    </row>
    <row r="773" spans="1:5" ht="14.25" customHeight="1">
      <c r="A773" s="5"/>
      <c r="B773" s="5"/>
      <c r="C773" s="5"/>
      <c r="D773" s="5"/>
      <c r="E773" s="6"/>
    </row>
    <row r="774" spans="1:5" ht="14.25" customHeight="1">
      <c r="A774" s="5"/>
      <c r="B774" s="5"/>
      <c r="C774" s="5"/>
      <c r="D774" s="5"/>
      <c r="E774" s="6"/>
    </row>
    <row r="775" spans="1:5" ht="14.25" customHeight="1">
      <c r="A775" s="5"/>
      <c r="B775" s="5"/>
      <c r="C775" s="5"/>
      <c r="D775" s="5"/>
      <c r="E775" s="6"/>
    </row>
    <row r="776" spans="1:5" ht="14.25" customHeight="1">
      <c r="A776" s="5"/>
      <c r="B776" s="5"/>
      <c r="C776" s="5"/>
      <c r="D776" s="5"/>
      <c r="E776" s="6"/>
    </row>
    <row r="777" spans="1:5" ht="14.25" customHeight="1">
      <c r="A777" s="5"/>
      <c r="B777" s="5"/>
      <c r="C777" s="5"/>
      <c r="D777" s="5"/>
      <c r="E777" s="6"/>
    </row>
    <row r="778" spans="1:5" ht="14.25" customHeight="1">
      <c r="A778" s="5"/>
      <c r="B778" s="5"/>
      <c r="C778" s="5"/>
      <c r="D778" s="5"/>
      <c r="E778" s="6"/>
    </row>
    <row r="779" spans="1:5" ht="14.25" customHeight="1">
      <c r="A779" s="5"/>
      <c r="B779" s="5"/>
      <c r="C779" s="5"/>
      <c r="D779" s="5"/>
      <c r="E779" s="6"/>
    </row>
    <row r="780" spans="1:5" ht="14.25" customHeight="1">
      <c r="A780" s="5"/>
      <c r="B780" s="5"/>
      <c r="C780" s="5"/>
      <c r="D780" s="5"/>
      <c r="E780" s="6"/>
    </row>
    <row r="781" spans="1:5" ht="14.25" customHeight="1">
      <c r="A781" s="5"/>
      <c r="B781" s="5"/>
      <c r="C781" s="5"/>
      <c r="D781" s="5"/>
      <c r="E781" s="6"/>
    </row>
    <row r="782" spans="1:5" ht="14.25" customHeight="1">
      <c r="A782" s="5"/>
      <c r="B782" s="5"/>
      <c r="C782" s="5"/>
      <c r="D782" s="5"/>
      <c r="E782" s="6"/>
    </row>
    <row r="783" spans="1:5" ht="14.25" customHeight="1">
      <c r="A783" s="5"/>
      <c r="B783" s="5"/>
      <c r="C783" s="5"/>
      <c r="D783" s="5"/>
      <c r="E783" s="6"/>
    </row>
    <row r="784" spans="1:5" ht="14.25" customHeight="1">
      <c r="A784" s="5"/>
      <c r="B784" s="5"/>
      <c r="C784" s="5"/>
      <c r="D784" s="5"/>
      <c r="E784" s="6"/>
    </row>
    <row r="785" spans="1:5" ht="14.25" customHeight="1">
      <c r="A785" s="5"/>
      <c r="B785" s="5"/>
      <c r="C785" s="5"/>
      <c r="D785" s="5"/>
      <c r="E785" s="6"/>
    </row>
    <row r="786" spans="1:5" ht="14.25" customHeight="1">
      <c r="A786" s="5"/>
      <c r="B786" s="5"/>
      <c r="C786" s="5"/>
      <c r="D786" s="5"/>
      <c r="E786" s="6"/>
    </row>
    <row r="787" spans="1:5" ht="14.25" customHeight="1">
      <c r="A787" s="5"/>
      <c r="B787" s="5"/>
      <c r="C787" s="5"/>
      <c r="D787" s="5"/>
      <c r="E787" s="6"/>
    </row>
    <row r="788" spans="1:5" ht="14.25" customHeight="1">
      <c r="A788" s="5"/>
      <c r="B788" s="5"/>
      <c r="C788" s="5"/>
      <c r="D788" s="5"/>
      <c r="E788" s="6"/>
    </row>
    <row r="789" spans="1:5" ht="14.25" customHeight="1">
      <c r="A789" s="5"/>
      <c r="B789" s="5"/>
      <c r="C789" s="5"/>
      <c r="D789" s="5"/>
      <c r="E789" s="6"/>
    </row>
    <row r="790" spans="1:5" ht="14.25" customHeight="1">
      <c r="A790" s="5"/>
      <c r="B790" s="5"/>
      <c r="C790" s="5"/>
      <c r="D790" s="5"/>
      <c r="E790" s="6"/>
    </row>
    <row r="791" spans="1:5" ht="14.25" customHeight="1">
      <c r="A791" s="5"/>
      <c r="B791" s="5"/>
      <c r="C791" s="5"/>
      <c r="D791" s="5"/>
      <c r="E791" s="6"/>
    </row>
    <row r="792" spans="1:5" ht="14.25" customHeight="1">
      <c r="A792" s="5"/>
      <c r="B792" s="5"/>
      <c r="C792" s="5"/>
      <c r="D792" s="5"/>
      <c r="E792" s="6"/>
    </row>
    <row r="793" spans="1:5" ht="14.25" customHeight="1">
      <c r="A793" s="5"/>
      <c r="B793" s="5"/>
      <c r="C793" s="5"/>
      <c r="D793" s="5"/>
      <c r="E793" s="6"/>
    </row>
    <row r="794" spans="1:5" ht="14.25" customHeight="1">
      <c r="A794" s="5"/>
      <c r="B794" s="5"/>
      <c r="C794" s="5"/>
      <c r="D794" s="5"/>
      <c r="E794" s="6"/>
    </row>
    <row r="795" spans="1:5" ht="14.25" customHeight="1">
      <c r="A795" s="5"/>
      <c r="B795" s="5"/>
      <c r="C795" s="5"/>
      <c r="D795" s="5"/>
      <c r="E795" s="6"/>
    </row>
    <row r="796" spans="1:5" ht="14.25" customHeight="1">
      <c r="A796" s="5"/>
      <c r="B796" s="5"/>
      <c r="C796" s="5"/>
      <c r="D796" s="5"/>
      <c r="E796" s="6"/>
    </row>
    <row r="797" spans="1:5" ht="14.25" customHeight="1">
      <c r="A797" s="5"/>
      <c r="B797" s="5"/>
      <c r="C797" s="5"/>
      <c r="D797" s="5"/>
      <c r="E797" s="6"/>
    </row>
    <row r="798" spans="1:5" ht="14.25" customHeight="1">
      <c r="A798" s="5"/>
      <c r="B798" s="5"/>
      <c r="C798" s="5"/>
      <c r="D798" s="5"/>
      <c r="E798" s="6"/>
    </row>
    <row r="799" spans="1:5" ht="14.25" customHeight="1">
      <c r="A799" s="5"/>
      <c r="B799" s="5"/>
      <c r="C799" s="5"/>
      <c r="D799" s="5"/>
      <c r="E799" s="6"/>
    </row>
    <row r="800" spans="1:5" ht="14.25" customHeight="1">
      <c r="A800" s="5"/>
      <c r="B800" s="5"/>
      <c r="C800" s="5"/>
      <c r="D800" s="5"/>
      <c r="E800" s="6"/>
    </row>
    <row r="801" spans="1:5" ht="14.25" customHeight="1">
      <c r="A801" s="5"/>
      <c r="B801" s="5"/>
      <c r="C801" s="5"/>
      <c r="D801" s="5"/>
      <c r="E801" s="6"/>
    </row>
    <row r="802" spans="1:5" ht="14.25" customHeight="1">
      <c r="A802" s="5"/>
      <c r="B802" s="5"/>
      <c r="C802" s="5"/>
      <c r="D802" s="5"/>
      <c r="E802" s="6"/>
    </row>
    <row r="803" spans="1:5" ht="14.25" customHeight="1">
      <c r="A803" s="5"/>
      <c r="B803" s="5"/>
      <c r="C803" s="5"/>
      <c r="D803" s="5"/>
      <c r="E803" s="6"/>
    </row>
    <row r="804" spans="1:5" ht="14.25" customHeight="1">
      <c r="A804" s="5"/>
      <c r="B804" s="5"/>
      <c r="C804" s="5"/>
      <c r="D804" s="5"/>
      <c r="E804" s="6"/>
    </row>
    <row r="805" spans="1:5" ht="14.25" customHeight="1">
      <c r="A805" s="5"/>
      <c r="B805" s="5"/>
      <c r="C805" s="5"/>
      <c r="D805" s="5"/>
      <c r="E805" s="6"/>
    </row>
    <row r="806" spans="1:5" ht="14.25" customHeight="1">
      <c r="A806" s="5"/>
      <c r="B806" s="5"/>
      <c r="C806" s="5"/>
      <c r="D806" s="5"/>
      <c r="E806" s="6"/>
    </row>
    <row r="807" spans="1:5" ht="14.25" customHeight="1">
      <c r="A807" s="5"/>
      <c r="B807" s="5"/>
      <c r="C807" s="5"/>
      <c r="D807" s="5"/>
      <c r="E807" s="6"/>
    </row>
    <row r="808" spans="1:5" ht="14.25" customHeight="1">
      <c r="A808" s="5"/>
      <c r="B808" s="5"/>
      <c r="C808" s="5"/>
      <c r="D808" s="5"/>
      <c r="E808" s="6"/>
    </row>
    <row r="809" spans="1:5" ht="14.25" customHeight="1">
      <c r="A809" s="5"/>
      <c r="B809" s="5"/>
      <c r="C809" s="5"/>
      <c r="D809" s="5"/>
      <c r="E809" s="6"/>
    </row>
    <row r="810" spans="1:5" ht="14.25" customHeight="1">
      <c r="A810" s="5"/>
      <c r="B810" s="5"/>
      <c r="C810" s="5"/>
      <c r="D810" s="5"/>
      <c r="E810" s="6"/>
    </row>
    <row r="811" spans="1:5" ht="14.25" customHeight="1">
      <c r="A811" s="5"/>
      <c r="B811" s="5"/>
      <c r="C811" s="5"/>
      <c r="D811" s="5"/>
      <c r="E811" s="6"/>
    </row>
    <row r="812" spans="1:5" ht="14.25" customHeight="1">
      <c r="A812" s="5"/>
      <c r="B812" s="5"/>
      <c r="C812" s="5"/>
      <c r="D812" s="5"/>
      <c r="E812" s="6"/>
    </row>
    <row r="813" spans="1:5" ht="14.25" customHeight="1">
      <c r="A813" s="5"/>
      <c r="B813" s="5"/>
      <c r="C813" s="5"/>
      <c r="D813" s="5"/>
      <c r="E813" s="6"/>
    </row>
    <row r="814" spans="1:5" ht="14.25" customHeight="1">
      <c r="A814" s="5"/>
      <c r="B814" s="5"/>
      <c r="C814" s="5"/>
      <c r="D814" s="5"/>
      <c r="E814" s="6"/>
    </row>
    <row r="815" spans="1:5" ht="14.25" customHeight="1">
      <c r="A815" s="5"/>
      <c r="B815" s="5"/>
      <c r="C815" s="5"/>
      <c r="D815" s="5"/>
      <c r="E815" s="6"/>
    </row>
    <row r="816" spans="1:5" ht="14.25" customHeight="1">
      <c r="A816" s="5"/>
      <c r="B816" s="5"/>
      <c r="C816" s="5"/>
      <c r="D816" s="5"/>
      <c r="E816" s="6"/>
    </row>
    <row r="817" spans="1:5" ht="14.25" customHeight="1">
      <c r="A817" s="5"/>
      <c r="B817" s="5"/>
      <c r="C817" s="5"/>
      <c r="D817" s="5"/>
      <c r="E817" s="6"/>
    </row>
    <row r="818" spans="1:5" ht="14.25" customHeight="1">
      <c r="A818" s="5"/>
      <c r="B818" s="5"/>
      <c r="C818" s="5"/>
      <c r="D818" s="5"/>
      <c r="E818" s="6"/>
    </row>
    <row r="819" spans="1:5" ht="14.25" customHeight="1">
      <c r="A819" s="5"/>
      <c r="B819" s="5"/>
      <c r="C819" s="5"/>
      <c r="D819" s="5"/>
      <c r="E819" s="6"/>
    </row>
    <row r="820" spans="1:5" ht="14.25" customHeight="1">
      <c r="A820" s="5"/>
      <c r="B820" s="5"/>
      <c r="C820" s="5"/>
      <c r="D820" s="5"/>
      <c r="E820" s="6"/>
    </row>
    <row r="821" spans="1:5" ht="14.25" customHeight="1">
      <c r="A821" s="5"/>
      <c r="B821" s="5"/>
      <c r="C821" s="5"/>
      <c r="D821" s="5"/>
      <c r="E821" s="6"/>
    </row>
    <row r="822" spans="1:5" ht="14.25" customHeight="1">
      <c r="A822" s="5"/>
      <c r="B822" s="5"/>
      <c r="C822" s="5"/>
      <c r="D822" s="5"/>
      <c r="E822" s="6"/>
    </row>
    <row r="823" spans="1:5" ht="14.25" customHeight="1">
      <c r="A823" s="5"/>
      <c r="B823" s="5"/>
      <c r="C823" s="5"/>
      <c r="D823" s="5"/>
      <c r="E823" s="6"/>
    </row>
    <row r="824" spans="1:5" ht="14.25" customHeight="1">
      <c r="A824" s="5"/>
      <c r="B824" s="5"/>
      <c r="C824" s="5"/>
      <c r="D824" s="5"/>
      <c r="E824" s="6"/>
    </row>
    <row r="825" spans="1:5" ht="14.25" customHeight="1">
      <c r="A825" s="5"/>
      <c r="B825" s="5"/>
      <c r="C825" s="5"/>
      <c r="D825" s="5"/>
      <c r="E825" s="6"/>
    </row>
    <row r="826" spans="1:5" ht="14.25" customHeight="1">
      <c r="A826" s="5"/>
      <c r="B826" s="5"/>
      <c r="C826" s="5"/>
      <c r="D826" s="5"/>
      <c r="E826" s="6"/>
    </row>
    <row r="827" spans="1:5" ht="14.25" customHeight="1">
      <c r="A827" s="5"/>
      <c r="B827" s="5"/>
      <c r="C827" s="5"/>
      <c r="D827" s="5"/>
      <c r="E827" s="6"/>
    </row>
    <row r="828" spans="1:5" ht="14.25" customHeight="1">
      <c r="A828" s="5"/>
      <c r="B828" s="5"/>
      <c r="C828" s="5"/>
      <c r="D828" s="5"/>
      <c r="E828" s="6"/>
    </row>
    <row r="829" spans="1:5" ht="14.25" customHeight="1">
      <c r="A829" s="5"/>
      <c r="B829" s="5"/>
      <c r="C829" s="5"/>
      <c r="D829" s="5"/>
      <c r="E829" s="6"/>
    </row>
    <row r="830" spans="1:5" ht="14.25" customHeight="1">
      <c r="A830" s="5"/>
      <c r="B830" s="5"/>
      <c r="C830" s="5"/>
      <c r="D830" s="5"/>
      <c r="E830" s="6"/>
    </row>
    <row r="831" spans="1:5" ht="14.25" customHeight="1">
      <c r="A831" s="5"/>
      <c r="B831" s="5"/>
      <c r="C831" s="5"/>
      <c r="D831" s="5"/>
      <c r="E831" s="6"/>
    </row>
    <row r="832" spans="1:5" ht="14.25" customHeight="1">
      <c r="A832" s="5"/>
      <c r="B832" s="5"/>
      <c r="C832" s="5"/>
      <c r="D832" s="5"/>
      <c r="E832" s="6"/>
    </row>
    <row r="833" spans="1:5" ht="14.25" customHeight="1">
      <c r="A833" s="5"/>
      <c r="B833" s="5"/>
      <c r="C833" s="5"/>
      <c r="D833" s="5"/>
      <c r="E833" s="6"/>
    </row>
    <row r="834" spans="1:5" ht="14.25" customHeight="1">
      <c r="A834" s="5"/>
      <c r="B834" s="5"/>
      <c r="C834" s="5"/>
      <c r="D834" s="5"/>
      <c r="E834" s="6"/>
    </row>
    <row r="835" spans="1:5" ht="14.25" customHeight="1">
      <c r="A835" s="5"/>
      <c r="B835" s="5"/>
      <c r="C835" s="5"/>
      <c r="D835" s="5"/>
      <c r="E835" s="6"/>
    </row>
    <row r="836" spans="1:5" ht="14.25" customHeight="1">
      <c r="A836" s="5"/>
      <c r="B836" s="5"/>
      <c r="C836" s="5"/>
      <c r="D836" s="5"/>
      <c r="E836" s="6"/>
    </row>
    <row r="837" spans="1:5" ht="14.25" customHeight="1">
      <c r="A837" s="5"/>
      <c r="B837" s="5"/>
      <c r="C837" s="5"/>
      <c r="D837" s="5"/>
      <c r="E837" s="6"/>
    </row>
    <row r="838" spans="1:5" ht="14.25" customHeight="1">
      <c r="A838" s="5"/>
      <c r="B838" s="5"/>
      <c r="C838" s="5"/>
      <c r="D838" s="5"/>
      <c r="E838" s="6"/>
    </row>
    <row r="839" spans="1:5" ht="14.25" customHeight="1">
      <c r="A839" s="5"/>
      <c r="B839" s="5"/>
      <c r="C839" s="5"/>
      <c r="D839" s="5"/>
      <c r="E839" s="6"/>
    </row>
    <row r="840" spans="1:5" ht="14.25" customHeight="1">
      <c r="A840" s="5"/>
      <c r="B840" s="5"/>
      <c r="C840" s="5"/>
      <c r="D840" s="5"/>
      <c r="E840" s="6"/>
    </row>
    <row r="841" spans="1:5" ht="14.25" customHeight="1">
      <c r="A841" s="5"/>
      <c r="B841" s="5"/>
      <c r="C841" s="5"/>
      <c r="D841" s="5"/>
      <c r="E841" s="6"/>
    </row>
    <row r="842" spans="1:5" ht="14.25" customHeight="1">
      <c r="A842" s="5"/>
      <c r="B842" s="5"/>
      <c r="C842" s="5"/>
      <c r="D842" s="5"/>
      <c r="E842" s="6"/>
    </row>
    <row r="843" spans="1:5" ht="14.25" customHeight="1">
      <c r="A843" s="5"/>
      <c r="B843" s="5"/>
      <c r="C843" s="5"/>
      <c r="D843" s="5"/>
      <c r="E843" s="6"/>
    </row>
    <row r="844" spans="1:5" ht="14.25" customHeight="1">
      <c r="A844" s="5"/>
      <c r="B844" s="5"/>
      <c r="C844" s="5"/>
      <c r="D844" s="5"/>
      <c r="E844" s="6"/>
    </row>
    <row r="845" spans="1:5" ht="14.25" customHeight="1">
      <c r="A845" s="5"/>
      <c r="B845" s="5"/>
      <c r="C845" s="5"/>
      <c r="D845" s="5"/>
      <c r="E845" s="6"/>
    </row>
    <row r="846" spans="1:5" ht="14.25" customHeight="1">
      <c r="A846" s="5"/>
      <c r="B846" s="5"/>
      <c r="C846" s="5"/>
      <c r="D846" s="5"/>
      <c r="E846" s="6"/>
    </row>
    <row r="847" spans="1:5" ht="14.25" customHeight="1">
      <c r="A847" s="5"/>
      <c r="B847" s="5"/>
      <c r="C847" s="5"/>
      <c r="D847" s="5"/>
      <c r="E847" s="6"/>
    </row>
    <row r="848" spans="1:5" ht="14.25" customHeight="1">
      <c r="A848" s="5"/>
      <c r="B848" s="5"/>
      <c r="C848" s="5"/>
      <c r="D848" s="5"/>
      <c r="E848" s="6"/>
    </row>
    <row r="849" spans="1:5" ht="14.25" customHeight="1">
      <c r="A849" s="5"/>
      <c r="B849" s="5"/>
      <c r="C849" s="5"/>
      <c r="D849" s="5"/>
      <c r="E849" s="6"/>
    </row>
    <row r="850" spans="1:5" ht="14.25" customHeight="1">
      <c r="A850" s="5"/>
      <c r="B850" s="5"/>
      <c r="C850" s="5"/>
      <c r="D850" s="5"/>
      <c r="E850" s="6"/>
    </row>
    <row r="851" spans="1:5" ht="14.25" customHeight="1">
      <c r="A851" s="5"/>
      <c r="B851" s="5"/>
      <c r="C851" s="5"/>
      <c r="D851" s="5"/>
      <c r="E851" s="6"/>
    </row>
    <row r="852" spans="1:5" ht="14.25" customHeight="1">
      <c r="A852" s="5"/>
      <c r="B852" s="5"/>
      <c r="C852" s="5"/>
      <c r="D852" s="5"/>
      <c r="E852" s="6"/>
    </row>
    <row r="853" spans="1:5" ht="14.25" customHeight="1">
      <c r="A853" s="5"/>
      <c r="B853" s="5"/>
      <c r="C853" s="5"/>
      <c r="D853" s="5"/>
      <c r="E853" s="6"/>
    </row>
    <row r="854" spans="1:5" ht="14.25" customHeight="1">
      <c r="A854" s="5"/>
      <c r="B854" s="5"/>
      <c r="C854" s="5"/>
      <c r="D854" s="5"/>
      <c r="E854" s="6"/>
    </row>
    <row r="855" spans="1:5" ht="14.25" customHeight="1">
      <c r="A855" s="5"/>
      <c r="B855" s="5"/>
      <c r="C855" s="5"/>
      <c r="D855" s="5"/>
      <c r="E855" s="6"/>
    </row>
    <row r="856" spans="1:5" ht="14.25" customHeight="1">
      <c r="A856" s="5"/>
      <c r="B856" s="5"/>
      <c r="C856" s="5"/>
      <c r="D856" s="5"/>
      <c r="E856" s="6"/>
    </row>
    <row r="857" spans="1:5" ht="14.25" customHeight="1">
      <c r="A857" s="5"/>
      <c r="B857" s="5"/>
      <c r="C857" s="5"/>
      <c r="D857" s="5"/>
      <c r="E857" s="6"/>
    </row>
    <row r="858" spans="1:5" ht="14.25" customHeight="1">
      <c r="A858" s="5"/>
      <c r="B858" s="5"/>
      <c r="C858" s="5"/>
      <c r="D858" s="5"/>
      <c r="E858" s="6"/>
    </row>
    <row r="859" spans="1:5" ht="14.25" customHeight="1">
      <c r="A859" s="5"/>
      <c r="B859" s="5"/>
      <c r="C859" s="5"/>
      <c r="D859" s="5"/>
      <c r="E859" s="6"/>
    </row>
    <row r="860" spans="1:5" ht="14.25" customHeight="1">
      <c r="A860" s="5"/>
      <c r="B860" s="5"/>
      <c r="C860" s="5"/>
      <c r="D860" s="5"/>
      <c r="E860" s="6"/>
    </row>
    <row r="861" spans="1:5" ht="14.25" customHeight="1">
      <c r="A861" s="5"/>
      <c r="B861" s="5"/>
      <c r="C861" s="5"/>
      <c r="D861" s="5"/>
      <c r="E861" s="6"/>
    </row>
    <row r="862" spans="1:5" ht="14.25" customHeight="1">
      <c r="A862" s="5"/>
      <c r="B862" s="5"/>
      <c r="C862" s="5"/>
      <c r="D862" s="5"/>
      <c r="E862" s="6"/>
    </row>
    <row r="863" spans="1:5" ht="14.25" customHeight="1">
      <c r="A863" s="5"/>
      <c r="B863" s="5"/>
      <c r="C863" s="5"/>
      <c r="D863" s="5"/>
      <c r="E863" s="6"/>
    </row>
    <row r="864" spans="1:5" ht="14.25" customHeight="1">
      <c r="A864" s="5"/>
      <c r="B864" s="5"/>
      <c r="C864" s="5"/>
      <c r="D864" s="5"/>
      <c r="E864" s="6"/>
    </row>
    <row r="865" spans="1:5" ht="14.25" customHeight="1">
      <c r="A865" s="5"/>
      <c r="B865" s="5"/>
      <c r="C865" s="5"/>
      <c r="D865" s="5"/>
      <c r="E865" s="6"/>
    </row>
    <row r="866" spans="1:5" ht="14.25" customHeight="1">
      <c r="A866" s="5"/>
      <c r="B866" s="5"/>
      <c r="C866" s="5"/>
      <c r="D866" s="5"/>
      <c r="E866" s="6"/>
    </row>
    <row r="867" spans="1:5" ht="14.25" customHeight="1">
      <c r="A867" s="5"/>
      <c r="B867" s="5"/>
      <c r="C867" s="5"/>
      <c r="D867" s="5"/>
      <c r="E867" s="6"/>
    </row>
    <row r="868" spans="1:5" ht="14.25" customHeight="1">
      <c r="A868" s="5"/>
      <c r="B868" s="5"/>
      <c r="C868" s="5"/>
      <c r="D868" s="5"/>
      <c r="E868" s="6"/>
    </row>
    <row r="869" spans="1:5" ht="14.25" customHeight="1">
      <c r="A869" s="5"/>
      <c r="B869" s="5"/>
      <c r="C869" s="5"/>
      <c r="D869" s="5"/>
      <c r="E869" s="6"/>
    </row>
    <row r="870" spans="1:5" ht="14.25" customHeight="1">
      <c r="A870" s="5"/>
      <c r="B870" s="5"/>
      <c r="C870" s="5"/>
      <c r="D870" s="5"/>
      <c r="E870" s="6"/>
    </row>
    <row r="871" spans="1:5" ht="14.25" customHeight="1">
      <c r="A871" s="5"/>
      <c r="B871" s="5"/>
      <c r="C871" s="5"/>
      <c r="D871" s="5"/>
      <c r="E871" s="6"/>
    </row>
    <row r="872" spans="1:5" ht="14.25" customHeight="1">
      <c r="A872" s="5"/>
      <c r="B872" s="5"/>
      <c r="C872" s="5"/>
      <c r="D872" s="5"/>
      <c r="E872" s="6"/>
    </row>
    <row r="873" spans="1:5" ht="14.25" customHeight="1">
      <c r="A873" s="5"/>
      <c r="B873" s="5"/>
      <c r="C873" s="5"/>
      <c r="D873" s="5"/>
      <c r="E873" s="6"/>
    </row>
    <row r="874" spans="1:5" ht="14.25" customHeight="1">
      <c r="A874" s="5"/>
      <c r="B874" s="5"/>
      <c r="C874" s="5"/>
      <c r="D874" s="5"/>
      <c r="E874" s="6"/>
    </row>
    <row r="875" spans="1:5" ht="14.25" customHeight="1">
      <c r="A875" s="5"/>
      <c r="B875" s="5"/>
      <c r="C875" s="5"/>
      <c r="D875" s="5"/>
      <c r="E875" s="6"/>
    </row>
    <row r="876" spans="1:5" ht="14.25" customHeight="1">
      <c r="A876" s="5"/>
      <c r="B876" s="5"/>
      <c r="C876" s="5"/>
      <c r="D876" s="5"/>
      <c r="E876" s="6"/>
    </row>
    <row r="877" spans="1:5" ht="14.25" customHeight="1">
      <c r="A877" s="5"/>
      <c r="B877" s="5"/>
      <c r="C877" s="5"/>
      <c r="D877" s="5"/>
      <c r="E877" s="6"/>
    </row>
    <row r="878" spans="1:5" ht="14.25" customHeight="1">
      <c r="A878" s="5"/>
      <c r="B878" s="5"/>
      <c r="C878" s="5"/>
      <c r="D878" s="5"/>
      <c r="E878" s="6"/>
    </row>
    <row r="879" spans="1:5" ht="14.25" customHeight="1">
      <c r="A879" s="5"/>
      <c r="B879" s="5"/>
      <c r="C879" s="5"/>
      <c r="D879" s="5"/>
      <c r="E879" s="6"/>
    </row>
    <row r="880" spans="1:5" ht="14.25" customHeight="1">
      <c r="A880" s="5"/>
      <c r="B880" s="5"/>
      <c r="C880" s="5"/>
      <c r="D880" s="5"/>
      <c r="E880" s="6"/>
    </row>
    <row r="881" spans="1:5" ht="14.25" customHeight="1">
      <c r="A881" s="5"/>
      <c r="B881" s="5"/>
      <c r="C881" s="5"/>
      <c r="D881" s="5"/>
      <c r="E881" s="6"/>
    </row>
    <row r="882" spans="1:5" ht="14.25" customHeight="1">
      <c r="A882" s="5"/>
      <c r="B882" s="5"/>
      <c r="C882" s="5"/>
      <c r="D882" s="5"/>
      <c r="E882" s="6"/>
    </row>
    <row r="883" spans="1:5" ht="14.25" customHeight="1">
      <c r="A883" s="5"/>
      <c r="B883" s="5"/>
      <c r="C883" s="5"/>
      <c r="D883" s="5"/>
      <c r="E883" s="6"/>
    </row>
    <row r="884" spans="1:5" ht="14.25" customHeight="1">
      <c r="A884" s="5"/>
      <c r="B884" s="5"/>
      <c r="C884" s="5"/>
      <c r="D884" s="5"/>
      <c r="E884" s="6"/>
    </row>
    <row r="885" spans="1:5" ht="14.25" customHeight="1">
      <c r="A885" s="5"/>
      <c r="B885" s="5"/>
      <c r="C885" s="5"/>
      <c r="D885" s="5"/>
      <c r="E885" s="6"/>
    </row>
    <row r="886" spans="1:5" ht="14.25" customHeight="1">
      <c r="A886" s="5"/>
      <c r="B886" s="5"/>
      <c r="C886" s="5"/>
      <c r="D886" s="5"/>
      <c r="E886" s="6"/>
    </row>
    <row r="887" spans="1:5" ht="14.25" customHeight="1">
      <c r="A887" s="5"/>
      <c r="B887" s="5"/>
      <c r="C887" s="5"/>
      <c r="D887" s="5"/>
      <c r="E887" s="6"/>
    </row>
    <row r="888" spans="1:5" ht="14.25" customHeight="1">
      <c r="A888" s="5"/>
      <c r="B888" s="5"/>
      <c r="C888" s="5"/>
      <c r="D888" s="5"/>
      <c r="E888" s="6"/>
    </row>
    <row r="889" spans="1:5" ht="14.25" customHeight="1">
      <c r="A889" s="5"/>
      <c r="B889" s="5"/>
      <c r="C889" s="5"/>
      <c r="D889" s="5"/>
      <c r="E889" s="6"/>
    </row>
    <row r="890" spans="1:5" ht="14.25" customHeight="1">
      <c r="A890" s="5"/>
      <c r="B890" s="5"/>
      <c r="C890" s="5"/>
      <c r="D890" s="5"/>
      <c r="E890" s="6"/>
    </row>
    <row r="891" spans="1:5" ht="14.25" customHeight="1">
      <c r="A891" s="5"/>
      <c r="B891" s="5"/>
      <c r="C891" s="5"/>
      <c r="D891" s="5"/>
      <c r="E891" s="6"/>
    </row>
    <row r="892" spans="1:5" ht="14.25" customHeight="1">
      <c r="A892" s="5"/>
      <c r="B892" s="5"/>
      <c r="C892" s="5"/>
      <c r="D892" s="5"/>
      <c r="E892" s="6"/>
    </row>
    <row r="893" spans="1:5" ht="14.25" customHeight="1">
      <c r="A893" s="5"/>
      <c r="B893" s="5"/>
      <c r="C893" s="5"/>
      <c r="D893" s="5"/>
      <c r="E893" s="6"/>
    </row>
    <row r="894" spans="1:5" ht="14.25" customHeight="1">
      <c r="A894" s="5"/>
      <c r="B894" s="5"/>
      <c r="C894" s="5"/>
      <c r="D894" s="5"/>
      <c r="E894" s="6"/>
    </row>
    <row r="895" spans="1:5" ht="14.25" customHeight="1">
      <c r="A895" s="5"/>
      <c r="B895" s="5"/>
      <c r="C895" s="5"/>
      <c r="D895" s="5"/>
      <c r="E895" s="6"/>
    </row>
    <row r="896" spans="1:5" ht="14.25" customHeight="1">
      <c r="A896" s="5"/>
      <c r="B896" s="5"/>
      <c r="C896" s="5"/>
      <c r="D896" s="5"/>
      <c r="E896" s="6"/>
    </row>
    <row r="897" spans="1:5" ht="14.25" customHeight="1">
      <c r="A897" s="5"/>
      <c r="B897" s="5"/>
      <c r="C897" s="5"/>
      <c r="D897" s="5"/>
      <c r="E897" s="6"/>
    </row>
    <row r="898" spans="1:5" ht="14.25" customHeight="1">
      <c r="A898" s="5"/>
      <c r="B898" s="5"/>
      <c r="C898" s="5"/>
      <c r="D898" s="5"/>
      <c r="E898" s="6"/>
    </row>
    <row r="899" spans="1:5" ht="14.25" customHeight="1">
      <c r="A899" s="5"/>
      <c r="B899" s="5"/>
      <c r="C899" s="5"/>
      <c r="D899" s="5"/>
      <c r="E899" s="6"/>
    </row>
    <row r="900" spans="1:5" ht="14.25" customHeight="1">
      <c r="A900" s="5"/>
      <c r="B900" s="5"/>
      <c r="C900" s="5"/>
      <c r="D900" s="5"/>
      <c r="E900" s="6"/>
    </row>
    <row r="901" spans="1:5" ht="14.25" customHeight="1">
      <c r="A901" s="5"/>
      <c r="B901" s="5"/>
      <c r="C901" s="5"/>
      <c r="D901" s="5"/>
      <c r="E901" s="6"/>
    </row>
    <row r="902" spans="1:5" ht="14.25" customHeight="1">
      <c r="A902" s="5"/>
      <c r="B902" s="5"/>
      <c r="C902" s="5"/>
      <c r="D902" s="5"/>
      <c r="E902" s="6"/>
    </row>
    <row r="903" spans="1:5" ht="14.25" customHeight="1">
      <c r="A903" s="5"/>
      <c r="B903" s="5"/>
      <c r="C903" s="5"/>
      <c r="D903" s="5"/>
      <c r="E903" s="6"/>
    </row>
    <row r="904" spans="1:5" ht="14.25" customHeight="1">
      <c r="A904" s="5"/>
      <c r="B904" s="5"/>
      <c r="C904" s="5"/>
      <c r="D904" s="5"/>
      <c r="E904" s="6"/>
    </row>
    <row r="905" spans="1:5" ht="14.25" customHeight="1">
      <c r="A905" s="5"/>
      <c r="B905" s="5"/>
      <c r="C905" s="5"/>
      <c r="D905" s="5"/>
      <c r="E905" s="6"/>
    </row>
    <row r="906" spans="1:5" ht="14.25" customHeight="1">
      <c r="A906" s="5"/>
      <c r="B906" s="5"/>
      <c r="C906" s="5"/>
      <c r="D906" s="5"/>
      <c r="E906" s="6"/>
    </row>
    <row r="907" spans="1:5" ht="14.25" customHeight="1">
      <c r="A907" s="5"/>
      <c r="B907" s="5"/>
      <c r="C907" s="5"/>
      <c r="D907" s="5"/>
      <c r="E907" s="6"/>
    </row>
    <row r="908" spans="1:5" ht="14.25" customHeight="1">
      <c r="A908" s="5"/>
      <c r="B908" s="5"/>
      <c r="C908" s="5"/>
      <c r="D908" s="5"/>
      <c r="E908" s="6"/>
    </row>
    <row r="909" spans="1:5" ht="14.25" customHeight="1">
      <c r="A909" s="5"/>
      <c r="B909" s="5"/>
      <c r="C909" s="5"/>
      <c r="D909" s="5"/>
      <c r="E909" s="6"/>
    </row>
    <row r="910" spans="1:5" ht="14.25" customHeight="1">
      <c r="A910" s="5"/>
      <c r="B910" s="5"/>
      <c r="C910" s="5"/>
      <c r="D910" s="5"/>
      <c r="E910" s="6"/>
    </row>
    <row r="911" spans="1:5" ht="14.25" customHeight="1">
      <c r="A911" s="5"/>
      <c r="B911" s="5"/>
      <c r="C911" s="5"/>
      <c r="D911" s="5"/>
      <c r="E911" s="6"/>
    </row>
    <row r="912" spans="1:5" ht="14.25" customHeight="1">
      <c r="A912" s="5"/>
      <c r="B912" s="5"/>
      <c r="C912" s="5"/>
      <c r="D912" s="5"/>
      <c r="E912" s="6"/>
    </row>
    <row r="913" spans="1:5" ht="14.25" customHeight="1">
      <c r="A913" s="5"/>
      <c r="B913" s="5"/>
      <c r="C913" s="5"/>
      <c r="D913" s="5"/>
      <c r="E913" s="6"/>
    </row>
    <row r="914" spans="1:5" ht="14.25" customHeight="1">
      <c r="A914" s="5"/>
      <c r="B914" s="5"/>
      <c r="C914" s="5"/>
      <c r="D914" s="5"/>
      <c r="E914" s="6"/>
    </row>
    <row r="915" spans="1:5" ht="14.25" customHeight="1">
      <c r="A915" s="5"/>
      <c r="B915" s="5"/>
      <c r="C915" s="5"/>
      <c r="D915" s="5"/>
      <c r="E915" s="6"/>
    </row>
    <row r="916" spans="1:5" ht="14.25" customHeight="1">
      <c r="A916" s="5"/>
      <c r="B916" s="5"/>
      <c r="C916" s="5"/>
      <c r="D916" s="5"/>
      <c r="E916" s="6"/>
    </row>
    <row r="917" spans="1:5" ht="14.25" customHeight="1">
      <c r="A917" s="5"/>
      <c r="B917" s="5"/>
      <c r="C917" s="5"/>
      <c r="D917" s="5"/>
      <c r="E917" s="6"/>
    </row>
    <row r="918" spans="1:5" ht="14.25" customHeight="1">
      <c r="A918" s="5"/>
      <c r="B918" s="5"/>
      <c r="C918" s="5"/>
      <c r="D918" s="5"/>
      <c r="E918" s="6"/>
    </row>
    <row r="919" spans="1:5" ht="14.25" customHeight="1">
      <c r="A919" s="5"/>
      <c r="B919" s="5"/>
      <c r="C919" s="5"/>
      <c r="D919" s="5"/>
      <c r="E919" s="6"/>
    </row>
    <row r="920" spans="1:5" ht="14.25" customHeight="1">
      <c r="A920" s="5"/>
      <c r="B920" s="5"/>
      <c r="C920" s="5"/>
      <c r="D920" s="5"/>
      <c r="E920" s="6"/>
    </row>
    <row r="921" spans="1:5" ht="14.25" customHeight="1">
      <c r="A921" s="5"/>
      <c r="B921" s="5"/>
      <c r="C921" s="5"/>
      <c r="D921" s="5"/>
      <c r="E921" s="6"/>
    </row>
    <row r="922" spans="1:5" ht="14.25" customHeight="1">
      <c r="A922" s="5"/>
      <c r="B922" s="5"/>
      <c r="C922" s="5"/>
      <c r="D922" s="5"/>
      <c r="E922" s="6"/>
    </row>
    <row r="923" spans="1:5" ht="14.25" customHeight="1">
      <c r="A923" s="5"/>
      <c r="B923" s="5"/>
      <c r="C923" s="5"/>
      <c r="D923" s="5"/>
      <c r="E923" s="6"/>
    </row>
    <row r="924" spans="1:5" ht="14.25" customHeight="1">
      <c r="A924" s="5"/>
      <c r="B924" s="5"/>
      <c r="C924" s="5"/>
      <c r="D924" s="5"/>
      <c r="E924" s="6"/>
    </row>
    <row r="925" spans="1:5" ht="14.25" customHeight="1">
      <c r="A925" s="5"/>
      <c r="B925" s="5"/>
      <c r="C925" s="5"/>
      <c r="D925" s="5"/>
      <c r="E925" s="6"/>
    </row>
    <row r="926" spans="1:5" ht="14.25" customHeight="1">
      <c r="A926" s="5"/>
      <c r="B926" s="5"/>
      <c r="C926" s="5"/>
      <c r="D926" s="5"/>
      <c r="E926" s="6"/>
    </row>
    <row r="927" spans="1:5" ht="14.25" customHeight="1">
      <c r="A927" s="5"/>
      <c r="B927" s="5"/>
      <c r="C927" s="5"/>
      <c r="D927" s="5"/>
      <c r="E927" s="6"/>
    </row>
    <row r="928" spans="1:5" ht="14.25" customHeight="1">
      <c r="A928" s="5"/>
      <c r="B928" s="5"/>
      <c r="C928" s="5"/>
      <c r="D928" s="5"/>
      <c r="E928" s="6"/>
    </row>
    <row r="929" spans="1:5" ht="14.25" customHeight="1">
      <c r="A929" s="5"/>
      <c r="B929" s="5"/>
      <c r="C929" s="5"/>
      <c r="D929" s="5"/>
      <c r="E929" s="6"/>
    </row>
    <row r="930" spans="1:5" ht="14.25" customHeight="1">
      <c r="A930" s="5"/>
      <c r="B930" s="5"/>
      <c r="C930" s="5"/>
      <c r="D930" s="5"/>
      <c r="E930" s="6"/>
    </row>
    <row r="931" spans="1:5" ht="14.25" customHeight="1">
      <c r="A931" s="5"/>
      <c r="B931" s="5"/>
      <c r="C931" s="5"/>
      <c r="D931" s="5"/>
      <c r="E931" s="6"/>
    </row>
    <row r="932" spans="1:5" ht="14.25" customHeight="1">
      <c r="A932" s="5"/>
      <c r="B932" s="5"/>
      <c r="C932" s="5"/>
      <c r="D932" s="5"/>
      <c r="E932" s="6"/>
    </row>
    <row r="933" spans="1:5" ht="14.25" customHeight="1">
      <c r="A933" s="5"/>
      <c r="B933" s="5"/>
      <c r="C933" s="5"/>
      <c r="D933" s="5"/>
      <c r="E933" s="6"/>
    </row>
    <row r="934" spans="1:5" ht="14.25" customHeight="1">
      <c r="A934" s="5"/>
      <c r="B934" s="5"/>
      <c r="C934" s="5"/>
      <c r="D934" s="5"/>
      <c r="E934" s="6"/>
    </row>
    <row r="935" spans="1:5" ht="14.25" customHeight="1">
      <c r="A935" s="5"/>
      <c r="B935" s="5"/>
      <c r="C935" s="5"/>
      <c r="D935" s="5"/>
      <c r="E935" s="6"/>
    </row>
    <row r="936" spans="1:5" ht="14.25" customHeight="1">
      <c r="A936" s="5"/>
      <c r="B936" s="5"/>
      <c r="C936" s="5"/>
      <c r="D936" s="5"/>
      <c r="E936" s="6"/>
    </row>
    <row r="937" spans="1:5" ht="14.25" customHeight="1">
      <c r="A937" s="5"/>
      <c r="B937" s="5"/>
      <c r="C937" s="5"/>
      <c r="D937" s="5"/>
      <c r="E937" s="6"/>
    </row>
    <row r="938" spans="1:5" ht="14.25" customHeight="1">
      <c r="A938" s="5"/>
      <c r="B938" s="5"/>
      <c r="C938" s="5"/>
      <c r="D938" s="5"/>
      <c r="E938" s="6"/>
    </row>
    <row r="939" spans="1:5" ht="14.25" customHeight="1">
      <c r="A939" s="5"/>
      <c r="B939" s="5"/>
      <c r="C939" s="5"/>
      <c r="D939" s="5"/>
      <c r="E939" s="6"/>
    </row>
    <row r="940" spans="1:5" ht="14.25" customHeight="1">
      <c r="A940" s="5"/>
      <c r="B940" s="5"/>
      <c r="C940" s="5"/>
      <c r="D940" s="5"/>
      <c r="E940" s="6"/>
    </row>
    <row r="941" spans="1:5" ht="14.25" customHeight="1">
      <c r="A941" s="5"/>
      <c r="B941" s="5"/>
      <c r="C941" s="5"/>
      <c r="D941" s="5"/>
      <c r="E941" s="6"/>
    </row>
    <row r="942" spans="1:5" ht="14.25" customHeight="1">
      <c r="A942" s="5"/>
      <c r="B942" s="5"/>
      <c r="C942" s="5"/>
      <c r="D942" s="5"/>
      <c r="E942" s="6"/>
    </row>
    <row r="943" spans="1:5" ht="14.25" customHeight="1">
      <c r="A943" s="5"/>
      <c r="B943" s="5"/>
      <c r="C943" s="5"/>
      <c r="D943" s="5"/>
      <c r="E943" s="6"/>
    </row>
    <row r="944" spans="1:5" ht="14.25" customHeight="1">
      <c r="A944" s="5"/>
      <c r="B944" s="5"/>
      <c r="C944" s="5"/>
      <c r="D944" s="5"/>
      <c r="E944" s="6"/>
    </row>
    <row r="945" spans="1:5" ht="14.25" customHeight="1">
      <c r="A945" s="5"/>
      <c r="B945" s="5"/>
      <c r="C945" s="5"/>
      <c r="D945" s="5"/>
      <c r="E945" s="6"/>
    </row>
    <row r="946" spans="1:5" ht="14.25" customHeight="1">
      <c r="A946" s="5"/>
      <c r="B946" s="5"/>
      <c r="C946" s="5"/>
      <c r="D946" s="5"/>
      <c r="E946" s="6"/>
    </row>
    <row r="947" spans="1:5" ht="14.25" customHeight="1">
      <c r="A947" s="5"/>
      <c r="B947" s="5"/>
      <c r="C947" s="5"/>
      <c r="D947" s="5"/>
      <c r="E947" s="6"/>
    </row>
    <row r="948" spans="1:5" ht="14.25" customHeight="1">
      <c r="A948" s="5"/>
      <c r="B948" s="5"/>
      <c r="C948" s="5"/>
      <c r="D948" s="5"/>
      <c r="E948" s="6"/>
    </row>
    <row r="949" spans="1:5" ht="14.25" customHeight="1">
      <c r="A949" s="5"/>
      <c r="B949" s="5"/>
      <c r="C949" s="5"/>
      <c r="D949" s="5"/>
      <c r="E949" s="6"/>
    </row>
    <row r="950" spans="1:5" ht="14.25" customHeight="1">
      <c r="A950" s="5"/>
      <c r="B950" s="5"/>
      <c r="C950" s="5"/>
      <c r="D950" s="5"/>
      <c r="E950" s="6"/>
    </row>
    <row r="951" spans="1:5" ht="14.25" customHeight="1">
      <c r="A951" s="5"/>
      <c r="B951" s="5"/>
      <c r="C951" s="5"/>
      <c r="D951" s="5"/>
      <c r="E951" s="6"/>
    </row>
    <row r="952" spans="1:5" ht="14.25" customHeight="1">
      <c r="A952" s="5"/>
      <c r="B952" s="5"/>
      <c r="C952" s="5"/>
      <c r="D952" s="5"/>
      <c r="E952" s="6"/>
    </row>
    <row r="953" spans="1:5" ht="14.25" customHeight="1">
      <c r="A953" s="5"/>
      <c r="B953" s="5"/>
      <c r="C953" s="5"/>
      <c r="D953" s="5"/>
      <c r="E953" s="6"/>
    </row>
    <row r="954" spans="1:5" ht="14.25" customHeight="1">
      <c r="A954" s="5"/>
      <c r="B954" s="5"/>
      <c r="C954" s="5"/>
      <c r="D954" s="5"/>
      <c r="E954" s="6"/>
    </row>
    <row r="955" spans="1:5" ht="14.25" customHeight="1">
      <c r="A955" s="5"/>
      <c r="B955" s="5"/>
      <c r="C955" s="5"/>
      <c r="D955" s="5"/>
      <c r="E955" s="6"/>
    </row>
    <row r="956" spans="1:5" ht="14.25" customHeight="1">
      <c r="A956" s="5"/>
      <c r="B956" s="5"/>
      <c r="C956" s="5"/>
      <c r="D956" s="5"/>
      <c r="E956" s="6"/>
    </row>
    <row r="957" spans="1:5" ht="14.25" customHeight="1">
      <c r="A957" s="5"/>
      <c r="B957" s="5"/>
      <c r="C957" s="5"/>
      <c r="D957" s="5"/>
      <c r="E957" s="6"/>
    </row>
    <row r="958" spans="1:5" ht="14.25" customHeight="1">
      <c r="A958" s="5"/>
      <c r="B958" s="5"/>
      <c r="C958" s="5"/>
      <c r="D958" s="5"/>
      <c r="E958" s="6"/>
    </row>
    <row r="959" spans="1:5" ht="14.25" customHeight="1">
      <c r="A959" s="5"/>
      <c r="B959" s="5"/>
      <c r="C959" s="5"/>
      <c r="D959" s="5"/>
      <c r="E959" s="6"/>
    </row>
    <row r="960" spans="1:5" ht="14.25" customHeight="1">
      <c r="A960" s="5"/>
      <c r="B960" s="5"/>
      <c r="C960" s="5"/>
      <c r="D960" s="5"/>
      <c r="E960" s="6"/>
    </row>
    <row r="961" spans="1:5" ht="14.25" customHeight="1">
      <c r="A961" s="5"/>
      <c r="B961" s="5"/>
      <c r="C961" s="5"/>
      <c r="D961" s="5"/>
      <c r="E961" s="6"/>
    </row>
    <row r="962" spans="1:5" ht="14.25" customHeight="1">
      <c r="A962" s="5"/>
      <c r="B962" s="5"/>
      <c r="C962" s="5"/>
      <c r="D962" s="5"/>
      <c r="E962" s="6"/>
    </row>
    <row r="963" spans="1:5" ht="14.25" customHeight="1">
      <c r="A963" s="5"/>
      <c r="B963" s="5"/>
      <c r="C963" s="5"/>
      <c r="D963" s="5"/>
      <c r="E963" s="6"/>
    </row>
    <row r="964" spans="1:5" ht="14.25" customHeight="1">
      <c r="A964" s="5"/>
      <c r="B964" s="5"/>
      <c r="C964" s="5"/>
      <c r="D964" s="5"/>
      <c r="E964" s="6"/>
    </row>
    <row r="965" spans="1:5" ht="14.25" customHeight="1">
      <c r="A965" s="5"/>
      <c r="B965" s="5"/>
      <c r="C965" s="5"/>
      <c r="D965" s="5"/>
      <c r="E965" s="6"/>
    </row>
    <row r="966" spans="1:5" ht="14.25" customHeight="1">
      <c r="A966" s="5"/>
      <c r="B966" s="5"/>
      <c r="C966" s="5"/>
      <c r="D966" s="5"/>
      <c r="E966" s="6"/>
    </row>
    <row r="967" spans="1:5" ht="14.25" customHeight="1">
      <c r="A967" s="5"/>
      <c r="B967" s="5"/>
      <c r="C967" s="5"/>
      <c r="D967" s="5"/>
      <c r="E967" s="6"/>
    </row>
    <row r="968" spans="1:5" ht="14.25" customHeight="1">
      <c r="A968" s="5"/>
      <c r="B968" s="5"/>
      <c r="C968" s="5"/>
      <c r="D968" s="5"/>
      <c r="E968" s="6"/>
    </row>
    <row r="969" spans="1:5" ht="14.25" customHeight="1">
      <c r="A969" s="5"/>
      <c r="B969" s="5"/>
      <c r="C969" s="5"/>
      <c r="D969" s="5"/>
      <c r="E969" s="6"/>
    </row>
    <row r="970" spans="1:5" ht="14.25" customHeight="1">
      <c r="A970" s="5"/>
      <c r="B970" s="5"/>
      <c r="C970" s="5"/>
      <c r="D970" s="5"/>
      <c r="E970" s="6"/>
    </row>
    <row r="971" spans="1:5" ht="14.25" customHeight="1">
      <c r="A971" s="5"/>
      <c r="B971" s="5"/>
      <c r="C971" s="5"/>
      <c r="D971" s="5"/>
      <c r="E971" s="6"/>
    </row>
    <row r="972" spans="1:5" ht="14.25" customHeight="1">
      <c r="A972" s="5"/>
      <c r="B972" s="5"/>
      <c r="C972" s="5"/>
      <c r="D972" s="5"/>
      <c r="E972" s="6"/>
    </row>
    <row r="973" spans="1:5" ht="14.25" customHeight="1">
      <c r="A973" s="5"/>
      <c r="B973" s="5"/>
      <c r="C973" s="5"/>
      <c r="D973" s="5"/>
      <c r="E973" s="6"/>
    </row>
    <row r="974" spans="1:5" ht="14.25" customHeight="1">
      <c r="A974" s="5"/>
      <c r="B974" s="5"/>
      <c r="C974" s="5"/>
      <c r="D974" s="5"/>
      <c r="E974" s="6"/>
    </row>
    <row r="975" spans="1:5" ht="14.25" customHeight="1">
      <c r="A975" s="5"/>
      <c r="B975" s="5"/>
      <c r="C975" s="5"/>
      <c r="D975" s="5"/>
      <c r="E975" s="6"/>
    </row>
    <row r="976" spans="1:5" ht="14.25" customHeight="1">
      <c r="A976" s="5"/>
      <c r="B976" s="5"/>
      <c r="C976" s="5"/>
      <c r="D976" s="5"/>
      <c r="E976" s="6"/>
    </row>
    <row r="977" spans="1:5" ht="14.25" customHeight="1">
      <c r="A977" s="5"/>
      <c r="B977" s="5"/>
      <c r="C977" s="5"/>
      <c r="D977" s="5"/>
      <c r="E977" s="6"/>
    </row>
    <row r="978" spans="1:5" ht="14.25" customHeight="1">
      <c r="A978" s="5"/>
      <c r="B978" s="5"/>
      <c r="C978" s="5"/>
      <c r="D978" s="5"/>
      <c r="E978" s="6"/>
    </row>
    <row r="979" spans="1:5" ht="14.25" customHeight="1">
      <c r="A979" s="5"/>
      <c r="B979" s="5"/>
      <c r="C979" s="5"/>
      <c r="D979" s="5"/>
      <c r="E979" s="6"/>
    </row>
    <row r="980" spans="1:5" ht="14.25" customHeight="1">
      <c r="A980" s="5"/>
      <c r="B980" s="5"/>
      <c r="C980" s="5"/>
      <c r="D980" s="5"/>
      <c r="E980" s="6"/>
    </row>
    <row r="981" spans="1:5" ht="14.25" customHeight="1">
      <c r="A981" s="5"/>
      <c r="B981" s="5"/>
      <c r="C981" s="5"/>
      <c r="D981" s="5"/>
      <c r="E981" s="6"/>
    </row>
    <row r="982" spans="1:5" ht="14.25" customHeight="1">
      <c r="A982" s="5"/>
      <c r="B982" s="5"/>
      <c r="C982" s="5"/>
      <c r="D982" s="5"/>
      <c r="E982" s="6"/>
    </row>
    <row r="983" spans="1:5" ht="14.25" customHeight="1">
      <c r="A983" s="5"/>
      <c r="B983" s="5"/>
      <c r="C983" s="5"/>
      <c r="D983" s="5"/>
      <c r="E983" s="6"/>
    </row>
    <row r="984" spans="1:5" ht="14.25" customHeight="1">
      <c r="A984" s="5"/>
      <c r="B984" s="5"/>
      <c r="C984" s="5"/>
      <c r="D984" s="5"/>
      <c r="E984" s="6"/>
    </row>
    <row r="985" spans="1:5" ht="14.25" customHeight="1">
      <c r="A985" s="5"/>
      <c r="B985" s="5"/>
      <c r="C985" s="5"/>
      <c r="D985" s="5"/>
      <c r="E985" s="6"/>
    </row>
    <row r="986" spans="1:5" ht="14.25" customHeight="1">
      <c r="A986" s="5"/>
      <c r="B986" s="5"/>
      <c r="C986" s="5"/>
      <c r="D986" s="5"/>
      <c r="E986" s="6"/>
    </row>
    <row r="987" spans="1:5" ht="14.25" customHeight="1">
      <c r="A987" s="5"/>
      <c r="B987" s="5"/>
      <c r="C987" s="5"/>
      <c r="D987" s="5"/>
      <c r="E987" s="6"/>
    </row>
    <row r="988" spans="1:5" ht="14.25" customHeight="1">
      <c r="A988" s="5"/>
      <c r="B988" s="5"/>
      <c r="C988" s="5"/>
      <c r="D988" s="5"/>
      <c r="E988" s="6"/>
    </row>
    <row r="989" spans="1:5" ht="14.25" customHeight="1">
      <c r="A989" s="5"/>
      <c r="B989" s="5"/>
      <c r="C989" s="5"/>
      <c r="D989" s="5"/>
      <c r="E989" s="6"/>
    </row>
    <row r="990" spans="1:5" ht="14.25" customHeight="1">
      <c r="A990" s="5"/>
      <c r="B990" s="5"/>
      <c r="C990" s="5"/>
      <c r="D990" s="5"/>
      <c r="E990" s="6"/>
    </row>
    <row r="991" spans="1:5" ht="14.25" customHeight="1">
      <c r="A991" s="5"/>
      <c r="B991" s="5"/>
      <c r="C991" s="5"/>
      <c r="D991" s="5"/>
      <c r="E991" s="6"/>
    </row>
    <row r="992" spans="1:5" ht="14.25" customHeight="1">
      <c r="A992" s="5"/>
      <c r="B992" s="5"/>
      <c r="C992" s="5"/>
      <c r="D992" s="5"/>
      <c r="E992" s="6"/>
    </row>
    <row r="993" spans="1:5" ht="14.25" customHeight="1">
      <c r="A993" s="5"/>
      <c r="B993" s="5"/>
      <c r="C993" s="5"/>
      <c r="D993" s="5"/>
      <c r="E993" s="6"/>
    </row>
    <row r="994" spans="1:5" ht="14.25" customHeight="1">
      <c r="A994" s="5"/>
      <c r="B994" s="5"/>
      <c r="C994" s="5"/>
      <c r="D994" s="5"/>
      <c r="E994" s="6"/>
    </row>
    <row r="995" spans="1:5" ht="14.25" customHeight="1">
      <c r="A995" s="5"/>
      <c r="B995" s="5"/>
      <c r="C995" s="5"/>
      <c r="D995" s="5"/>
      <c r="E995" s="6"/>
    </row>
    <row r="996" spans="1:5" ht="14.25" customHeight="1">
      <c r="A996" s="5"/>
      <c r="B996" s="5"/>
      <c r="C996" s="5"/>
      <c r="D996" s="5"/>
      <c r="E996" s="6"/>
    </row>
    <row r="997" spans="1:5" ht="14.25" customHeight="1">
      <c r="A997" s="5"/>
      <c r="B997" s="5"/>
      <c r="C997" s="5"/>
      <c r="D997" s="5"/>
      <c r="E997" s="6"/>
    </row>
    <row r="998" spans="1:5" ht="14.25" customHeight="1">
      <c r="A998" s="5"/>
      <c r="B998" s="5"/>
      <c r="C998" s="5"/>
      <c r="D998" s="5"/>
      <c r="E998" s="6"/>
    </row>
    <row r="999" spans="1:5" ht="14.25" customHeight="1">
      <c r="A999" s="5"/>
      <c r="B999" s="5"/>
      <c r="C999" s="5"/>
      <c r="D999" s="5"/>
      <c r="E999" s="6"/>
    </row>
    <row r="1000" spans="1:5" ht="14.25" customHeight="1">
      <c r="A1000" s="5"/>
      <c r="B1000" s="5"/>
      <c r="C1000" s="5"/>
      <c r="D1000" s="5"/>
      <c r="E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0AD26-09A0-453B-B888-F0532F85016B}">
  <dimension ref="A2:AD423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J11" sqref="J11"/>
    </sheetView>
  </sheetViews>
  <sheetFormatPr defaultRowHeight="14.4"/>
  <cols>
    <col min="1" max="2" width="13.6640625" customWidth="1"/>
    <col min="3" max="3" width="3.44140625" bestFit="1" customWidth="1"/>
    <col min="4" max="4" width="3.109375" bestFit="1" customWidth="1"/>
    <col min="5" max="8" width="4" bestFit="1" customWidth="1"/>
    <col min="9" max="9" width="12.109375" bestFit="1" customWidth="1"/>
    <col min="10" max="10" width="8.6640625" customWidth="1"/>
    <col min="11" max="11" width="6.5546875" style="102" bestFit="1" customWidth="1"/>
    <col min="12" max="13" width="11.21875" style="93" bestFit="1" customWidth="1"/>
    <col min="14" max="14" width="10.5546875" style="93" bestFit="1" customWidth="1"/>
    <col min="15" max="15" width="11.5546875" style="93" bestFit="1" customWidth="1"/>
    <col min="16" max="16" width="11" style="102" bestFit="1" customWidth="1"/>
    <col min="17" max="17" width="7.77734375" style="102" bestFit="1" customWidth="1"/>
    <col min="18" max="18" width="7.5546875" bestFit="1" customWidth="1"/>
    <col min="19" max="19" width="12.6640625" bestFit="1" customWidth="1"/>
    <col min="20" max="20" width="15.77734375" bestFit="1" customWidth="1"/>
    <col min="21" max="21" width="14.33203125" style="52" bestFit="1" customWidth="1"/>
    <col min="22" max="22" width="8" style="52" bestFit="1" customWidth="1"/>
    <col min="23" max="23" width="6.88671875" style="23" bestFit="1" customWidth="1"/>
    <col min="24" max="24" width="8.44140625" style="23" bestFit="1" customWidth="1"/>
    <col min="25" max="25" width="8.6640625" customWidth="1"/>
    <col min="26" max="26" width="9" customWidth="1"/>
    <col min="27" max="30" width="8.21875" bestFit="1" customWidth="1"/>
  </cols>
  <sheetData>
    <row r="2" spans="1:30">
      <c r="A2" s="7"/>
      <c r="B2" s="7"/>
      <c r="C2" s="7"/>
      <c r="D2" s="7"/>
      <c r="E2" s="7"/>
      <c r="F2" s="8"/>
      <c r="I2" s="10" t="s">
        <v>2</v>
      </c>
      <c r="K2" s="82" t="s">
        <v>3</v>
      </c>
      <c r="L2" s="83"/>
      <c r="M2" s="84">
        <v>0.1</v>
      </c>
      <c r="N2" s="85"/>
      <c r="O2" s="86"/>
      <c r="P2" s="95"/>
      <c r="Q2" s="95"/>
      <c r="R2" s="21"/>
      <c r="S2" s="16"/>
      <c r="T2" s="16"/>
      <c r="U2" s="48"/>
      <c r="V2" s="48"/>
      <c r="Y2" s="17"/>
      <c r="Z2" s="18" t="s">
        <v>4</v>
      </c>
      <c r="AA2" s="17"/>
      <c r="AB2" s="17"/>
      <c r="AC2" s="17"/>
      <c r="AD2" s="17"/>
    </row>
    <row r="3" spans="1:30">
      <c r="E3" s="7"/>
      <c r="I3" s="10" t="s">
        <v>5</v>
      </c>
      <c r="K3" s="87" t="s">
        <v>6</v>
      </c>
      <c r="L3" s="83"/>
      <c r="M3" s="83"/>
      <c r="N3" s="83"/>
      <c r="O3" s="83"/>
      <c r="P3" s="96" t="s">
        <v>7</v>
      </c>
      <c r="Q3" s="97" t="s">
        <v>8</v>
      </c>
      <c r="R3" s="72" t="s">
        <v>9</v>
      </c>
      <c r="S3" s="71" t="s">
        <v>10</v>
      </c>
      <c r="T3" s="75" t="s">
        <v>11</v>
      </c>
      <c r="U3" s="49"/>
      <c r="V3" s="49"/>
      <c r="Y3" s="17"/>
      <c r="Z3" s="17"/>
      <c r="AA3" s="17"/>
      <c r="AB3" s="17"/>
      <c r="AC3" s="17"/>
      <c r="AD3" s="17"/>
    </row>
    <row r="4" spans="1:30" ht="15" thickBot="1">
      <c r="A4" s="46" t="s">
        <v>12</v>
      </c>
      <c r="B4" s="46" t="s">
        <v>37</v>
      </c>
      <c r="C4" s="46" t="s">
        <v>13</v>
      </c>
      <c r="D4" s="46" t="s">
        <v>14</v>
      </c>
      <c r="E4" s="46" t="s">
        <v>15</v>
      </c>
      <c r="F4" s="46" t="s">
        <v>16</v>
      </c>
      <c r="G4" s="46" t="s">
        <v>17</v>
      </c>
      <c r="H4" s="46" t="s">
        <v>18</v>
      </c>
      <c r="I4" s="46" t="s">
        <v>19</v>
      </c>
      <c r="K4" s="103" t="s">
        <v>20</v>
      </c>
      <c r="L4" s="88" t="s">
        <v>21</v>
      </c>
      <c r="M4" s="88" t="s">
        <v>22</v>
      </c>
      <c r="N4" s="88" t="s">
        <v>23</v>
      </c>
      <c r="O4" s="88" t="s">
        <v>24</v>
      </c>
      <c r="P4" s="98" t="s">
        <v>25</v>
      </c>
      <c r="Q4" s="98" t="s">
        <v>26</v>
      </c>
      <c r="R4" s="73"/>
      <c r="S4" s="74"/>
      <c r="T4" s="74"/>
      <c r="U4" s="50" t="s">
        <v>46</v>
      </c>
      <c r="V4" s="50" t="s">
        <v>45</v>
      </c>
      <c r="W4" s="45" t="s">
        <v>40</v>
      </c>
      <c r="X4" s="45" t="s">
        <v>42</v>
      </c>
      <c r="Y4" s="17"/>
      <c r="Z4" s="18" t="s">
        <v>27</v>
      </c>
      <c r="AA4" s="18" t="s">
        <v>28</v>
      </c>
      <c r="AB4" s="18" t="s">
        <v>29</v>
      </c>
      <c r="AC4" s="18" t="s">
        <v>30</v>
      </c>
      <c r="AD4" s="18" t="s">
        <v>31</v>
      </c>
    </row>
    <row r="5" spans="1:30" ht="15" thickBot="1">
      <c r="A5" s="63" t="s">
        <v>32</v>
      </c>
      <c r="B5" s="66" t="s">
        <v>38</v>
      </c>
      <c r="C5" s="24">
        <v>1</v>
      </c>
      <c r="D5" s="25">
        <v>1</v>
      </c>
      <c r="E5" s="24">
        <v>5.7</v>
      </c>
      <c r="F5" s="24">
        <v>4.4000000000000004</v>
      </c>
      <c r="G5" s="24">
        <v>1.5</v>
      </c>
      <c r="H5" s="24">
        <v>0.4</v>
      </c>
      <c r="I5" s="26">
        <v>0</v>
      </c>
      <c r="J5" s="27"/>
      <c r="K5" s="104">
        <v>0.5</v>
      </c>
      <c r="L5" s="89">
        <v>0.5</v>
      </c>
      <c r="M5" s="89">
        <v>0.5</v>
      </c>
      <c r="N5" s="89">
        <v>0.5</v>
      </c>
      <c r="O5" s="89">
        <v>0.5</v>
      </c>
      <c r="P5" s="99">
        <f>(D5*K5)+(L5*E5)+(M5*F5)+(N5*G5)+(H5*O5)</f>
        <v>6.5000000000000009</v>
      </c>
      <c r="Q5" s="99">
        <f>1/(1+EXP(-P5))</f>
        <v>0.99849881774326299</v>
      </c>
      <c r="R5" s="28">
        <f>IF(Q5&lt;0.5, 0, 1)</f>
        <v>1</v>
      </c>
      <c r="S5" s="29">
        <f>R5-I5</f>
        <v>1</v>
      </c>
      <c r="T5" s="29">
        <f>S5^2</f>
        <v>1</v>
      </c>
      <c r="U5" s="51">
        <f>IF(T5&lt;0.5, 0, 1)</f>
        <v>1</v>
      </c>
      <c r="V5" s="51">
        <f>U5</f>
        <v>1</v>
      </c>
      <c r="W5" s="47">
        <f>IF(R5=I5,1,0)</f>
        <v>0</v>
      </c>
      <c r="X5" s="47">
        <f>W5</f>
        <v>0</v>
      </c>
      <c r="Y5" s="30"/>
      <c r="Z5" s="39">
        <f>2*($Q5-$I5)*(1-$Q5)*$Q5*D5</f>
        <v>2.9933570867753012E-3</v>
      </c>
      <c r="AA5" s="39">
        <f t="shared" ref="Z5:AD6" si="0">2*($Q5-$I5)*(1-$Q5)*$Q5*E5</f>
        <v>1.7062135394619218E-2</v>
      </c>
      <c r="AB5" s="39">
        <f t="shared" si="0"/>
        <v>1.3170771181811326E-2</v>
      </c>
      <c r="AC5" s="39">
        <f t="shared" si="0"/>
        <v>4.4900356301629521E-3</v>
      </c>
      <c r="AD5" s="40">
        <f t="shared" si="0"/>
        <v>1.1973428347101206E-3</v>
      </c>
    </row>
    <row r="6" spans="1:30" ht="15" thickBot="1">
      <c r="A6" s="64"/>
      <c r="B6" s="67"/>
      <c r="C6" s="14">
        <v>2</v>
      </c>
      <c r="D6" s="15">
        <v>1</v>
      </c>
      <c r="E6" s="14">
        <v>6.9</v>
      </c>
      <c r="F6" s="14">
        <v>3.1</v>
      </c>
      <c r="G6" s="14">
        <v>4.9000000000000004</v>
      </c>
      <c r="H6" s="14">
        <v>1.5</v>
      </c>
      <c r="I6" s="14">
        <v>1</v>
      </c>
      <c r="J6" s="31"/>
      <c r="K6" s="100">
        <f>K5-$M$2*Z5</f>
        <v>0.49970066429132248</v>
      </c>
      <c r="L6" s="90">
        <f>L5-$M$2*AA5</f>
        <v>0.49829378646053807</v>
      </c>
      <c r="M6" s="90">
        <f>M5-$M$2*AB5</f>
        <v>0.49868292288181887</v>
      </c>
      <c r="N6" s="90">
        <f>N5-$M$2*AC5</f>
        <v>0.4995509964369837</v>
      </c>
      <c r="O6" s="90">
        <f>O5-$M$2*AD5</f>
        <v>0.49988026571652899</v>
      </c>
      <c r="P6" s="100">
        <f>(D6*K6)+(L6*E6)+(M6*F6)+(N6*G6)+(H6*O6)</f>
        <v>8.6814651329186887</v>
      </c>
      <c r="Q6" s="100">
        <f>1/(1+EXP(-P6))</f>
        <v>0.99983032654495096</v>
      </c>
      <c r="R6" s="22">
        <f>IF(Q6&lt;0.5, 0, 1)</f>
        <v>1</v>
      </c>
      <c r="S6" s="29">
        <f t="shared" ref="S6:S69" si="1">R6-I6</f>
        <v>0</v>
      </c>
      <c r="T6" s="19">
        <f>S6^2</f>
        <v>0</v>
      </c>
      <c r="U6" s="51">
        <f t="shared" ref="U6:U69" si="2">IF(T6&lt;0.5, 0, 1)</f>
        <v>0</v>
      </c>
      <c r="V6" s="51">
        <f>V5+U6</f>
        <v>1</v>
      </c>
      <c r="W6" s="47">
        <f>IF(R6=I6,1,0)</f>
        <v>1</v>
      </c>
      <c r="X6" s="47">
        <f>X5+W6</f>
        <v>1</v>
      </c>
      <c r="Y6" s="32"/>
      <c r="Z6" s="20">
        <f t="shared" si="0"/>
        <v>-5.7568393210753913E-8</v>
      </c>
      <c r="AA6" s="20">
        <f t="shared" si="0"/>
        <v>-3.9722191315420204E-7</v>
      </c>
      <c r="AB6" s="20">
        <f t="shared" si="0"/>
        <v>-1.7846201895333713E-7</v>
      </c>
      <c r="AC6" s="20">
        <f t="shared" si="0"/>
        <v>-2.820851267326942E-7</v>
      </c>
      <c r="AD6" s="41">
        <f t="shared" si="0"/>
        <v>-8.6352589816130866E-8</v>
      </c>
    </row>
    <row r="7" spans="1:30" ht="15" thickBot="1">
      <c r="A7" s="64"/>
      <c r="B7" s="67"/>
      <c r="C7" s="14">
        <v>3</v>
      </c>
      <c r="D7" s="15">
        <v>1</v>
      </c>
      <c r="E7" s="14">
        <v>5</v>
      </c>
      <c r="F7" s="14">
        <v>2</v>
      </c>
      <c r="G7" s="14">
        <v>3.5</v>
      </c>
      <c r="H7" s="14">
        <v>1</v>
      </c>
      <c r="I7" s="14">
        <v>1</v>
      </c>
      <c r="J7" s="31"/>
      <c r="K7" s="100">
        <f t="shared" ref="K7:K70" si="3">K6-$M$2*Z6</f>
        <v>0.49970067004816182</v>
      </c>
      <c r="L7" s="90">
        <f t="shared" ref="L7:L70" si="4">L6-$M$2*AA6</f>
        <v>0.49829382618272938</v>
      </c>
      <c r="M7" s="90">
        <f t="shared" ref="M7:M70" si="5">M6-$M$2*AB6</f>
        <v>0.49868294072802077</v>
      </c>
      <c r="N7" s="90">
        <f t="shared" ref="N7:N70" si="6">N6-$M$2*AC6</f>
        <v>0.49955102464549639</v>
      </c>
      <c r="O7" s="90">
        <f t="shared" ref="O7:O70" si="7">O6-$M$2*AD6</f>
        <v>0.499880274351788</v>
      </c>
      <c r="P7" s="100">
        <f t="shared" ref="P7:P70" si="8">(D7*K7)+(L7*E7)+(M7*F7)+(N7*G7)+(H7*O7)</f>
        <v>6.2368445430288748</v>
      </c>
      <c r="Q7" s="100">
        <f t="shared" ref="Q7:Q70" si="9">1/(1+EXP(-P7))</f>
        <v>0.9980478006114657</v>
      </c>
      <c r="R7" s="22">
        <f t="shared" ref="R7:R70" si="10">IF(Q7&lt;0.5, 0, 1)</f>
        <v>1</v>
      </c>
      <c r="S7" s="29">
        <f t="shared" si="1"/>
        <v>0</v>
      </c>
      <c r="T7" s="19">
        <f t="shared" ref="T7:T70" si="11">S7^2</f>
        <v>0</v>
      </c>
      <c r="U7" s="51">
        <f t="shared" si="2"/>
        <v>0</v>
      </c>
      <c r="V7" s="51">
        <f t="shared" ref="V7:V70" si="12">V6+U7</f>
        <v>1</v>
      </c>
      <c r="W7" s="47">
        <f t="shared" ref="W7:W19" si="13">IF(R7=I7,1,0)</f>
        <v>1</v>
      </c>
      <c r="X7" s="47">
        <f t="shared" ref="X7:X19" si="14">X6+W7</f>
        <v>2</v>
      </c>
      <c r="Y7" s="32"/>
      <c r="Z7" s="20">
        <f t="shared" ref="Z7:Z70" si="15">2*($Q7-$I7)*(1-$Q7)*$Q7*D7</f>
        <v>-7.6072849195202036E-6</v>
      </c>
      <c r="AA7" s="20">
        <f t="shared" ref="AA7:AA70" si="16">2*($Q7-$I7)*(1-$Q7)*$Q7*E7</f>
        <v>-3.8036424597601016E-5</v>
      </c>
      <c r="AB7" s="20">
        <f t="shared" ref="AB7:AB70" si="17">2*($Q7-$I7)*(1-$Q7)*$Q7*F7</f>
        <v>-1.5214569839040407E-5</v>
      </c>
      <c r="AC7" s="20">
        <f t="shared" ref="AC7:AC70" si="18">2*($Q7-$I7)*(1-$Q7)*$Q7*G7</f>
        <v>-2.6625497218320712E-5</v>
      </c>
      <c r="AD7" s="41">
        <f t="shared" ref="AD7:AD70" si="19">2*($Q7-$I7)*(1-$Q7)*$Q7*H7</f>
        <v>-7.6072849195202036E-6</v>
      </c>
    </row>
    <row r="8" spans="1:30" ht="15" thickBot="1">
      <c r="A8" s="64"/>
      <c r="B8" s="67"/>
      <c r="C8" s="14">
        <v>4</v>
      </c>
      <c r="D8" s="15">
        <v>1</v>
      </c>
      <c r="E8" s="14">
        <v>5.6</v>
      </c>
      <c r="F8" s="14">
        <v>3</v>
      </c>
      <c r="G8" s="14">
        <v>4.5</v>
      </c>
      <c r="H8" s="14">
        <v>1.5</v>
      </c>
      <c r="I8" s="14">
        <v>1</v>
      </c>
      <c r="J8" s="31"/>
      <c r="K8" s="100">
        <f t="shared" si="3"/>
        <v>0.4997014307766538</v>
      </c>
      <c r="L8" s="90">
        <f t="shared" si="4"/>
        <v>0.49829762982518916</v>
      </c>
      <c r="M8" s="90">
        <f t="shared" si="5"/>
        <v>0.49868446218500467</v>
      </c>
      <c r="N8" s="90">
        <f t="shared" si="6"/>
        <v>0.4995536871952182</v>
      </c>
      <c r="O8" s="90">
        <f t="shared" si="7"/>
        <v>0.49988103508027998</v>
      </c>
      <c r="P8" s="100">
        <f t="shared" si="8"/>
        <v>7.7840346893516301</v>
      </c>
      <c r="Q8" s="100">
        <f t="shared" si="9"/>
        <v>0.99958384423460211</v>
      </c>
      <c r="R8" s="22">
        <f t="shared" si="10"/>
        <v>1</v>
      </c>
      <c r="S8" s="29">
        <f t="shared" si="1"/>
        <v>0</v>
      </c>
      <c r="T8" s="19">
        <f t="shared" si="11"/>
        <v>0</v>
      </c>
      <c r="U8" s="51">
        <f t="shared" si="2"/>
        <v>0</v>
      </c>
      <c r="V8" s="51">
        <f t="shared" si="12"/>
        <v>1</v>
      </c>
      <c r="W8" s="47">
        <f t="shared" si="13"/>
        <v>1</v>
      </c>
      <c r="X8" s="47">
        <f t="shared" si="14"/>
        <v>3</v>
      </c>
      <c r="Y8" s="32"/>
      <c r="Z8" s="20">
        <f t="shared" si="15"/>
        <v>-3.4622709775841176E-7</v>
      </c>
      <c r="AA8" s="20">
        <f t="shared" si="16"/>
        <v>-1.9388717474471058E-6</v>
      </c>
      <c r="AB8" s="20">
        <f t="shared" si="17"/>
        <v>-1.0386812932752352E-6</v>
      </c>
      <c r="AC8" s="20">
        <f t="shared" si="18"/>
        <v>-1.5580219399128529E-6</v>
      </c>
      <c r="AD8" s="41">
        <f t="shared" si="19"/>
        <v>-5.1934064663761761E-7</v>
      </c>
    </row>
    <row r="9" spans="1:30" ht="15" thickBot="1">
      <c r="A9" s="64"/>
      <c r="B9" s="67"/>
      <c r="C9" s="14">
        <v>5</v>
      </c>
      <c r="D9" s="15">
        <v>1</v>
      </c>
      <c r="E9" s="14">
        <v>6.2</v>
      </c>
      <c r="F9" s="14">
        <v>2.2000000000000002</v>
      </c>
      <c r="G9" s="14">
        <v>4.5</v>
      </c>
      <c r="H9" s="14">
        <v>1.5</v>
      </c>
      <c r="I9" s="14">
        <v>1</v>
      </c>
      <c r="J9" s="31"/>
      <c r="K9" s="100">
        <f t="shared" si="3"/>
        <v>0.49970146539936355</v>
      </c>
      <c r="L9" s="90">
        <f t="shared" si="4"/>
        <v>0.49829782371236392</v>
      </c>
      <c r="M9" s="90">
        <f t="shared" si="5"/>
        <v>0.49868456605313399</v>
      </c>
      <c r="N9" s="90">
        <f t="shared" si="6"/>
        <v>0.49955384299741218</v>
      </c>
      <c r="O9" s="90">
        <f t="shared" si="7"/>
        <v>0.49988108701434464</v>
      </c>
      <c r="P9" s="100">
        <f t="shared" si="8"/>
        <v>7.6840679417427857</v>
      </c>
      <c r="Q9" s="100">
        <f t="shared" si="9"/>
        <v>0.99954011216508643</v>
      </c>
      <c r="R9" s="22">
        <f t="shared" si="10"/>
        <v>1</v>
      </c>
      <c r="S9" s="29">
        <f t="shared" si="1"/>
        <v>0</v>
      </c>
      <c r="T9" s="19">
        <f t="shared" si="11"/>
        <v>0</v>
      </c>
      <c r="U9" s="51">
        <f t="shared" si="2"/>
        <v>0</v>
      </c>
      <c r="V9" s="51">
        <f t="shared" si="12"/>
        <v>1</v>
      </c>
      <c r="W9" s="47">
        <f t="shared" si="13"/>
        <v>1</v>
      </c>
      <c r="X9" s="47">
        <f t="shared" si="14"/>
        <v>4</v>
      </c>
      <c r="Y9" s="32"/>
      <c r="Z9" s="20">
        <f t="shared" si="15"/>
        <v>-4.2279911177306395E-7</v>
      </c>
      <c r="AA9" s="20">
        <f t="shared" si="16"/>
        <v>-2.6213544929929967E-6</v>
      </c>
      <c r="AB9" s="20">
        <f t="shared" si="17"/>
        <v>-9.3015804590074073E-7</v>
      </c>
      <c r="AC9" s="20">
        <f t="shared" si="18"/>
        <v>-1.9025960029787878E-6</v>
      </c>
      <c r="AD9" s="41">
        <f t="shared" si="19"/>
        <v>-6.3419866765959592E-7</v>
      </c>
    </row>
    <row r="10" spans="1:30" ht="15" thickBot="1">
      <c r="A10" s="64"/>
      <c r="B10" s="67"/>
      <c r="C10" s="14">
        <v>6</v>
      </c>
      <c r="D10" s="15">
        <v>1</v>
      </c>
      <c r="E10" s="14">
        <v>4.5999999999999996</v>
      </c>
      <c r="F10" s="14">
        <v>3.4</v>
      </c>
      <c r="G10" s="14">
        <v>1.4</v>
      </c>
      <c r="H10" s="14">
        <v>0.3</v>
      </c>
      <c r="I10" s="14">
        <v>0</v>
      </c>
      <c r="J10" s="31"/>
      <c r="K10" s="100">
        <f t="shared" si="3"/>
        <v>0.49970150767927474</v>
      </c>
      <c r="L10" s="90">
        <f t="shared" si="4"/>
        <v>0.49829808584781321</v>
      </c>
      <c r="M10" s="90">
        <f t="shared" si="5"/>
        <v>0.49868465906893861</v>
      </c>
      <c r="N10" s="90">
        <f t="shared" si="6"/>
        <v>0.49955403325701248</v>
      </c>
      <c r="O10" s="90">
        <f t="shared" si="7"/>
        <v>0.49988115043421139</v>
      </c>
      <c r="P10" s="100">
        <f t="shared" si="8"/>
        <v>5.3367405351036874</v>
      </c>
      <c r="Q10" s="100">
        <f t="shared" si="9"/>
        <v>0.99521151175997791</v>
      </c>
      <c r="R10" s="22">
        <f t="shared" si="10"/>
        <v>1</v>
      </c>
      <c r="S10" s="29">
        <f t="shared" si="1"/>
        <v>1</v>
      </c>
      <c r="T10" s="19">
        <f t="shared" si="11"/>
        <v>1</v>
      </c>
      <c r="U10" s="51">
        <f t="shared" si="2"/>
        <v>1</v>
      </c>
      <c r="V10" s="51">
        <f t="shared" si="12"/>
        <v>2</v>
      </c>
      <c r="W10" s="47">
        <f t="shared" si="13"/>
        <v>0</v>
      </c>
      <c r="X10" s="47">
        <f t="shared" si="14"/>
        <v>4</v>
      </c>
      <c r="Y10" s="32"/>
      <c r="Z10" s="20">
        <f t="shared" si="15"/>
        <v>9.4854775979727086E-3</v>
      </c>
      <c r="AA10" s="20">
        <f t="shared" si="16"/>
        <v>4.3633196950674455E-2</v>
      </c>
      <c r="AB10" s="20">
        <f t="shared" si="17"/>
        <v>3.2250623833107207E-2</v>
      </c>
      <c r="AC10" s="20">
        <f t="shared" si="18"/>
        <v>1.3279668637161792E-2</v>
      </c>
      <c r="AD10" s="41">
        <f t="shared" si="19"/>
        <v>2.8456432793918123E-3</v>
      </c>
    </row>
    <row r="11" spans="1:30" ht="15" thickBot="1">
      <c r="A11" s="64"/>
      <c r="B11" s="67"/>
      <c r="C11" s="14">
        <v>7</v>
      </c>
      <c r="D11" s="15">
        <v>1</v>
      </c>
      <c r="E11" s="14">
        <v>5.4</v>
      </c>
      <c r="F11" s="14">
        <v>3.4</v>
      </c>
      <c r="G11" s="14">
        <v>1.5</v>
      </c>
      <c r="H11" s="14">
        <v>0.4</v>
      </c>
      <c r="I11" s="14">
        <v>0</v>
      </c>
      <c r="J11" s="31"/>
      <c r="K11" s="100">
        <f t="shared" si="3"/>
        <v>0.49875295991947749</v>
      </c>
      <c r="L11" s="90">
        <f t="shared" si="4"/>
        <v>0.49393476615274579</v>
      </c>
      <c r="M11" s="90">
        <f t="shared" si="5"/>
        <v>0.49545959668562789</v>
      </c>
      <c r="N11" s="90">
        <f t="shared" si="6"/>
        <v>0.49822606639329631</v>
      </c>
      <c r="O11" s="90">
        <f t="shared" si="7"/>
        <v>0.49959658610627222</v>
      </c>
      <c r="P11" s="100">
        <f t="shared" si="8"/>
        <v>5.7977410599078931</v>
      </c>
      <c r="Q11" s="100">
        <f t="shared" si="9"/>
        <v>0.99697477819718916</v>
      </c>
      <c r="R11" s="22">
        <f t="shared" si="10"/>
        <v>1</v>
      </c>
      <c r="S11" s="29">
        <f t="shared" si="1"/>
        <v>1</v>
      </c>
      <c r="T11" s="19">
        <f t="shared" si="11"/>
        <v>1</v>
      </c>
      <c r="U11" s="51">
        <f t="shared" si="2"/>
        <v>1</v>
      </c>
      <c r="V11" s="51">
        <f t="shared" si="12"/>
        <v>3</v>
      </c>
      <c r="W11" s="47">
        <f t="shared" si="13"/>
        <v>0</v>
      </c>
      <c r="X11" s="47">
        <f t="shared" si="14"/>
        <v>4</v>
      </c>
      <c r="Y11" s="32"/>
      <c r="Z11" s="20">
        <f t="shared" si="15"/>
        <v>6.013891111256821E-3</v>
      </c>
      <c r="AA11" s="20">
        <f t="shared" si="16"/>
        <v>3.2475012000786833E-2</v>
      </c>
      <c r="AB11" s="20">
        <f t="shared" si="17"/>
        <v>2.044722977827319E-2</v>
      </c>
      <c r="AC11" s="20">
        <f t="shared" si="18"/>
        <v>9.0208366668852319E-3</v>
      </c>
      <c r="AD11" s="41">
        <f t="shared" si="19"/>
        <v>2.4055564445027286E-3</v>
      </c>
    </row>
    <row r="12" spans="1:30" ht="15" thickBot="1">
      <c r="A12" s="64"/>
      <c r="B12" s="67"/>
      <c r="C12" s="14">
        <v>8</v>
      </c>
      <c r="D12" s="15">
        <v>1</v>
      </c>
      <c r="E12" s="14">
        <v>5.2</v>
      </c>
      <c r="F12" s="14">
        <v>2.7</v>
      </c>
      <c r="G12" s="14">
        <v>3.9</v>
      </c>
      <c r="H12" s="14">
        <v>1.4</v>
      </c>
      <c r="I12" s="14">
        <v>1</v>
      </c>
      <c r="J12" s="31"/>
      <c r="K12" s="100">
        <f t="shared" si="3"/>
        <v>0.49815157080835182</v>
      </c>
      <c r="L12" s="90">
        <f t="shared" si="4"/>
        <v>0.49068726495266712</v>
      </c>
      <c r="M12" s="90">
        <f t="shared" si="5"/>
        <v>0.49341487370780057</v>
      </c>
      <c r="N12" s="90">
        <f t="shared" si="6"/>
        <v>0.49732398272660777</v>
      </c>
      <c r="O12" s="90">
        <f t="shared" si="7"/>
        <v>0.49935603046182198</v>
      </c>
      <c r="P12" s="100">
        <f t="shared" si="8"/>
        <v>7.0206074828536043</v>
      </c>
      <c r="Q12" s="100">
        <f t="shared" si="9"/>
        <v>0.99910751456769253</v>
      </c>
      <c r="R12" s="22">
        <f t="shared" si="10"/>
        <v>1</v>
      </c>
      <c r="S12" s="29">
        <f t="shared" si="1"/>
        <v>0</v>
      </c>
      <c r="T12" s="19">
        <f t="shared" si="11"/>
        <v>0</v>
      </c>
      <c r="U12" s="51">
        <f t="shared" si="2"/>
        <v>0</v>
      </c>
      <c r="V12" s="51">
        <f t="shared" si="12"/>
        <v>3</v>
      </c>
      <c r="W12" s="47">
        <f t="shared" si="13"/>
        <v>1</v>
      </c>
      <c r="X12" s="47">
        <f t="shared" si="14"/>
        <v>5</v>
      </c>
      <c r="Y12" s="32"/>
      <c r="Z12" s="20">
        <f t="shared" si="15"/>
        <v>-1.5916387104786219E-6</v>
      </c>
      <c r="AA12" s="20">
        <f t="shared" si="16"/>
        <v>-8.2765212944888344E-6</v>
      </c>
      <c r="AB12" s="20">
        <f t="shared" si="17"/>
        <v>-4.2974245182922797E-6</v>
      </c>
      <c r="AC12" s="20">
        <f t="shared" si="18"/>
        <v>-6.2073909708666249E-6</v>
      </c>
      <c r="AD12" s="41">
        <f t="shared" si="19"/>
        <v>-2.2282941946700706E-6</v>
      </c>
    </row>
    <row r="13" spans="1:30" ht="15" thickBot="1">
      <c r="A13" s="64"/>
      <c r="B13" s="67"/>
      <c r="C13" s="14">
        <v>9</v>
      </c>
      <c r="D13" s="15">
        <v>1</v>
      </c>
      <c r="E13" s="14">
        <v>5.0999999999999996</v>
      </c>
      <c r="F13" s="14">
        <v>3.8</v>
      </c>
      <c r="G13" s="14">
        <v>1.6</v>
      </c>
      <c r="H13" s="14">
        <v>0.2</v>
      </c>
      <c r="I13" s="14">
        <v>0</v>
      </c>
      <c r="J13" s="31"/>
      <c r="K13" s="100">
        <f t="shared" si="3"/>
        <v>0.49815172997222285</v>
      </c>
      <c r="L13" s="90">
        <f t="shared" si="4"/>
        <v>0.49068809260479657</v>
      </c>
      <c r="M13" s="90">
        <f t="shared" si="5"/>
        <v>0.49341530345025242</v>
      </c>
      <c r="N13" s="90">
        <f t="shared" si="6"/>
        <v>0.49732460346570484</v>
      </c>
      <c r="O13" s="90">
        <f t="shared" si="7"/>
        <v>0.49935625329124145</v>
      </c>
      <c r="P13" s="100">
        <f t="shared" si="8"/>
        <v>5.7712297715710195</v>
      </c>
      <c r="Q13" s="100">
        <f t="shared" si="9"/>
        <v>0.99689375553628468</v>
      </c>
      <c r="R13" s="22">
        <f t="shared" si="10"/>
        <v>1</v>
      </c>
      <c r="S13" s="29">
        <f t="shared" si="1"/>
        <v>1</v>
      </c>
      <c r="T13" s="19">
        <f t="shared" si="11"/>
        <v>1</v>
      </c>
      <c r="U13" s="51">
        <f t="shared" si="2"/>
        <v>1</v>
      </c>
      <c r="V13" s="51">
        <f t="shared" si="12"/>
        <v>4</v>
      </c>
      <c r="W13" s="47">
        <f t="shared" si="13"/>
        <v>0</v>
      </c>
      <c r="X13" s="47">
        <f t="shared" si="14"/>
        <v>5</v>
      </c>
      <c r="Y13" s="32"/>
      <c r="Z13" s="20">
        <f t="shared" si="15"/>
        <v>6.1739538515387399E-3</v>
      </c>
      <c r="AA13" s="20">
        <f t="shared" si="16"/>
        <v>3.1487164642847572E-2</v>
      </c>
      <c r="AB13" s="20">
        <f t="shared" si="17"/>
        <v>2.3461024635847212E-2</v>
      </c>
      <c r="AC13" s="20">
        <f t="shared" si="18"/>
        <v>9.8783261624619846E-3</v>
      </c>
      <c r="AD13" s="41">
        <f t="shared" si="19"/>
        <v>1.2347907703077481E-3</v>
      </c>
    </row>
    <row r="14" spans="1:30" ht="15" thickBot="1">
      <c r="A14" s="64"/>
      <c r="B14" s="67"/>
      <c r="C14" s="14">
        <v>10</v>
      </c>
      <c r="D14" s="15">
        <v>1</v>
      </c>
      <c r="E14" s="14">
        <v>5.7</v>
      </c>
      <c r="F14" s="14">
        <v>2.8</v>
      </c>
      <c r="G14" s="14">
        <v>4.0999999999999996</v>
      </c>
      <c r="H14" s="14">
        <v>1.3</v>
      </c>
      <c r="I14" s="14">
        <v>1</v>
      </c>
      <c r="J14" s="31"/>
      <c r="K14" s="100">
        <f t="shared" si="3"/>
        <v>0.49753433458706897</v>
      </c>
      <c r="L14" s="90">
        <f t="shared" si="4"/>
        <v>0.48753937614051179</v>
      </c>
      <c r="M14" s="90">
        <f t="shared" si="5"/>
        <v>0.49106920098666768</v>
      </c>
      <c r="N14" s="90">
        <f t="shared" si="6"/>
        <v>0.49633677084945865</v>
      </c>
      <c r="O14" s="90">
        <f t="shared" si="7"/>
        <v>0.49923277421421069</v>
      </c>
      <c r="P14" s="100">
        <f t="shared" si="8"/>
        <v>7.3354859083119095</v>
      </c>
      <c r="Q14" s="100">
        <f t="shared" si="9"/>
        <v>0.9993484377927736</v>
      </c>
      <c r="R14" s="22">
        <f t="shared" si="10"/>
        <v>1</v>
      </c>
      <c r="S14" s="29">
        <f t="shared" si="1"/>
        <v>0</v>
      </c>
      <c r="T14" s="19">
        <f t="shared" si="11"/>
        <v>0</v>
      </c>
      <c r="U14" s="51">
        <f t="shared" si="2"/>
        <v>0</v>
      </c>
      <c r="V14" s="51">
        <f t="shared" si="12"/>
        <v>4</v>
      </c>
      <c r="W14" s="47">
        <f t="shared" si="13"/>
        <v>1</v>
      </c>
      <c r="X14" s="47">
        <f t="shared" si="14"/>
        <v>6</v>
      </c>
      <c r="Y14" s="32"/>
      <c r="Z14" s="20">
        <f t="shared" si="15"/>
        <v>-8.4851340005060833E-7</v>
      </c>
      <c r="AA14" s="20">
        <f t="shared" si="16"/>
        <v>-4.8365263802884678E-6</v>
      </c>
      <c r="AB14" s="20">
        <f t="shared" si="17"/>
        <v>-2.375837520141703E-6</v>
      </c>
      <c r="AC14" s="20">
        <f t="shared" si="18"/>
        <v>-3.4789049402074938E-6</v>
      </c>
      <c r="AD14" s="41">
        <f t="shared" si="19"/>
        <v>-1.1030674200657908E-6</v>
      </c>
    </row>
    <row r="15" spans="1:30" ht="15" thickBot="1">
      <c r="A15" s="64"/>
      <c r="B15" s="67"/>
      <c r="C15" s="14">
        <v>11</v>
      </c>
      <c r="D15" s="15">
        <v>1</v>
      </c>
      <c r="E15" s="14">
        <v>4.9000000000000004</v>
      </c>
      <c r="F15" s="14">
        <v>3.1</v>
      </c>
      <c r="G15" s="14">
        <v>1.5</v>
      </c>
      <c r="H15" s="14">
        <v>0.1</v>
      </c>
      <c r="I15" s="14">
        <v>0</v>
      </c>
      <c r="J15" s="31"/>
      <c r="K15" s="100">
        <f t="shared" si="3"/>
        <v>0.49753441943840898</v>
      </c>
      <c r="L15" s="90">
        <f t="shared" si="4"/>
        <v>0.48753985979314984</v>
      </c>
      <c r="M15" s="90">
        <f t="shared" si="5"/>
        <v>0.49106943857041968</v>
      </c>
      <c r="N15" s="90">
        <f t="shared" si="6"/>
        <v>0.49633711873995268</v>
      </c>
      <c r="O15" s="90">
        <f t="shared" si="7"/>
        <v>0.49923288452095271</v>
      </c>
      <c r="P15" s="100">
        <f t="shared" si="8"/>
        <v>5.2032239585551689</v>
      </c>
      <c r="Q15" s="100">
        <f t="shared" si="9"/>
        <v>0.99453126364632827</v>
      </c>
      <c r="R15" s="22">
        <f t="shared" si="10"/>
        <v>1</v>
      </c>
      <c r="S15" s="29">
        <f t="shared" si="1"/>
        <v>1</v>
      </c>
      <c r="T15" s="19">
        <f t="shared" si="11"/>
        <v>1</v>
      </c>
      <c r="U15" s="51">
        <f t="shared" si="2"/>
        <v>1</v>
      </c>
      <c r="V15" s="51">
        <f t="shared" si="12"/>
        <v>5</v>
      </c>
      <c r="W15" s="47">
        <f t="shared" si="13"/>
        <v>0</v>
      </c>
      <c r="X15" s="47">
        <f t="shared" si="14"/>
        <v>6</v>
      </c>
      <c r="Y15" s="32"/>
      <c r="Z15" s="20">
        <f t="shared" si="15"/>
        <v>1.0818171505961373E-2</v>
      </c>
      <c r="AA15" s="20">
        <f t="shared" si="16"/>
        <v>5.3009040379210733E-2</v>
      </c>
      <c r="AB15" s="20">
        <f t="shared" si="17"/>
        <v>3.353633166848026E-2</v>
      </c>
      <c r="AC15" s="20">
        <f t="shared" si="18"/>
        <v>1.6227257258942061E-2</v>
      </c>
      <c r="AD15" s="41">
        <f t="shared" si="19"/>
        <v>1.0818171505961374E-3</v>
      </c>
    </row>
    <row r="16" spans="1:30" ht="15" thickBot="1">
      <c r="A16" s="64"/>
      <c r="B16" s="67"/>
      <c r="C16" s="14">
        <v>12</v>
      </c>
      <c r="D16" s="15">
        <v>1</v>
      </c>
      <c r="E16" s="14">
        <v>5</v>
      </c>
      <c r="F16" s="14">
        <v>3.2</v>
      </c>
      <c r="G16" s="14">
        <v>1.2</v>
      </c>
      <c r="H16" s="14">
        <v>0.2</v>
      </c>
      <c r="I16" s="14">
        <v>0</v>
      </c>
      <c r="J16" s="31"/>
      <c r="K16" s="100">
        <f t="shared" si="3"/>
        <v>0.49645260228781285</v>
      </c>
      <c r="L16" s="90">
        <f t="shared" si="4"/>
        <v>0.48223895575522879</v>
      </c>
      <c r="M16" s="90">
        <f t="shared" si="5"/>
        <v>0.48771580540357168</v>
      </c>
      <c r="N16" s="90">
        <f t="shared" si="6"/>
        <v>0.49471439301405845</v>
      </c>
      <c r="O16" s="90">
        <f t="shared" si="7"/>
        <v>0.49912470280589311</v>
      </c>
      <c r="P16" s="100">
        <f t="shared" si="8"/>
        <v>5.161820170533435</v>
      </c>
      <c r="Q16" s="100">
        <f t="shared" si="9"/>
        <v>0.99430140181973281</v>
      </c>
      <c r="R16" s="22">
        <f t="shared" si="10"/>
        <v>1</v>
      </c>
      <c r="S16" s="29">
        <f t="shared" si="1"/>
        <v>1</v>
      </c>
      <c r="T16" s="19">
        <f t="shared" si="11"/>
        <v>1</v>
      </c>
      <c r="U16" s="51">
        <f t="shared" si="2"/>
        <v>1</v>
      </c>
      <c r="V16" s="51">
        <f t="shared" si="12"/>
        <v>6</v>
      </c>
      <c r="W16" s="47">
        <f t="shared" si="13"/>
        <v>0</v>
      </c>
      <c r="X16" s="47">
        <f t="shared" si="14"/>
        <v>6</v>
      </c>
      <c r="Y16" s="32"/>
      <c r="Z16" s="20">
        <f t="shared" si="15"/>
        <v>1.1267670388450262E-2</v>
      </c>
      <c r="AA16" s="20">
        <f t="shared" si="16"/>
        <v>5.6338351942251313E-2</v>
      </c>
      <c r="AB16" s="20">
        <f t="shared" si="17"/>
        <v>3.605654524304084E-2</v>
      </c>
      <c r="AC16" s="20">
        <f t="shared" si="18"/>
        <v>1.3521204466140314E-2</v>
      </c>
      <c r="AD16" s="41">
        <f t="shared" si="19"/>
        <v>2.2535340776900525E-3</v>
      </c>
    </row>
    <row r="17" spans="1:30" ht="15" thickBot="1">
      <c r="A17" s="64"/>
      <c r="B17" s="67"/>
      <c r="C17" s="14">
        <v>13</v>
      </c>
      <c r="D17" s="15">
        <v>1</v>
      </c>
      <c r="E17" s="14">
        <v>6.7</v>
      </c>
      <c r="F17" s="14">
        <v>3.1</v>
      </c>
      <c r="G17" s="14">
        <v>4.7</v>
      </c>
      <c r="H17" s="14">
        <v>1.5</v>
      </c>
      <c r="I17" s="14">
        <v>1</v>
      </c>
      <c r="J17" s="31"/>
      <c r="K17" s="100">
        <f t="shared" si="3"/>
        <v>0.49532583524896784</v>
      </c>
      <c r="L17" s="90">
        <f t="shared" si="4"/>
        <v>0.47660512056100368</v>
      </c>
      <c r="M17" s="90">
        <f t="shared" si="5"/>
        <v>0.48411015087926762</v>
      </c>
      <c r="N17" s="90">
        <f t="shared" si="6"/>
        <v>0.49336227256744442</v>
      </c>
      <c r="O17" s="90">
        <f t="shared" si="7"/>
        <v>0.49889934939812408</v>
      </c>
      <c r="P17" s="100">
        <f t="shared" si="8"/>
        <v>8.2564733158975976</v>
      </c>
      <c r="Q17" s="100">
        <f t="shared" si="9"/>
        <v>0.99974049455035618</v>
      </c>
      <c r="R17" s="22">
        <f t="shared" si="10"/>
        <v>1</v>
      </c>
      <c r="S17" s="29">
        <f t="shared" si="1"/>
        <v>0</v>
      </c>
      <c r="T17" s="19">
        <f t="shared" si="11"/>
        <v>0</v>
      </c>
      <c r="U17" s="51">
        <f t="shared" si="2"/>
        <v>0</v>
      </c>
      <c r="V17" s="51">
        <f t="shared" si="12"/>
        <v>6</v>
      </c>
      <c r="W17" s="47">
        <f t="shared" si="13"/>
        <v>1</v>
      </c>
      <c r="X17" s="47">
        <f t="shared" si="14"/>
        <v>7</v>
      </c>
      <c r="Y17" s="32"/>
      <c r="Z17" s="20">
        <f t="shared" si="15"/>
        <v>-1.346512049979991E-7</v>
      </c>
      <c r="AA17" s="20">
        <f t="shared" si="16"/>
        <v>-9.0216307348659407E-7</v>
      </c>
      <c r="AB17" s="20">
        <f t="shared" si="17"/>
        <v>-4.1741873549379724E-7</v>
      </c>
      <c r="AC17" s="20">
        <f t="shared" si="18"/>
        <v>-6.3286066349059581E-7</v>
      </c>
      <c r="AD17" s="41">
        <f t="shared" si="19"/>
        <v>-2.0197680749699867E-7</v>
      </c>
    </row>
    <row r="18" spans="1:30" ht="15" thickBot="1">
      <c r="A18" s="64"/>
      <c r="B18" s="67"/>
      <c r="C18" s="14">
        <v>14</v>
      </c>
      <c r="D18" s="15">
        <v>1</v>
      </c>
      <c r="E18" s="14">
        <v>6</v>
      </c>
      <c r="F18" s="14">
        <v>2.9</v>
      </c>
      <c r="G18" s="14">
        <v>4.5</v>
      </c>
      <c r="H18" s="14">
        <v>1.5</v>
      </c>
      <c r="I18" s="14">
        <v>1</v>
      </c>
      <c r="J18" s="31"/>
      <c r="K18" s="100">
        <f t="shared" si="3"/>
        <v>0.49532584871408836</v>
      </c>
      <c r="L18" s="90">
        <f t="shared" si="4"/>
        <v>0.47660521077731105</v>
      </c>
      <c r="M18" s="90">
        <f t="shared" si="5"/>
        <v>0.48411019262114119</v>
      </c>
      <c r="N18" s="90">
        <f t="shared" si="6"/>
        <v>0.49336233585351075</v>
      </c>
      <c r="O18" s="90">
        <f t="shared" si="7"/>
        <v>0.49889936959580483</v>
      </c>
      <c r="P18" s="100">
        <f t="shared" si="8"/>
        <v>7.7273562377137699</v>
      </c>
      <c r="Q18" s="100">
        <f t="shared" si="9"/>
        <v>0.999559586609434</v>
      </c>
      <c r="R18" s="22">
        <f t="shared" si="10"/>
        <v>1</v>
      </c>
      <c r="S18" s="29">
        <f t="shared" si="1"/>
        <v>0</v>
      </c>
      <c r="T18" s="19">
        <f t="shared" si="11"/>
        <v>0</v>
      </c>
      <c r="U18" s="51">
        <f t="shared" si="2"/>
        <v>0</v>
      </c>
      <c r="V18" s="51">
        <f t="shared" si="12"/>
        <v>6</v>
      </c>
      <c r="W18" s="47">
        <f t="shared" si="13"/>
        <v>1</v>
      </c>
      <c r="X18" s="47">
        <f t="shared" si="14"/>
        <v>8</v>
      </c>
      <c r="Y18" s="32"/>
      <c r="Z18" s="20">
        <f t="shared" si="15"/>
        <v>-3.8775706053389752E-7</v>
      </c>
      <c r="AA18" s="20">
        <f t="shared" si="16"/>
        <v>-2.326542363203385E-6</v>
      </c>
      <c r="AB18" s="20">
        <f t="shared" si="17"/>
        <v>-1.1244954755483028E-6</v>
      </c>
      <c r="AC18" s="20">
        <f t="shared" si="18"/>
        <v>-1.7449067724025389E-6</v>
      </c>
      <c r="AD18" s="41">
        <f t="shared" si="19"/>
        <v>-5.8163559080084626E-7</v>
      </c>
    </row>
    <row r="19" spans="1:30" ht="15" thickBot="1">
      <c r="A19" s="64"/>
      <c r="B19" s="67"/>
      <c r="C19" s="14">
        <v>15</v>
      </c>
      <c r="D19" s="15">
        <v>1</v>
      </c>
      <c r="E19" s="14">
        <v>5.5</v>
      </c>
      <c r="F19" s="14">
        <v>2.5</v>
      </c>
      <c r="G19" s="14">
        <v>4</v>
      </c>
      <c r="H19" s="14">
        <v>1.3</v>
      </c>
      <c r="I19" s="14">
        <v>1</v>
      </c>
      <c r="J19" s="31"/>
      <c r="K19" s="100">
        <f t="shared" si="3"/>
        <v>0.49532588748979439</v>
      </c>
      <c r="L19" s="90">
        <f t="shared" si="4"/>
        <v>0.47660544343154737</v>
      </c>
      <c r="M19" s="90">
        <f t="shared" si="5"/>
        <v>0.48411030507068875</v>
      </c>
      <c r="N19" s="90">
        <f t="shared" si="6"/>
        <v>0.49336251034418799</v>
      </c>
      <c r="O19" s="90">
        <f t="shared" si="7"/>
        <v>0.49889942775936391</v>
      </c>
      <c r="P19" s="100">
        <f t="shared" si="8"/>
        <v>6.9489508865039529</v>
      </c>
      <c r="Q19" s="100">
        <f t="shared" si="9"/>
        <v>0.99904127863020431</v>
      </c>
      <c r="R19" s="22">
        <f t="shared" si="10"/>
        <v>1</v>
      </c>
      <c r="S19" s="29">
        <f t="shared" si="1"/>
        <v>0</v>
      </c>
      <c r="T19" s="19">
        <f t="shared" si="11"/>
        <v>0</v>
      </c>
      <c r="U19" s="51">
        <f t="shared" si="2"/>
        <v>0</v>
      </c>
      <c r="V19" s="51">
        <f t="shared" si="12"/>
        <v>6</v>
      </c>
      <c r="W19" s="47">
        <f t="shared" si="13"/>
        <v>1</v>
      </c>
      <c r="X19" s="47">
        <f t="shared" si="14"/>
        <v>9</v>
      </c>
      <c r="Y19" s="32"/>
      <c r="Z19" s="20">
        <f t="shared" si="15"/>
        <v>-1.8365309187066098E-6</v>
      </c>
      <c r="AA19" s="20">
        <f t="shared" si="16"/>
        <v>-1.0100920052886354E-5</v>
      </c>
      <c r="AB19" s="20">
        <f t="shared" si="17"/>
        <v>-4.5913272967665245E-6</v>
      </c>
      <c r="AC19" s="20">
        <f t="shared" si="18"/>
        <v>-7.346123674826439E-6</v>
      </c>
      <c r="AD19" s="41">
        <f t="shared" si="19"/>
        <v>-2.3874901943185926E-6</v>
      </c>
    </row>
    <row r="20" spans="1:30" ht="15" thickBot="1">
      <c r="A20" s="64"/>
      <c r="B20" s="67"/>
      <c r="C20" s="14">
        <v>16</v>
      </c>
      <c r="D20" s="15">
        <v>1</v>
      </c>
      <c r="E20" s="14">
        <v>4.5</v>
      </c>
      <c r="F20" s="14">
        <v>2.2999999999999998</v>
      </c>
      <c r="G20" s="14">
        <v>1.3</v>
      </c>
      <c r="H20" s="14">
        <v>0.3</v>
      </c>
      <c r="I20" s="14">
        <v>0</v>
      </c>
      <c r="J20" s="31"/>
      <c r="K20" s="100">
        <f t="shared" si="3"/>
        <v>0.49532607114288624</v>
      </c>
      <c r="L20" s="90">
        <f t="shared" si="4"/>
        <v>0.47660645352355269</v>
      </c>
      <c r="M20" s="90">
        <f t="shared" si="5"/>
        <v>0.48411076420341842</v>
      </c>
      <c r="N20" s="90">
        <f t="shared" si="6"/>
        <v>0.49336324495655548</v>
      </c>
      <c r="O20" s="90">
        <f t="shared" si="7"/>
        <v>0.49889966650838335</v>
      </c>
      <c r="P20" s="100">
        <f t="shared" si="8"/>
        <v>4.5445519880627732</v>
      </c>
      <c r="Q20" s="100">
        <f t="shared" si="9"/>
        <v>0.98948677059844947</v>
      </c>
      <c r="R20" s="22">
        <f t="shared" si="10"/>
        <v>1</v>
      </c>
      <c r="S20" s="29">
        <f t="shared" si="1"/>
        <v>1</v>
      </c>
      <c r="T20" s="19">
        <f t="shared" si="11"/>
        <v>1</v>
      </c>
      <c r="U20" s="51">
        <f t="shared" si="2"/>
        <v>1</v>
      </c>
      <c r="V20" s="51">
        <f t="shared" si="12"/>
        <v>7</v>
      </c>
      <c r="W20" s="47">
        <f t="shared" ref="W20:W83" si="20">IF(R20=I20,1,0)</f>
        <v>0</v>
      </c>
      <c r="X20" s="47">
        <f t="shared" ref="X20:X83" si="21">X19+W20</f>
        <v>9</v>
      </c>
      <c r="Y20" s="32"/>
      <c r="Z20" s="20">
        <f t="shared" si="15"/>
        <v>2.058667084558238E-2</v>
      </c>
      <c r="AA20" s="20">
        <f t="shared" si="16"/>
        <v>9.2640018805120711E-2</v>
      </c>
      <c r="AB20" s="20">
        <f t="shared" si="17"/>
        <v>4.7349342944839473E-2</v>
      </c>
      <c r="AC20" s="20">
        <f t="shared" si="18"/>
        <v>2.6762672099257093E-2</v>
      </c>
      <c r="AD20" s="41">
        <f t="shared" si="19"/>
        <v>6.1760012536747136E-3</v>
      </c>
    </row>
    <row r="21" spans="1:30" ht="15" thickBot="1">
      <c r="A21" s="64"/>
      <c r="B21" s="67"/>
      <c r="C21" s="14">
        <v>17</v>
      </c>
      <c r="D21" s="15">
        <v>1</v>
      </c>
      <c r="E21" s="14">
        <v>5.5</v>
      </c>
      <c r="F21" s="14">
        <v>2.4</v>
      </c>
      <c r="G21" s="14">
        <v>3.8</v>
      </c>
      <c r="H21" s="14">
        <v>1.1000000000000001</v>
      </c>
      <c r="I21" s="14">
        <v>1</v>
      </c>
      <c r="J21" s="31"/>
      <c r="K21" s="100">
        <f t="shared" si="3"/>
        <v>0.49326740405832797</v>
      </c>
      <c r="L21" s="90">
        <f t="shared" si="4"/>
        <v>0.46734245164304061</v>
      </c>
      <c r="M21" s="90">
        <f t="shared" si="5"/>
        <v>0.47937582990893446</v>
      </c>
      <c r="N21" s="90">
        <f t="shared" si="6"/>
        <v>0.49068697774662978</v>
      </c>
      <c r="O21" s="90">
        <f t="shared" si="7"/>
        <v>0.49828206638301586</v>
      </c>
      <c r="P21" s="100">
        <f t="shared" si="8"/>
        <v>6.6268736683350049</v>
      </c>
      <c r="Q21" s="100">
        <f t="shared" si="9"/>
        <v>0.99867745463060487</v>
      </c>
      <c r="R21" s="22">
        <f t="shared" si="10"/>
        <v>1</v>
      </c>
      <c r="S21" s="29">
        <f t="shared" si="1"/>
        <v>0</v>
      </c>
      <c r="T21" s="19">
        <f t="shared" si="11"/>
        <v>0</v>
      </c>
      <c r="U21" s="51">
        <f t="shared" si="2"/>
        <v>0</v>
      </c>
      <c r="V21" s="51">
        <f t="shared" si="12"/>
        <v>7</v>
      </c>
      <c r="W21" s="47">
        <f t="shared" si="20"/>
        <v>1</v>
      </c>
      <c r="X21" s="47">
        <f t="shared" si="21"/>
        <v>10</v>
      </c>
      <c r="Y21" s="32"/>
      <c r="Z21" s="20">
        <f t="shared" si="15"/>
        <v>-3.4936259105613051E-6</v>
      </c>
      <c r="AA21" s="20">
        <f t="shared" si="16"/>
        <v>-1.9214942508087177E-5</v>
      </c>
      <c r="AB21" s="20">
        <f t="shared" si="17"/>
        <v>-8.3847021853471312E-6</v>
      </c>
      <c r="AC21" s="20">
        <f t="shared" si="18"/>
        <v>-1.3275778460132958E-5</v>
      </c>
      <c r="AD21" s="41">
        <f t="shared" si="19"/>
        <v>-3.8429885016174362E-6</v>
      </c>
    </row>
    <row r="22" spans="1:30" ht="15" thickBot="1">
      <c r="A22" s="64"/>
      <c r="B22" s="67"/>
      <c r="C22" s="14">
        <v>18</v>
      </c>
      <c r="D22" s="15">
        <v>1</v>
      </c>
      <c r="E22" s="14">
        <v>4.7</v>
      </c>
      <c r="F22" s="14">
        <v>3.2</v>
      </c>
      <c r="G22" s="14">
        <v>1.3</v>
      </c>
      <c r="H22" s="14">
        <v>0.2</v>
      </c>
      <c r="I22" s="14">
        <v>0</v>
      </c>
      <c r="J22" s="31"/>
      <c r="K22" s="100">
        <f t="shared" si="3"/>
        <v>0.49326775342091905</v>
      </c>
      <c r="L22" s="90">
        <f t="shared" si="4"/>
        <v>0.46734437313729144</v>
      </c>
      <c r="M22" s="90">
        <f t="shared" si="5"/>
        <v>0.47937666837915299</v>
      </c>
      <c r="N22" s="90">
        <f t="shared" si="6"/>
        <v>0.49068830532447577</v>
      </c>
      <c r="O22" s="90">
        <f t="shared" si="7"/>
        <v>0.49828245068186605</v>
      </c>
      <c r="P22" s="100">
        <f t="shared" si="8"/>
        <v>4.9613429330376695</v>
      </c>
      <c r="Q22" s="100">
        <f t="shared" si="9"/>
        <v>0.99304519185088724</v>
      </c>
      <c r="R22" s="22">
        <f t="shared" si="10"/>
        <v>1</v>
      </c>
      <c r="S22" s="29">
        <f t="shared" si="1"/>
        <v>1</v>
      </c>
      <c r="T22" s="19">
        <f t="shared" si="11"/>
        <v>1</v>
      </c>
      <c r="U22" s="51">
        <f t="shared" si="2"/>
        <v>1</v>
      </c>
      <c r="V22" s="51">
        <f t="shared" si="12"/>
        <v>8</v>
      </c>
      <c r="W22" s="47">
        <f t="shared" si="20"/>
        <v>0</v>
      </c>
      <c r="X22" s="47">
        <f t="shared" si="21"/>
        <v>10</v>
      </c>
      <c r="Y22" s="32"/>
      <c r="Z22" s="20">
        <f t="shared" si="15"/>
        <v>1.3716811671849644E-2</v>
      </c>
      <c r="AA22" s="20">
        <f t="shared" si="16"/>
        <v>6.4469014857693324E-2</v>
      </c>
      <c r="AB22" s="20">
        <f t="shared" si="17"/>
        <v>4.3893797349918863E-2</v>
      </c>
      <c r="AC22" s="20">
        <f t="shared" si="18"/>
        <v>1.7831855173404538E-2</v>
      </c>
      <c r="AD22" s="41">
        <f t="shared" si="19"/>
        <v>2.7433623343699289E-3</v>
      </c>
    </row>
    <row r="23" spans="1:30" ht="15" thickBot="1">
      <c r="A23" s="64"/>
      <c r="B23" s="67"/>
      <c r="C23" s="14">
        <v>19</v>
      </c>
      <c r="D23" s="15">
        <v>1</v>
      </c>
      <c r="E23" s="14">
        <v>4.8</v>
      </c>
      <c r="F23" s="14">
        <v>3</v>
      </c>
      <c r="G23" s="14">
        <v>1.4</v>
      </c>
      <c r="H23" s="14">
        <v>0.1</v>
      </c>
      <c r="I23" s="14">
        <v>0</v>
      </c>
      <c r="J23" s="31"/>
      <c r="K23" s="100">
        <f t="shared" si="3"/>
        <v>0.49189607225373411</v>
      </c>
      <c r="L23" s="90">
        <f t="shared" si="4"/>
        <v>0.46089747165152212</v>
      </c>
      <c r="M23" s="90">
        <f t="shared" si="5"/>
        <v>0.47498728864416112</v>
      </c>
      <c r="N23" s="90">
        <f t="shared" si="6"/>
        <v>0.4889051198071353</v>
      </c>
      <c r="O23" s="90">
        <f t="shared" si="7"/>
        <v>0.49800811444842907</v>
      </c>
      <c r="P23" s="100">
        <f t="shared" si="8"/>
        <v>4.8634337812883564</v>
      </c>
      <c r="Q23" s="100">
        <f t="shared" si="9"/>
        <v>0.99233528554636707</v>
      </c>
      <c r="R23" s="22">
        <f t="shared" si="10"/>
        <v>1</v>
      </c>
      <c r="S23" s="29">
        <f t="shared" si="1"/>
        <v>1</v>
      </c>
      <c r="T23" s="19">
        <f t="shared" si="11"/>
        <v>1</v>
      </c>
      <c r="U23" s="51">
        <f t="shared" si="2"/>
        <v>1</v>
      </c>
      <c r="V23" s="51">
        <f t="shared" si="12"/>
        <v>9</v>
      </c>
      <c r="W23" s="47">
        <f t="shared" si="20"/>
        <v>0</v>
      </c>
      <c r="X23" s="47">
        <f t="shared" si="21"/>
        <v>10</v>
      </c>
      <c r="Y23" s="32"/>
      <c r="Z23" s="20">
        <f t="shared" si="15"/>
        <v>1.5095338087597028E-2</v>
      </c>
      <c r="AA23" s="20">
        <f t="shared" si="16"/>
        <v>7.2457622820465736E-2</v>
      </c>
      <c r="AB23" s="20">
        <f t="shared" si="17"/>
        <v>4.5286014262791087E-2</v>
      </c>
      <c r="AC23" s="20">
        <f t="shared" si="18"/>
        <v>2.1133473322635838E-2</v>
      </c>
      <c r="AD23" s="41">
        <f t="shared" si="19"/>
        <v>1.5095338087597028E-3</v>
      </c>
    </row>
    <row r="24" spans="1:30" ht="15" thickBot="1">
      <c r="A24" s="64"/>
      <c r="B24" s="67"/>
      <c r="C24" s="14">
        <v>20</v>
      </c>
      <c r="D24" s="15">
        <v>1</v>
      </c>
      <c r="E24" s="14">
        <v>6.4</v>
      </c>
      <c r="F24" s="14">
        <v>2.9</v>
      </c>
      <c r="G24" s="14">
        <v>4.3</v>
      </c>
      <c r="H24" s="14">
        <v>1.3</v>
      </c>
      <c r="I24" s="14">
        <v>1</v>
      </c>
      <c r="J24" s="31"/>
      <c r="K24" s="100">
        <f t="shared" si="3"/>
        <v>0.49038653844497443</v>
      </c>
      <c r="L24" s="90">
        <f t="shared" si="4"/>
        <v>0.45365170936947552</v>
      </c>
      <c r="M24" s="90">
        <f t="shared" si="5"/>
        <v>0.47045868721788203</v>
      </c>
      <c r="N24" s="90">
        <f t="shared" si="6"/>
        <v>0.48679177247487171</v>
      </c>
      <c r="O24" s="90">
        <f t="shared" si="7"/>
        <v>0.49785716106755312</v>
      </c>
      <c r="P24" s="100">
        <f t="shared" si="8"/>
        <v>7.4985066023712443</v>
      </c>
      <c r="Q24" s="100">
        <f t="shared" si="9"/>
        <v>0.99944639568540228</v>
      </c>
      <c r="R24" s="22">
        <f t="shared" si="10"/>
        <v>1</v>
      </c>
      <c r="S24" s="29">
        <f t="shared" si="1"/>
        <v>0</v>
      </c>
      <c r="T24" s="19">
        <f t="shared" si="11"/>
        <v>0</v>
      </c>
      <c r="U24" s="51">
        <f t="shared" si="2"/>
        <v>0</v>
      </c>
      <c r="V24" s="51">
        <f t="shared" si="12"/>
        <v>9</v>
      </c>
      <c r="W24" s="47">
        <f t="shared" si="20"/>
        <v>1</v>
      </c>
      <c r="X24" s="47">
        <f t="shared" si="21"/>
        <v>11</v>
      </c>
      <c r="Y24" s="32"/>
      <c r="Z24" s="20">
        <f t="shared" si="15"/>
        <v>-6.1261613948720823E-7</v>
      </c>
      <c r="AA24" s="20">
        <f t="shared" si="16"/>
        <v>-3.9207432927181327E-6</v>
      </c>
      <c r="AB24" s="20">
        <f t="shared" si="17"/>
        <v>-1.7765868045129037E-6</v>
      </c>
      <c r="AC24" s="20">
        <f t="shared" si="18"/>
        <v>-2.6342493997949953E-6</v>
      </c>
      <c r="AD24" s="41">
        <f t="shared" si="19"/>
        <v>-7.9640098133337075E-7</v>
      </c>
    </row>
    <row r="25" spans="1:30" ht="15" thickBot="1">
      <c r="A25" s="64"/>
      <c r="B25" s="67"/>
      <c r="C25" s="14">
        <v>21</v>
      </c>
      <c r="D25" s="15">
        <v>1</v>
      </c>
      <c r="E25" s="14">
        <v>5.9</v>
      </c>
      <c r="F25" s="14">
        <v>3</v>
      </c>
      <c r="G25" s="14">
        <v>4.2</v>
      </c>
      <c r="H25" s="14">
        <v>1.5</v>
      </c>
      <c r="I25" s="14">
        <v>1</v>
      </c>
      <c r="J25" s="31"/>
      <c r="K25" s="100">
        <f t="shared" si="3"/>
        <v>0.49038659970658838</v>
      </c>
      <c r="L25" s="90">
        <f t="shared" si="4"/>
        <v>0.4536521014438048</v>
      </c>
      <c r="M25" s="90">
        <f t="shared" si="5"/>
        <v>0.47045886487656247</v>
      </c>
      <c r="N25" s="90">
        <f t="shared" si="6"/>
        <v>0.48679203589981168</v>
      </c>
      <c r="O25" s="90">
        <f t="shared" si="7"/>
        <v>0.49785724070765125</v>
      </c>
      <c r="P25" s="100">
        <f t="shared" si="8"/>
        <v>7.369623004695411</v>
      </c>
      <c r="Q25" s="100">
        <f t="shared" si="9"/>
        <v>0.99937029110194475</v>
      </c>
      <c r="R25" s="22">
        <f t="shared" si="10"/>
        <v>1</v>
      </c>
      <c r="S25" s="29">
        <f t="shared" si="1"/>
        <v>0</v>
      </c>
      <c r="T25" s="19">
        <f t="shared" si="11"/>
        <v>0</v>
      </c>
      <c r="U25" s="51">
        <f t="shared" si="2"/>
        <v>0</v>
      </c>
      <c r="V25" s="51">
        <f t="shared" si="12"/>
        <v>9</v>
      </c>
      <c r="W25" s="47">
        <f t="shared" si="20"/>
        <v>1</v>
      </c>
      <c r="X25" s="47">
        <f t="shared" si="21"/>
        <v>12</v>
      </c>
      <c r="Y25" s="32"/>
      <c r="Z25" s="20">
        <f t="shared" si="15"/>
        <v>-7.9256719148981124E-7</v>
      </c>
      <c r="AA25" s="20">
        <f t="shared" si="16"/>
        <v>-4.6761464297898868E-6</v>
      </c>
      <c r="AB25" s="20">
        <f t="shared" si="17"/>
        <v>-2.3777015744694338E-6</v>
      </c>
      <c r="AC25" s="20">
        <f t="shared" si="18"/>
        <v>-3.3287822042572075E-6</v>
      </c>
      <c r="AD25" s="41">
        <f t="shared" si="19"/>
        <v>-1.1888507872347169E-6</v>
      </c>
    </row>
    <row r="26" spans="1:30" ht="15" thickBot="1">
      <c r="A26" s="64"/>
      <c r="B26" s="67"/>
      <c r="C26" s="14">
        <v>22</v>
      </c>
      <c r="D26" s="15">
        <v>1</v>
      </c>
      <c r="E26" s="14">
        <v>5.3</v>
      </c>
      <c r="F26" s="14">
        <v>3.7</v>
      </c>
      <c r="G26" s="14">
        <v>1.5</v>
      </c>
      <c r="H26" s="14">
        <v>0.2</v>
      </c>
      <c r="I26" s="14">
        <v>0</v>
      </c>
      <c r="J26" s="31"/>
      <c r="K26" s="100">
        <f t="shared" si="3"/>
        <v>0.49038667896330751</v>
      </c>
      <c r="L26" s="90">
        <f t="shared" si="4"/>
        <v>0.45365256905844775</v>
      </c>
      <c r="M26" s="90">
        <f t="shared" si="5"/>
        <v>0.47045910264671992</v>
      </c>
      <c r="N26" s="90">
        <f t="shared" si="6"/>
        <v>0.48679236877803211</v>
      </c>
      <c r="O26" s="90">
        <f t="shared" si="7"/>
        <v>0.49785735959272998</v>
      </c>
      <c r="P26" s="100">
        <f t="shared" si="8"/>
        <v>5.4652039998515392</v>
      </c>
      <c r="Q26" s="100">
        <f t="shared" si="9"/>
        <v>0.99578635221863521</v>
      </c>
      <c r="R26" s="22">
        <f t="shared" si="10"/>
        <v>1</v>
      </c>
      <c r="S26" s="29">
        <f t="shared" si="1"/>
        <v>1</v>
      </c>
      <c r="T26" s="19">
        <f t="shared" si="11"/>
        <v>1</v>
      </c>
      <c r="U26" s="51">
        <f t="shared" si="2"/>
        <v>1</v>
      </c>
      <c r="V26" s="51">
        <f t="shared" si="12"/>
        <v>10</v>
      </c>
      <c r="W26" s="47">
        <f t="shared" si="20"/>
        <v>0</v>
      </c>
      <c r="X26" s="47">
        <f t="shared" si="21"/>
        <v>12</v>
      </c>
      <c r="Y26" s="32"/>
      <c r="Z26" s="20">
        <f t="shared" si="15"/>
        <v>8.3564258774080497E-3</v>
      </c>
      <c r="AA26" s="20">
        <f t="shared" si="16"/>
        <v>4.4289057150262663E-2</v>
      </c>
      <c r="AB26" s="20">
        <f t="shared" si="17"/>
        <v>3.0918775746409784E-2</v>
      </c>
      <c r="AC26" s="20">
        <f t="shared" si="18"/>
        <v>1.2534638816112074E-2</v>
      </c>
      <c r="AD26" s="41">
        <f t="shared" si="19"/>
        <v>1.6712851754816099E-3</v>
      </c>
    </row>
    <row r="27" spans="1:30" ht="15" thickBot="1">
      <c r="A27" s="64"/>
      <c r="B27" s="67"/>
      <c r="C27" s="14">
        <v>23</v>
      </c>
      <c r="D27" s="15">
        <v>1</v>
      </c>
      <c r="E27" s="14">
        <v>4.9000000000000004</v>
      </c>
      <c r="F27" s="14">
        <v>3.1</v>
      </c>
      <c r="G27" s="14">
        <v>1.5</v>
      </c>
      <c r="H27" s="14">
        <v>0.1</v>
      </c>
      <c r="I27" s="14">
        <v>0</v>
      </c>
      <c r="J27" s="31"/>
      <c r="K27" s="100">
        <f t="shared" si="3"/>
        <v>0.48955103637556668</v>
      </c>
      <c r="L27" s="90">
        <f t="shared" si="4"/>
        <v>0.44922366334342151</v>
      </c>
      <c r="M27" s="90">
        <f t="shared" si="5"/>
        <v>0.46736722507207895</v>
      </c>
      <c r="N27" s="90">
        <f t="shared" si="6"/>
        <v>0.48553890489642093</v>
      </c>
      <c r="O27" s="90">
        <f t="shared" si="7"/>
        <v>0.49769023107518179</v>
      </c>
      <c r="P27" s="100">
        <f t="shared" si="8"/>
        <v>4.917662764933926</v>
      </c>
      <c r="Q27" s="100">
        <f t="shared" si="9"/>
        <v>0.99273692758401677</v>
      </c>
      <c r="R27" s="22">
        <f t="shared" si="10"/>
        <v>1</v>
      </c>
      <c r="S27" s="29">
        <f t="shared" si="1"/>
        <v>1</v>
      </c>
      <c r="T27" s="19">
        <f t="shared" si="11"/>
        <v>1</v>
      </c>
      <c r="U27" s="51">
        <f t="shared" si="2"/>
        <v>1</v>
      </c>
      <c r="V27" s="51">
        <f t="shared" si="12"/>
        <v>11</v>
      </c>
      <c r="W27" s="47">
        <f t="shared" si="20"/>
        <v>0</v>
      </c>
      <c r="X27" s="47">
        <f t="shared" si="21"/>
        <v>12</v>
      </c>
      <c r="Y27" s="32"/>
      <c r="Z27" s="20">
        <f t="shared" si="15"/>
        <v>1.4315902234688481E-2</v>
      </c>
      <c r="AA27" s="20">
        <f t="shared" si="16"/>
        <v>7.0147920949973561E-2</v>
      </c>
      <c r="AB27" s="20">
        <f t="shared" si="17"/>
        <v>4.4379296927534291E-2</v>
      </c>
      <c r="AC27" s="20">
        <f t="shared" si="18"/>
        <v>2.147385335203272E-2</v>
      </c>
      <c r="AD27" s="41">
        <f t="shared" si="19"/>
        <v>1.4315902234688482E-3</v>
      </c>
    </row>
    <row r="28" spans="1:30" ht="15" thickBot="1">
      <c r="A28" s="64"/>
      <c r="B28" s="67"/>
      <c r="C28" s="14">
        <v>24</v>
      </c>
      <c r="D28" s="15">
        <v>1</v>
      </c>
      <c r="E28" s="14">
        <v>4.7</v>
      </c>
      <c r="F28" s="14">
        <v>3.2</v>
      </c>
      <c r="G28" s="14">
        <v>1.6</v>
      </c>
      <c r="H28" s="14">
        <v>0.2</v>
      </c>
      <c r="I28" s="14">
        <v>0</v>
      </c>
      <c r="J28" s="31"/>
      <c r="K28" s="100">
        <f t="shared" si="3"/>
        <v>0.48811944615209785</v>
      </c>
      <c r="L28" s="90">
        <f t="shared" si="4"/>
        <v>0.44220887124842417</v>
      </c>
      <c r="M28" s="90">
        <f t="shared" si="5"/>
        <v>0.46292929537932553</v>
      </c>
      <c r="N28" s="90">
        <f t="shared" si="6"/>
        <v>0.48339151956121768</v>
      </c>
      <c r="O28" s="90">
        <f t="shared" si="7"/>
        <v>0.49754707205283488</v>
      </c>
      <c r="P28" s="100">
        <f t="shared" si="8"/>
        <v>4.9208107319420478</v>
      </c>
      <c r="Q28" s="100">
        <f t="shared" si="9"/>
        <v>0.99275959026286864</v>
      </c>
      <c r="R28" s="22">
        <f t="shared" si="10"/>
        <v>1</v>
      </c>
      <c r="S28" s="29">
        <f t="shared" si="1"/>
        <v>1</v>
      </c>
      <c r="T28" s="19">
        <f t="shared" si="11"/>
        <v>1</v>
      </c>
      <c r="U28" s="51">
        <f t="shared" si="2"/>
        <v>1</v>
      </c>
      <c r="V28" s="51">
        <f t="shared" si="12"/>
        <v>12</v>
      </c>
      <c r="W28" s="47">
        <f t="shared" si="20"/>
        <v>0</v>
      </c>
      <c r="X28" s="47">
        <f t="shared" si="21"/>
        <v>12</v>
      </c>
      <c r="Y28" s="32"/>
      <c r="Z28" s="20">
        <f t="shared" si="15"/>
        <v>1.4271884477336448E-2</v>
      </c>
      <c r="AA28" s="20">
        <f t="shared" si="16"/>
        <v>6.7077857043481307E-2</v>
      </c>
      <c r="AB28" s="20">
        <f t="shared" si="17"/>
        <v>4.5670030327476636E-2</v>
      </c>
      <c r="AC28" s="20">
        <f t="shared" si="18"/>
        <v>2.2835015163738318E-2</v>
      </c>
      <c r="AD28" s="41">
        <f t="shared" si="19"/>
        <v>2.8543768954672898E-3</v>
      </c>
    </row>
    <row r="29" spans="1:30" ht="15" thickBot="1">
      <c r="A29" s="64"/>
      <c r="B29" s="67"/>
      <c r="C29" s="14">
        <v>25</v>
      </c>
      <c r="D29" s="15">
        <v>1</v>
      </c>
      <c r="E29" s="14">
        <v>5.0999999999999996</v>
      </c>
      <c r="F29" s="14">
        <v>3.8</v>
      </c>
      <c r="G29" s="14">
        <v>1.5</v>
      </c>
      <c r="H29" s="14">
        <v>0.3</v>
      </c>
      <c r="I29" s="14">
        <v>0</v>
      </c>
      <c r="J29" s="31"/>
      <c r="K29" s="100">
        <f t="shared" si="3"/>
        <v>0.4866922577043642</v>
      </c>
      <c r="L29" s="90">
        <f t="shared" si="4"/>
        <v>0.43550108554407602</v>
      </c>
      <c r="M29" s="90">
        <f t="shared" si="5"/>
        <v>0.45836229234657788</v>
      </c>
      <c r="N29" s="90">
        <f t="shared" si="6"/>
        <v>0.48110801804484382</v>
      </c>
      <c r="O29" s="90">
        <f t="shared" si="7"/>
        <v>0.49726163436328813</v>
      </c>
      <c r="P29" s="100">
        <f t="shared" si="8"/>
        <v>5.3203650222723997</v>
      </c>
      <c r="Q29" s="100">
        <f t="shared" si="9"/>
        <v>0.99513283705158029</v>
      </c>
      <c r="R29" s="22">
        <f t="shared" si="10"/>
        <v>1</v>
      </c>
      <c r="S29" s="29">
        <f t="shared" si="1"/>
        <v>1</v>
      </c>
      <c r="T29" s="19">
        <f t="shared" si="11"/>
        <v>1</v>
      </c>
      <c r="U29" s="51">
        <f t="shared" si="2"/>
        <v>1</v>
      </c>
      <c r="V29" s="51">
        <f t="shared" si="12"/>
        <v>13</v>
      </c>
      <c r="W29" s="47">
        <f t="shared" si="20"/>
        <v>0</v>
      </c>
      <c r="X29" s="47">
        <f t="shared" si="21"/>
        <v>12</v>
      </c>
      <c r="Y29" s="32"/>
      <c r="Z29" s="20">
        <f t="shared" si="15"/>
        <v>9.639799395298276E-3</v>
      </c>
      <c r="AA29" s="20">
        <f t="shared" si="16"/>
        <v>4.9162976916021207E-2</v>
      </c>
      <c r="AB29" s="20">
        <f t="shared" si="17"/>
        <v>3.6631237702133446E-2</v>
      </c>
      <c r="AC29" s="20">
        <f t="shared" si="18"/>
        <v>1.4459699092947413E-2</v>
      </c>
      <c r="AD29" s="41">
        <f t="shared" si="19"/>
        <v>2.8919398185894827E-3</v>
      </c>
    </row>
    <row r="30" spans="1:30" ht="15" thickBot="1">
      <c r="A30" s="64"/>
      <c r="B30" s="67"/>
      <c r="C30" s="14">
        <v>26</v>
      </c>
      <c r="D30" s="15">
        <v>1</v>
      </c>
      <c r="E30" s="14">
        <v>5.0999999999999996</v>
      </c>
      <c r="F30" s="14">
        <v>3.4</v>
      </c>
      <c r="G30" s="14">
        <v>1.5</v>
      </c>
      <c r="H30" s="14">
        <v>0.2</v>
      </c>
      <c r="I30" s="14">
        <v>0</v>
      </c>
      <c r="J30" s="31"/>
      <c r="K30" s="100">
        <f t="shared" si="3"/>
        <v>0.48572827776483435</v>
      </c>
      <c r="L30" s="90">
        <f t="shared" si="4"/>
        <v>0.43058478785247389</v>
      </c>
      <c r="M30" s="90">
        <f t="shared" si="5"/>
        <v>0.45469916857636455</v>
      </c>
      <c r="N30" s="90">
        <f t="shared" si="6"/>
        <v>0.47966204813554908</v>
      </c>
      <c r="O30" s="90">
        <f t="shared" si="7"/>
        <v>0.49697244038142918</v>
      </c>
      <c r="P30" s="100">
        <f t="shared" si="8"/>
        <v>5.0465754292516998</v>
      </c>
      <c r="Q30" s="100">
        <f t="shared" si="9"/>
        <v>0.99360977728066913</v>
      </c>
      <c r="R30" s="22">
        <f t="shared" si="10"/>
        <v>1</v>
      </c>
      <c r="S30" s="29">
        <f t="shared" si="1"/>
        <v>1</v>
      </c>
      <c r="T30" s="19">
        <f t="shared" si="11"/>
        <v>1</v>
      </c>
      <c r="U30" s="51">
        <f t="shared" si="2"/>
        <v>1</v>
      </c>
      <c r="V30" s="51">
        <f t="shared" si="12"/>
        <v>14</v>
      </c>
      <c r="W30" s="47">
        <f t="shared" si="20"/>
        <v>0</v>
      </c>
      <c r="X30" s="47">
        <f t="shared" si="21"/>
        <v>12</v>
      </c>
      <c r="Y30" s="32"/>
      <c r="Z30" s="20">
        <f t="shared" si="15"/>
        <v>1.2617627541855627E-2</v>
      </c>
      <c r="AA30" s="20">
        <f t="shared" si="16"/>
        <v>6.43499004634637E-2</v>
      </c>
      <c r="AB30" s="20">
        <f t="shared" si="17"/>
        <v>4.2899933642309131E-2</v>
      </c>
      <c r="AC30" s="20">
        <f t="shared" si="18"/>
        <v>1.892644131278344E-2</v>
      </c>
      <c r="AD30" s="41">
        <f t="shared" si="19"/>
        <v>2.5235255083711256E-3</v>
      </c>
    </row>
    <row r="31" spans="1:30" ht="15" thickBot="1">
      <c r="A31" s="64"/>
      <c r="B31" s="67"/>
      <c r="C31" s="14">
        <v>27</v>
      </c>
      <c r="D31" s="15">
        <v>1</v>
      </c>
      <c r="E31" s="14">
        <v>5.9</v>
      </c>
      <c r="F31" s="14">
        <v>3.2</v>
      </c>
      <c r="G31" s="14">
        <v>4.8</v>
      </c>
      <c r="H31" s="14">
        <v>1.8</v>
      </c>
      <c r="I31" s="14">
        <v>1</v>
      </c>
      <c r="J31" s="31"/>
      <c r="K31" s="100">
        <f t="shared" si="3"/>
        <v>0.4844665150106488</v>
      </c>
      <c r="L31" s="90">
        <f t="shared" si="4"/>
        <v>0.42414979780612755</v>
      </c>
      <c r="M31" s="90">
        <f t="shared" si="5"/>
        <v>0.45040917521213364</v>
      </c>
      <c r="N31" s="90">
        <f t="shared" si="6"/>
        <v>0.47776940400427076</v>
      </c>
      <c r="O31" s="90">
        <f t="shared" si="7"/>
        <v>0.49672008783059207</v>
      </c>
      <c r="P31" s="100">
        <f t="shared" si="8"/>
        <v>7.6156489800611951</v>
      </c>
      <c r="Q31" s="100">
        <f t="shared" si="9"/>
        <v>0.99950756177641864</v>
      </c>
      <c r="R31" s="22">
        <f t="shared" si="10"/>
        <v>1</v>
      </c>
      <c r="S31" s="29">
        <f t="shared" si="1"/>
        <v>0</v>
      </c>
      <c r="T31" s="19">
        <f t="shared" si="11"/>
        <v>0</v>
      </c>
      <c r="U31" s="51">
        <f t="shared" si="2"/>
        <v>0</v>
      </c>
      <c r="V31" s="51">
        <f t="shared" si="12"/>
        <v>14</v>
      </c>
      <c r="W31" s="47">
        <f t="shared" si="20"/>
        <v>1</v>
      </c>
      <c r="X31" s="47">
        <f t="shared" si="21"/>
        <v>13</v>
      </c>
      <c r="Y31" s="32"/>
      <c r="Z31" s="20">
        <f t="shared" si="15"/>
        <v>-4.8475198007594209E-7</v>
      </c>
      <c r="AA31" s="20">
        <f t="shared" si="16"/>
        <v>-2.8600366824480584E-6</v>
      </c>
      <c r="AB31" s="20">
        <f t="shared" si="17"/>
        <v>-1.5512063362430148E-6</v>
      </c>
      <c r="AC31" s="20">
        <f t="shared" si="18"/>
        <v>-2.326809504364522E-6</v>
      </c>
      <c r="AD31" s="41">
        <f t="shared" si="19"/>
        <v>-8.7255356413669579E-7</v>
      </c>
    </row>
    <row r="32" spans="1:30" ht="15" thickBot="1">
      <c r="A32" s="64"/>
      <c r="B32" s="67"/>
      <c r="C32" s="14">
        <v>28</v>
      </c>
      <c r="D32" s="15">
        <v>1</v>
      </c>
      <c r="E32" s="14">
        <v>4.5999999999999996</v>
      </c>
      <c r="F32" s="14">
        <v>3.2</v>
      </c>
      <c r="G32" s="14">
        <v>1.4</v>
      </c>
      <c r="H32" s="14">
        <v>0.2</v>
      </c>
      <c r="I32" s="14">
        <v>0</v>
      </c>
      <c r="J32" s="31"/>
      <c r="K32" s="100">
        <f t="shared" si="3"/>
        <v>0.48446656348584682</v>
      </c>
      <c r="L32" s="90">
        <f t="shared" si="4"/>
        <v>0.4241500838097958</v>
      </c>
      <c r="M32" s="90">
        <f t="shared" si="5"/>
        <v>0.45040933033276725</v>
      </c>
      <c r="N32" s="90">
        <f t="shared" si="6"/>
        <v>0.47776963668522121</v>
      </c>
      <c r="O32" s="90">
        <f t="shared" si="7"/>
        <v>0.49672017508594851</v>
      </c>
      <c r="P32" s="100">
        <f t="shared" si="8"/>
        <v>4.6450883324522616</v>
      </c>
      <c r="Q32" s="100">
        <f t="shared" si="9"/>
        <v>0.99048276718894979</v>
      </c>
      <c r="R32" s="22">
        <f t="shared" si="10"/>
        <v>1</v>
      </c>
      <c r="S32" s="29">
        <f t="shared" si="1"/>
        <v>1</v>
      </c>
      <c r="T32" s="19">
        <f t="shared" si="11"/>
        <v>1</v>
      </c>
      <c r="U32" s="51">
        <f t="shared" si="2"/>
        <v>1</v>
      </c>
      <c r="V32" s="51">
        <f t="shared" si="12"/>
        <v>15</v>
      </c>
      <c r="W32" s="47">
        <f t="shared" si="20"/>
        <v>0</v>
      </c>
      <c r="X32" s="47">
        <f t="shared" si="21"/>
        <v>13</v>
      </c>
      <c r="Y32" s="32"/>
      <c r="Z32" s="20">
        <f t="shared" si="15"/>
        <v>1.8673878839086198E-2</v>
      </c>
      <c r="AA32" s="20">
        <f t="shared" si="16"/>
        <v>8.5899842659796499E-2</v>
      </c>
      <c r="AB32" s="20">
        <f t="shared" si="17"/>
        <v>5.9756412285075833E-2</v>
      </c>
      <c r="AC32" s="20">
        <f t="shared" si="18"/>
        <v>2.6143430374720677E-2</v>
      </c>
      <c r="AD32" s="41">
        <f t="shared" si="19"/>
        <v>3.7347757678172396E-3</v>
      </c>
    </row>
    <row r="33" spans="1:30" ht="15" thickBot="1">
      <c r="A33" s="64"/>
      <c r="B33" s="67"/>
      <c r="C33" s="14">
        <v>29</v>
      </c>
      <c r="D33" s="15">
        <v>1</v>
      </c>
      <c r="E33" s="14">
        <v>6.1</v>
      </c>
      <c r="F33" s="14">
        <v>2.8</v>
      </c>
      <c r="G33" s="14">
        <v>4</v>
      </c>
      <c r="H33" s="14">
        <v>1.3</v>
      </c>
      <c r="I33" s="14">
        <v>1</v>
      </c>
      <c r="J33" s="31"/>
      <c r="K33" s="100">
        <f t="shared" si="3"/>
        <v>0.48259917560193821</v>
      </c>
      <c r="L33" s="90">
        <f t="shared" si="4"/>
        <v>0.41556009954381612</v>
      </c>
      <c r="M33" s="90">
        <f t="shared" si="5"/>
        <v>0.44443368910425968</v>
      </c>
      <c r="N33" s="90">
        <f t="shared" si="6"/>
        <v>0.47515529364774917</v>
      </c>
      <c r="O33" s="90">
        <f t="shared" si="7"/>
        <v>0.49634669750916677</v>
      </c>
      <c r="P33" s="100">
        <f t="shared" si="8"/>
        <v>6.8078019936640572</v>
      </c>
      <c r="Q33" s="100">
        <f t="shared" si="9"/>
        <v>0.99889610064889522</v>
      </c>
      <c r="R33" s="22">
        <f t="shared" si="10"/>
        <v>1</v>
      </c>
      <c r="S33" s="29">
        <f t="shared" si="1"/>
        <v>0</v>
      </c>
      <c r="T33" s="19">
        <f t="shared" si="11"/>
        <v>0</v>
      </c>
      <c r="U33" s="51">
        <f t="shared" si="2"/>
        <v>0</v>
      </c>
      <c r="V33" s="51">
        <f t="shared" si="12"/>
        <v>15</v>
      </c>
      <c r="W33" s="47">
        <f t="shared" si="20"/>
        <v>1</v>
      </c>
      <c r="X33" s="47">
        <f t="shared" si="21"/>
        <v>14</v>
      </c>
      <c r="Y33" s="32"/>
      <c r="Z33" s="20">
        <f t="shared" si="15"/>
        <v>-2.4344971449788926E-6</v>
      </c>
      <c r="AA33" s="20">
        <f t="shared" si="16"/>
        <v>-1.4850432584371244E-5</v>
      </c>
      <c r="AB33" s="20">
        <f t="shared" si="17"/>
        <v>-6.8165920059408992E-6</v>
      </c>
      <c r="AC33" s="20">
        <f t="shared" si="18"/>
        <v>-9.7379885799155706E-6</v>
      </c>
      <c r="AD33" s="41">
        <f t="shared" si="19"/>
        <v>-3.1648462884725605E-6</v>
      </c>
    </row>
    <row r="34" spans="1:30" ht="15" thickBot="1">
      <c r="A34" s="64"/>
      <c r="B34" s="67"/>
      <c r="C34" s="14">
        <v>30</v>
      </c>
      <c r="D34" s="15">
        <v>1</v>
      </c>
      <c r="E34" s="14">
        <v>5.8</v>
      </c>
      <c r="F34" s="14">
        <v>2.7</v>
      </c>
      <c r="G34" s="14">
        <v>4.0999999999999996</v>
      </c>
      <c r="H34" s="14">
        <v>1</v>
      </c>
      <c r="I34" s="14">
        <v>1</v>
      </c>
      <c r="J34" s="31"/>
      <c r="K34" s="100">
        <f t="shared" si="3"/>
        <v>0.48259941905165271</v>
      </c>
      <c r="L34" s="90">
        <f t="shared" si="4"/>
        <v>0.41556158458707454</v>
      </c>
      <c r="M34" s="90">
        <f t="shared" si="5"/>
        <v>0.44443437076346026</v>
      </c>
      <c r="N34" s="90">
        <f t="shared" si="6"/>
        <v>0.47515626744660716</v>
      </c>
      <c r="O34" s="90">
        <f t="shared" si="7"/>
        <v>0.4963470139937956</v>
      </c>
      <c r="P34" s="100">
        <f t="shared" si="8"/>
        <v>6.5373171212429133</v>
      </c>
      <c r="Q34" s="100">
        <f t="shared" si="9"/>
        <v>0.99855372564928579</v>
      </c>
      <c r="R34" s="22">
        <f t="shared" si="10"/>
        <v>1</v>
      </c>
      <c r="S34" s="29">
        <f t="shared" si="1"/>
        <v>0</v>
      </c>
      <c r="T34" s="19">
        <f t="shared" si="11"/>
        <v>0</v>
      </c>
      <c r="U34" s="51">
        <f t="shared" si="2"/>
        <v>0</v>
      </c>
      <c r="V34" s="51">
        <f t="shared" si="12"/>
        <v>15</v>
      </c>
      <c r="W34" s="47">
        <f t="shared" si="20"/>
        <v>1</v>
      </c>
      <c r="X34" s="47">
        <f t="shared" si="21"/>
        <v>15</v>
      </c>
      <c r="Y34" s="32"/>
      <c r="Z34" s="20">
        <f t="shared" si="15"/>
        <v>-4.1773686234767341E-6</v>
      </c>
      <c r="AA34" s="20">
        <f t="shared" si="16"/>
        <v>-2.4228738016165056E-5</v>
      </c>
      <c r="AB34" s="20">
        <f t="shared" si="17"/>
        <v>-1.1278895283387183E-5</v>
      </c>
      <c r="AC34" s="20">
        <f t="shared" si="18"/>
        <v>-1.7127211356254608E-5</v>
      </c>
      <c r="AD34" s="41">
        <f t="shared" si="19"/>
        <v>-4.1773686234767341E-6</v>
      </c>
    </row>
    <row r="35" spans="1:30" ht="15" thickBot="1">
      <c r="A35" s="64"/>
      <c r="B35" s="67"/>
      <c r="C35" s="14">
        <v>31</v>
      </c>
      <c r="D35" s="15">
        <v>1</v>
      </c>
      <c r="E35" s="14">
        <v>6.3</v>
      </c>
      <c r="F35" s="14">
        <v>2.2999999999999998</v>
      </c>
      <c r="G35" s="14">
        <v>4.4000000000000004</v>
      </c>
      <c r="H35" s="14">
        <v>1.3</v>
      </c>
      <c r="I35" s="14">
        <v>1</v>
      </c>
      <c r="J35" s="31"/>
      <c r="K35" s="100">
        <f t="shared" si="3"/>
        <v>0.48259983678851504</v>
      </c>
      <c r="L35" s="90">
        <f t="shared" si="4"/>
        <v>0.41556400746087618</v>
      </c>
      <c r="M35" s="90">
        <f t="shared" si="5"/>
        <v>0.44443549865298859</v>
      </c>
      <c r="N35" s="90">
        <f t="shared" si="6"/>
        <v>0.4751579801677428</v>
      </c>
      <c r="O35" s="90">
        <f t="shared" si="7"/>
        <v>0.49634743173065793</v>
      </c>
      <c r="P35" s="100">
        <f t="shared" si="8"/>
        <v>6.858801504681832</v>
      </c>
      <c r="Q35" s="100">
        <f t="shared" si="9"/>
        <v>0.99895092989914946</v>
      </c>
      <c r="R35" s="22">
        <f t="shared" si="10"/>
        <v>1</v>
      </c>
      <c r="S35" s="29">
        <f t="shared" si="1"/>
        <v>0</v>
      </c>
      <c r="T35" s="19">
        <f t="shared" si="11"/>
        <v>0</v>
      </c>
      <c r="U35" s="51">
        <f t="shared" si="2"/>
        <v>0</v>
      </c>
      <c r="V35" s="51">
        <f t="shared" si="12"/>
        <v>15</v>
      </c>
      <c r="W35" s="47">
        <f t="shared" si="20"/>
        <v>1</v>
      </c>
      <c r="X35" s="47">
        <f t="shared" si="21"/>
        <v>16</v>
      </c>
      <c r="Y35" s="32"/>
      <c r="Z35" s="20">
        <f t="shared" si="15"/>
        <v>-2.1987870488338989E-6</v>
      </c>
      <c r="AA35" s="20">
        <f t="shared" si="16"/>
        <v>-1.3852358407653562E-5</v>
      </c>
      <c r="AB35" s="20">
        <f t="shared" si="17"/>
        <v>-5.0572102123179667E-6</v>
      </c>
      <c r="AC35" s="20">
        <f t="shared" si="18"/>
        <v>-9.6746630148691564E-6</v>
      </c>
      <c r="AD35" s="41">
        <f t="shared" si="19"/>
        <v>-2.8584231634840686E-6</v>
      </c>
    </row>
    <row r="36" spans="1:30" ht="15" thickBot="1">
      <c r="A36" s="64"/>
      <c r="B36" s="67"/>
      <c r="C36" s="14">
        <v>32</v>
      </c>
      <c r="D36" s="15">
        <v>1</v>
      </c>
      <c r="E36" s="14">
        <v>6.5</v>
      </c>
      <c r="F36" s="14">
        <v>2.8</v>
      </c>
      <c r="G36" s="14">
        <v>4.5999999999999996</v>
      </c>
      <c r="H36" s="14">
        <v>1.5</v>
      </c>
      <c r="I36" s="14">
        <v>1</v>
      </c>
      <c r="J36" s="31"/>
      <c r="K36" s="100">
        <f t="shared" si="3"/>
        <v>0.48260005666721995</v>
      </c>
      <c r="L36" s="90">
        <f t="shared" si="4"/>
        <v>0.41556539269671694</v>
      </c>
      <c r="M36" s="90">
        <f t="shared" si="5"/>
        <v>0.44443600437400982</v>
      </c>
      <c r="N36" s="90">
        <f t="shared" si="6"/>
        <v>0.47515894763404426</v>
      </c>
      <c r="O36" s="90">
        <f t="shared" si="7"/>
        <v>0.4963477175729743</v>
      </c>
      <c r="P36" s="100">
        <f t="shared" si="8"/>
        <v>7.3584486569191716</v>
      </c>
      <c r="Q36" s="100">
        <f t="shared" si="9"/>
        <v>0.99936321956012963</v>
      </c>
      <c r="R36" s="22">
        <f t="shared" si="10"/>
        <v>1</v>
      </c>
      <c r="S36" s="29">
        <f t="shared" si="1"/>
        <v>0</v>
      </c>
      <c r="T36" s="19">
        <f t="shared" si="11"/>
        <v>0</v>
      </c>
      <c r="U36" s="51">
        <f t="shared" si="2"/>
        <v>0</v>
      </c>
      <c r="V36" s="51">
        <f t="shared" si="12"/>
        <v>15</v>
      </c>
      <c r="W36" s="47">
        <f t="shared" si="20"/>
        <v>1</v>
      </c>
      <c r="X36" s="47">
        <f t="shared" si="21"/>
        <v>17</v>
      </c>
      <c r="Y36" s="32"/>
      <c r="Z36" s="20">
        <f t="shared" si="15"/>
        <v>-8.1046224185693396E-7</v>
      </c>
      <c r="AA36" s="20">
        <f t="shared" si="16"/>
        <v>-5.2680045720700711E-6</v>
      </c>
      <c r="AB36" s="20">
        <f t="shared" si="17"/>
        <v>-2.2692942771994148E-6</v>
      </c>
      <c r="AC36" s="20">
        <f t="shared" si="18"/>
        <v>-3.7281263125418958E-6</v>
      </c>
      <c r="AD36" s="41">
        <f t="shared" si="19"/>
        <v>-1.2156933627854011E-6</v>
      </c>
    </row>
    <row r="37" spans="1:30" ht="15" thickBot="1">
      <c r="A37" s="64"/>
      <c r="B37" s="67"/>
      <c r="C37" s="14">
        <v>33</v>
      </c>
      <c r="D37" s="15">
        <v>1</v>
      </c>
      <c r="E37" s="14">
        <v>5.5</v>
      </c>
      <c r="F37" s="14">
        <v>4.2</v>
      </c>
      <c r="G37" s="14">
        <v>1.4</v>
      </c>
      <c r="H37" s="14">
        <v>0.2</v>
      </c>
      <c r="I37" s="14">
        <v>0</v>
      </c>
      <c r="J37" s="31"/>
      <c r="K37" s="100">
        <f t="shared" si="3"/>
        <v>0.48260013771344412</v>
      </c>
      <c r="L37" s="90">
        <f t="shared" si="4"/>
        <v>0.41556591949717414</v>
      </c>
      <c r="M37" s="90">
        <f t="shared" si="5"/>
        <v>0.44443623130343751</v>
      </c>
      <c r="N37" s="90">
        <f t="shared" si="6"/>
        <v>0.47515932044667553</v>
      </c>
      <c r="O37" s="90">
        <f t="shared" si="7"/>
        <v>0.49634783914231057</v>
      </c>
      <c r="P37" s="100">
        <f t="shared" si="8"/>
        <v>5.3993374828761471</v>
      </c>
      <c r="Q37" s="100">
        <f t="shared" si="9"/>
        <v>0.99550076040114233</v>
      </c>
      <c r="R37" s="22">
        <f t="shared" si="10"/>
        <v>1</v>
      </c>
      <c r="S37" s="29">
        <f t="shared" si="1"/>
        <v>1</v>
      </c>
      <c r="T37" s="19">
        <f t="shared" si="11"/>
        <v>1</v>
      </c>
      <c r="U37" s="51">
        <f t="shared" si="2"/>
        <v>1</v>
      </c>
      <c r="V37" s="51">
        <f t="shared" si="12"/>
        <v>16</v>
      </c>
      <c r="W37" s="47">
        <f t="shared" si="20"/>
        <v>0</v>
      </c>
      <c r="X37" s="47">
        <f t="shared" si="21"/>
        <v>17</v>
      </c>
      <c r="Y37" s="32"/>
      <c r="Z37" s="20">
        <f t="shared" si="15"/>
        <v>8.917688727470504E-3</v>
      </c>
      <c r="AA37" s="20">
        <f t="shared" si="16"/>
        <v>4.904728800108777E-2</v>
      </c>
      <c r="AB37" s="20">
        <f t="shared" si="17"/>
        <v>3.7454292655376122E-2</v>
      </c>
      <c r="AC37" s="20">
        <f t="shared" si="18"/>
        <v>1.2484764218458705E-2</v>
      </c>
      <c r="AD37" s="41">
        <f t="shared" si="19"/>
        <v>1.7835377454941009E-3</v>
      </c>
    </row>
    <row r="38" spans="1:30" ht="15" thickBot="1">
      <c r="A38" s="64"/>
      <c r="B38" s="67"/>
      <c r="C38" s="14">
        <v>34</v>
      </c>
      <c r="D38" s="15">
        <v>1</v>
      </c>
      <c r="E38" s="14">
        <v>6.8</v>
      </c>
      <c r="F38" s="14">
        <v>2.8</v>
      </c>
      <c r="G38" s="14">
        <v>4.8</v>
      </c>
      <c r="H38" s="14">
        <v>1.4</v>
      </c>
      <c r="I38" s="14">
        <v>1</v>
      </c>
      <c r="J38" s="31"/>
      <c r="K38" s="100">
        <f t="shared" si="3"/>
        <v>0.48170836884069707</v>
      </c>
      <c r="L38" s="90">
        <f t="shared" si="4"/>
        <v>0.41066119069706536</v>
      </c>
      <c r="M38" s="90">
        <f t="shared" si="5"/>
        <v>0.4406908020378999</v>
      </c>
      <c r="N38" s="90">
        <f t="shared" si="6"/>
        <v>0.47391084402482964</v>
      </c>
      <c r="O38" s="90">
        <f t="shared" si="7"/>
        <v>0.49616948536776118</v>
      </c>
      <c r="P38" s="100">
        <f t="shared" si="8"/>
        <v>7.4775480421209091</v>
      </c>
      <c r="Q38" s="100">
        <f t="shared" si="9"/>
        <v>0.99943467712216871</v>
      </c>
      <c r="R38" s="22">
        <f t="shared" si="10"/>
        <v>1</v>
      </c>
      <c r="S38" s="29">
        <f t="shared" si="1"/>
        <v>0</v>
      </c>
      <c r="T38" s="19">
        <f t="shared" si="11"/>
        <v>0</v>
      </c>
      <c r="U38" s="51">
        <f t="shared" si="2"/>
        <v>0</v>
      </c>
      <c r="V38" s="51">
        <f t="shared" si="12"/>
        <v>16</v>
      </c>
      <c r="W38" s="47">
        <f t="shared" si="20"/>
        <v>1</v>
      </c>
      <c r="X38" s="47">
        <f t="shared" si="21"/>
        <v>18</v>
      </c>
      <c r="Y38" s="32"/>
      <c r="Z38" s="20">
        <f t="shared" si="15"/>
        <v>-6.3881856937136693E-7</v>
      </c>
      <c r="AA38" s="20">
        <f t="shared" si="16"/>
        <v>-4.3439662717252952E-6</v>
      </c>
      <c r="AB38" s="20">
        <f t="shared" si="17"/>
        <v>-1.7886919942398273E-6</v>
      </c>
      <c r="AC38" s="20">
        <f t="shared" si="18"/>
        <v>-3.0663291329825612E-6</v>
      </c>
      <c r="AD38" s="41">
        <f t="shared" si="19"/>
        <v>-8.9434599711991366E-7</v>
      </c>
    </row>
    <row r="39" spans="1:30" ht="15" thickBot="1">
      <c r="A39" s="64"/>
      <c r="B39" s="67"/>
      <c r="C39" s="14">
        <v>35</v>
      </c>
      <c r="D39" s="15">
        <v>1</v>
      </c>
      <c r="E39" s="14">
        <v>5.5</v>
      </c>
      <c r="F39" s="14">
        <v>2.6</v>
      </c>
      <c r="G39" s="14">
        <v>4.4000000000000004</v>
      </c>
      <c r="H39" s="14">
        <v>1.2</v>
      </c>
      <c r="I39" s="14">
        <v>1</v>
      </c>
      <c r="J39" s="31"/>
      <c r="K39" s="100">
        <f t="shared" si="3"/>
        <v>0.48170843272255398</v>
      </c>
      <c r="L39" s="90">
        <f t="shared" si="4"/>
        <v>0.41066162509369253</v>
      </c>
      <c r="M39" s="90">
        <f t="shared" si="5"/>
        <v>0.44069098090709929</v>
      </c>
      <c r="N39" s="90">
        <f t="shared" si="6"/>
        <v>0.47391115065774292</v>
      </c>
      <c r="O39" s="90">
        <f t="shared" si="7"/>
        <v>0.4961695748023609</v>
      </c>
      <c r="P39" s="100">
        <f t="shared" si="8"/>
        <v>6.5667564737532231</v>
      </c>
      <c r="Q39" s="100">
        <f t="shared" si="9"/>
        <v>0.99859562348650854</v>
      </c>
      <c r="R39" s="22">
        <f t="shared" si="10"/>
        <v>1</v>
      </c>
      <c r="S39" s="29">
        <f t="shared" si="1"/>
        <v>0</v>
      </c>
      <c r="T39" s="19">
        <f t="shared" si="11"/>
        <v>0</v>
      </c>
      <c r="U39" s="51">
        <f t="shared" si="2"/>
        <v>0</v>
      </c>
      <c r="V39" s="51">
        <f t="shared" si="12"/>
        <v>16</v>
      </c>
      <c r="W39" s="47">
        <f t="shared" si="20"/>
        <v>1</v>
      </c>
      <c r="X39" s="47">
        <f t="shared" si="21"/>
        <v>19</v>
      </c>
      <c r="Y39" s="32"/>
      <c r="Z39" s="20">
        <f t="shared" si="15"/>
        <v>-3.9390071544340131E-6</v>
      </c>
      <c r="AA39" s="20">
        <f t="shared" si="16"/>
        <v>-2.1664539349387073E-5</v>
      </c>
      <c r="AB39" s="20">
        <f t="shared" si="17"/>
        <v>-1.0241418601528434E-5</v>
      </c>
      <c r="AC39" s="20">
        <f t="shared" si="18"/>
        <v>-1.7331631479509658E-5</v>
      </c>
      <c r="AD39" s="41">
        <f t="shared" si="19"/>
        <v>-4.7268085853208158E-6</v>
      </c>
    </row>
    <row r="40" spans="1:30" ht="15" thickBot="1">
      <c r="A40" s="64"/>
      <c r="B40" s="67"/>
      <c r="C40" s="14">
        <v>36</v>
      </c>
      <c r="D40" s="15">
        <v>1</v>
      </c>
      <c r="E40" s="14">
        <v>5.4</v>
      </c>
      <c r="F40" s="14">
        <v>3.9</v>
      </c>
      <c r="G40" s="14">
        <v>1.7</v>
      </c>
      <c r="H40" s="14">
        <v>0.4</v>
      </c>
      <c r="I40" s="14">
        <v>0</v>
      </c>
      <c r="J40" s="31"/>
      <c r="K40" s="100">
        <f t="shared" si="3"/>
        <v>0.48170882662326941</v>
      </c>
      <c r="L40" s="90">
        <f t="shared" si="4"/>
        <v>0.41066379154762744</v>
      </c>
      <c r="M40" s="90">
        <f t="shared" si="5"/>
        <v>0.44069200504895945</v>
      </c>
      <c r="N40" s="90">
        <f t="shared" si="6"/>
        <v>0.47391288382089086</v>
      </c>
      <c r="O40" s="90">
        <f t="shared" si="7"/>
        <v>0.49617004748321941</v>
      </c>
      <c r="P40" s="100">
        <f t="shared" si="8"/>
        <v>5.4221120421602018</v>
      </c>
      <c r="Q40" s="100">
        <f t="shared" si="9"/>
        <v>0.99560162497378779</v>
      </c>
      <c r="R40" s="22">
        <f t="shared" si="10"/>
        <v>1</v>
      </c>
      <c r="S40" s="29">
        <f t="shared" si="1"/>
        <v>1</v>
      </c>
      <c r="T40" s="19">
        <f t="shared" si="11"/>
        <v>1</v>
      </c>
      <c r="U40" s="51">
        <f t="shared" si="2"/>
        <v>1</v>
      </c>
      <c r="V40" s="51">
        <f t="shared" si="12"/>
        <v>17</v>
      </c>
      <c r="W40" s="47">
        <f t="shared" si="20"/>
        <v>0</v>
      </c>
      <c r="X40" s="47">
        <f t="shared" si="21"/>
        <v>19</v>
      </c>
      <c r="Y40" s="32"/>
      <c r="Z40" s="20">
        <f t="shared" si="15"/>
        <v>8.7195374202523358E-3</v>
      </c>
      <c r="AA40" s="20">
        <f t="shared" si="16"/>
        <v>4.7085502069362614E-2</v>
      </c>
      <c r="AB40" s="20">
        <f t="shared" si="17"/>
        <v>3.4006195938984109E-2</v>
      </c>
      <c r="AC40" s="20">
        <f t="shared" si="18"/>
        <v>1.4823213614428971E-2</v>
      </c>
      <c r="AD40" s="41">
        <f t="shared" si="19"/>
        <v>3.4878149681009346E-3</v>
      </c>
    </row>
    <row r="41" spans="1:30" ht="15" thickBot="1">
      <c r="A41" s="64"/>
      <c r="B41" s="67"/>
      <c r="C41" s="14">
        <v>37</v>
      </c>
      <c r="D41" s="15">
        <v>1</v>
      </c>
      <c r="E41" s="14">
        <v>4.8</v>
      </c>
      <c r="F41" s="14">
        <v>3</v>
      </c>
      <c r="G41" s="14">
        <v>1.4</v>
      </c>
      <c r="H41" s="14">
        <v>0.3</v>
      </c>
      <c r="I41" s="14">
        <v>0</v>
      </c>
      <c r="J41" s="31"/>
      <c r="K41" s="100">
        <f t="shared" si="3"/>
        <v>0.48083687288124416</v>
      </c>
      <c r="L41" s="90">
        <f t="shared" si="4"/>
        <v>0.40595524134069116</v>
      </c>
      <c r="M41" s="90">
        <f t="shared" si="5"/>
        <v>0.43729138545506102</v>
      </c>
      <c r="N41" s="90">
        <f t="shared" si="6"/>
        <v>0.47243056245944798</v>
      </c>
      <c r="O41" s="90">
        <f t="shared" si="7"/>
        <v>0.4958212659864093</v>
      </c>
      <c r="P41" s="100">
        <f t="shared" si="8"/>
        <v>4.5514453549208946</v>
      </c>
      <c r="Q41" s="100">
        <f t="shared" si="9"/>
        <v>0.98955823880370541</v>
      </c>
      <c r="R41" s="22">
        <f t="shared" si="10"/>
        <v>1</v>
      </c>
      <c r="S41" s="29">
        <f t="shared" si="1"/>
        <v>1</v>
      </c>
      <c r="T41" s="19">
        <f t="shared" si="11"/>
        <v>1</v>
      </c>
      <c r="U41" s="51">
        <f t="shared" si="2"/>
        <v>1</v>
      </c>
      <c r="V41" s="51">
        <f t="shared" si="12"/>
        <v>18</v>
      </c>
      <c r="W41" s="47">
        <f t="shared" si="20"/>
        <v>0</v>
      </c>
      <c r="X41" s="47">
        <f t="shared" si="21"/>
        <v>19</v>
      </c>
      <c r="Y41" s="32"/>
      <c r="Z41" s="20">
        <f t="shared" si="15"/>
        <v>2.0449677823384454E-2</v>
      </c>
      <c r="AA41" s="20">
        <f t="shared" si="16"/>
        <v>9.8158453552245381E-2</v>
      </c>
      <c r="AB41" s="20">
        <f t="shared" si="17"/>
        <v>6.1349033470153358E-2</v>
      </c>
      <c r="AC41" s="20">
        <f t="shared" si="18"/>
        <v>2.8629548952738233E-2</v>
      </c>
      <c r="AD41" s="41">
        <f t="shared" si="19"/>
        <v>6.1349033470153363E-3</v>
      </c>
    </row>
    <row r="42" spans="1:30" ht="15" thickBot="1">
      <c r="A42" s="64"/>
      <c r="B42" s="67"/>
      <c r="C42" s="14">
        <v>38</v>
      </c>
      <c r="D42" s="15">
        <v>1</v>
      </c>
      <c r="E42" s="14">
        <v>6.7</v>
      </c>
      <c r="F42" s="14">
        <v>3.1</v>
      </c>
      <c r="G42" s="14">
        <v>4.4000000000000004</v>
      </c>
      <c r="H42" s="14">
        <v>1.4</v>
      </c>
      <c r="I42" s="14">
        <v>1</v>
      </c>
      <c r="J42" s="31"/>
      <c r="K42" s="100">
        <f t="shared" si="3"/>
        <v>0.47879190509890573</v>
      </c>
      <c r="L42" s="90">
        <f t="shared" si="4"/>
        <v>0.3961393959854666</v>
      </c>
      <c r="M42" s="90">
        <f t="shared" si="5"/>
        <v>0.43115648210804569</v>
      </c>
      <c r="N42" s="90">
        <f t="shared" si="6"/>
        <v>0.46956760756417415</v>
      </c>
      <c r="O42" s="90">
        <f t="shared" si="7"/>
        <v>0.49520777565170776</v>
      </c>
      <c r="P42" s="100">
        <f t="shared" si="8"/>
        <v>7.2288993119312313</v>
      </c>
      <c r="Q42" s="100">
        <f t="shared" si="9"/>
        <v>0.99927520693235472</v>
      </c>
      <c r="R42" s="22">
        <f t="shared" si="10"/>
        <v>1</v>
      </c>
      <c r="S42" s="29">
        <f t="shared" si="1"/>
        <v>0</v>
      </c>
      <c r="T42" s="19">
        <f t="shared" si="11"/>
        <v>0</v>
      </c>
      <c r="U42" s="51">
        <f t="shared" si="2"/>
        <v>0</v>
      </c>
      <c r="V42" s="51">
        <f t="shared" si="12"/>
        <v>18</v>
      </c>
      <c r="W42" s="47">
        <f t="shared" si="20"/>
        <v>1</v>
      </c>
      <c r="X42" s="47">
        <f t="shared" si="21"/>
        <v>20</v>
      </c>
      <c r="Y42" s="32"/>
      <c r="Z42" s="20">
        <f t="shared" si="15"/>
        <v>-1.0498884779899697E-6</v>
      </c>
      <c r="AA42" s="20">
        <f t="shared" si="16"/>
        <v>-7.0342528025327967E-6</v>
      </c>
      <c r="AB42" s="20">
        <f t="shared" si="17"/>
        <v>-3.254654281768906E-6</v>
      </c>
      <c r="AC42" s="20">
        <f t="shared" si="18"/>
        <v>-4.6195093031558667E-6</v>
      </c>
      <c r="AD42" s="41">
        <f t="shared" si="19"/>
        <v>-1.4698438691859575E-6</v>
      </c>
    </row>
    <row r="43" spans="1:30" ht="15" thickBot="1">
      <c r="A43" s="64"/>
      <c r="B43" s="67"/>
      <c r="C43" s="14">
        <v>39</v>
      </c>
      <c r="D43" s="15">
        <v>1</v>
      </c>
      <c r="E43" s="14">
        <v>6.1</v>
      </c>
      <c r="F43" s="14">
        <v>3</v>
      </c>
      <c r="G43" s="14">
        <v>4.5999999999999996</v>
      </c>
      <c r="H43" s="14">
        <v>1.4</v>
      </c>
      <c r="I43" s="14">
        <v>1</v>
      </c>
      <c r="J43" s="31"/>
      <c r="K43" s="100">
        <f t="shared" si="3"/>
        <v>0.47879201008775352</v>
      </c>
      <c r="L43" s="90">
        <f t="shared" si="4"/>
        <v>0.39614009941074685</v>
      </c>
      <c r="M43" s="90">
        <f t="shared" si="5"/>
        <v>0.43115680757347385</v>
      </c>
      <c r="N43" s="90">
        <f t="shared" si="6"/>
        <v>0.46956806951510449</v>
      </c>
      <c r="O43" s="90">
        <f t="shared" si="7"/>
        <v>0.4952079226360947</v>
      </c>
      <c r="P43" s="100">
        <f t="shared" si="8"/>
        <v>7.0420212506737432</v>
      </c>
      <c r="Q43" s="100">
        <f t="shared" si="9"/>
        <v>0.99912640635380201</v>
      </c>
      <c r="R43" s="22">
        <f t="shared" si="10"/>
        <v>1</v>
      </c>
      <c r="S43" s="29">
        <f t="shared" si="1"/>
        <v>0</v>
      </c>
      <c r="T43" s="19">
        <f t="shared" si="11"/>
        <v>0</v>
      </c>
      <c r="U43" s="51">
        <f t="shared" si="2"/>
        <v>0</v>
      </c>
      <c r="V43" s="51">
        <f t="shared" si="12"/>
        <v>18</v>
      </c>
      <c r="W43" s="47">
        <f t="shared" si="20"/>
        <v>1</v>
      </c>
      <c r="X43" s="47">
        <f t="shared" si="21"/>
        <v>21</v>
      </c>
      <c r="Y43" s="32"/>
      <c r="Z43" s="20">
        <f t="shared" si="15"/>
        <v>-1.5249983236647256E-6</v>
      </c>
      <c r="AA43" s="20">
        <f t="shared" si="16"/>
        <v>-9.3024897743548262E-6</v>
      </c>
      <c r="AB43" s="20">
        <f t="shared" si="17"/>
        <v>-4.5749949709941765E-6</v>
      </c>
      <c r="AC43" s="20">
        <f t="shared" si="18"/>
        <v>-7.0149922888577375E-6</v>
      </c>
      <c r="AD43" s="41">
        <f t="shared" si="19"/>
        <v>-2.1349976531306156E-6</v>
      </c>
    </row>
    <row r="44" spans="1:30" ht="15" thickBot="1">
      <c r="A44" s="64"/>
      <c r="B44" s="67"/>
      <c r="C44" s="14">
        <v>40</v>
      </c>
      <c r="D44" s="15">
        <v>1</v>
      </c>
      <c r="E44" s="14">
        <v>4.8</v>
      </c>
      <c r="F44" s="14">
        <v>3.4</v>
      </c>
      <c r="G44" s="14">
        <v>1.6</v>
      </c>
      <c r="H44" s="14">
        <v>0.2</v>
      </c>
      <c r="I44" s="14">
        <v>0</v>
      </c>
      <c r="J44" s="31"/>
      <c r="K44" s="100">
        <f t="shared" si="3"/>
        <v>0.47879216258758589</v>
      </c>
      <c r="L44" s="90">
        <f t="shared" si="4"/>
        <v>0.39614102965972431</v>
      </c>
      <c r="M44" s="90">
        <f t="shared" si="5"/>
        <v>0.43115726507297097</v>
      </c>
      <c r="N44" s="90">
        <f t="shared" si="6"/>
        <v>0.46956877101433336</v>
      </c>
      <c r="O44" s="90">
        <f t="shared" si="7"/>
        <v>0.49520813613586001</v>
      </c>
      <c r="P44" s="100">
        <f t="shared" si="8"/>
        <v>4.6965554670524687</v>
      </c>
      <c r="Q44" s="100">
        <f t="shared" si="9"/>
        <v>0.99095588248429045</v>
      </c>
      <c r="R44" s="22">
        <f t="shared" si="10"/>
        <v>1</v>
      </c>
      <c r="S44" s="29">
        <f t="shared" si="1"/>
        <v>1</v>
      </c>
      <c r="T44" s="19">
        <f t="shared" si="11"/>
        <v>1</v>
      </c>
      <c r="U44" s="51">
        <f t="shared" si="2"/>
        <v>1</v>
      </c>
      <c r="V44" s="51">
        <f t="shared" si="12"/>
        <v>19</v>
      </c>
      <c r="W44" s="47">
        <f t="shared" si="20"/>
        <v>0</v>
      </c>
      <c r="X44" s="47">
        <f t="shared" si="21"/>
        <v>21</v>
      </c>
      <c r="Y44" s="32"/>
      <c r="Z44" s="20">
        <f t="shared" si="15"/>
        <v>1.7762530331254793E-2</v>
      </c>
      <c r="AA44" s="20">
        <f t="shared" si="16"/>
        <v>8.5260145590022998E-2</v>
      </c>
      <c r="AB44" s="20">
        <f t="shared" si="17"/>
        <v>6.0392603126266292E-2</v>
      </c>
      <c r="AC44" s="20">
        <f t="shared" si="18"/>
        <v>2.842004853000767E-2</v>
      </c>
      <c r="AD44" s="41">
        <f t="shared" si="19"/>
        <v>3.5525060662509587E-3</v>
      </c>
    </row>
    <row r="45" spans="1:30" ht="15" thickBot="1">
      <c r="A45" s="64"/>
      <c r="B45" s="67"/>
      <c r="C45" s="14">
        <v>41</v>
      </c>
      <c r="D45" s="15">
        <v>1</v>
      </c>
      <c r="E45" s="14">
        <v>4.9000000000000004</v>
      </c>
      <c r="F45" s="14">
        <v>3.1</v>
      </c>
      <c r="G45" s="14">
        <v>1.5</v>
      </c>
      <c r="H45" s="14">
        <v>0.1</v>
      </c>
      <c r="I45" s="14">
        <v>0</v>
      </c>
      <c r="J45" s="31"/>
      <c r="K45" s="100">
        <f t="shared" si="3"/>
        <v>0.47701590955446044</v>
      </c>
      <c r="L45" s="90">
        <f t="shared" si="4"/>
        <v>0.38761501510072199</v>
      </c>
      <c r="M45" s="90">
        <f t="shared" si="5"/>
        <v>0.42511800476034434</v>
      </c>
      <c r="N45" s="90">
        <f t="shared" si="6"/>
        <v>0.46672676616133257</v>
      </c>
      <c r="O45" s="90">
        <f t="shared" si="7"/>
        <v>0.4948528855292349</v>
      </c>
      <c r="P45" s="100">
        <f t="shared" si="8"/>
        <v>4.4437707360999879</v>
      </c>
      <c r="Q45" s="100">
        <f t="shared" si="9"/>
        <v>0.98838495183362807</v>
      </c>
      <c r="R45" s="22">
        <f t="shared" si="10"/>
        <v>1</v>
      </c>
      <c r="S45" s="29">
        <f t="shared" si="1"/>
        <v>1</v>
      </c>
      <c r="T45" s="19">
        <f t="shared" si="11"/>
        <v>1</v>
      </c>
      <c r="U45" s="51">
        <f t="shared" si="2"/>
        <v>1</v>
      </c>
      <c r="V45" s="51">
        <f t="shared" si="12"/>
        <v>20</v>
      </c>
      <c r="W45" s="47">
        <f t="shared" si="20"/>
        <v>0</v>
      </c>
      <c r="X45" s="47">
        <f t="shared" si="21"/>
        <v>21</v>
      </c>
      <c r="Y45" s="32"/>
      <c r="Z45" s="20">
        <f t="shared" si="15"/>
        <v>2.2693592914170457E-2</v>
      </c>
      <c r="AA45" s="20">
        <f t="shared" si="16"/>
        <v>0.11119860527943524</v>
      </c>
      <c r="AB45" s="20">
        <f t="shared" si="17"/>
        <v>7.0350138033928422E-2</v>
      </c>
      <c r="AC45" s="20">
        <f t="shared" si="18"/>
        <v>3.4040389371255683E-2</v>
      </c>
      <c r="AD45" s="41">
        <f t="shared" si="19"/>
        <v>2.2693592914170457E-3</v>
      </c>
    </row>
    <row r="46" spans="1:30" ht="15" thickBot="1">
      <c r="A46" s="64"/>
      <c r="B46" s="67"/>
      <c r="C46" s="14">
        <v>42</v>
      </c>
      <c r="D46" s="15">
        <v>1</v>
      </c>
      <c r="E46" s="14">
        <v>5.6</v>
      </c>
      <c r="F46" s="14">
        <v>3</v>
      </c>
      <c r="G46" s="14">
        <v>4.0999999999999996</v>
      </c>
      <c r="H46" s="14">
        <v>1.3</v>
      </c>
      <c r="I46" s="14">
        <v>1</v>
      </c>
      <c r="J46" s="31"/>
      <c r="K46" s="100">
        <f t="shared" si="3"/>
        <v>0.47474655026304341</v>
      </c>
      <c r="L46" s="90">
        <f t="shared" si="4"/>
        <v>0.37649515457277849</v>
      </c>
      <c r="M46" s="90">
        <f t="shared" si="5"/>
        <v>0.41808299095695151</v>
      </c>
      <c r="N46" s="90">
        <f t="shared" si="6"/>
        <v>0.46332272722420703</v>
      </c>
      <c r="O46" s="90">
        <f t="shared" si="7"/>
        <v>0.49462594960009321</v>
      </c>
      <c r="P46" s="100">
        <f t="shared" si="8"/>
        <v>6.380005304840827</v>
      </c>
      <c r="Q46" s="100">
        <f t="shared" si="9"/>
        <v>0.99830775458454513</v>
      </c>
      <c r="R46" s="22">
        <f t="shared" si="10"/>
        <v>1</v>
      </c>
      <c r="S46" s="29">
        <f t="shared" si="1"/>
        <v>0</v>
      </c>
      <c r="T46" s="19">
        <f t="shared" si="11"/>
        <v>0</v>
      </c>
      <c r="U46" s="51">
        <f t="shared" si="2"/>
        <v>0</v>
      </c>
      <c r="V46" s="51">
        <f t="shared" si="12"/>
        <v>20</v>
      </c>
      <c r="W46" s="47">
        <f t="shared" si="20"/>
        <v>1</v>
      </c>
      <c r="X46" s="47">
        <f t="shared" si="21"/>
        <v>22</v>
      </c>
      <c r="Y46" s="32"/>
      <c r="Z46" s="20">
        <f t="shared" si="15"/>
        <v>-5.7176969443221802E-6</v>
      </c>
      <c r="AA46" s="20">
        <f t="shared" si="16"/>
        <v>-3.2019102888204209E-5</v>
      </c>
      <c r="AB46" s="20">
        <f t="shared" si="17"/>
        <v>-1.7153090832966542E-5</v>
      </c>
      <c r="AC46" s="20">
        <f t="shared" si="18"/>
        <v>-2.3442557471720936E-5</v>
      </c>
      <c r="AD46" s="41">
        <f t="shared" si="19"/>
        <v>-7.4330060276188344E-6</v>
      </c>
    </row>
    <row r="47" spans="1:30" ht="15" thickBot="1">
      <c r="A47" s="64"/>
      <c r="B47" s="67"/>
      <c r="C47" s="14">
        <v>43</v>
      </c>
      <c r="D47" s="15">
        <v>1</v>
      </c>
      <c r="E47" s="14">
        <v>7</v>
      </c>
      <c r="F47" s="14">
        <v>3.2</v>
      </c>
      <c r="G47" s="14">
        <v>4.7</v>
      </c>
      <c r="H47" s="14">
        <v>1.4</v>
      </c>
      <c r="I47" s="14">
        <v>1</v>
      </c>
      <c r="J47" s="31"/>
      <c r="K47" s="100">
        <f t="shared" si="3"/>
        <v>0.47474712203273783</v>
      </c>
      <c r="L47" s="90">
        <f t="shared" si="4"/>
        <v>0.37649835648306729</v>
      </c>
      <c r="M47" s="90">
        <f t="shared" si="5"/>
        <v>0.41808470626603478</v>
      </c>
      <c r="N47" s="90">
        <f t="shared" si="6"/>
        <v>0.46332507147995422</v>
      </c>
      <c r="O47" s="90">
        <f t="shared" si="7"/>
        <v>0.49462669290069594</v>
      </c>
      <c r="P47" s="100">
        <f t="shared" si="8"/>
        <v>7.3182118834822791</v>
      </c>
      <c r="Q47" s="100">
        <f t="shared" si="9"/>
        <v>0.99933709244431634</v>
      </c>
      <c r="R47" s="22">
        <f t="shared" si="10"/>
        <v>1</v>
      </c>
      <c r="S47" s="29">
        <f t="shared" si="1"/>
        <v>0</v>
      </c>
      <c r="T47" s="19">
        <f t="shared" si="11"/>
        <v>0</v>
      </c>
      <c r="U47" s="51">
        <f t="shared" si="2"/>
        <v>0</v>
      </c>
      <c r="V47" s="51">
        <f t="shared" si="12"/>
        <v>20</v>
      </c>
      <c r="W47" s="47">
        <f t="shared" si="20"/>
        <v>1</v>
      </c>
      <c r="X47" s="47">
        <f t="shared" si="21"/>
        <v>23</v>
      </c>
      <c r="Y47" s="32"/>
      <c r="Z47" s="20">
        <f t="shared" si="15"/>
        <v>-8.7831023005089913E-7</v>
      </c>
      <c r="AA47" s="20">
        <f t="shared" si="16"/>
        <v>-6.1481716103562942E-6</v>
      </c>
      <c r="AB47" s="20">
        <f t="shared" si="17"/>
        <v>-2.8105927361628774E-6</v>
      </c>
      <c r="AC47" s="20">
        <f t="shared" si="18"/>
        <v>-4.128058081239226E-6</v>
      </c>
      <c r="AD47" s="41">
        <f t="shared" si="19"/>
        <v>-1.2296343220712588E-6</v>
      </c>
    </row>
    <row r="48" spans="1:30" ht="15" thickBot="1">
      <c r="A48" s="64"/>
      <c r="B48" s="67"/>
      <c r="C48" s="14">
        <v>44</v>
      </c>
      <c r="D48" s="15">
        <v>1</v>
      </c>
      <c r="E48" s="14">
        <v>5.7</v>
      </c>
      <c r="F48" s="14">
        <v>3</v>
      </c>
      <c r="G48" s="14">
        <v>4.2</v>
      </c>
      <c r="H48" s="14">
        <v>1.2</v>
      </c>
      <c r="I48" s="14">
        <v>1</v>
      </c>
      <c r="J48" s="31"/>
      <c r="K48" s="100">
        <f t="shared" si="3"/>
        <v>0.47474720986376084</v>
      </c>
      <c r="L48" s="90">
        <f t="shared" si="4"/>
        <v>0.3764989713002283</v>
      </c>
      <c r="M48" s="90">
        <f t="shared" si="5"/>
        <v>0.41808498732530841</v>
      </c>
      <c r="N48" s="90">
        <f t="shared" si="6"/>
        <v>0.46332548428576237</v>
      </c>
      <c r="O48" s="90">
        <f t="shared" si="7"/>
        <v>0.49462681586412816</v>
      </c>
      <c r="P48" s="100">
        <f t="shared" si="8"/>
        <v>6.4145655212881429</v>
      </c>
      <c r="Q48" s="100">
        <f t="shared" si="9"/>
        <v>0.99836514589858294</v>
      </c>
      <c r="R48" s="22">
        <f t="shared" si="10"/>
        <v>1</v>
      </c>
      <c r="S48" s="29">
        <f t="shared" si="1"/>
        <v>0</v>
      </c>
      <c r="T48" s="19">
        <f t="shared" si="11"/>
        <v>0</v>
      </c>
      <c r="U48" s="51">
        <f t="shared" si="2"/>
        <v>0</v>
      </c>
      <c r="V48" s="51">
        <f t="shared" si="12"/>
        <v>20</v>
      </c>
      <c r="W48" s="47">
        <f t="shared" si="20"/>
        <v>1</v>
      </c>
      <c r="X48" s="47">
        <f t="shared" si="21"/>
        <v>24</v>
      </c>
      <c r="Y48" s="32"/>
      <c r="Z48" s="20">
        <f t="shared" si="15"/>
        <v>-5.33675675999999E-6</v>
      </c>
      <c r="AA48" s="20">
        <f t="shared" si="16"/>
        <v>-3.0419513531999945E-5</v>
      </c>
      <c r="AB48" s="20">
        <f t="shared" si="17"/>
        <v>-1.6010270279999971E-5</v>
      </c>
      <c r="AC48" s="20">
        <f t="shared" si="18"/>
        <v>-2.241437839199996E-5</v>
      </c>
      <c r="AD48" s="41">
        <f t="shared" si="19"/>
        <v>-6.4041081119999882E-6</v>
      </c>
    </row>
    <row r="49" spans="1:30" ht="15" thickBot="1">
      <c r="A49" s="64"/>
      <c r="B49" s="67"/>
      <c r="C49" s="14">
        <v>45</v>
      </c>
      <c r="D49" s="15">
        <v>1</v>
      </c>
      <c r="E49" s="14">
        <v>4.5999999999999996</v>
      </c>
      <c r="F49" s="14">
        <v>3.1</v>
      </c>
      <c r="G49" s="14">
        <v>1.5</v>
      </c>
      <c r="H49" s="14">
        <v>0.2</v>
      </c>
      <c r="I49" s="14">
        <v>0</v>
      </c>
      <c r="J49" s="31"/>
      <c r="K49" s="100">
        <f t="shared" si="3"/>
        <v>0.47474774353943683</v>
      </c>
      <c r="L49" s="90">
        <f t="shared" si="4"/>
        <v>0.3765020132515815</v>
      </c>
      <c r="M49" s="90">
        <f t="shared" si="5"/>
        <v>0.41808658835233642</v>
      </c>
      <c r="N49" s="90">
        <f t="shared" si="6"/>
        <v>0.46332772572360159</v>
      </c>
      <c r="O49" s="90">
        <f t="shared" si="7"/>
        <v>0.49462745627493937</v>
      </c>
      <c r="P49" s="100">
        <f t="shared" si="8"/>
        <v>4.2966425082293451</v>
      </c>
      <c r="Q49" s="100">
        <f t="shared" si="9"/>
        <v>0.9865686648733154</v>
      </c>
      <c r="R49" s="22">
        <f t="shared" si="10"/>
        <v>1</v>
      </c>
      <c r="S49" s="29">
        <f t="shared" si="1"/>
        <v>1</v>
      </c>
      <c r="T49" s="19">
        <f t="shared" si="11"/>
        <v>1</v>
      </c>
      <c r="U49" s="51">
        <f t="shared" si="2"/>
        <v>1</v>
      </c>
      <c r="V49" s="51">
        <f t="shared" si="12"/>
        <v>21</v>
      </c>
      <c r="W49" s="47">
        <f t="shared" si="20"/>
        <v>0</v>
      </c>
      <c r="X49" s="47">
        <f t="shared" si="21"/>
        <v>24</v>
      </c>
      <c r="Y49" s="32"/>
      <c r="Z49" s="20">
        <f t="shared" si="15"/>
        <v>2.6145913246445537E-2</v>
      </c>
      <c r="AA49" s="20">
        <f t="shared" si="16"/>
        <v>0.12027120093364946</v>
      </c>
      <c r="AB49" s="20">
        <f t="shared" si="17"/>
        <v>8.1052331063981173E-2</v>
      </c>
      <c r="AC49" s="20">
        <f t="shared" si="18"/>
        <v>3.9218869869668306E-2</v>
      </c>
      <c r="AD49" s="41">
        <f t="shared" si="19"/>
        <v>5.2291826492891075E-3</v>
      </c>
    </row>
    <row r="50" spans="1:30" ht="15" thickBot="1">
      <c r="A50" s="64"/>
      <c r="B50" s="67"/>
      <c r="C50" s="14">
        <v>46</v>
      </c>
      <c r="D50" s="15">
        <v>1</v>
      </c>
      <c r="E50" s="14">
        <v>5.2</v>
      </c>
      <c r="F50" s="14">
        <v>4.0999999999999996</v>
      </c>
      <c r="G50" s="14">
        <v>1.5</v>
      </c>
      <c r="H50" s="14">
        <v>0.1</v>
      </c>
      <c r="I50" s="14">
        <v>0</v>
      </c>
      <c r="J50" s="31"/>
      <c r="K50" s="100">
        <f t="shared" si="3"/>
        <v>0.4721331522147923</v>
      </c>
      <c r="L50" s="90">
        <f t="shared" si="4"/>
        <v>0.36447489315821657</v>
      </c>
      <c r="M50" s="90">
        <f t="shared" si="5"/>
        <v>0.40998135524593832</v>
      </c>
      <c r="N50" s="90">
        <f t="shared" si="6"/>
        <v>0.45940583873663476</v>
      </c>
      <c r="O50" s="90">
        <f t="shared" si="7"/>
        <v>0.49410453801001047</v>
      </c>
      <c r="P50" s="100">
        <f t="shared" si="8"/>
        <v>4.7868453650518186</v>
      </c>
      <c r="Q50" s="100">
        <f t="shared" si="9"/>
        <v>0.99173023768959334</v>
      </c>
      <c r="R50" s="22">
        <f t="shared" si="10"/>
        <v>1</v>
      </c>
      <c r="S50" s="29">
        <f t="shared" si="1"/>
        <v>1</v>
      </c>
      <c r="T50" s="19">
        <f t="shared" si="11"/>
        <v>1</v>
      </c>
      <c r="U50" s="51">
        <f t="shared" si="2"/>
        <v>1</v>
      </c>
      <c r="V50" s="51">
        <f t="shared" si="12"/>
        <v>22</v>
      </c>
      <c r="W50" s="47">
        <f t="shared" si="20"/>
        <v>0</v>
      </c>
      <c r="X50" s="47">
        <f t="shared" si="21"/>
        <v>24</v>
      </c>
      <c r="Y50" s="32"/>
      <c r="Z50" s="20">
        <f t="shared" si="15"/>
        <v>1.6267099867161947E-2</v>
      </c>
      <c r="AA50" s="20">
        <f t="shared" si="16"/>
        <v>8.458891930924213E-2</v>
      </c>
      <c r="AB50" s="20">
        <f t="shared" si="17"/>
        <v>6.6695109455363971E-2</v>
      </c>
      <c r="AC50" s="20">
        <f t="shared" si="18"/>
        <v>2.440064980074292E-2</v>
      </c>
      <c r="AD50" s="41">
        <f t="shared" si="19"/>
        <v>1.6267099867161947E-3</v>
      </c>
    </row>
    <row r="51" spans="1:30" ht="15" thickBot="1">
      <c r="A51" s="64"/>
      <c r="B51" s="67"/>
      <c r="C51" s="14">
        <v>47</v>
      </c>
      <c r="D51" s="15">
        <v>1</v>
      </c>
      <c r="E51" s="14">
        <v>5.5</v>
      </c>
      <c r="F51" s="14">
        <v>2.4</v>
      </c>
      <c r="G51" s="14">
        <v>3.7</v>
      </c>
      <c r="H51" s="14">
        <v>1</v>
      </c>
      <c r="I51" s="14">
        <v>1</v>
      </c>
      <c r="J51" s="31"/>
      <c r="K51" s="100">
        <f t="shared" si="3"/>
        <v>0.47050644222807608</v>
      </c>
      <c r="L51" s="90">
        <f t="shared" si="4"/>
        <v>0.35601600122729238</v>
      </c>
      <c r="M51" s="90">
        <f t="shared" si="5"/>
        <v>0.4033118443004019</v>
      </c>
      <c r="N51" s="90">
        <f t="shared" si="6"/>
        <v>0.45696577375656044</v>
      </c>
      <c r="O51" s="90">
        <f t="shared" si="7"/>
        <v>0.49394186701133885</v>
      </c>
      <c r="P51" s="100">
        <f t="shared" si="8"/>
        <v>5.581258105209761</v>
      </c>
      <c r="Q51" s="100">
        <f t="shared" si="9"/>
        <v>0.99624632097635801</v>
      </c>
      <c r="R51" s="22">
        <f t="shared" si="10"/>
        <v>1</v>
      </c>
      <c r="S51" s="29">
        <f t="shared" si="1"/>
        <v>0</v>
      </c>
      <c r="T51" s="19">
        <f t="shared" si="11"/>
        <v>0</v>
      </c>
      <c r="U51" s="51">
        <f t="shared" si="2"/>
        <v>0</v>
      </c>
      <c r="V51" s="51">
        <f t="shared" si="12"/>
        <v>22</v>
      </c>
      <c r="W51" s="47">
        <f t="shared" si="20"/>
        <v>1</v>
      </c>
      <c r="X51" s="47">
        <f t="shared" si="21"/>
        <v>25</v>
      </c>
      <c r="Y51" s="32"/>
      <c r="Z51" s="20">
        <f t="shared" si="15"/>
        <v>-2.8074432952797998E-5</v>
      </c>
      <c r="AA51" s="20">
        <f t="shared" si="16"/>
        <v>-1.5440938124038899E-4</v>
      </c>
      <c r="AB51" s="20">
        <f t="shared" si="17"/>
        <v>-6.7378639086715193E-5</v>
      </c>
      <c r="AC51" s="20">
        <f t="shared" si="18"/>
        <v>-1.038754019253526E-4</v>
      </c>
      <c r="AD51" s="41">
        <f t="shared" si="19"/>
        <v>-2.8074432952797998E-5</v>
      </c>
    </row>
    <row r="52" spans="1:30" ht="15" thickBot="1">
      <c r="A52" s="64"/>
      <c r="B52" s="67"/>
      <c r="C52" s="14">
        <v>48</v>
      </c>
      <c r="D52" s="15">
        <v>1</v>
      </c>
      <c r="E52" s="14">
        <v>5.0999999999999996</v>
      </c>
      <c r="F52" s="14">
        <v>3.3</v>
      </c>
      <c r="G52" s="14">
        <v>1.7</v>
      </c>
      <c r="H52" s="14">
        <v>0.5</v>
      </c>
      <c r="I52" s="14">
        <v>0</v>
      </c>
      <c r="J52" s="31"/>
      <c r="K52" s="100">
        <f t="shared" si="3"/>
        <v>0.47050924967137137</v>
      </c>
      <c r="L52" s="90">
        <f t="shared" si="4"/>
        <v>0.35603144216541643</v>
      </c>
      <c r="M52" s="90">
        <f t="shared" si="5"/>
        <v>0.40331858216431055</v>
      </c>
      <c r="N52" s="90">
        <f t="shared" si="6"/>
        <v>0.456976161296753</v>
      </c>
      <c r="O52" s="90">
        <f t="shared" si="7"/>
        <v>0.49394467445463414</v>
      </c>
      <c r="P52" s="100">
        <f t="shared" si="8"/>
        <v>4.6410527372890167</v>
      </c>
      <c r="Q52" s="100">
        <f t="shared" si="9"/>
        <v>0.9904446496274768</v>
      </c>
      <c r="R52" s="22">
        <f t="shared" si="10"/>
        <v>1</v>
      </c>
      <c r="S52" s="29">
        <f t="shared" si="1"/>
        <v>1</v>
      </c>
      <c r="T52" s="19">
        <f t="shared" si="11"/>
        <v>1</v>
      </c>
      <c r="U52" s="51">
        <f t="shared" si="2"/>
        <v>1</v>
      </c>
      <c r="V52" s="51">
        <f t="shared" si="12"/>
        <v>23</v>
      </c>
      <c r="W52" s="47">
        <f t="shared" si="20"/>
        <v>0</v>
      </c>
      <c r="X52" s="47">
        <f t="shared" si="21"/>
        <v>25</v>
      </c>
      <c r="Y52" s="32"/>
      <c r="Z52" s="20">
        <f t="shared" si="15"/>
        <v>1.8747226759274382E-2</v>
      </c>
      <c r="AA52" s="20">
        <f t="shared" si="16"/>
        <v>9.5610856472299346E-2</v>
      </c>
      <c r="AB52" s="20">
        <f t="shared" si="17"/>
        <v>6.1865848305605459E-2</v>
      </c>
      <c r="AC52" s="20">
        <f t="shared" si="18"/>
        <v>3.1870285490766447E-2</v>
      </c>
      <c r="AD52" s="41">
        <f t="shared" si="19"/>
        <v>9.3736133796371909E-3</v>
      </c>
    </row>
    <row r="53" spans="1:30" ht="15" thickBot="1">
      <c r="A53" s="64"/>
      <c r="B53" s="67"/>
      <c r="C53" s="14">
        <v>49</v>
      </c>
      <c r="D53" s="15">
        <v>1</v>
      </c>
      <c r="E53" s="14">
        <v>6</v>
      </c>
      <c r="F53" s="14">
        <v>2.7</v>
      </c>
      <c r="G53" s="14">
        <v>5.0999999999999996</v>
      </c>
      <c r="H53" s="14">
        <v>1.6</v>
      </c>
      <c r="I53" s="14">
        <v>1</v>
      </c>
      <c r="J53" s="31"/>
      <c r="K53" s="100">
        <f t="shared" si="3"/>
        <v>0.46863452699544395</v>
      </c>
      <c r="L53" s="90">
        <f t="shared" si="4"/>
        <v>0.34647035651818647</v>
      </c>
      <c r="M53" s="90">
        <f t="shared" si="5"/>
        <v>0.39713199733374999</v>
      </c>
      <c r="N53" s="90">
        <f t="shared" si="6"/>
        <v>0.45378913274767635</v>
      </c>
      <c r="O53" s="90">
        <f t="shared" si="7"/>
        <v>0.4930073131166704</v>
      </c>
      <c r="P53" s="100">
        <f t="shared" si="8"/>
        <v>6.7228493369055098</v>
      </c>
      <c r="Q53" s="100">
        <f t="shared" si="9"/>
        <v>0.9987983404497196</v>
      </c>
      <c r="R53" s="22">
        <f t="shared" si="10"/>
        <v>1</v>
      </c>
      <c r="S53" s="29">
        <f t="shared" si="1"/>
        <v>0</v>
      </c>
      <c r="T53" s="19">
        <f t="shared" si="11"/>
        <v>0</v>
      </c>
      <c r="U53" s="51">
        <f t="shared" si="2"/>
        <v>0</v>
      </c>
      <c r="V53" s="51">
        <f t="shared" si="12"/>
        <v>23</v>
      </c>
      <c r="W53" s="47">
        <f t="shared" si="20"/>
        <v>1</v>
      </c>
      <c r="X53" s="47">
        <f t="shared" si="21"/>
        <v>26</v>
      </c>
      <c r="Y53" s="32"/>
      <c r="Z53" s="20">
        <f t="shared" si="15"/>
        <v>-2.8845009912070436E-6</v>
      </c>
      <c r="AA53" s="20">
        <f t="shared" si="16"/>
        <v>-1.730700594724226E-5</v>
      </c>
      <c r="AB53" s="20">
        <f t="shared" si="17"/>
        <v>-7.7881526762590177E-6</v>
      </c>
      <c r="AC53" s="20">
        <f t="shared" si="18"/>
        <v>-1.4710955055155921E-5</v>
      </c>
      <c r="AD53" s="41">
        <f t="shared" si="19"/>
        <v>-4.61520158593127E-6</v>
      </c>
    </row>
    <row r="54" spans="1:30" ht="15" thickBot="1">
      <c r="A54" s="64"/>
      <c r="B54" s="67"/>
      <c r="C54" s="14">
        <v>50</v>
      </c>
      <c r="D54" s="15">
        <v>1</v>
      </c>
      <c r="E54" s="14">
        <v>5.0999999999999996</v>
      </c>
      <c r="F54" s="14">
        <v>3.5</v>
      </c>
      <c r="G54" s="14">
        <v>1.4</v>
      </c>
      <c r="H54" s="14">
        <v>0.2</v>
      </c>
      <c r="I54" s="14">
        <v>0</v>
      </c>
      <c r="J54" s="31"/>
      <c r="K54" s="100">
        <f t="shared" si="3"/>
        <v>0.46863481544554308</v>
      </c>
      <c r="L54" s="90">
        <f t="shared" si="4"/>
        <v>0.3464720872187812</v>
      </c>
      <c r="M54" s="90">
        <f t="shared" si="5"/>
        <v>0.3971327761490176</v>
      </c>
      <c r="N54" s="90">
        <f t="shared" si="6"/>
        <v>0.45379060384318187</v>
      </c>
      <c r="O54" s="90">
        <f t="shared" si="7"/>
        <v>0.49300777463682899</v>
      </c>
      <c r="P54" s="100">
        <f t="shared" si="8"/>
        <v>4.3595155770907095</v>
      </c>
      <c r="Q54" s="100">
        <f t="shared" si="9"/>
        <v>0.98737680297052921</v>
      </c>
      <c r="R54" s="22">
        <f t="shared" si="10"/>
        <v>1</v>
      </c>
      <c r="S54" s="29">
        <f t="shared" si="1"/>
        <v>1</v>
      </c>
      <c r="T54" s="19">
        <f t="shared" si="11"/>
        <v>1</v>
      </c>
      <c r="U54" s="51">
        <f t="shared" si="2"/>
        <v>1</v>
      </c>
      <c r="V54" s="51">
        <f t="shared" si="12"/>
        <v>24</v>
      </c>
      <c r="W54" s="47">
        <f t="shared" si="20"/>
        <v>0</v>
      </c>
      <c r="X54" s="47">
        <f t="shared" si="21"/>
        <v>26</v>
      </c>
      <c r="Y54" s="32"/>
      <c r="Z54" s="20">
        <f t="shared" si="15"/>
        <v>2.4613036535230101E-2</v>
      </c>
      <c r="AA54" s="20">
        <f t="shared" si="16"/>
        <v>0.1255264863296735</v>
      </c>
      <c r="AB54" s="20">
        <f t="shared" si="17"/>
        <v>8.6145627873305347E-2</v>
      </c>
      <c r="AC54" s="20">
        <f t="shared" si="18"/>
        <v>3.445825114932214E-2</v>
      </c>
      <c r="AD54" s="41">
        <f t="shared" si="19"/>
        <v>4.9226073070460204E-3</v>
      </c>
    </row>
    <row r="55" spans="1:30" ht="15" thickBot="1">
      <c r="A55" s="64"/>
      <c r="B55" s="67"/>
      <c r="C55" s="14">
        <v>51</v>
      </c>
      <c r="D55" s="15">
        <v>1</v>
      </c>
      <c r="E55" s="14">
        <v>5.7</v>
      </c>
      <c r="F55" s="14">
        <v>2.8</v>
      </c>
      <c r="G55" s="14">
        <v>4.5</v>
      </c>
      <c r="H55" s="14">
        <v>1.3</v>
      </c>
      <c r="I55" s="14">
        <v>1</v>
      </c>
      <c r="J55" s="31"/>
      <c r="K55" s="100">
        <f t="shared" si="3"/>
        <v>0.4661735117920201</v>
      </c>
      <c r="L55" s="90">
        <f t="shared" si="4"/>
        <v>0.33391943858581385</v>
      </c>
      <c r="M55" s="90">
        <f t="shared" si="5"/>
        <v>0.38851821336168707</v>
      </c>
      <c r="N55" s="90">
        <f t="shared" si="6"/>
        <v>0.45034477872824968</v>
      </c>
      <c r="O55" s="90">
        <f t="shared" si="7"/>
        <v>0.49251551390612441</v>
      </c>
      <c r="P55" s="100">
        <f t="shared" si="8"/>
        <v>6.1241869814989682</v>
      </c>
      <c r="Q55" s="100">
        <f t="shared" si="9"/>
        <v>0.99781551212236408</v>
      </c>
      <c r="R55" s="22">
        <f t="shared" si="10"/>
        <v>1</v>
      </c>
      <c r="S55" s="29">
        <f t="shared" si="1"/>
        <v>0</v>
      </c>
      <c r="T55" s="19">
        <f t="shared" si="11"/>
        <v>0</v>
      </c>
      <c r="U55" s="51">
        <f t="shared" si="2"/>
        <v>0</v>
      </c>
      <c r="V55" s="51">
        <f t="shared" si="12"/>
        <v>24</v>
      </c>
      <c r="W55" s="47">
        <f t="shared" si="20"/>
        <v>1</v>
      </c>
      <c r="X55" s="47">
        <f t="shared" si="21"/>
        <v>27</v>
      </c>
      <c r="Y55" s="32"/>
      <c r="Z55" s="20">
        <f t="shared" si="15"/>
        <v>-9.5231258783128614E-6</v>
      </c>
      <c r="AA55" s="20">
        <f t="shared" si="16"/>
        <v>-5.4281817506383312E-5</v>
      </c>
      <c r="AB55" s="20">
        <f t="shared" si="17"/>
        <v>-2.666475245927601E-5</v>
      </c>
      <c r="AC55" s="20">
        <f t="shared" si="18"/>
        <v>-4.2854066452407874E-5</v>
      </c>
      <c r="AD55" s="41">
        <f t="shared" si="19"/>
        <v>-1.2380063641806721E-5</v>
      </c>
    </row>
    <row r="56" spans="1:30" ht="15" thickBot="1">
      <c r="A56" s="64"/>
      <c r="B56" s="67"/>
      <c r="C56" s="14">
        <v>52</v>
      </c>
      <c r="D56" s="15">
        <v>1</v>
      </c>
      <c r="E56" s="14">
        <v>5.8</v>
      </c>
      <c r="F56" s="14">
        <v>2.7</v>
      </c>
      <c r="G56" s="14">
        <v>3.9</v>
      </c>
      <c r="H56" s="14">
        <v>1.2</v>
      </c>
      <c r="I56" s="14">
        <v>1</v>
      </c>
      <c r="J56" s="31"/>
      <c r="K56" s="100">
        <f t="shared" si="3"/>
        <v>0.46617446410460794</v>
      </c>
      <c r="L56" s="90">
        <f t="shared" si="4"/>
        <v>0.3339248667675645</v>
      </c>
      <c r="M56" s="90">
        <f t="shared" si="5"/>
        <v>0.38852087983693301</v>
      </c>
      <c r="N56" s="90">
        <f t="shared" si="6"/>
        <v>0.45034906413489495</v>
      </c>
      <c r="O56" s="90">
        <f t="shared" si="7"/>
        <v>0.49251675191248862</v>
      </c>
      <c r="P56" s="100">
        <f t="shared" si="8"/>
        <v>5.7993265193372778</v>
      </c>
      <c r="Q56" s="100">
        <f t="shared" si="9"/>
        <v>0.99697955628773216</v>
      </c>
      <c r="R56" s="22">
        <f t="shared" si="10"/>
        <v>1</v>
      </c>
      <c r="S56" s="29">
        <f t="shared" si="1"/>
        <v>0</v>
      </c>
      <c r="T56" s="19">
        <f t="shared" si="11"/>
        <v>0</v>
      </c>
      <c r="U56" s="51">
        <f t="shared" si="2"/>
        <v>0</v>
      </c>
      <c r="V56" s="51">
        <f t="shared" si="12"/>
        <v>24</v>
      </c>
      <c r="W56" s="47">
        <f t="shared" si="20"/>
        <v>1</v>
      </c>
      <c r="X56" s="47">
        <f t="shared" si="21"/>
        <v>28</v>
      </c>
      <c r="Y56" s="32"/>
      <c r="Z56" s="20">
        <f t="shared" si="15"/>
        <v>-1.8191048937388798E-5</v>
      </c>
      <c r="AA56" s="20">
        <f t="shared" si="16"/>
        <v>-1.0550808383685503E-4</v>
      </c>
      <c r="AB56" s="20">
        <f t="shared" si="17"/>
        <v>-4.9115832130949758E-5</v>
      </c>
      <c r="AC56" s="20">
        <f t="shared" si="18"/>
        <v>-7.0945090855816312E-5</v>
      </c>
      <c r="AD56" s="41">
        <f t="shared" si="19"/>
        <v>-2.1829258724866557E-5</v>
      </c>
    </row>
    <row r="57" spans="1:30" ht="15" thickBot="1">
      <c r="A57" s="64"/>
      <c r="B57" s="67"/>
      <c r="C57" s="14">
        <v>53</v>
      </c>
      <c r="D57" s="15">
        <v>1</v>
      </c>
      <c r="E57" s="14">
        <v>4.8</v>
      </c>
      <c r="F57" s="14">
        <v>3.1</v>
      </c>
      <c r="G57" s="14">
        <v>1.6</v>
      </c>
      <c r="H57" s="14">
        <v>0.2</v>
      </c>
      <c r="I57" s="14">
        <v>0</v>
      </c>
      <c r="J57" s="31"/>
      <c r="K57" s="100">
        <f t="shared" si="3"/>
        <v>0.46617628320950166</v>
      </c>
      <c r="L57" s="90">
        <f t="shared" si="4"/>
        <v>0.33393541757594819</v>
      </c>
      <c r="M57" s="90">
        <f t="shared" si="5"/>
        <v>0.38852579142014609</v>
      </c>
      <c r="N57" s="90">
        <f t="shared" si="6"/>
        <v>0.45035615864398054</v>
      </c>
      <c r="O57" s="90">
        <f t="shared" si="7"/>
        <v>0.49251893483836112</v>
      </c>
      <c r="P57" s="100">
        <f t="shared" si="8"/>
        <v>4.0925698817745468</v>
      </c>
      <c r="Q57" s="100">
        <f t="shared" si="9"/>
        <v>0.98357791661805438</v>
      </c>
      <c r="R57" s="22">
        <f t="shared" si="10"/>
        <v>1</v>
      </c>
      <c r="S57" s="29">
        <f t="shared" si="1"/>
        <v>1</v>
      </c>
      <c r="T57" s="19">
        <f t="shared" si="11"/>
        <v>1</v>
      </c>
      <c r="U57" s="51">
        <f t="shared" si="2"/>
        <v>1</v>
      </c>
      <c r="V57" s="51">
        <f t="shared" si="12"/>
        <v>25</v>
      </c>
      <c r="W57" s="47">
        <f t="shared" si="20"/>
        <v>0</v>
      </c>
      <c r="X57" s="47">
        <f t="shared" si="21"/>
        <v>28</v>
      </c>
      <c r="Y57" s="32"/>
      <c r="Z57" s="20">
        <f t="shared" si="15"/>
        <v>3.1774285046764217E-2</v>
      </c>
      <c r="AA57" s="20">
        <f t="shared" si="16"/>
        <v>0.15251656822446824</v>
      </c>
      <c r="AB57" s="20">
        <f t="shared" si="17"/>
        <v>9.8500283644969072E-2</v>
      </c>
      <c r="AC57" s="20">
        <f t="shared" si="18"/>
        <v>5.0838856074822747E-2</v>
      </c>
      <c r="AD57" s="41">
        <f t="shared" si="19"/>
        <v>6.3548570093528434E-3</v>
      </c>
    </row>
    <row r="58" spans="1:30" ht="15" thickBot="1">
      <c r="A58" s="64"/>
      <c r="B58" s="67"/>
      <c r="C58" s="14">
        <v>54</v>
      </c>
      <c r="D58" s="15">
        <v>1</v>
      </c>
      <c r="E58" s="14">
        <v>4.4000000000000004</v>
      </c>
      <c r="F58" s="14">
        <v>2.9</v>
      </c>
      <c r="G58" s="14">
        <v>1.4</v>
      </c>
      <c r="H58" s="14">
        <v>0.2</v>
      </c>
      <c r="I58" s="14">
        <v>0</v>
      </c>
      <c r="J58" s="31"/>
      <c r="K58" s="100">
        <f t="shared" si="3"/>
        <v>0.46299885470482527</v>
      </c>
      <c r="L58" s="90">
        <f t="shared" si="4"/>
        <v>0.31868376075350136</v>
      </c>
      <c r="M58" s="90">
        <f t="shared" si="5"/>
        <v>0.37867576305564921</v>
      </c>
      <c r="N58" s="90">
        <f t="shared" si="6"/>
        <v>0.44527227303649825</v>
      </c>
      <c r="O58" s="90">
        <f t="shared" si="7"/>
        <v>0.49188344913742582</v>
      </c>
      <c r="P58" s="100">
        <f t="shared" si="8"/>
        <v>3.6851249869601967</v>
      </c>
      <c r="Q58" s="100">
        <f t="shared" si="9"/>
        <v>0.97552025749132876</v>
      </c>
      <c r="R58" s="22">
        <f t="shared" si="10"/>
        <v>1</v>
      </c>
      <c r="S58" s="29">
        <f t="shared" si="1"/>
        <v>1</v>
      </c>
      <c r="T58" s="19">
        <f t="shared" si="11"/>
        <v>1</v>
      </c>
      <c r="U58" s="51">
        <f t="shared" si="2"/>
        <v>1</v>
      </c>
      <c r="V58" s="51">
        <f t="shared" si="12"/>
        <v>26</v>
      </c>
      <c r="W58" s="47">
        <f t="shared" si="20"/>
        <v>0</v>
      </c>
      <c r="X58" s="47">
        <f t="shared" si="21"/>
        <v>28</v>
      </c>
      <c r="Y58" s="32"/>
      <c r="Z58" s="20">
        <f t="shared" si="15"/>
        <v>4.6591793197131255E-2</v>
      </c>
      <c r="AA58" s="20">
        <f t="shared" si="16"/>
        <v>0.20500389006737754</v>
      </c>
      <c r="AB58" s="20">
        <f t="shared" si="17"/>
        <v>0.13511620027168064</v>
      </c>
      <c r="AC58" s="20">
        <f t="shared" si="18"/>
        <v>6.5228510475983756E-2</v>
      </c>
      <c r="AD58" s="41">
        <f t="shared" si="19"/>
        <v>9.3183586394262521E-3</v>
      </c>
    </row>
    <row r="59" spans="1:30" ht="15" thickBot="1">
      <c r="A59" s="64"/>
      <c r="B59" s="67"/>
      <c r="C59" s="14">
        <v>55</v>
      </c>
      <c r="D59" s="15">
        <v>1</v>
      </c>
      <c r="E59" s="14">
        <v>6.3</v>
      </c>
      <c r="F59" s="14">
        <v>2.5</v>
      </c>
      <c r="G59" s="14">
        <v>4.9000000000000004</v>
      </c>
      <c r="H59" s="14">
        <v>1.5</v>
      </c>
      <c r="I59" s="14">
        <v>1</v>
      </c>
      <c r="J59" s="31"/>
      <c r="K59" s="100">
        <f t="shared" si="3"/>
        <v>0.45833967538511217</v>
      </c>
      <c r="L59" s="90">
        <f t="shared" si="4"/>
        <v>0.29818337174676357</v>
      </c>
      <c r="M59" s="90">
        <f t="shared" si="5"/>
        <v>0.36516414302848116</v>
      </c>
      <c r="N59" s="90">
        <f t="shared" si="6"/>
        <v>0.43874942198889988</v>
      </c>
      <c r="O59" s="90">
        <f t="shared" si="7"/>
        <v>0.49095161327348319</v>
      </c>
      <c r="P59" s="100">
        <f t="shared" si="8"/>
        <v>6.1361048626167598</v>
      </c>
      <c r="Q59" s="100">
        <f t="shared" si="9"/>
        <v>0.99784133619972837</v>
      </c>
      <c r="R59" s="22">
        <f t="shared" si="10"/>
        <v>1</v>
      </c>
      <c r="S59" s="29">
        <f t="shared" si="1"/>
        <v>0</v>
      </c>
      <c r="T59" s="19">
        <f t="shared" si="11"/>
        <v>0</v>
      </c>
      <c r="U59" s="51">
        <f t="shared" si="2"/>
        <v>0</v>
      </c>
      <c r="V59" s="51">
        <f t="shared" si="12"/>
        <v>26</v>
      </c>
      <c r="W59" s="47">
        <f t="shared" si="20"/>
        <v>1</v>
      </c>
      <c r="X59" s="47">
        <f t="shared" si="21"/>
        <v>29</v>
      </c>
      <c r="Y59" s="32"/>
      <c r="Z59" s="20">
        <f t="shared" si="15"/>
        <v>-9.2995407951126473E-6</v>
      </c>
      <c r="AA59" s="20">
        <f t="shared" si="16"/>
        <v>-5.8587107009209673E-5</v>
      </c>
      <c r="AB59" s="20">
        <f t="shared" si="17"/>
        <v>-2.324885198778162E-5</v>
      </c>
      <c r="AC59" s="20">
        <f t="shared" si="18"/>
        <v>-4.5567749896051972E-5</v>
      </c>
      <c r="AD59" s="41">
        <f t="shared" si="19"/>
        <v>-1.3949311192668971E-5</v>
      </c>
    </row>
    <row r="60" spans="1:30" ht="15" thickBot="1">
      <c r="A60" s="64"/>
      <c r="B60" s="67"/>
      <c r="C60" s="14">
        <v>56</v>
      </c>
      <c r="D60" s="15">
        <v>1</v>
      </c>
      <c r="E60" s="14">
        <v>5.6</v>
      </c>
      <c r="F60" s="14">
        <v>2.9</v>
      </c>
      <c r="G60" s="14">
        <v>3.6</v>
      </c>
      <c r="H60" s="14">
        <v>1.3</v>
      </c>
      <c r="I60" s="14">
        <v>1</v>
      </c>
      <c r="J60" s="31"/>
      <c r="K60" s="100">
        <f t="shared" si="3"/>
        <v>0.45834060533919169</v>
      </c>
      <c r="L60" s="90">
        <f t="shared" si="4"/>
        <v>0.29818923045746448</v>
      </c>
      <c r="M60" s="90">
        <f t="shared" si="5"/>
        <v>0.36516646791367996</v>
      </c>
      <c r="N60" s="90">
        <f t="shared" si="6"/>
        <v>0.4387539787638895</v>
      </c>
      <c r="O60" s="90">
        <f t="shared" si="7"/>
        <v>0.49095300820460247</v>
      </c>
      <c r="P60" s="100">
        <f t="shared" si="8"/>
        <v>5.4049362870666497</v>
      </c>
      <c r="Q60" s="100">
        <f t="shared" si="9"/>
        <v>0.99552576798353687</v>
      </c>
      <c r="R60" s="22">
        <f t="shared" si="10"/>
        <v>1</v>
      </c>
      <c r="S60" s="29">
        <f t="shared" si="1"/>
        <v>0</v>
      </c>
      <c r="T60" s="19">
        <f t="shared" si="11"/>
        <v>0</v>
      </c>
      <c r="U60" s="51">
        <f t="shared" si="2"/>
        <v>0</v>
      </c>
      <c r="V60" s="51">
        <f t="shared" si="12"/>
        <v>26</v>
      </c>
      <c r="W60" s="47">
        <f t="shared" si="20"/>
        <v>1</v>
      </c>
      <c r="X60" s="47">
        <f t="shared" si="21"/>
        <v>30</v>
      </c>
      <c r="Y60" s="32"/>
      <c r="Z60" s="20">
        <f t="shared" si="15"/>
        <v>-3.9858367190804174E-5</v>
      </c>
      <c r="AA60" s="20">
        <f t="shared" si="16"/>
        <v>-2.2320685626850336E-4</v>
      </c>
      <c r="AB60" s="20">
        <f t="shared" si="17"/>
        <v>-1.155892648533321E-4</v>
      </c>
      <c r="AC60" s="20">
        <f t="shared" si="18"/>
        <v>-1.4349012188689502E-4</v>
      </c>
      <c r="AD60" s="41">
        <f t="shared" si="19"/>
        <v>-5.1815877348045428E-5</v>
      </c>
    </row>
    <row r="61" spans="1:30" ht="15" thickBot="1">
      <c r="A61" s="64"/>
      <c r="B61" s="67"/>
      <c r="C61" s="14">
        <v>57</v>
      </c>
      <c r="D61" s="15">
        <v>1</v>
      </c>
      <c r="E61" s="14">
        <v>6</v>
      </c>
      <c r="F61" s="14">
        <v>2.2000000000000002</v>
      </c>
      <c r="G61" s="14">
        <v>4</v>
      </c>
      <c r="H61" s="14">
        <v>1</v>
      </c>
      <c r="I61" s="14">
        <v>1</v>
      </c>
      <c r="J61" s="31"/>
      <c r="K61" s="100">
        <f t="shared" si="3"/>
        <v>0.45834459117591075</v>
      </c>
      <c r="L61" s="90">
        <f t="shared" si="4"/>
        <v>0.29821155114309134</v>
      </c>
      <c r="M61" s="90">
        <f t="shared" si="5"/>
        <v>0.36517802684016532</v>
      </c>
      <c r="N61" s="90">
        <f t="shared" si="6"/>
        <v>0.43876832777607816</v>
      </c>
      <c r="O61" s="90">
        <f t="shared" si="7"/>
        <v>0.4909581897923373</v>
      </c>
      <c r="P61" s="100">
        <f t="shared" si="8"/>
        <v>5.2970370579794723</v>
      </c>
      <c r="Q61" s="100">
        <f t="shared" si="9"/>
        <v>0.99501853359893122</v>
      </c>
      <c r="R61" s="22">
        <f t="shared" si="10"/>
        <v>1</v>
      </c>
      <c r="S61" s="29">
        <f t="shared" si="1"/>
        <v>0</v>
      </c>
      <c r="T61" s="19">
        <f t="shared" si="11"/>
        <v>0</v>
      </c>
      <c r="U61" s="51">
        <f t="shared" si="2"/>
        <v>0</v>
      </c>
      <c r="V61" s="51">
        <f t="shared" si="12"/>
        <v>26</v>
      </c>
      <c r="W61" s="47">
        <f t="shared" si="20"/>
        <v>1</v>
      </c>
      <c r="X61" s="47">
        <f t="shared" si="21"/>
        <v>31</v>
      </c>
      <c r="Y61" s="32"/>
      <c r="Z61" s="20">
        <f t="shared" si="15"/>
        <v>-4.9382784757697643E-5</v>
      </c>
      <c r="AA61" s="20">
        <f t="shared" si="16"/>
        <v>-2.9629670854618585E-4</v>
      </c>
      <c r="AB61" s="20">
        <f t="shared" si="17"/>
        <v>-1.0864212646693482E-4</v>
      </c>
      <c r="AC61" s="20">
        <f t="shared" si="18"/>
        <v>-1.9753113903079057E-4</v>
      </c>
      <c r="AD61" s="41">
        <f t="shared" si="19"/>
        <v>-4.9382784757697643E-5</v>
      </c>
    </row>
    <row r="62" spans="1:30" ht="15" thickBot="1">
      <c r="A62" s="64"/>
      <c r="B62" s="67"/>
      <c r="C62" s="14">
        <v>58</v>
      </c>
      <c r="D62" s="15">
        <v>1</v>
      </c>
      <c r="E62" s="14">
        <v>4.3</v>
      </c>
      <c r="F62" s="14">
        <v>3</v>
      </c>
      <c r="G62" s="14">
        <v>1.1000000000000001</v>
      </c>
      <c r="H62" s="14">
        <v>0.1</v>
      </c>
      <c r="I62" s="14">
        <v>0</v>
      </c>
      <c r="J62" s="31"/>
      <c r="K62" s="100">
        <f t="shared" si="3"/>
        <v>0.45834952945438651</v>
      </c>
      <c r="L62" s="90">
        <f t="shared" si="4"/>
        <v>0.29824118081394596</v>
      </c>
      <c r="M62" s="90">
        <f t="shared" si="5"/>
        <v>0.36518889105281199</v>
      </c>
      <c r="N62" s="90">
        <f t="shared" si="6"/>
        <v>0.43878808088998122</v>
      </c>
      <c r="O62" s="90">
        <f t="shared" si="7"/>
        <v>0.49096312807081305</v>
      </c>
      <c r="P62" s="100">
        <f t="shared" si="8"/>
        <v>3.3681164818988503</v>
      </c>
      <c r="Q62" s="100">
        <f t="shared" si="9"/>
        <v>0.96669309977036144</v>
      </c>
      <c r="R62" s="22">
        <f t="shared" si="10"/>
        <v>1</v>
      </c>
      <c r="S62" s="29">
        <f t="shared" si="1"/>
        <v>1</v>
      </c>
      <c r="T62" s="19">
        <f t="shared" si="11"/>
        <v>1</v>
      </c>
      <c r="U62" s="51">
        <f t="shared" si="2"/>
        <v>1</v>
      </c>
      <c r="V62" s="51">
        <f t="shared" si="12"/>
        <v>27</v>
      </c>
      <c r="W62" s="47">
        <f t="shared" si="20"/>
        <v>0</v>
      </c>
      <c r="X62" s="47">
        <f t="shared" si="21"/>
        <v>31</v>
      </c>
      <c r="Y62" s="32"/>
      <c r="Z62" s="20">
        <f t="shared" si="15"/>
        <v>6.2250300040736367E-2</v>
      </c>
      <c r="AA62" s="20">
        <f t="shared" si="16"/>
        <v>0.26767629017516636</v>
      </c>
      <c r="AB62" s="20">
        <f t="shared" si="17"/>
        <v>0.1867509001222091</v>
      </c>
      <c r="AC62" s="20">
        <f t="shared" si="18"/>
        <v>6.8475330044810004E-2</v>
      </c>
      <c r="AD62" s="41">
        <f t="shared" si="19"/>
        <v>6.2250300040736367E-3</v>
      </c>
    </row>
    <row r="63" spans="1:30" ht="15" thickBot="1">
      <c r="A63" s="64"/>
      <c r="B63" s="67"/>
      <c r="C63" s="14">
        <v>59</v>
      </c>
      <c r="D63" s="15">
        <v>1</v>
      </c>
      <c r="E63" s="14">
        <v>5.8</v>
      </c>
      <c r="F63" s="14">
        <v>2.6</v>
      </c>
      <c r="G63" s="14">
        <v>4</v>
      </c>
      <c r="H63" s="14">
        <v>1.2</v>
      </c>
      <c r="I63" s="14">
        <v>1</v>
      </c>
      <c r="J63" s="31"/>
      <c r="K63" s="100">
        <f t="shared" si="3"/>
        <v>0.45212449945031286</v>
      </c>
      <c r="L63" s="90">
        <f t="shared" si="4"/>
        <v>0.27147355179642935</v>
      </c>
      <c r="M63" s="90">
        <f t="shared" si="5"/>
        <v>0.3465138010405911</v>
      </c>
      <c r="N63" s="90">
        <f t="shared" si="6"/>
        <v>0.43194054788550024</v>
      </c>
      <c r="O63" s="90">
        <f t="shared" si="7"/>
        <v>0.49034062507040571</v>
      </c>
      <c r="P63" s="100">
        <f t="shared" si="8"/>
        <v>5.2437779242016269</v>
      </c>
      <c r="Q63" s="100">
        <f t="shared" si="9"/>
        <v>0.99474746416654392</v>
      </c>
      <c r="R63" s="22">
        <f t="shared" si="10"/>
        <v>1</v>
      </c>
      <c r="S63" s="29">
        <f t="shared" si="1"/>
        <v>0</v>
      </c>
      <c r="T63" s="19">
        <f t="shared" si="11"/>
        <v>0</v>
      </c>
      <c r="U63" s="51">
        <f t="shared" si="2"/>
        <v>0</v>
      </c>
      <c r="V63" s="51">
        <f t="shared" si="12"/>
        <v>27</v>
      </c>
      <c r="W63" s="47">
        <f t="shared" si="20"/>
        <v>1</v>
      </c>
      <c r="X63" s="47">
        <f t="shared" si="21"/>
        <v>32</v>
      </c>
      <c r="Y63" s="32"/>
      <c r="Z63" s="20">
        <f t="shared" si="15"/>
        <v>-5.4888439547430781E-5</v>
      </c>
      <c r="AA63" s="20">
        <f t="shared" si="16"/>
        <v>-3.1835294937509855E-4</v>
      </c>
      <c r="AB63" s="20">
        <f t="shared" si="17"/>
        <v>-1.4270994282332005E-4</v>
      </c>
      <c r="AC63" s="20">
        <f t="shared" si="18"/>
        <v>-2.1955375818972313E-4</v>
      </c>
      <c r="AD63" s="41">
        <f t="shared" si="19"/>
        <v>-6.5866127456916938E-5</v>
      </c>
    </row>
    <row r="64" spans="1:30" ht="15" thickBot="1">
      <c r="A64" s="64"/>
      <c r="B64" s="67"/>
      <c r="C64" s="14">
        <v>60</v>
      </c>
      <c r="D64" s="15">
        <v>1</v>
      </c>
      <c r="E64" s="14">
        <v>5.0999999999999996</v>
      </c>
      <c r="F64" s="14">
        <v>3.8</v>
      </c>
      <c r="G64" s="14">
        <v>1.9</v>
      </c>
      <c r="H64" s="14">
        <v>0.4</v>
      </c>
      <c r="I64" s="14">
        <v>0</v>
      </c>
      <c r="J64" s="31"/>
      <c r="K64" s="100">
        <f t="shared" si="3"/>
        <v>0.45212998829426759</v>
      </c>
      <c r="L64" s="90">
        <f t="shared" si="4"/>
        <v>0.27150538709136685</v>
      </c>
      <c r="M64" s="90">
        <f t="shared" si="5"/>
        <v>0.3465280720348734</v>
      </c>
      <c r="N64" s="90">
        <f t="shared" si="6"/>
        <v>0.43196250326131919</v>
      </c>
      <c r="O64" s="90">
        <f t="shared" si="7"/>
        <v>0.49034721168315143</v>
      </c>
      <c r="P64" s="100">
        <f t="shared" si="8"/>
        <v>4.1704817770625242</v>
      </c>
      <c r="Q64" s="100">
        <f t="shared" si="9"/>
        <v>0.98479009680466922</v>
      </c>
      <c r="R64" s="22">
        <f t="shared" si="10"/>
        <v>1</v>
      </c>
      <c r="S64" s="29">
        <f t="shared" si="1"/>
        <v>1</v>
      </c>
      <c r="T64" s="19">
        <f t="shared" si="11"/>
        <v>1</v>
      </c>
      <c r="U64" s="51">
        <f t="shared" si="2"/>
        <v>1</v>
      </c>
      <c r="V64" s="51">
        <f t="shared" si="12"/>
        <v>28</v>
      </c>
      <c r="W64" s="47">
        <f t="shared" si="20"/>
        <v>0</v>
      </c>
      <c r="X64" s="47">
        <f t="shared" si="21"/>
        <v>32</v>
      </c>
      <c r="Y64" s="32"/>
      <c r="Z64" s="20">
        <f t="shared" si="15"/>
        <v>2.9501479122967942E-2</v>
      </c>
      <c r="AA64" s="20">
        <f t="shared" si="16"/>
        <v>0.1504575435271365</v>
      </c>
      <c r="AB64" s="20">
        <f t="shared" si="17"/>
        <v>0.11210562066727818</v>
      </c>
      <c r="AC64" s="20">
        <f t="shared" si="18"/>
        <v>5.605281033363909E-2</v>
      </c>
      <c r="AD64" s="41">
        <f t="shared" si="19"/>
        <v>1.1800591649187177E-2</v>
      </c>
    </row>
    <row r="65" spans="1:30" ht="15" thickBot="1">
      <c r="A65" s="64"/>
      <c r="B65" s="67"/>
      <c r="C65" s="14">
        <v>61</v>
      </c>
      <c r="D65" s="15">
        <v>1</v>
      </c>
      <c r="E65" s="14">
        <v>5.4</v>
      </c>
      <c r="F65" s="14">
        <v>3.9</v>
      </c>
      <c r="G65" s="14">
        <v>1.3</v>
      </c>
      <c r="H65" s="14">
        <v>0.4</v>
      </c>
      <c r="I65" s="14">
        <v>0</v>
      </c>
      <c r="J65" s="31"/>
      <c r="K65" s="100">
        <f t="shared" si="3"/>
        <v>0.44917984038197079</v>
      </c>
      <c r="L65" s="90">
        <f t="shared" si="4"/>
        <v>0.25645963273865319</v>
      </c>
      <c r="M65" s="90">
        <f t="shared" si="5"/>
        <v>0.33531750996814558</v>
      </c>
      <c r="N65" s="90">
        <f t="shared" si="6"/>
        <v>0.4263572222279553</v>
      </c>
      <c r="O65" s="90">
        <f t="shared" si="7"/>
        <v>0.48916715251823273</v>
      </c>
      <c r="P65" s="100">
        <f t="shared" si="8"/>
        <v>3.8917313959501012</v>
      </c>
      <c r="Q65" s="100">
        <f t="shared" si="9"/>
        <v>0.97999825744329472</v>
      </c>
      <c r="R65" s="22">
        <f t="shared" si="10"/>
        <v>1</v>
      </c>
      <c r="S65" s="29">
        <f t="shared" si="1"/>
        <v>1</v>
      </c>
      <c r="T65" s="19">
        <f t="shared" si="11"/>
        <v>1</v>
      </c>
      <c r="U65" s="51">
        <f t="shared" si="2"/>
        <v>1</v>
      </c>
      <c r="V65" s="51">
        <f t="shared" si="12"/>
        <v>29</v>
      </c>
      <c r="W65" s="47">
        <f t="shared" si="20"/>
        <v>0</v>
      </c>
      <c r="X65" s="47">
        <f t="shared" si="21"/>
        <v>32</v>
      </c>
      <c r="Y65" s="32"/>
      <c r="Z65" s="20">
        <f t="shared" si="15"/>
        <v>3.8419210474692184E-2</v>
      </c>
      <c r="AA65" s="20">
        <f t="shared" si="16"/>
        <v>0.2074637365633378</v>
      </c>
      <c r="AB65" s="20">
        <f t="shared" si="17"/>
        <v>0.14983492085129951</v>
      </c>
      <c r="AC65" s="20">
        <f t="shared" si="18"/>
        <v>4.994497361709984E-2</v>
      </c>
      <c r="AD65" s="41">
        <f t="shared" si="19"/>
        <v>1.5367684189876874E-2</v>
      </c>
    </row>
    <row r="66" spans="1:30" ht="15" thickBot="1">
      <c r="A66" s="64"/>
      <c r="B66" s="67"/>
      <c r="C66" s="14">
        <v>62</v>
      </c>
      <c r="D66" s="15">
        <v>1</v>
      </c>
      <c r="E66" s="14">
        <v>5</v>
      </c>
      <c r="F66" s="14">
        <v>3.5</v>
      </c>
      <c r="G66" s="14">
        <v>1.3</v>
      </c>
      <c r="H66" s="14">
        <v>0.3</v>
      </c>
      <c r="I66" s="14">
        <v>0</v>
      </c>
      <c r="J66" s="31"/>
      <c r="K66" s="100">
        <f t="shared" si="3"/>
        <v>0.44533791933450156</v>
      </c>
      <c r="L66" s="90">
        <f t="shared" si="4"/>
        <v>0.23571325908231941</v>
      </c>
      <c r="M66" s="90">
        <f t="shared" si="5"/>
        <v>0.32033401788301563</v>
      </c>
      <c r="N66" s="90">
        <f t="shared" si="6"/>
        <v>0.42136272486624532</v>
      </c>
      <c r="O66" s="90">
        <f t="shared" si="7"/>
        <v>0.48763038409924503</v>
      </c>
      <c r="P66" s="100">
        <f t="shared" si="8"/>
        <v>3.4391339348925456</v>
      </c>
      <c r="Q66" s="100">
        <f t="shared" si="9"/>
        <v>0.96890543388931061</v>
      </c>
      <c r="R66" s="22">
        <f t="shared" si="10"/>
        <v>1</v>
      </c>
      <c r="S66" s="29">
        <f t="shared" si="1"/>
        <v>1</v>
      </c>
      <c r="T66" s="19">
        <f t="shared" si="11"/>
        <v>1</v>
      </c>
      <c r="U66" s="51">
        <f>IF(T66&lt;0.5, 0, 1)</f>
        <v>1</v>
      </c>
      <c r="V66" s="51">
        <f t="shared" si="12"/>
        <v>30</v>
      </c>
      <c r="W66" s="47">
        <f t="shared" si="20"/>
        <v>0</v>
      </c>
      <c r="X66" s="47">
        <f t="shared" si="21"/>
        <v>32</v>
      </c>
      <c r="Y66" s="32"/>
      <c r="Z66" s="20">
        <f t="shared" si="15"/>
        <v>5.8381772988167616E-2</v>
      </c>
      <c r="AA66" s="20">
        <f t="shared" si="16"/>
        <v>0.29190886494083806</v>
      </c>
      <c r="AB66" s="20">
        <f t="shared" si="17"/>
        <v>0.20433620545858666</v>
      </c>
      <c r="AC66" s="20">
        <f t="shared" si="18"/>
        <v>7.5896304884617904E-2</v>
      </c>
      <c r="AD66" s="41">
        <f t="shared" si="19"/>
        <v>1.7514531896450285E-2</v>
      </c>
    </row>
    <row r="67" spans="1:30" ht="15" thickBot="1">
      <c r="A67" s="64"/>
      <c r="B67" s="67"/>
      <c r="C67" s="14">
        <v>63</v>
      </c>
      <c r="D67" s="15">
        <v>1</v>
      </c>
      <c r="E67" s="14">
        <v>5.7</v>
      </c>
      <c r="F67" s="14">
        <v>2.9</v>
      </c>
      <c r="G67" s="14">
        <v>4.2</v>
      </c>
      <c r="H67" s="14">
        <v>1.3</v>
      </c>
      <c r="I67" s="14">
        <v>1</v>
      </c>
      <c r="J67" s="31"/>
      <c r="K67" s="100">
        <f t="shared" si="3"/>
        <v>0.43949974203568482</v>
      </c>
      <c r="L67" s="90">
        <f t="shared" si="4"/>
        <v>0.20652237258823561</v>
      </c>
      <c r="M67" s="90">
        <f t="shared" si="5"/>
        <v>0.29990039733715695</v>
      </c>
      <c r="N67" s="90">
        <f t="shared" si="6"/>
        <v>0.41377309437778353</v>
      </c>
      <c r="O67" s="90">
        <f t="shared" si="7"/>
        <v>0.48587893090959999</v>
      </c>
      <c r="P67" s="100">
        <f t="shared" si="8"/>
        <v>4.8558780246355537</v>
      </c>
      <c r="Q67" s="100">
        <f t="shared" si="9"/>
        <v>0.99227760240871932</v>
      </c>
      <c r="R67" s="22">
        <f t="shared" si="10"/>
        <v>1</v>
      </c>
      <c r="S67" s="29">
        <f t="shared" si="1"/>
        <v>0</v>
      </c>
      <c r="T67" s="19">
        <f t="shared" si="11"/>
        <v>0</v>
      </c>
      <c r="U67" s="51">
        <f t="shared" si="2"/>
        <v>0</v>
      </c>
      <c r="V67" s="51">
        <f t="shared" si="12"/>
        <v>30</v>
      </c>
      <c r="W67" s="47">
        <f t="shared" si="20"/>
        <v>1</v>
      </c>
      <c r="X67" s="47">
        <f t="shared" si="21"/>
        <v>33</v>
      </c>
      <c r="Y67" s="32"/>
      <c r="Z67" s="20">
        <f t="shared" si="15"/>
        <v>-1.183497921977148E-4</v>
      </c>
      <c r="AA67" s="20">
        <f t="shared" si="16"/>
        <v>-6.7459381552697443E-4</v>
      </c>
      <c r="AB67" s="20">
        <f t="shared" si="17"/>
        <v>-3.4321439737337292E-4</v>
      </c>
      <c r="AC67" s="20">
        <f t="shared" si="18"/>
        <v>-4.9706912723040215E-4</v>
      </c>
      <c r="AD67" s="41">
        <f t="shared" si="19"/>
        <v>-1.5385472985702926E-4</v>
      </c>
    </row>
    <row r="68" spans="1:30" ht="15" thickBot="1">
      <c r="A68" s="64"/>
      <c r="B68" s="67"/>
      <c r="C68" s="14">
        <v>64</v>
      </c>
      <c r="D68" s="15">
        <v>1</v>
      </c>
      <c r="E68" s="14">
        <v>5.5</v>
      </c>
      <c r="F68" s="14">
        <v>2.2999999999999998</v>
      </c>
      <c r="G68" s="14">
        <v>4</v>
      </c>
      <c r="H68" s="14">
        <v>1.3</v>
      </c>
      <c r="I68" s="14">
        <v>1</v>
      </c>
      <c r="J68" s="31"/>
      <c r="K68" s="100">
        <f t="shared" si="3"/>
        <v>0.43951157701490456</v>
      </c>
      <c r="L68" s="90">
        <f t="shared" si="4"/>
        <v>0.20658983196978831</v>
      </c>
      <c r="M68" s="90">
        <f t="shared" si="5"/>
        <v>0.29993471877689432</v>
      </c>
      <c r="N68" s="90">
        <f t="shared" si="6"/>
        <v>0.41382280129050658</v>
      </c>
      <c r="O68" s="90">
        <f t="shared" si="7"/>
        <v>0.48589431638258568</v>
      </c>
      <c r="P68" s="100">
        <f t="shared" si="8"/>
        <v>4.552559322494985</v>
      </c>
      <c r="Q68" s="100">
        <f t="shared" si="9"/>
        <v>0.98956974285584254</v>
      </c>
      <c r="R68" s="22">
        <f t="shared" si="10"/>
        <v>1</v>
      </c>
      <c r="S68" s="29">
        <f t="shared" si="1"/>
        <v>0</v>
      </c>
      <c r="T68" s="19">
        <f t="shared" si="11"/>
        <v>0</v>
      </c>
      <c r="U68" s="51">
        <f t="shared" si="2"/>
        <v>0</v>
      </c>
      <c r="V68" s="51">
        <f t="shared" si="12"/>
        <v>30</v>
      </c>
      <c r="W68" s="47">
        <f t="shared" si="20"/>
        <v>1</v>
      </c>
      <c r="X68" s="47">
        <f t="shared" si="21"/>
        <v>34</v>
      </c>
      <c r="Y68" s="32"/>
      <c r="Z68" s="20">
        <f t="shared" si="15"/>
        <v>-2.1531110732794881E-4</v>
      </c>
      <c r="AA68" s="20">
        <f t="shared" si="16"/>
        <v>-1.1842110903037184E-3</v>
      </c>
      <c r="AB68" s="20">
        <f t="shared" si="17"/>
        <v>-4.9521554685428226E-4</v>
      </c>
      <c r="AC68" s="20">
        <f t="shared" si="18"/>
        <v>-8.6124442931179526E-4</v>
      </c>
      <c r="AD68" s="41">
        <f t="shared" si="19"/>
        <v>-2.7990443952633344E-4</v>
      </c>
    </row>
    <row r="69" spans="1:30" ht="15" thickBot="1">
      <c r="A69" s="64"/>
      <c r="B69" s="67"/>
      <c r="C69" s="14">
        <v>65</v>
      </c>
      <c r="D69" s="15">
        <v>1</v>
      </c>
      <c r="E69" s="14">
        <v>5</v>
      </c>
      <c r="F69" s="14">
        <v>3.5</v>
      </c>
      <c r="G69" s="14">
        <v>1.6</v>
      </c>
      <c r="H69" s="14">
        <v>0.6</v>
      </c>
      <c r="I69" s="14">
        <v>0</v>
      </c>
      <c r="J69" s="31"/>
      <c r="K69" s="100">
        <f t="shared" si="3"/>
        <v>0.43953310812563734</v>
      </c>
      <c r="L69" s="90">
        <f t="shared" si="4"/>
        <v>0.20670825307881868</v>
      </c>
      <c r="M69" s="90">
        <f t="shared" si="5"/>
        <v>0.29998424033157972</v>
      </c>
      <c r="N69" s="90">
        <f t="shared" si="6"/>
        <v>0.41390892573343774</v>
      </c>
      <c r="O69" s="90">
        <f t="shared" si="7"/>
        <v>0.48592230682653831</v>
      </c>
      <c r="P69" s="100">
        <f t="shared" si="8"/>
        <v>3.4768268799496833</v>
      </c>
      <c r="Q69" s="100">
        <f t="shared" si="9"/>
        <v>0.97002118308149743</v>
      </c>
      <c r="R69" s="22">
        <f t="shared" si="10"/>
        <v>1</v>
      </c>
      <c r="S69" s="29">
        <f t="shared" si="1"/>
        <v>1</v>
      </c>
      <c r="T69" s="19">
        <f t="shared" si="11"/>
        <v>1</v>
      </c>
      <c r="U69" s="51">
        <f t="shared" si="2"/>
        <v>1</v>
      </c>
      <c r="V69" s="51">
        <f t="shared" si="12"/>
        <v>31</v>
      </c>
      <c r="W69" s="47">
        <f t="shared" si="20"/>
        <v>0</v>
      </c>
      <c r="X69" s="47">
        <f t="shared" si="21"/>
        <v>34</v>
      </c>
      <c r="Y69" s="32"/>
      <c r="Z69" s="20">
        <f t="shared" si="15"/>
        <v>5.6416601673783796E-2</v>
      </c>
      <c r="AA69" s="20">
        <f t="shared" si="16"/>
        <v>0.28208300836891897</v>
      </c>
      <c r="AB69" s="20">
        <f t="shared" si="17"/>
        <v>0.19745810585824328</v>
      </c>
      <c r="AC69" s="20">
        <f t="shared" si="18"/>
        <v>9.026656267805408E-2</v>
      </c>
      <c r="AD69" s="41">
        <f t="shared" si="19"/>
        <v>3.3849961004270276E-2</v>
      </c>
    </row>
    <row r="70" spans="1:30" ht="15" thickBot="1">
      <c r="A70" s="64"/>
      <c r="B70" s="67"/>
      <c r="C70" s="14">
        <v>66</v>
      </c>
      <c r="D70" s="15">
        <v>1</v>
      </c>
      <c r="E70" s="14">
        <v>6.1</v>
      </c>
      <c r="F70" s="14">
        <v>2.8</v>
      </c>
      <c r="G70" s="14">
        <v>4.7</v>
      </c>
      <c r="H70" s="14">
        <v>1.2</v>
      </c>
      <c r="I70" s="14">
        <v>1</v>
      </c>
      <c r="J70" s="31"/>
      <c r="K70" s="100">
        <f t="shared" si="3"/>
        <v>0.43389144795825896</v>
      </c>
      <c r="L70" s="90">
        <f t="shared" si="4"/>
        <v>0.17849995224192677</v>
      </c>
      <c r="M70" s="90">
        <f t="shared" si="5"/>
        <v>0.28023842974575541</v>
      </c>
      <c r="N70" s="90">
        <f t="shared" si="6"/>
        <v>0.40488226946563233</v>
      </c>
      <c r="O70" s="90">
        <f t="shared" si="7"/>
        <v>0.48253731072611128</v>
      </c>
      <c r="P70" s="100">
        <f t="shared" si="8"/>
        <v>4.7894001992819328</v>
      </c>
      <c r="Q70" s="100">
        <f t="shared" si="9"/>
        <v>0.99175116453738421</v>
      </c>
      <c r="R70" s="22">
        <f t="shared" si="10"/>
        <v>1</v>
      </c>
      <c r="S70" s="29">
        <f t="shared" ref="S70:S133" si="22">R70-I70</f>
        <v>0</v>
      </c>
      <c r="T70" s="19">
        <f t="shared" si="11"/>
        <v>0</v>
      </c>
      <c r="U70" s="51">
        <f t="shared" ref="U70:U133" si="23">IF(T70&lt;0.5, 0, 1)</f>
        <v>0</v>
      </c>
      <c r="V70" s="51">
        <f t="shared" si="12"/>
        <v>31</v>
      </c>
      <c r="W70" s="47">
        <f t="shared" si="20"/>
        <v>1</v>
      </c>
      <c r="X70" s="47">
        <f t="shared" si="21"/>
        <v>35</v>
      </c>
      <c r="Y70" s="32"/>
      <c r="Z70" s="20">
        <f t="shared" si="15"/>
        <v>-1.3496401722944381E-4</v>
      </c>
      <c r="AA70" s="20">
        <f t="shared" si="16"/>
        <v>-8.2328050509960723E-4</v>
      </c>
      <c r="AB70" s="20">
        <f t="shared" si="17"/>
        <v>-3.7789924824244267E-4</v>
      </c>
      <c r="AC70" s="20">
        <f t="shared" si="18"/>
        <v>-6.3433088097838595E-4</v>
      </c>
      <c r="AD70" s="41">
        <f t="shared" si="19"/>
        <v>-1.6195682067533256E-4</v>
      </c>
    </row>
    <row r="71" spans="1:30" ht="15" thickBot="1">
      <c r="A71" s="64"/>
      <c r="B71" s="67"/>
      <c r="C71" s="14">
        <v>67</v>
      </c>
      <c r="D71" s="15">
        <v>1</v>
      </c>
      <c r="E71" s="14">
        <v>4.8</v>
      </c>
      <c r="F71" s="14">
        <v>3.4</v>
      </c>
      <c r="G71" s="14">
        <v>1.9</v>
      </c>
      <c r="H71" s="14">
        <v>0.2</v>
      </c>
      <c r="I71" s="14">
        <v>0</v>
      </c>
      <c r="J71" s="31"/>
      <c r="K71" s="100">
        <f t="shared" ref="K71:K134" si="24">K70-$M$2*Z70</f>
        <v>0.43390494435998189</v>
      </c>
      <c r="L71" s="90">
        <f t="shared" ref="L71:L134" si="25">L70-$M$2*AA70</f>
        <v>0.17858228029243672</v>
      </c>
      <c r="M71" s="90">
        <f t="shared" ref="M71:M134" si="26">M70-$M$2*AB70</f>
        <v>0.28027621967057964</v>
      </c>
      <c r="N71" s="90">
        <f t="shared" ref="N71:N134" si="27">N70-$M$2*AC70</f>
        <v>0.40494570255373019</v>
      </c>
      <c r="O71" s="90">
        <f t="shared" ref="O71:O134" si="28">O70-$M$2*AD70</f>
        <v>0.48255350640817879</v>
      </c>
      <c r="P71" s="100">
        <f t="shared" ref="P71:P134" si="29">(D71*K71)+(L71*E71)+(M71*F71)+(N71*G71)+(H71*O71)</f>
        <v>3.1099465727773721</v>
      </c>
      <c r="Q71" s="100">
        <f t="shared" ref="Q71:Q134" si="30">1/(1+EXP(-P71))</f>
        <v>0.95730117196322451</v>
      </c>
      <c r="R71" s="22">
        <f t="shared" ref="R71:R134" si="31">IF(Q71&lt;0.5, 0, 1)</f>
        <v>1</v>
      </c>
      <c r="S71" s="29">
        <f t="shared" si="22"/>
        <v>1</v>
      </c>
      <c r="T71" s="19">
        <f t="shared" ref="T71:T134" si="32">S71^2</f>
        <v>1</v>
      </c>
      <c r="U71" s="51">
        <f t="shared" si="23"/>
        <v>1</v>
      </c>
      <c r="V71" s="51">
        <f t="shared" ref="V71:V84" si="33">V70+U71</f>
        <v>32</v>
      </c>
      <c r="W71" s="47">
        <f t="shared" si="20"/>
        <v>0</v>
      </c>
      <c r="X71" s="47">
        <f t="shared" si="21"/>
        <v>35</v>
      </c>
      <c r="Y71" s="32"/>
      <c r="Z71" s="20">
        <f t="shared" ref="Z71:Z134" si="34">2*($Q71-$I71)*(1-$Q71)*$Q71*D71</f>
        <v>7.8260592556073413E-2</v>
      </c>
      <c r="AA71" s="20">
        <f t="shared" ref="AA71:AA134" si="35">2*($Q71-$I71)*(1-$Q71)*$Q71*E71</f>
        <v>0.37565084426915235</v>
      </c>
      <c r="AB71" s="20">
        <f t="shared" ref="AB71:AB134" si="36">2*($Q71-$I71)*(1-$Q71)*$Q71*F71</f>
        <v>0.26608601469064957</v>
      </c>
      <c r="AC71" s="20">
        <f t="shared" ref="AC71:AC134" si="37">2*($Q71-$I71)*(1-$Q71)*$Q71*G71</f>
        <v>0.14869512585653949</v>
      </c>
      <c r="AD71" s="41">
        <f t="shared" ref="AD71:AD134" si="38">2*($Q71-$I71)*(1-$Q71)*$Q71*H71</f>
        <v>1.5652118511214685E-2</v>
      </c>
    </row>
    <row r="72" spans="1:30" ht="15" thickBot="1">
      <c r="A72" s="64"/>
      <c r="B72" s="67"/>
      <c r="C72" s="14">
        <v>68</v>
      </c>
      <c r="D72" s="15">
        <v>1</v>
      </c>
      <c r="E72" s="14">
        <v>5.6</v>
      </c>
      <c r="F72" s="14">
        <v>2.7</v>
      </c>
      <c r="G72" s="14">
        <v>4.2</v>
      </c>
      <c r="H72" s="14">
        <v>1.3</v>
      </c>
      <c r="I72" s="14">
        <v>1</v>
      </c>
      <c r="J72" s="31"/>
      <c r="K72" s="100">
        <f t="shared" si="24"/>
        <v>0.42607888510437453</v>
      </c>
      <c r="L72" s="90">
        <f t="shared" si="25"/>
        <v>0.14101719586552147</v>
      </c>
      <c r="M72" s="90">
        <f t="shared" si="26"/>
        <v>0.25366761820151468</v>
      </c>
      <c r="N72" s="90">
        <f t="shared" si="27"/>
        <v>0.39007618996807625</v>
      </c>
      <c r="O72" s="90">
        <f t="shared" si="28"/>
        <v>0.48098829455705733</v>
      </c>
      <c r="P72" s="100">
        <f t="shared" si="29"/>
        <v>4.1642825318854797</v>
      </c>
      <c r="Q72" s="100">
        <f t="shared" si="30"/>
        <v>0.98469696142164453</v>
      </c>
      <c r="R72" s="22">
        <f t="shared" si="31"/>
        <v>1</v>
      </c>
      <c r="S72" s="29">
        <f t="shared" si="22"/>
        <v>0</v>
      </c>
      <c r="T72" s="19">
        <f t="shared" si="32"/>
        <v>0</v>
      </c>
      <c r="U72" s="51">
        <f t="shared" si="23"/>
        <v>0</v>
      </c>
      <c r="V72" s="51">
        <f t="shared" si="33"/>
        <v>32</v>
      </c>
      <c r="W72" s="47">
        <f t="shared" si="20"/>
        <v>1</v>
      </c>
      <c r="X72" s="47">
        <f t="shared" si="21"/>
        <v>36</v>
      </c>
      <c r="Y72" s="32"/>
      <c r="Z72" s="20">
        <f t="shared" si="34"/>
        <v>-4.6119855680878626E-4</v>
      </c>
      <c r="AA72" s="20">
        <f t="shared" si="35"/>
        <v>-2.582711918129203E-3</v>
      </c>
      <c r="AB72" s="20">
        <f t="shared" si="36"/>
        <v>-1.2452361033837231E-3</v>
      </c>
      <c r="AC72" s="20">
        <f t="shared" si="37"/>
        <v>-1.9370339385969024E-3</v>
      </c>
      <c r="AD72" s="41">
        <f t="shared" si="38"/>
        <v>-5.9955812385142221E-4</v>
      </c>
    </row>
    <row r="73" spans="1:30" ht="15" thickBot="1">
      <c r="A73" s="64"/>
      <c r="B73" s="67"/>
      <c r="C73" s="14">
        <v>69</v>
      </c>
      <c r="D73" s="15">
        <v>1</v>
      </c>
      <c r="E73" s="14">
        <v>6.2</v>
      </c>
      <c r="F73" s="14">
        <v>2.9</v>
      </c>
      <c r="G73" s="14">
        <v>4.3</v>
      </c>
      <c r="H73" s="14">
        <v>1.3</v>
      </c>
      <c r="I73" s="14">
        <v>1</v>
      </c>
      <c r="J73" s="31"/>
      <c r="K73" s="100">
        <f t="shared" si="24"/>
        <v>0.4261250049600554</v>
      </c>
      <c r="L73" s="90">
        <f t="shared" si="25"/>
        <v>0.1412754670573344</v>
      </c>
      <c r="M73" s="90">
        <f t="shared" si="26"/>
        <v>0.25379214181185306</v>
      </c>
      <c r="N73" s="90">
        <f t="shared" si="27"/>
        <v>0.39026989336193596</v>
      </c>
      <c r="O73" s="90">
        <f t="shared" si="28"/>
        <v>0.48104825036944249</v>
      </c>
      <c r="P73" s="100">
        <f t="shared" si="29"/>
        <v>4.3415533789065019</v>
      </c>
      <c r="Q73" s="100">
        <f t="shared" si="30"/>
        <v>0.98715095369886185</v>
      </c>
      <c r="R73" s="22">
        <f t="shared" si="31"/>
        <v>1</v>
      </c>
      <c r="S73" s="29">
        <f t="shared" si="22"/>
        <v>0</v>
      </c>
      <c r="T73" s="19">
        <f t="shared" si="32"/>
        <v>0</v>
      </c>
      <c r="U73" s="51">
        <f t="shared" si="23"/>
        <v>0</v>
      </c>
      <c r="V73" s="51">
        <f t="shared" si="33"/>
        <v>32</v>
      </c>
      <c r="W73" s="47">
        <f t="shared" si="20"/>
        <v>1</v>
      </c>
      <c r="X73" s="47">
        <f t="shared" si="21"/>
        <v>37</v>
      </c>
      <c r="Y73" s="32"/>
      <c r="Z73" s="20">
        <f t="shared" si="34"/>
        <v>-3.259532782403017E-4</v>
      </c>
      <c r="AA73" s="20">
        <f t="shared" si="35"/>
        <v>-2.0209103250898707E-3</v>
      </c>
      <c r="AB73" s="20">
        <f t="shared" si="36"/>
        <v>-9.4526450689687487E-4</v>
      </c>
      <c r="AC73" s="20">
        <f t="shared" si="37"/>
        <v>-1.4015990964332972E-3</v>
      </c>
      <c r="AD73" s="41">
        <f t="shared" si="38"/>
        <v>-4.2373926171239223E-4</v>
      </c>
    </row>
    <row r="74" spans="1:30" ht="15" thickBot="1">
      <c r="A74" s="64"/>
      <c r="B74" s="67"/>
      <c r="C74" s="14">
        <v>70</v>
      </c>
      <c r="D74" s="15">
        <v>1</v>
      </c>
      <c r="E74" s="14">
        <v>4.9000000000000004</v>
      </c>
      <c r="F74" s="14">
        <v>3</v>
      </c>
      <c r="G74" s="14">
        <v>1.4</v>
      </c>
      <c r="H74" s="14">
        <v>0.2</v>
      </c>
      <c r="I74" s="14">
        <v>0</v>
      </c>
      <c r="J74" s="31"/>
      <c r="K74" s="100">
        <f t="shared" si="24"/>
        <v>0.42615760028787941</v>
      </c>
      <c r="L74" s="90">
        <f t="shared" si="25"/>
        <v>0.14147755808984339</v>
      </c>
      <c r="M74" s="90">
        <f t="shared" si="26"/>
        <v>0.25388666826254275</v>
      </c>
      <c r="N74" s="90">
        <f t="shared" si="27"/>
        <v>0.39041005327157929</v>
      </c>
      <c r="O74" s="90">
        <f t="shared" si="28"/>
        <v>0.48109062429561372</v>
      </c>
      <c r="P74" s="100">
        <f t="shared" si="29"/>
        <v>2.5238498391550741</v>
      </c>
      <c r="Q74" s="100">
        <f t="shared" si="30"/>
        <v>0.92579696095449937</v>
      </c>
      <c r="R74" s="22">
        <f t="shared" si="31"/>
        <v>1</v>
      </c>
      <c r="S74" s="29">
        <f t="shared" si="22"/>
        <v>1</v>
      </c>
      <c r="T74" s="19">
        <f t="shared" si="32"/>
        <v>1</v>
      </c>
      <c r="U74" s="51">
        <f t="shared" si="23"/>
        <v>1</v>
      </c>
      <c r="V74" s="51">
        <f t="shared" si="33"/>
        <v>33</v>
      </c>
      <c r="W74" s="47">
        <f t="shared" si="20"/>
        <v>0</v>
      </c>
      <c r="X74" s="47">
        <f t="shared" si="21"/>
        <v>37</v>
      </c>
      <c r="Y74" s="32"/>
      <c r="Z74" s="20">
        <f t="shared" si="34"/>
        <v>0.12719885144810356</v>
      </c>
      <c r="AA74" s="20">
        <f t="shared" si="35"/>
        <v>0.62327437209570746</v>
      </c>
      <c r="AB74" s="20">
        <f t="shared" si="36"/>
        <v>0.38159655434431067</v>
      </c>
      <c r="AC74" s="20">
        <f t="shared" si="37"/>
        <v>0.17807839202734496</v>
      </c>
      <c r="AD74" s="41">
        <f t="shared" si="38"/>
        <v>2.5439770289620713E-2</v>
      </c>
    </row>
    <row r="75" spans="1:30" ht="15" thickBot="1">
      <c r="A75" s="64"/>
      <c r="B75" s="67"/>
      <c r="C75" s="14">
        <v>71</v>
      </c>
      <c r="D75" s="15">
        <v>1</v>
      </c>
      <c r="E75" s="14">
        <v>5</v>
      </c>
      <c r="F75" s="14">
        <v>3.6</v>
      </c>
      <c r="G75" s="14">
        <v>1.4</v>
      </c>
      <c r="H75" s="14">
        <v>0.2</v>
      </c>
      <c r="I75" s="14">
        <v>0</v>
      </c>
      <c r="J75" s="31"/>
      <c r="K75" s="100">
        <f t="shared" si="24"/>
        <v>0.41343771514306904</v>
      </c>
      <c r="L75" s="90">
        <f t="shared" si="25"/>
        <v>7.9150120880272637E-2</v>
      </c>
      <c r="M75" s="90">
        <f t="shared" si="26"/>
        <v>0.21572701282811169</v>
      </c>
      <c r="N75" s="90">
        <f t="shared" si="27"/>
        <v>0.37260221406884481</v>
      </c>
      <c r="O75" s="90">
        <f t="shared" si="28"/>
        <v>0.47854664726665164</v>
      </c>
      <c r="P75" s="100">
        <f t="shared" si="29"/>
        <v>2.2031579948753475</v>
      </c>
      <c r="Q75" s="100">
        <f t="shared" si="30"/>
        <v>0.90053274162417341</v>
      </c>
      <c r="R75" s="22">
        <f t="shared" si="31"/>
        <v>1</v>
      </c>
      <c r="S75" s="29">
        <f t="shared" si="22"/>
        <v>1</v>
      </c>
      <c r="T75" s="19">
        <f t="shared" si="32"/>
        <v>1</v>
      </c>
      <c r="U75" s="51">
        <f t="shared" si="23"/>
        <v>1</v>
      </c>
      <c r="V75" s="51">
        <f t="shared" si="33"/>
        <v>34</v>
      </c>
      <c r="W75" s="47">
        <f t="shared" si="20"/>
        <v>0</v>
      </c>
      <c r="X75" s="47">
        <f t="shared" si="21"/>
        <v>37</v>
      </c>
      <c r="Y75" s="32"/>
      <c r="Z75" s="20">
        <f t="shared" si="34"/>
        <v>0.16132778028477321</v>
      </c>
      <c r="AA75" s="20">
        <f t="shared" si="35"/>
        <v>0.80663890142386607</v>
      </c>
      <c r="AB75" s="20">
        <f t="shared" si="36"/>
        <v>0.58078000902518356</v>
      </c>
      <c r="AC75" s="20">
        <f t="shared" si="37"/>
        <v>0.22585889239868248</v>
      </c>
      <c r="AD75" s="41">
        <f t="shared" si="38"/>
        <v>3.2265556056954643E-2</v>
      </c>
    </row>
    <row r="76" spans="1:30" ht="15" thickBot="1">
      <c r="A76" s="64"/>
      <c r="B76" s="67"/>
      <c r="C76" s="14">
        <v>72</v>
      </c>
      <c r="D76" s="15">
        <v>1</v>
      </c>
      <c r="E76" s="14">
        <v>5.0999999999999996</v>
      </c>
      <c r="F76" s="14">
        <v>2.5</v>
      </c>
      <c r="G76" s="14">
        <v>3</v>
      </c>
      <c r="H76" s="14">
        <v>1.1000000000000001</v>
      </c>
      <c r="I76" s="14">
        <v>1</v>
      </c>
      <c r="J76" s="31"/>
      <c r="K76" s="100">
        <f t="shared" si="24"/>
        <v>0.39730493711459169</v>
      </c>
      <c r="L76" s="90">
        <f t="shared" si="25"/>
        <v>-1.5137692621139814E-3</v>
      </c>
      <c r="M76" s="90">
        <f t="shared" si="26"/>
        <v>0.15764901192559333</v>
      </c>
      <c r="N76" s="90">
        <f t="shared" si="27"/>
        <v>0.35001632482897654</v>
      </c>
      <c r="O76" s="90">
        <f t="shared" si="28"/>
        <v>0.47532009166095618</v>
      </c>
      <c r="P76" s="100">
        <f t="shared" si="29"/>
        <v>2.3566083190057752</v>
      </c>
      <c r="Q76" s="100">
        <f t="shared" si="30"/>
        <v>0.91345806059261192</v>
      </c>
      <c r="R76" s="22">
        <f t="shared" si="31"/>
        <v>1</v>
      </c>
      <c r="S76" s="29">
        <f t="shared" si="22"/>
        <v>0</v>
      </c>
      <c r="T76" s="19">
        <f t="shared" si="32"/>
        <v>0</v>
      </c>
      <c r="U76" s="51">
        <f t="shared" si="23"/>
        <v>0</v>
      </c>
      <c r="V76" s="51">
        <f t="shared" si="33"/>
        <v>34</v>
      </c>
      <c r="W76" s="47">
        <f t="shared" si="20"/>
        <v>1</v>
      </c>
      <c r="X76" s="47">
        <f t="shared" si="21"/>
        <v>38</v>
      </c>
      <c r="Y76" s="32"/>
      <c r="Z76" s="20">
        <f t="shared" si="34"/>
        <v>-1.3682701582974638E-2</v>
      </c>
      <c r="AA76" s="20">
        <f t="shared" si="35"/>
        <v>-6.9781778073170653E-2</v>
      </c>
      <c r="AB76" s="20">
        <f t="shared" si="36"/>
        <v>-3.4206753957436595E-2</v>
      </c>
      <c r="AC76" s="20">
        <f t="shared" si="37"/>
        <v>-4.1048104748923911E-2</v>
      </c>
      <c r="AD76" s="41">
        <f t="shared" si="38"/>
        <v>-1.5050971741272103E-2</v>
      </c>
    </row>
    <row r="77" spans="1:30" ht="15" thickBot="1">
      <c r="A77" s="64"/>
      <c r="B77" s="67"/>
      <c r="C77" s="14">
        <v>73</v>
      </c>
      <c r="D77" s="15">
        <v>1</v>
      </c>
      <c r="E77" s="14">
        <v>5</v>
      </c>
      <c r="F77" s="14">
        <v>3.4</v>
      </c>
      <c r="G77" s="14">
        <v>1.6</v>
      </c>
      <c r="H77" s="14">
        <v>0.4</v>
      </c>
      <c r="I77" s="14">
        <v>0</v>
      </c>
      <c r="J77" s="31"/>
      <c r="K77" s="100">
        <f t="shared" si="24"/>
        <v>0.39867320727288919</v>
      </c>
      <c r="L77" s="90">
        <f t="shared" si="25"/>
        <v>5.4644085452030845E-3</v>
      </c>
      <c r="M77" s="90">
        <f t="shared" si="26"/>
        <v>0.161069687321337</v>
      </c>
      <c r="N77" s="90">
        <f t="shared" si="27"/>
        <v>0.35412113530386896</v>
      </c>
      <c r="O77" s="90">
        <f t="shared" si="28"/>
        <v>0.4768251888350834</v>
      </c>
      <c r="P77" s="100">
        <f t="shared" si="29"/>
        <v>1.730956078911674</v>
      </c>
      <c r="Q77" s="100">
        <f t="shared" si="30"/>
        <v>0.84953467237655989</v>
      </c>
      <c r="R77" s="22">
        <f t="shared" si="31"/>
        <v>1</v>
      </c>
      <c r="S77" s="29">
        <f t="shared" si="22"/>
        <v>1</v>
      </c>
      <c r="T77" s="19">
        <f t="shared" si="32"/>
        <v>1</v>
      </c>
      <c r="U77" s="51">
        <f t="shared" si="23"/>
        <v>1</v>
      </c>
      <c r="V77" s="51">
        <f t="shared" si="33"/>
        <v>35</v>
      </c>
      <c r="W77" s="47">
        <f t="shared" si="20"/>
        <v>0</v>
      </c>
      <c r="X77" s="47">
        <f t="shared" si="21"/>
        <v>38</v>
      </c>
      <c r="Y77" s="32"/>
      <c r="Z77" s="20">
        <f t="shared" si="34"/>
        <v>0.21718441028705998</v>
      </c>
      <c r="AA77" s="20">
        <f t="shared" si="35"/>
        <v>1.0859220514352999</v>
      </c>
      <c r="AB77" s="20">
        <f t="shared" si="36"/>
        <v>0.73842699497600395</v>
      </c>
      <c r="AC77" s="20">
        <f t="shared" si="37"/>
        <v>0.34749505645929601</v>
      </c>
      <c r="AD77" s="41">
        <f t="shared" si="38"/>
        <v>8.6873764114824004E-2</v>
      </c>
    </row>
    <row r="78" spans="1:30" ht="15" thickBot="1">
      <c r="A78" s="64"/>
      <c r="B78" s="67"/>
      <c r="C78" s="14">
        <v>74</v>
      </c>
      <c r="D78" s="15">
        <v>1</v>
      </c>
      <c r="E78" s="14">
        <v>5.2</v>
      </c>
      <c r="F78" s="14">
        <v>3.5</v>
      </c>
      <c r="G78" s="14">
        <v>1.5</v>
      </c>
      <c r="H78" s="14">
        <v>0.2</v>
      </c>
      <c r="I78" s="14">
        <v>0</v>
      </c>
      <c r="J78" s="31"/>
      <c r="K78" s="100">
        <f t="shared" si="24"/>
        <v>0.37695476624418317</v>
      </c>
      <c r="L78" s="90">
        <f t="shared" si="25"/>
        <v>-0.10312779659832691</v>
      </c>
      <c r="M78" s="90">
        <f t="shared" si="26"/>
        <v>8.7226987823736599E-2</v>
      </c>
      <c r="N78" s="90">
        <f t="shared" si="27"/>
        <v>0.31937162965793936</v>
      </c>
      <c r="O78" s="90">
        <f t="shared" si="28"/>
        <v>0.46813781242360097</v>
      </c>
      <c r="P78" s="100">
        <f t="shared" si="29"/>
        <v>0.71866968828759048</v>
      </c>
      <c r="Q78" s="100">
        <f t="shared" si="30"/>
        <v>0.67231400612078218</v>
      </c>
      <c r="R78" s="22">
        <f t="shared" si="31"/>
        <v>1</v>
      </c>
      <c r="S78" s="29">
        <f t="shared" si="22"/>
        <v>1</v>
      </c>
      <c r="T78" s="19">
        <f t="shared" si="32"/>
        <v>1</v>
      </c>
      <c r="U78" s="51">
        <f t="shared" si="23"/>
        <v>1</v>
      </c>
      <c r="V78" s="51">
        <f t="shared" si="33"/>
        <v>36</v>
      </c>
      <c r="W78" s="47">
        <f t="shared" si="20"/>
        <v>0</v>
      </c>
      <c r="X78" s="47">
        <f t="shared" si="21"/>
        <v>38</v>
      </c>
      <c r="Y78" s="32"/>
      <c r="Z78" s="20">
        <f t="shared" si="34"/>
        <v>0.296232151195574</v>
      </c>
      <c r="AA78" s="20">
        <f t="shared" si="35"/>
        <v>1.5404071862169848</v>
      </c>
      <c r="AB78" s="20">
        <f t="shared" si="36"/>
        <v>1.0368125291845089</v>
      </c>
      <c r="AC78" s="20">
        <f t="shared" si="37"/>
        <v>0.444348226793361</v>
      </c>
      <c r="AD78" s="41">
        <f t="shared" si="38"/>
        <v>5.92464302391148E-2</v>
      </c>
    </row>
    <row r="79" spans="1:30" ht="15" thickBot="1">
      <c r="A79" s="64"/>
      <c r="B79" s="67"/>
      <c r="C79" s="14">
        <v>75</v>
      </c>
      <c r="D79" s="15">
        <v>1</v>
      </c>
      <c r="E79" s="14">
        <v>5.7</v>
      </c>
      <c r="F79" s="14">
        <v>2.6</v>
      </c>
      <c r="G79" s="14">
        <v>3.5</v>
      </c>
      <c r="H79" s="14">
        <v>1</v>
      </c>
      <c r="I79" s="14">
        <v>1</v>
      </c>
      <c r="J79" s="31"/>
      <c r="K79" s="100">
        <f t="shared" si="24"/>
        <v>0.34733155112462577</v>
      </c>
      <c r="L79" s="90">
        <f t="shared" si="25"/>
        <v>-0.25716851522002537</v>
      </c>
      <c r="M79" s="90">
        <f t="shared" si="26"/>
        <v>-1.6454265094714302E-2</v>
      </c>
      <c r="N79" s="90">
        <f t="shared" si="27"/>
        <v>0.27493680697860323</v>
      </c>
      <c r="O79" s="90">
        <f t="shared" si="28"/>
        <v>0.46221316939968948</v>
      </c>
      <c r="P79" s="100">
        <f t="shared" si="29"/>
        <v>0.26318191894902465</v>
      </c>
      <c r="Q79" s="100">
        <f t="shared" si="30"/>
        <v>0.56541831646269158</v>
      </c>
      <c r="R79" s="22">
        <f t="shared" si="31"/>
        <v>1</v>
      </c>
      <c r="S79" s="29">
        <f t="shared" si="22"/>
        <v>0</v>
      </c>
      <c r="T79" s="19">
        <f t="shared" si="32"/>
        <v>0</v>
      </c>
      <c r="U79" s="51">
        <f t="shared" si="23"/>
        <v>0</v>
      </c>
      <c r="V79" s="51">
        <f t="shared" si="33"/>
        <v>36</v>
      </c>
      <c r="W79" s="47">
        <f t="shared" si="20"/>
        <v>1</v>
      </c>
      <c r="X79" s="47">
        <f t="shared" si="21"/>
        <v>39</v>
      </c>
      <c r="Y79" s="32"/>
      <c r="Z79" s="20">
        <f t="shared" si="34"/>
        <v>-0.21357120835415042</v>
      </c>
      <c r="AA79" s="20">
        <f t="shared" si="35"/>
        <v>-1.2173558876186574</v>
      </c>
      <c r="AB79" s="20">
        <f t="shared" si="36"/>
        <v>-0.55528514172079113</v>
      </c>
      <c r="AC79" s="20">
        <f t="shared" si="37"/>
        <v>-0.7474992292395265</v>
      </c>
      <c r="AD79" s="41">
        <f t="shared" si="38"/>
        <v>-0.21357120835415042</v>
      </c>
    </row>
    <row r="80" spans="1:30" ht="15" thickBot="1">
      <c r="A80" s="64"/>
      <c r="B80" s="67"/>
      <c r="C80" s="14">
        <v>76</v>
      </c>
      <c r="D80" s="15">
        <v>1</v>
      </c>
      <c r="E80" s="14">
        <v>5.0999999999999996</v>
      </c>
      <c r="F80" s="14">
        <v>3.5</v>
      </c>
      <c r="G80" s="14">
        <v>1.4</v>
      </c>
      <c r="H80" s="14">
        <v>0.3</v>
      </c>
      <c r="I80" s="14">
        <v>0</v>
      </c>
      <c r="J80" s="31"/>
      <c r="K80" s="100">
        <f t="shared" si="24"/>
        <v>0.36868867196004079</v>
      </c>
      <c r="L80" s="90">
        <f t="shared" si="25"/>
        <v>-0.13543292645815963</v>
      </c>
      <c r="M80" s="90">
        <f t="shared" si="26"/>
        <v>3.9074249077364814E-2</v>
      </c>
      <c r="N80" s="90">
        <f t="shared" si="27"/>
        <v>0.34968672990255589</v>
      </c>
      <c r="O80" s="90">
        <f t="shared" si="28"/>
        <v>0.48357029023510451</v>
      </c>
      <c r="P80" s="100">
        <f t="shared" si="29"/>
        <v>0.44937312772831317</v>
      </c>
      <c r="Q80" s="100">
        <f t="shared" si="30"/>
        <v>0.61049017911684333</v>
      </c>
      <c r="R80" s="22">
        <f t="shared" si="31"/>
        <v>1</v>
      </c>
      <c r="S80" s="29">
        <f t="shared" si="22"/>
        <v>1</v>
      </c>
      <c r="T80" s="19">
        <f t="shared" si="32"/>
        <v>1</v>
      </c>
      <c r="U80" s="51">
        <f t="shared" si="23"/>
        <v>1</v>
      </c>
      <c r="V80" s="51">
        <f t="shared" si="33"/>
        <v>37</v>
      </c>
      <c r="W80" s="47">
        <f t="shared" si="20"/>
        <v>0</v>
      </c>
      <c r="X80" s="47">
        <f t="shared" si="21"/>
        <v>39</v>
      </c>
      <c r="Y80" s="32"/>
      <c r="Z80" s="20">
        <f t="shared" si="34"/>
        <v>0.29033926405583665</v>
      </c>
      <c r="AA80" s="20">
        <f t="shared" si="35"/>
        <v>1.4807302466847669</v>
      </c>
      <c r="AB80" s="20">
        <f t="shared" si="36"/>
        <v>1.0161874241954283</v>
      </c>
      <c r="AC80" s="20">
        <f t="shared" si="37"/>
        <v>0.40647496967817132</v>
      </c>
      <c r="AD80" s="41">
        <f t="shared" si="38"/>
        <v>8.7101779216750996E-2</v>
      </c>
    </row>
    <row r="81" spans="1:30" ht="15" thickBot="1">
      <c r="A81" s="64"/>
      <c r="B81" s="67"/>
      <c r="C81" s="14">
        <v>77</v>
      </c>
      <c r="D81" s="15">
        <v>1</v>
      </c>
      <c r="E81" s="14">
        <v>5.5</v>
      </c>
      <c r="F81" s="14">
        <v>3.5</v>
      </c>
      <c r="G81" s="14">
        <v>1.3</v>
      </c>
      <c r="H81" s="14">
        <v>0.2</v>
      </c>
      <c r="I81" s="14">
        <v>0</v>
      </c>
      <c r="J81" s="31"/>
      <c r="K81" s="100">
        <f t="shared" si="24"/>
        <v>0.33965474555445713</v>
      </c>
      <c r="L81" s="90">
        <f t="shared" si="25"/>
        <v>-0.28350595112663635</v>
      </c>
      <c r="M81" s="90">
        <f t="shared" si="26"/>
        <v>-6.2544493342178015E-2</v>
      </c>
      <c r="N81" s="90">
        <f t="shared" si="27"/>
        <v>0.30903923293473878</v>
      </c>
      <c r="O81" s="90">
        <f t="shared" si="28"/>
        <v>0.47486011231342939</v>
      </c>
      <c r="P81" s="100">
        <f t="shared" si="29"/>
        <v>-0.94181068706181958</v>
      </c>
      <c r="Q81" s="100">
        <f t="shared" si="30"/>
        <v>0.28053473737783374</v>
      </c>
      <c r="R81" s="22">
        <f t="shared" si="31"/>
        <v>0</v>
      </c>
      <c r="S81" s="29">
        <f t="shared" si="22"/>
        <v>0</v>
      </c>
      <c r="T81" s="19">
        <f t="shared" si="32"/>
        <v>0</v>
      </c>
      <c r="U81" s="51">
        <f t="shared" si="23"/>
        <v>0</v>
      </c>
      <c r="V81" s="51">
        <f t="shared" si="33"/>
        <v>37</v>
      </c>
      <c r="W81" s="47">
        <f t="shared" si="20"/>
        <v>1</v>
      </c>
      <c r="X81" s="47">
        <f t="shared" si="21"/>
        <v>40</v>
      </c>
      <c r="Y81" s="32"/>
      <c r="Z81" s="20">
        <f t="shared" si="34"/>
        <v>0.11324345659693108</v>
      </c>
      <c r="AA81" s="20">
        <f t="shared" si="35"/>
        <v>0.62283901128312091</v>
      </c>
      <c r="AB81" s="20">
        <f t="shared" si="36"/>
        <v>0.39635209808925875</v>
      </c>
      <c r="AC81" s="20">
        <f t="shared" si="37"/>
        <v>0.14721649357601041</v>
      </c>
      <c r="AD81" s="41">
        <f t="shared" si="38"/>
        <v>2.2648691319386217E-2</v>
      </c>
    </row>
    <row r="82" spans="1:30" ht="15" thickBot="1">
      <c r="A82" s="64"/>
      <c r="B82" s="67"/>
      <c r="C82" s="14">
        <v>78</v>
      </c>
      <c r="D82" s="15">
        <v>1</v>
      </c>
      <c r="E82" s="14">
        <v>6</v>
      </c>
      <c r="F82" s="14">
        <v>3.4</v>
      </c>
      <c r="G82" s="14">
        <v>4.5</v>
      </c>
      <c r="H82" s="14">
        <v>1.6</v>
      </c>
      <c r="I82" s="14">
        <v>1</v>
      </c>
      <c r="J82" s="31"/>
      <c r="K82" s="100">
        <f t="shared" si="24"/>
        <v>0.32833039989476404</v>
      </c>
      <c r="L82" s="90">
        <f t="shared" si="25"/>
        <v>-0.34578985225494846</v>
      </c>
      <c r="M82" s="90">
        <f t="shared" si="26"/>
        <v>-0.10217970315110389</v>
      </c>
      <c r="N82" s="90">
        <f t="shared" si="27"/>
        <v>0.29431758357713772</v>
      </c>
      <c r="O82" s="90">
        <f t="shared" si="28"/>
        <v>0.47259524318149077</v>
      </c>
      <c r="P82" s="100">
        <f t="shared" si="29"/>
        <v>-1.3238189161174696E-2</v>
      </c>
      <c r="Q82" s="100">
        <f t="shared" si="30"/>
        <v>0.49669050104194357</v>
      </c>
      <c r="R82" s="22">
        <f t="shared" si="31"/>
        <v>0</v>
      </c>
      <c r="S82" s="29">
        <f t="shared" si="22"/>
        <v>-1</v>
      </c>
      <c r="T82" s="19">
        <f t="shared" si="32"/>
        <v>1</v>
      </c>
      <c r="U82" s="51">
        <f t="shared" si="23"/>
        <v>1</v>
      </c>
      <c r="V82" s="51">
        <f t="shared" si="33"/>
        <v>38</v>
      </c>
      <c r="W82" s="47">
        <f t="shared" si="20"/>
        <v>0</v>
      </c>
      <c r="X82" s="47">
        <f t="shared" si="21"/>
        <v>40</v>
      </c>
      <c r="Y82" s="32"/>
      <c r="Z82" s="20">
        <f t="shared" si="34"/>
        <v>-0.25164372419922465</v>
      </c>
      <c r="AA82" s="20">
        <f t="shared" si="35"/>
        <v>-1.5098623451953479</v>
      </c>
      <c r="AB82" s="20">
        <f t="shared" si="36"/>
        <v>-0.85558866227736374</v>
      </c>
      <c r="AC82" s="20">
        <f t="shared" si="37"/>
        <v>-1.1323967588965109</v>
      </c>
      <c r="AD82" s="41">
        <f t="shared" si="38"/>
        <v>-0.40262995871875945</v>
      </c>
    </row>
    <row r="83" spans="1:30" ht="15" thickBot="1">
      <c r="A83" s="64"/>
      <c r="B83" s="67"/>
      <c r="C83" s="14">
        <v>79</v>
      </c>
      <c r="D83" s="15">
        <v>1</v>
      </c>
      <c r="E83" s="14">
        <v>5.0999999999999996</v>
      </c>
      <c r="F83" s="14">
        <v>3.7</v>
      </c>
      <c r="G83" s="14">
        <v>1.5</v>
      </c>
      <c r="H83" s="14">
        <v>0.4</v>
      </c>
      <c r="I83" s="14">
        <v>0</v>
      </c>
      <c r="J83" s="31"/>
      <c r="K83" s="100">
        <f t="shared" si="24"/>
        <v>0.35349477231468651</v>
      </c>
      <c r="L83" s="90">
        <f t="shared" si="25"/>
        <v>-0.19480361773541366</v>
      </c>
      <c r="M83" s="90">
        <f t="shared" si="26"/>
        <v>-1.6620836923367507E-2</v>
      </c>
      <c r="N83" s="90">
        <f t="shared" si="27"/>
        <v>0.40755725946678883</v>
      </c>
      <c r="O83" s="90">
        <f t="shared" si="28"/>
        <v>0.51285823905336669</v>
      </c>
      <c r="P83" s="100">
        <f t="shared" si="29"/>
        <v>0.11497841006914711</v>
      </c>
      <c r="Q83" s="100">
        <f t="shared" si="30"/>
        <v>0.52871297727155753</v>
      </c>
      <c r="R83" s="22">
        <f t="shared" si="31"/>
        <v>1</v>
      </c>
      <c r="S83" s="29">
        <f t="shared" si="22"/>
        <v>1</v>
      </c>
      <c r="T83" s="19">
        <f t="shared" si="32"/>
        <v>1</v>
      </c>
      <c r="U83" s="51">
        <f t="shared" si="23"/>
        <v>1</v>
      </c>
      <c r="V83" s="51">
        <f t="shared" si="33"/>
        <v>39</v>
      </c>
      <c r="W83" s="47">
        <f t="shared" si="20"/>
        <v>0</v>
      </c>
      <c r="X83" s="47">
        <f t="shared" si="21"/>
        <v>40</v>
      </c>
      <c r="Y83" s="32"/>
      <c r="Z83" s="20">
        <f t="shared" si="34"/>
        <v>0.2634847096014844</v>
      </c>
      <c r="AA83" s="20">
        <f t="shared" si="35"/>
        <v>1.3437720189675704</v>
      </c>
      <c r="AB83" s="20">
        <f t="shared" si="36"/>
        <v>0.9748934255254923</v>
      </c>
      <c r="AC83" s="20">
        <f t="shared" si="37"/>
        <v>0.3952270644022266</v>
      </c>
      <c r="AD83" s="41">
        <f t="shared" si="38"/>
        <v>0.10539388384059377</v>
      </c>
    </row>
    <row r="84" spans="1:30" ht="15" thickBot="1">
      <c r="A84" s="65"/>
      <c r="B84" s="68"/>
      <c r="C84" s="33">
        <v>80</v>
      </c>
      <c r="D84" s="34">
        <v>1</v>
      </c>
      <c r="E84" s="33">
        <v>5</v>
      </c>
      <c r="F84" s="33">
        <v>3</v>
      </c>
      <c r="G84" s="33">
        <v>1.6</v>
      </c>
      <c r="H84" s="33">
        <v>0.2</v>
      </c>
      <c r="I84" s="33">
        <v>0</v>
      </c>
      <c r="J84" s="35"/>
      <c r="K84" s="101">
        <f t="shared" si="24"/>
        <v>0.32714630135453809</v>
      </c>
      <c r="L84" s="91">
        <f t="shared" si="25"/>
        <v>-0.32918081963217072</v>
      </c>
      <c r="M84" s="91">
        <f t="shared" si="26"/>
        <v>-0.11411017947591674</v>
      </c>
      <c r="N84" s="91">
        <f t="shared" si="27"/>
        <v>0.36803455302656618</v>
      </c>
      <c r="O84" s="91">
        <f t="shared" si="28"/>
        <v>0.50231885066930726</v>
      </c>
      <c r="P84" s="101">
        <f t="shared" si="29"/>
        <v>-0.97176928025769815</v>
      </c>
      <c r="Q84" s="101">
        <f t="shared" si="30"/>
        <v>0.27452798762368485</v>
      </c>
      <c r="R84" s="36">
        <f t="shared" si="31"/>
        <v>0</v>
      </c>
      <c r="S84" s="29">
        <f t="shared" si="22"/>
        <v>0</v>
      </c>
      <c r="T84" s="37">
        <f t="shared" si="32"/>
        <v>0</v>
      </c>
      <c r="U84" s="51">
        <f t="shared" si="23"/>
        <v>0</v>
      </c>
      <c r="V84" s="51">
        <f t="shared" si="33"/>
        <v>39</v>
      </c>
      <c r="W84" s="47">
        <f t="shared" ref="W84:W147" si="39">IF(R84=I84,1,0)</f>
        <v>1</v>
      </c>
      <c r="X84" s="47">
        <f t="shared" ref="X84:X147" si="40">X83+W84</f>
        <v>41</v>
      </c>
      <c r="Y84" s="38"/>
      <c r="Z84" s="42">
        <f t="shared" si="34"/>
        <v>0.10935129019062018</v>
      </c>
      <c r="AA84" s="42">
        <f t="shared" si="35"/>
        <v>0.54675645095310088</v>
      </c>
      <c r="AB84" s="42">
        <f t="shared" si="36"/>
        <v>0.32805387057186053</v>
      </c>
      <c r="AC84" s="42">
        <f t="shared" si="37"/>
        <v>0.17496206430499228</v>
      </c>
      <c r="AD84" s="43">
        <f t="shared" si="38"/>
        <v>2.1870258038124035E-2</v>
      </c>
    </row>
    <row r="85" spans="1:30" ht="15" thickBot="1">
      <c r="A85" s="63" t="s">
        <v>33</v>
      </c>
      <c r="B85" s="66" t="s">
        <v>38</v>
      </c>
      <c r="C85" s="24">
        <v>1</v>
      </c>
      <c r="D85" s="25">
        <v>1</v>
      </c>
      <c r="E85" s="24">
        <v>5.7</v>
      </c>
      <c r="F85" s="24">
        <v>4.4000000000000004</v>
      </c>
      <c r="G85" s="24">
        <v>1.5</v>
      </c>
      <c r="H85" s="24">
        <v>0.4</v>
      </c>
      <c r="I85" s="26">
        <v>0</v>
      </c>
      <c r="J85" s="27"/>
      <c r="K85" s="99">
        <f t="shared" si="24"/>
        <v>0.31621117233547608</v>
      </c>
      <c r="L85" s="92">
        <f t="shared" si="25"/>
        <v>-0.38385646472748081</v>
      </c>
      <c r="M85" s="92">
        <f t="shared" si="26"/>
        <v>-0.14691556653310278</v>
      </c>
      <c r="N85" s="92">
        <f t="shared" si="27"/>
        <v>0.35053834659606697</v>
      </c>
      <c r="O85" s="92">
        <f t="shared" si="28"/>
        <v>0.5001318248654949</v>
      </c>
      <c r="P85" s="99">
        <f t="shared" si="29"/>
        <v>-1.792338919516518</v>
      </c>
      <c r="Q85" s="99">
        <f t="shared" si="30"/>
        <v>0.14278620444303999</v>
      </c>
      <c r="R85" s="28">
        <f t="shared" si="31"/>
        <v>0</v>
      </c>
      <c r="S85" s="29">
        <f t="shared" si="22"/>
        <v>0</v>
      </c>
      <c r="T85" s="29">
        <f t="shared" si="32"/>
        <v>0</v>
      </c>
      <c r="U85" s="51">
        <f t="shared" si="23"/>
        <v>0</v>
      </c>
      <c r="V85" s="51">
        <f>U85</f>
        <v>0</v>
      </c>
      <c r="W85" s="47">
        <f t="shared" si="39"/>
        <v>1</v>
      </c>
      <c r="X85" s="47">
        <f>W85</f>
        <v>1</v>
      </c>
      <c r="Y85" s="30"/>
      <c r="Z85" s="39">
        <f t="shared" si="34"/>
        <v>3.4953578592181976E-2</v>
      </c>
      <c r="AA85" s="39">
        <f t="shared" si="35"/>
        <v>0.19923539797543727</v>
      </c>
      <c r="AB85" s="39">
        <f t="shared" si="36"/>
        <v>0.15379574580560071</v>
      </c>
      <c r="AC85" s="39">
        <f t="shared" si="37"/>
        <v>5.2430367888272961E-2</v>
      </c>
      <c r="AD85" s="40">
        <f t="shared" si="38"/>
        <v>1.398143143687279E-2</v>
      </c>
    </row>
    <row r="86" spans="1:30" ht="15" thickBot="1">
      <c r="A86" s="64"/>
      <c r="B86" s="67"/>
      <c r="C86" s="14">
        <v>2</v>
      </c>
      <c r="D86" s="15">
        <v>1</v>
      </c>
      <c r="E86" s="14">
        <v>6.9</v>
      </c>
      <c r="F86" s="14">
        <v>3.1</v>
      </c>
      <c r="G86" s="14">
        <v>4.9000000000000004</v>
      </c>
      <c r="H86" s="14">
        <v>1.5</v>
      </c>
      <c r="I86" s="14">
        <v>1</v>
      </c>
      <c r="J86" s="31"/>
      <c r="K86" s="100">
        <f t="shared" si="24"/>
        <v>0.3127158144762579</v>
      </c>
      <c r="L86" s="90">
        <f t="shared" si="25"/>
        <v>-0.40378000452502455</v>
      </c>
      <c r="M86" s="90">
        <f t="shared" si="26"/>
        <v>-0.16229514111366286</v>
      </c>
      <c r="N86" s="90">
        <f t="shared" si="27"/>
        <v>0.34529530980723966</v>
      </c>
      <c r="O86" s="90">
        <f t="shared" si="28"/>
        <v>0.4987336817218076</v>
      </c>
      <c r="P86" s="100">
        <f t="shared" si="29"/>
        <v>-0.53643361356058084</v>
      </c>
      <c r="Q86" s="100">
        <f t="shared" si="30"/>
        <v>0.3690176039529946</v>
      </c>
      <c r="R86" s="22">
        <f t="shared" si="31"/>
        <v>0</v>
      </c>
      <c r="S86" s="29">
        <f t="shared" si="22"/>
        <v>-1</v>
      </c>
      <c r="T86" s="19">
        <f t="shared" si="32"/>
        <v>1</v>
      </c>
      <c r="U86" s="51">
        <f t="shared" si="23"/>
        <v>1</v>
      </c>
      <c r="V86" s="51">
        <f>V85+U86</f>
        <v>1</v>
      </c>
      <c r="W86" s="47">
        <f t="shared" si="39"/>
        <v>0</v>
      </c>
      <c r="X86" s="47">
        <f t="shared" si="40"/>
        <v>1</v>
      </c>
      <c r="Y86" s="32"/>
      <c r="Z86" s="20">
        <f t="shared" si="34"/>
        <v>-0.29384044031434225</v>
      </c>
      <c r="AA86" s="20">
        <f t="shared" si="35"/>
        <v>-2.0274990381689615</v>
      </c>
      <c r="AB86" s="20">
        <f t="shared" si="36"/>
        <v>-0.91090536497446106</v>
      </c>
      <c r="AC86" s="20">
        <f t="shared" si="37"/>
        <v>-1.4398181575402771</v>
      </c>
      <c r="AD86" s="41">
        <f t="shared" si="38"/>
        <v>-0.44076066047151341</v>
      </c>
    </row>
    <row r="87" spans="1:30" ht="15" thickBot="1">
      <c r="A87" s="64"/>
      <c r="B87" s="67"/>
      <c r="C87" s="14">
        <v>3</v>
      </c>
      <c r="D87" s="15">
        <v>1</v>
      </c>
      <c r="E87" s="14">
        <v>5</v>
      </c>
      <c r="F87" s="14">
        <v>2</v>
      </c>
      <c r="G87" s="14">
        <v>3.5</v>
      </c>
      <c r="H87" s="14">
        <v>1</v>
      </c>
      <c r="I87" s="14">
        <v>1</v>
      </c>
      <c r="J87" s="31"/>
      <c r="K87" s="100">
        <f t="shared" si="24"/>
        <v>0.34209985850769214</v>
      </c>
      <c r="L87" s="90">
        <f t="shared" si="25"/>
        <v>-0.20103010070812838</v>
      </c>
      <c r="M87" s="90">
        <f t="shared" si="26"/>
        <v>-7.1204604616216749E-2</v>
      </c>
      <c r="N87" s="90">
        <f t="shared" si="27"/>
        <v>0.48927712556126735</v>
      </c>
      <c r="O87" s="90">
        <f t="shared" si="28"/>
        <v>0.54280974776895896</v>
      </c>
      <c r="P87" s="100">
        <f t="shared" si="29"/>
        <v>1.4498198329680114</v>
      </c>
      <c r="Q87" s="100">
        <f t="shared" si="30"/>
        <v>0.80997070455487974</v>
      </c>
      <c r="R87" s="22">
        <f t="shared" si="31"/>
        <v>1</v>
      </c>
      <c r="S87" s="29">
        <f t="shared" si="22"/>
        <v>0</v>
      </c>
      <c r="T87" s="19">
        <f t="shared" si="32"/>
        <v>0</v>
      </c>
      <c r="U87" s="51">
        <f t="shared" si="23"/>
        <v>0</v>
      </c>
      <c r="V87" s="51">
        <f t="shared" ref="V87:V150" si="41">V86+U87</f>
        <v>1</v>
      </c>
      <c r="W87" s="47">
        <f t="shared" si="39"/>
        <v>1</v>
      </c>
      <c r="X87" s="47">
        <f t="shared" si="40"/>
        <v>2</v>
      </c>
      <c r="Y87" s="32"/>
      <c r="Z87" s="20">
        <f t="shared" si="34"/>
        <v>-5.8497919882899943E-2</v>
      </c>
      <c r="AA87" s="20">
        <f t="shared" si="35"/>
        <v>-0.2924895994144997</v>
      </c>
      <c r="AB87" s="20">
        <f t="shared" si="36"/>
        <v>-0.11699583976579989</v>
      </c>
      <c r="AC87" s="20">
        <f t="shared" si="37"/>
        <v>-0.20474271959014981</v>
      </c>
      <c r="AD87" s="41">
        <f t="shared" si="38"/>
        <v>-5.8497919882899943E-2</v>
      </c>
    </row>
    <row r="88" spans="1:30" ht="15" thickBot="1">
      <c r="A88" s="64"/>
      <c r="B88" s="67"/>
      <c r="C88" s="14">
        <v>4</v>
      </c>
      <c r="D88" s="15">
        <v>1</v>
      </c>
      <c r="E88" s="14">
        <v>5.6</v>
      </c>
      <c r="F88" s="14">
        <v>3</v>
      </c>
      <c r="G88" s="14">
        <v>4.5</v>
      </c>
      <c r="H88" s="14">
        <v>1.5</v>
      </c>
      <c r="I88" s="14">
        <v>1</v>
      </c>
      <c r="J88" s="31"/>
      <c r="K88" s="100">
        <f t="shared" si="24"/>
        <v>0.34794965049598214</v>
      </c>
      <c r="L88" s="90">
        <f t="shared" si="25"/>
        <v>-0.17178114076667841</v>
      </c>
      <c r="M88" s="90">
        <f t="shared" si="26"/>
        <v>-5.9505020639636759E-2</v>
      </c>
      <c r="N88" s="90">
        <f t="shared" si="27"/>
        <v>0.50975139752028231</v>
      </c>
      <c r="O88" s="90">
        <f t="shared" si="28"/>
        <v>0.5486595397572489</v>
      </c>
      <c r="P88" s="100">
        <f t="shared" si="29"/>
        <v>2.3243307987608164</v>
      </c>
      <c r="Q88" s="100">
        <f t="shared" si="30"/>
        <v>0.91087215872060434</v>
      </c>
      <c r="R88" s="22">
        <f t="shared" si="31"/>
        <v>1</v>
      </c>
      <c r="S88" s="29">
        <f t="shared" si="22"/>
        <v>0</v>
      </c>
      <c r="T88" s="19">
        <f t="shared" si="32"/>
        <v>0</v>
      </c>
      <c r="U88" s="51">
        <f t="shared" si="23"/>
        <v>0</v>
      </c>
      <c r="V88" s="51">
        <f t="shared" si="41"/>
        <v>1</v>
      </c>
      <c r="W88" s="47">
        <f t="shared" si="39"/>
        <v>1</v>
      </c>
      <c r="X88" s="47">
        <f t="shared" si="40"/>
        <v>3</v>
      </c>
      <c r="Y88" s="32"/>
      <c r="Z88" s="20">
        <f t="shared" si="34"/>
        <v>-1.4471521666055301E-2</v>
      </c>
      <c r="AA88" s="20">
        <f t="shared" si="35"/>
        <v>-8.1040521329909673E-2</v>
      </c>
      <c r="AB88" s="20">
        <f t="shared" si="36"/>
        <v>-4.34145649981659E-2</v>
      </c>
      <c r="AC88" s="20">
        <f t="shared" si="37"/>
        <v>-6.512184749724885E-2</v>
      </c>
      <c r="AD88" s="41">
        <f t="shared" si="38"/>
        <v>-2.170728249908295E-2</v>
      </c>
    </row>
    <row r="89" spans="1:30" ht="15" thickBot="1">
      <c r="A89" s="64"/>
      <c r="B89" s="67"/>
      <c r="C89" s="14">
        <v>5</v>
      </c>
      <c r="D89" s="15">
        <v>1</v>
      </c>
      <c r="E89" s="14">
        <v>6.2</v>
      </c>
      <c r="F89" s="14">
        <v>2.2000000000000002</v>
      </c>
      <c r="G89" s="14">
        <v>4.5</v>
      </c>
      <c r="H89" s="14">
        <v>1.5</v>
      </c>
      <c r="I89" s="14">
        <v>1</v>
      </c>
      <c r="J89" s="31"/>
      <c r="K89" s="100">
        <f t="shared" si="24"/>
        <v>0.34939680266258766</v>
      </c>
      <c r="L89" s="90">
        <f t="shared" si="25"/>
        <v>-0.16367708863368743</v>
      </c>
      <c r="M89" s="90">
        <f t="shared" si="26"/>
        <v>-5.5163564139820168E-2</v>
      </c>
      <c r="N89" s="90">
        <f t="shared" si="27"/>
        <v>0.51626358227000724</v>
      </c>
      <c r="O89" s="90">
        <f t="shared" si="28"/>
        <v>0.55083026800715718</v>
      </c>
      <c r="P89" s="100">
        <f t="shared" si="29"/>
        <v>2.3626705342518894</v>
      </c>
      <c r="Q89" s="100">
        <f t="shared" si="30"/>
        <v>0.91393609381116281</v>
      </c>
      <c r="R89" s="22">
        <f t="shared" si="31"/>
        <v>1</v>
      </c>
      <c r="S89" s="29">
        <f t="shared" si="22"/>
        <v>0</v>
      </c>
      <c r="T89" s="19">
        <f t="shared" si="32"/>
        <v>0</v>
      </c>
      <c r="U89" s="51">
        <f t="shared" si="23"/>
        <v>0</v>
      </c>
      <c r="V89" s="51">
        <f t="shared" si="41"/>
        <v>1</v>
      </c>
      <c r="W89" s="47">
        <f t="shared" si="39"/>
        <v>1</v>
      </c>
      <c r="X89" s="47">
        <f t="shared" si="40"/>
        <v>4</v>
      </c>
      <c r="Y89" s="32"/>
      <c r="Z89" s="20">
        <f t="shared" si="34"/>
        <v>-1.353904188805961E-2</v>
      </c>
      <c r="AA89" s="20">
        <f t="shared" si="35"/>
        <v>-8.3942059705969588E-2</v>
      </c>
      <c r="AB89" s="20">
        <f t="shared" si="36"/>
        <v>-2.9785892153731144E-2</v>
      </c>
      <c r="AC89" s="20">
        <f t="shared" si="37"/>
        <v>-6.0925688496268247E-2</v>
      </c>
      <c r="AD89" s="41">
        <f t="shared" si="38"/>
        <v>-2.0308562832089413E-2</v>
      </c>
    </row>
    <row r="90" spans="1:30" ht="15" thickBot="1">
      <c r="A90" s="64"/>
      <c r="B90" s="67"/>
      <c r="C90" s="14">
        <v>6</v>
      </c>
      <c r="D90" s="15">
        <v>1</v>
      </c>
      <c r="E90" s="14">
        <v>4.5999999999999996</v>
      </c>
      <c r="F90" s="14">
        <v>3.4</v>
      </c>
      <c r="G90" s="14">
        <v>1.4</v>
      </c>
      <c r="H90" s="14">
        <v>0.3</v>
      </c>
      <c r="I90" s="14">
        <v>0</v>
      </c>
      <c r="J90" s="31"/>
      <c r="K90" s="100">
        <f t="shared" si="24"/>
        <v>0.35075070685139365</v>
      </c>
      <c r="L90" s="90">
        <f t="shared" si="25"/>
        <v>-0.15528288266309048</v>
      </c>
      <c r="M90" s="90">
        <f t="shared" si="26"/>
        <v>-5.2184974924447056E-2</v>
      </c>
      <c r="N90" s="90">
        <f t="shared" si="27"/>
        <v>0.52235615111963407</v>
      </c>
      <c r="O90" s="90">
        <f t="shared" si="28"/>
        <v>0.55286112429036616</v>
      </c>
      <c r="P90" s="100">
        <f t="shared" si="29"/>
        <v>0.35617748071265509</v>
      </c>
      <c r="Q90" s="100">
        <f t="shared" si="30"/>
        <v>0.58811479600808514</v>
      </c>
      <c r="R90" s="22">
        <f t="shared" si="31"/>
        <v>1</v>
      </c>
      <c r="S90" s="29">
        <f t="shared" si="22"/>
        <v>1</v>
      </c>
      <c r="T90" s="19">
        <f t="shared" si="32"/>
        <v>1</v>
      </c>
      <c r="U90" s="51">
        <f t="shared" si="23"/>
        <v>1</v>
      </c>
      <c r="V90" s="51">
        <f t="shared" si="41"/>
        <v>2</v>
      </c>
      <c r="W90" s="47">
        <f t="shared" si="39"/>
        <v>0</v>
      </c>
      <c r="X90" s="47">
        <f t="shared" si="40"/>
        <v>4</v>
      </c>
      <c r="Y90" s="32"/>
      <c r="Z90" s="20">
        <f t="shared" si="34"/>
        <v>0.28492489588570163</v>
      </c>
      <c r="AA90" s="20">
        <f t="shared" si="35"/>
        <v>1.3106545210742273</v>
      </c>
      <c r="AB90" s="20">
        <f t="shared" si="36"/>
        <v>0.96874464601138555</v>
      </c>
      <c r="AC90" s="20">
        <f t="shared" si="37"/>
        <v>0.39889485423998228</v>
      </c>
      <c r="AD90" s="41">
        <f t="shared" si="38"/>
        <v>8.5477468765710482E-2</v>
      </c>
    </row>
    <row r="91" spans="1:30" ht="15" thickBot="1">
      <c r="A91" s="64"/>
      <c r="B91" s="67"/>
      <c r="C91" s="14">
        <v>7</v>
      </c>
      <c r="D91" s="15">
        <v>1</v>
      </c>
      <c r="E91" s="14">
        <v>5.4</v>
      </c>
      <c r="F91" s="14">
        <v>3.4</v>
      </c>
      <c r="G91" s="14">
        <v>1.5</v>
      </c>
      <c r="H91" s="14">
        <v>0.4</v>
      </c>
      <c r="I91" s="14">
        <v>0</v>
      </c>
      <c r="J91" s="31"/>
      <c r="K91" s="100">
        <f t="shared" si="24"/>
        <v>0.3222582172628235</v>
      </c>
      <c r="L91" s="90">
        <f t="shared" si="25"/>
        <v>-0.28634833477051325</v>
      </c>
      <c r="M91" s="90">
        <f t="shared" si="26"/>
        <v>-0.14905943952558562</v>
      </c>
      <c r="N91" s="90">
        <f t="shared" si="27"/>
        <v>0.48246666569563584</v>
      </c>
      <c r="O91" s="90">
        <f t="shared" si="28"/>
        <v>0.54431337741379515</v>
      </c>
      <c r="P91" s="100">
        <f t="shared" si="29"/>
        <v>-0.78939953537596741</v>
      </c>
      <c r="Q91" s="100">
        <f t="shared" si="30"/>
        <v>0.31229761535513106</v>
      </c>
      <c r="R91" s="22">
        <f t="shared" si="31"/>
        <v>0</v>
      </c>
      <c r="S91" s="29">
        <f t="shared" si="22"/>
        <v>0</v>
      </c>
      <c r="T91" s="19">
        <f t="shared" si="32"/>
        <v>0</v>
      </c>
      <c r="U91" s="51">
        <f t="shared" si="23"/>
        <v>0</v>
      </c>
      <c r="V91" s="51">
        <f t="shared" si="41"/>
        <v>2</v>
      </c>
      <c r="W91" s="47">
        <f t="shared" si="39"/>
        <v>1</v>
      </c>
      <c r="X91" s="47">
        <f t="shared" si="40"/>
        <v>5</v>
      </c>
      <c r="Y91" s="32"/>
      <c r="Z91" s="20">
        <f t="shared" si="34"/>
        <v>0.13414295283328895</v>
      </c>
      <c r="AA91" s="20">
        <f t="shared" si="35"/>
        <v>0.72437194529976034</v>
      </c>
      <c r="AB91" s="20">
        <f t="shared" si="36"/>
        <v>0.45608603963318239</v>
      </c>
      <c r="AC91" s="20">
        <f t="shared" si="37"/>
        <v>0.20121442924993344</v>
      </c>
      <c r="AD91" s="41">
        <f t="shared" si="38"/>
        <v>5.3657181133315579E-2</v>
      </c>
    </row>
    <row r="92" spans="1:30" ht="15" thickBot="1">
      <c r="A92" s="64"/>
      <c r="B92" s="67"/>
      <c r="C92" s="14">
        <v>8</v>
      </c>
      <c r="D92" s="15">
        <v>1</v>
      </c>
      <c r="E92" s="14">
        <v>5.2</v>
      </c>
      <c r="F92" s="14">
        <v>2.7</v>
      </c>
      <c r="G92" s="14">
        <v>3.9</v>
      </c>
      <c r="H92" s="14">
        <v>1.4</v>
      </c>
      <c r="I92" s="14">
        <v>1</v>
      </c>
      <c r="J92" s="31"/>
      <c r="K92" s="100">
        <f t="shared" si="24"/>
        <v>0.30884392197949462</v>
      </c>
      <c r="L92" s="90">
        <f t="shared" si="25"/>
        <v>-0.35878552930048929</v>
      </c>
      <c r="M92" s="90">
        <f t="shared" si="26"/>
        <v>-0.19466804348890387</v>
      </c>
      <c r="N92" s="90">
        <f t="shared" si="27"/>
        <v>0.46234522277064249</v>
      </c>
      <c r="O92" s="90">
        <f t="shared" si="28"/>
        <v>0.53894765930046362</v>
      </c>
      <c r="P92" s="100">
        <f t="shared" si="29"/>
        <v>0.47522854402306447</v>
      </c>
      <c r="Q92" s="100">
        <f t="shared" si="30"/>
        <v>0.61662053368843794</v>
      </c>
      <c r="R92" s="22">
        <f t="shared" si="31"/>
        <v>1</v>
      </c>
      <c r="S92" s="29">
        <f t="shared" si="22"/>
        <v>0</v>
      </c>
      <c r="T92" s="19">
        <f t="shared" si="32"/>
        <v>0</v>
      </c>
      <c r="U92" s="51">
        <f t="shared" si="23"/>
        <v>0</v>
      </c>
      <c r="V92" s="51">
        <f t="shared" si="41"/>
        <v>2</v>
      </c>
      <c r="W92" s="47">
        <f t="shared" si="39"/>
        <v>1</v>
      </c>
      <c r="X92" s="47">
        <f t="shared" si="40"/>
        <v>6</v>
      </c>
      <c r="Y92" s="32"/>
      <c r="Z92" s="20">
        <f t="shared" si="34"/>
        <v>-0.18126154416695534</v>
      </c>
      <c r="AA92" s="20">
        <f t="shared" si="35"/>
        <v>-0.94256002966816776</v>
      </c>
      <c r="AB92" s="20">
        <f t="shared" si="36"/>
        <v>-0.48940616925077945</v>
      </c>
      <c r="AC92" s="20">
        <f t="shared" si="37"/>
        <v>-0.70692002225112582</v>
      </c>
      <c r="AD92" s="41">
        <f t="shared" si="38"/>
        <v>-0.25376616183373746</v>
      </c>
    </row>
    <row r="93" spans="1:30" ht="15" thickBot="1">
      <c r="A93" s="64"/>
      <c r="B93" s="67"/>
      <c r="C93" s="14">
        <v>9</v>
      </c>
      <c r="D93" s="15">
        <v>1</v>
      </c>
      <c r="E93" s="14">
        <v>5.0999999999999996</v>
      </c>
      <c r="F93" s="14">
        <v>3.8</v>
      </c>
      <c r="G93" s="14">
        <v>1.6</v>
      </c>
      <c r="H93" s="14">
        <v>0.2</v>
      </c>
      <c r="I93" s="14">
        <v>0</v>
      </c>
      <c r="J93" s="31"/>
      <c r="K93" s="100">
        <f t="shared" si="24"/>
        <v>0.32697007639619013</v>
      </c>
      <c r="L93" s="90">
        <f t="shared" si="25"/>
        <v>-0.26452952633367249</v>
      </c>
      <c r="M93" s="90">
        <f t="shared" si="26"/>
        <v>-0.14572742656382592</v>
      </c>
      <c r="N93" s="90">
        <f t="shared" si="27"/>
        <v>0.53303722499575512</v>
      </c>
      <c r="O93" s="90">
        <f t="shared" si="28"/>
        <v>0.56432427548383735</v>
      </c>
      <c r="P93" s="100">
        <f t="shared" si="29"/>
        <v>-0.61017031375810249</v>
      </c>
      <c r="Q93" s="100">
        <f t="shared" si="30"/>
        <v>0.3520203480276109</v>
      </c>
      <c r="R93" s="22">
        <f t="shared" si="31"/>
        <v>0</v>
      </c>
      <c r="S93" s="29">
        <f t="shared" si="22"/>
        <v>0</v>
      </c>
      <c r="T93" s="19">
        <f t="shared" si="32"/>
        <v>0</v>
      </c>
      <c r="U93" s="51">
        <f t="shared" si="23"/>
        <v>0</v>
      </c>
      <c r="V93" s="51">
        <f t="shared" si="41"/>
        <v>2</v>
      </c>
      <c r="W93" s="47">
        <f t="shared" si="39"/>
        <v>1</v>
      </c>
      <c r="X93" s="47">
        <f t="shared" si="40"/>
        <v>7</v>
      </c>
      <c r="Y93" s="32"/>
      <c r="Z93" s="20">
        <f t="shared" si="34"/>
        <v>0.16059310676440794</v>
      </c>
      <c r="AA93" s="20">
        <f t="shared" si="35"/>
        <v>0.81902484449848045</v>
      </c>
      <c r="AB93" s="20">
        <f t="shared" si="36"/>
        <v>0.61025380570475019</v>
      </c>
      <c r="AC93" s="20">
        <f t="shared" si="37"/>
        <v>0.25694897082305274</v>
      </c>
      <c r="AD93" s="41">
        <f t="shared" si="38"/>
        <v>3.2118621352881592E-2</v>
      </c>
    </row>
    <row r="94" spans="1:30" ht="15" thickBot="1">
      <c r="A94" s="64"/>
      <c r="B94" s="67"/>
      <c r="C94" s="14">
        <v>10</v>
      </c>
      <c r="D94" s="15">
        <v>1</v>
      </c>
      <c r="E94" s="14">
        <v>5.7</v>
      </c>
      <c r="F94" s="14">
        <v>2.8</v>
      </c>
      <c r="G94" s="14">
        <v>4.0999999999999996</v>
      </c>
      <c r="H94" s="14">
        <v>1.3</v>
      </c>
      <c r="I94" s="14">
        <v>1</v>
      </c>
      <c r="J94" s="31"/>
      <c r="K94" s="100">
        <f t="shared" si="24"/>
        <v>0.31091076571974935</v>
      </c>
      <c r="L94" s="90">
        <f t="shared" si="25"/>
        <v>-0.34643201078352054</v>
      </c>
      <c r="M94" s="90">
        <f t="shared" si="26"/>
        <v>-0.20675280713430094</v>
      </c>
      <c r="N94" s="90">
        <f t="shared" si="27"/>
        <v>0.5073423279134498</v>
      </c>
      <c r="O94" s="90">
        <f t="shared" si="28"/>
        <v>0.56111241334854922</v>
      </c>
      <c r="P94" s="100">
        <f t="shared" si="29"/>
        <v>0.56689012607589762</v>
      </c>
      <c r="Q94" s="100">
        <f t="shared" si="30"/>
        <v>0.63804527875105288</v>
      </c>
      <c r="R94" s="22">
        <f t="shared" si="31"/>
        <v>1</v>
      </c>
      <c r="S94" s="29">
        <f t="shared" si="22"/>
        <v>0</v>
      </c>
      <c r="T94" s="19">
        <f t="shared" si="32"/>
        <v>0</v>
      </c>
      <c r="U94" s="51">
        <f t="shared" si="23"/>
        <v>0</v>
      </c>
      <c r="V94" s="51">
        <f t="shared" si="41"/>
        <v>2</v>
      </c>
      <c r="W94" s="47">
        <f t="shared" si="39"/>
        <v>1</v>
      </c>
      <c r="X94" s="47">
        <f t="shared" si="40"/>
        <v>8</v>
      </c>
      <c r="Y94" s="32"/>
      <c r="Z94" s="20">
        <f t="shared" si="34"/>
        <v>-0.16718218106795049</v>
      </c>
      <c r="AA94" s="20">
        <f t="shared" si="35"/>
        <v>-0.95293843208731788</v>
      </c>
      <c r="AB94" s="20">
        <f t="shared" si="36"/>
        <v>-0.46811010699026134</v>
      </c>
      <c r="AC94" s="20">
        <f t="shared" si="37"/>
        <v>-0.68544694237859694</v>
      </c>
      <c r="AD94" s="41">
        <f t="shared" si="38"/>
        <v>-0.21733683538833565</v>
      </c>
    </row>
    <row r="95" spans="1:30" ht="15" thickBot="1">
      <c r="A95" s="64"/>
      <c r="B95" s="67"/>
      <c r="C95" s="14">
        <v>11</v>
      </c>
      <c r="D95" s="15">
        <v>1</v>
      </c>
      <c r="E95" s="14">
        <v>4.9000000000000004</v>
      </c>
      <c r="F95" s="14">
        <v>3.1</v>
      </c>
      <c r="G95" s="14">
        <v>1.5</v>
      </c>
      <c r="H95" s="14">
        <v>0.1</v>
      </c>
      <c r="I95" s="14">
        <v>0</v>
      </c>
      <c r="J95" s="31"/>
      <c r="K95" s="100">
        <f t="shared" si="24"/>
        <v>0.32762898382654437</v>
      </c>
      <c r="L95" s="90">
        <f t="shared" si="25"/>
        <v>-0.25113816757478874</v>
      </c>
      <c r="M95" s="90">
        <f t="shared" si="26"/>
        <v>-0.15994179643527481</v>
      </c>
      <c r="N95" s="90">
        <f t="shared" si="27"/>
        <v>0.57588702215130949</v>
      </c>
      <c r="O95" s="90">
        <f t="shared" si="28"/>
        <v>0.58284609688738276</v>
      </c>
      <c r="P95" s="100">
        <f t="shared" si="29"/>
        <v>-0.47665246332356992</v>
      </c>
      <c r="Q95" s="100">
        <f t="shared" si="30"/>
        <v>0.38304290823080062</v>
      </c>
      <c r="R95" s="22">
        <f t="shared" si="31"/>
        <v>0</v>
      </c>
      <c r="S95" s="29">
        <f t="shared" si="22"/>
        <v>0</v>
      </c>
      <c r="T95" s="19">
        <f t="shared" si="32"/>
        <v>0</v>
      </c>
      <c r="U95" s="51">
        <f t="shared" si="23"/>
        <v>0</v>
      </c>
      <c r="V95" s="51">
        <f t="shared" si="41"/>
        <v>2</v>
      </c>
      <c r="W95" s="47">
        <f t="shared" si="39"/>
        <v>1</v>
      </c>
      <c r="X95" s="47">
        <f t="shared" si="40"/>
        <v>9</v>
      </c>
      <c r="Y95" s="32"/>
      <c r="Z95" s="20">
        <f t="shared" si="34"/>
        <v>0.18104219586796841</v>
      </c>
      <c r="AA95" s="20">
        <f t="shared" si="35"/>
        <v>0.88710675975304532</v>
      </c>
      <c r="AB95" s="20">
        <f t="shared" si="36"/>
        <v>0.56123080719070206</v>
      </c>
      <c r="AC95" s="20">
        <f t="shared" si="37"/>
        <v>0.2715632938019526</v>
      </c>
      <c r="AD95" s="41">
        <f t="shared" si="38"/>
        <v>1.8104219586796842E-2</v>
      </c>
    </row>
    <row r="96" spans="1:30" ht="15" thickBot="1">
      <c r="A96" s="64"/>
      <c r="B96" s="67"/>
      <c r="C96" s="14">
        <v>12</v>
      </c>
      <c r="D96" s="15">
        <v>1</v>
      </c>
      <c r="E96" s="14">
        <v>5</v>
      </c>
      <c r="F96" s="14">
        <v>3.2</v>
      </c>
      <c r="G96" s="14">
        <v>1.2</v>
      </c>
      <c r="H96" s="14">
        <v>0.2</v>
      </c>
      <c r="I96" s="14">
        <v>0</v>
      </c>
      <c r="J96" s="31"/>
      <c r="K96" s="100">
        <f t="shared" si="24"/>
        <v>0.30952476423974751</v>
      </c>
      <c r="L96" s="90">
        <f t="shared" si="25"/>
        <v>-0.33984884355009326</v>
      </c>
      <c r="M96" s="90">
        <f t="shared" si="26"/>
        <v>-0.21606487715434503</v>
      </c>
      <c r="N96" s="90">
        <f t="shared" si="27"/>
        <v>0.54873069277111419</v>
      </c>
      <c r="O96" s="90">
        <f t="shared" si="28"/>
        <v>0.58103567492870312</v>
      </c>
      <c r="P96" s="100">
        <f t="shared" si="29"/>
        <v>-1.3064430940935456</v>
      </c>
      <c r="Q96" s="100">
        <f t="shared" si="30"/>
        <v>0.2130826518669772</v>
      </c>
      <c r="R96" s="22">
        <f t="shared" si="31"/>
        <v>0</v>
      </c>
      <c r="S96" s="29">
        <f t="shared" si="22"/>
        <v>0</v>
      </c>
      <c r="T96" s="19">
        <f t="shared" si="32"/>
        <v>0</v>
      </c>
      <c r="U96" s="51">
        <f t="shared" si="23"/>
        <v>0</v>
      </c>
      <c r="V96" s="51">
        <f t="shared" si="41"/>
        <v>2</v>
      </c>
      <c r="W96" s="47">
        <f t="shared" si="39"/>
        <v>1</v>
      </c>
      <c r="X96" s="47">
        <f t="shared" si="40"/>
        <v>10</v>
      </c>
      <c r="Y96" s="32"/>
      <c r="Z96" s="20">
        <f t="shared" si="34"/>
        <v>7.1458731326439054E-2</v>
      </c>
      <c r="AA96" s="20">
        <f t="shared" si="35"/>
        <v>0.35729365663219526</v>
      </c>
      <c r="AB96" s="20">
        <f t="shared" si="36"/>
        <v>0.22866794024460499</v>
      </c>
      <c r="AC96" s="20">
        <f t="shared" si="37"/>
        <v>8.5750477591726867E-2</v>
      </c>
      <c r="AD96" s="41">
        <f t="shared" si="38"/>
        <v>1.4291746265287812E-2</v>
      </c>
    </row>
    <row r="97" spans="1:30" ht="15" thickBot="1">
      <c r="A97" s="64"/>
      <c r="B97" s="67"/>
      <c r="C97" s="14">
        <v>13</v>
      </c>
      <c r="D97" s="15">
        <v>1</v>
      </c>
      <c r="E97" s="14">
        <v>6.7</v>
      </c>
      <c r="F97" s="14">
        <v>3.1</v>
      </c>
      <c r="G97" s="14">
        <v>4.7</v>
      </c>
      <c r="H97" s="14">
        <v>1.5</v>
      </c>
      <c r="I97" s="14">
        <v>1</v>
      </c>
      <c r="J97" s="31"/>
      <c r="K97" s="100">
        <f t="shared" si="24"/>
        <v>0.30237889110710359</v>
      </c>
      <c r="L97" s="90">
        <f t="shared" si="25"/>
        <v>-0.37557820921331281</v>
      </c>
      <c r="M97" s="90">
        <f t="shared" si="26"/>
        <v>-0.23893167117880554</v>
      </c>
      <c r="N97" s="90">
        <f t="shared" si="27"/>
        <v>0.54015564501194147</v>
      </c>
      <c r="O97" s="90">
        <f t="shared" si="28"/>
        <v>0.57960650030217431</v>
      </c>
      <c r="P97" s="100">
        <f t="shared" si="29"/>
        <v>0.4534579907329972</v>
      </c>
      <c r="Q97" s="100">
        <f t="shared" si="30"/>
        <v>0.61146108697803125</v>
      </c>
      <c r="R97" s="22">
        <f t="shared" si="31"/>
        <v>1</v>
      </c>
      <c r="S97" s="29">
        <f t="shared" si="22"/>
        <v>0</v>
      </c>
      <c r="T97" s="19">
        <f t="shared" si="32"/>
        <v>0</v>
      </c>
      <c r="U97" s="51">
        <f t="shared" si="23"/>
        <v>0</v>
      </c>
      <c r="V97" s="51">
        <f t="shared" si="41"/>
        <v>2</v>
      </c>
      <c r="W97" s="47">
        <f t="shared" si="39"/>
        <v>1</v>
      </c>
      <c r="X97" s="47">
        <f t="shared" si="40"/>
        <v>11</v>
      </c>
      <c r="Y97" s="32"/>
      <c r="Z97" s="20">
        <f t="shared" si="34"/>
        <v>-0.18461537270505343</v>
      </c>
      <c r="AA97" s="20">
        <f t="shared" si="35"/>
        <v>-1.236922997123858</v>
      </c>
      <c r="AB97" s="20">
        <f t="shared" si="36"/>
        <v>-0.57230765538566564</v>
      </c>
      <c r="AC97" s="20">
        <f t="shared" si="37"/>
        <v>-0.86769225171375119</v>
      </c>
      <c r="AD97" s="41">
        <f t="shared" si="38"/>
        <v>-0.27692305905758013</v>
      </c>
    </row>
    <row r="98" spans="1:30" ht="15" thickBot="1">
      <c r="A98" s="64"/>
      <c r="B98" s="67"/>
      <c r="C98" s="14">
        <v>14</v>
      </c>
      <c r="D98" s="15">
        <v>1</v>
      </c>
      <c r="E98" s="14">
        <v>6</v>
      </c>
      <c r="F98" s="14">
        <v>2.9</v>
      </c>
      <c r="G98" s="14">
        <v>4.5</v>
      </c>
      <c r="H98" s="14">
        <v>1.5</v>
      </c>
      <c r="I98" s="14">
        <v>1</v>
      </c>
      <c r="J98" s="31"/>
      <c r="K98" s="100">
        <f t="shared" si="24"/>
        <v>0.32084042837760895</v>
      </c>
      <c r="L98" s="90">
        <f t="shared" si="25"/>
        <v>-0.25188590950092699</v>
      </c>
      <c r="M98" s="90">
        <f t="shared" si="26"/>
        <v>-0.18170090564023897</v>
      </c>
      <c r="N98" s="90">
        <f t="shared" si="27"/>
        <v>0.62692487018331655</v>
      </c>
      <c r="O98" s="90">
        <f t="shared" si="28"/>
        <v>0.60729880620793231</v>
      </c>
      <c r="P98" s="100">
        <f t="shared" si="29"/>
        <v>2.0147024701521765</v>
      </c>
      <c r="Q98" s="100">
        <f t="shared" si="30"/>
        <v>0.88233212120044924</v>
      </c>
      <c r="R98" s="22">
        <f t="shared" si="31"/>
        <v>1</v>
      </c>
      <c r="S98" s="29">
        <f t="shared" si="22"/>
        <v>0</v>
      </c>
      <c r="T98" s="19">
        <f t="shared" si="32"/>
        <v>0</v>
      </c>
      <c r="U98" s="51">
        <f t="shared" si="23"/>
        <v>0</v>
      </c>
      <c r="V98" s="51">
        <f t="shared" si="41"/>
        <v>2</v>
      </c>
      <c r="W98" s="47">
        <f t="shared" si="39"/>
        <v>1</v>
      </c>
      <c r="X98" s="47">
        <f t="shared" si="40"/>
        <v>12</v>
      </c>
      <c r="Y98" s="32"/>
      <c r="Z98" s="20">
        <f t="shared" si="34"/>
        <v>-2.4433064113630602E-2</v>
      </c>
      <c r="AA98" s="20">
        <f t="shared" si="35"/>
        <v>-0.1465983846817836</v>
      </c>
      <c r="AB98" s="20">
        <f t="shared" si="36"/>
        <v>-7.0855885929528739E-2</v>
      </c>
      <c r="AC98" s="20">
        <f t="shared" si="37"/>
        <v>-0.10994878851133771</v>
      </c>
      <c r="AD98" s="41">
        <f t="shared" si="38"/>
        <v>-3.66495961704459E-2</v>
      </c>
    </row>
    <row r="99" spans="1:30" ht="15" thickBot="1">
      <c r="A99" s="64"/>
      <c r="B99" s="67"/>
      <c r="C99" s="14">
        <v>15</v>
      </c>
      <c r="D99" s="15">
        <v>1</v>
      </c>
      <c r="E99" s="14">
        <v>5.5</v>
      </c>
      <c r="F99" s="14">
        <v>2.5</v>
      </c>
      <c r="G99" s="14">
        <v>4</v>
      </c>
      <c r="H99" s="14">
        <v>1.3</v>
      </c>
      <c r="I99" s="14">
        <v>1</v>
      </c>
      <c r="J99" s="31"/>
      <c r="K99" s="100">
        <f t="shared" si="24"/>
        <v>0.32328373478897199</v>
      </c>
      <c r="L99" s="90">
        <f t="shared" si="25"/>
        <v>-0.23722607103274862</v>
      </c>
      <c r="M99" s="90">
        <f t="shared" si="26"/>
        <v>-0.17461531704728608</v>
      </c>
      <c r="N99" s="90">
        <f t="shared" si="27"/>
        <v>0.63791974903445037</v>
      </c>
      <c r="O99" s="90">
        <f t="shared" si="28"/>
        <v>0.61096376582497691</v>
      </c>
      <c r="P99" s="100">
        <f t="shared" si="29"/>
        <v>1.927933943200911</v>
      </c>
      <c r="Q99" s="100">
        <f t="shared" si="30"/>
        <v>0.87302056224529534</v>
      </c>
      <c r="R99" s="22">
        <f t="shared" si="31"/>
        <v>1</v>
      </c>
      <c r="S99" s="29">
        <f t="shared" si="22"/>
        <v>0</v>
      </c>
      <c r="T99" s="19">
        <f t="shared" si="32"/>
        <v>0</v>
      </c>
      <c r="U99" s="51">
        <f t="shared" si="23"/>
        <v>0</v>
      </c>
      <c r="V99" s="51">
        <f t="shared" si="41"/>
        <v>2</v>
      </c>
      <c r="W99" s="47">
        <f t="shared" si="39"/>
        <v>1</v>
      </c>
      <c r="X99" s="47">
        <f t="shared" si="40"/>
        <v>13</v>
      </c>
      <c r="Y99" s="32"/>
      <c r="Z99" s="20">
        <f t="shared" si="34"/>
        <v>-2.8152778793567312E-2</v>
      </c>
      <c r="AA99" s="20">
        <f t="shared" si="35"/>
        <v>-0.15484028336462022</v>
      </c>
      <c r="AB99" s="20">
        <f t="shared" si="36"/>
        <v>-7.0381946983918281E-2</v>
      </c>
      <c r="AC99" s="20">
        <f t="shared" si="37"/>
        <v>-0.11261111517426925</v>
      </c>
      <c r="AD99" s="41">
        <f t="shared" si="38"/>
        <v>-3.6598612431637506E-2</v>
      </c>
    </row>
    <row r="100" spans="1:30" ht="15" thickBot="1">
      <c r="A100" s="64"/>
      <c r="B100" s="67"/>
      <c r="C100" s="14">
        <v>16</v>
      </c>
      <c r="D100" s="15">
        <v>1</v>
      </c>
      <c r="E100" s="14">
        <v>4.5</v>
      </c>
      <c r="F100" s="14">
        <v>2.2999999999999998</v>
      </c>
      <c r="G100" s="14">
        <v>1.3</v>
      </c>
      <c r="H100" s="14">
        <v>0.3</v>
      </c>
      <c r="I100" s="14">
        <v>0</v>
      </c>
      <c r="J100" s="31"/>
      <c r="K100" s="100">
        <f t="shared" si="24"/>
        <v>0.32609901266832875</v>
      </c>
      <c r="L100" s="90">
        <f t="shared" si="25"/>
        <v>-0.22174204269628661</v>
      </c>
      <c r="M100" s="90">
        <f t="shared" si="26"/>
        <v>-0.16757712234889427</v>
      </c>
      <c r="N100" s="90">
        <f t="shared" si="27"/>
        <v>0.64918086055187729</v>
      </c>
      <c r="O100" s="90">
        <f t="shared" si="28"/>
        <v>0.61462362706814067</v>
      </c>
      <c r="P100" s="100">
        <f t="shared" si="29"/>
        <v>-2.8845354029535086E-2</v>
      </c>
      <c r="Q100" s="100">
        <f t="shared" si="30"/>
        <v>0.49278916146987284</v>
      </c>
      <c r="R100" s="22">
        <f t="shared" si="31"/>
        <v>0</v>
      </c>
      <c r="S100" s="29">
        <f t="shared" si="22"/>
        <v>0</v>
      </c>
      <c r="T100" s="19">
        <f t="shared" si="32"/>
        <v>0</v>
      </c>
      <c r="U100" s="51">
        <f t="shared" si="23"/>
        <v>0</v>
      </c>
      <c r="V100" s="51">
        <f t="shared" si="41"/>
        <v>2</v>
      </c>
      <c r="W100" s="47">
        <f t="shared" si="39"/>
        <v>1</v>
      </c>
      <c r="X100" s="47">
        <f t="shared" si="40"/>
        <v>14</v>
      </c>
      <c r="Y100" s="32"/>
      <c r="Z100" s="20">
        <f t="shared" si="34"/>
        <v>0.24634333441492268</v>
      </c>
      <c r="AA100" s="20">
        <f t="shared" si="35"/>
        <v>1.1085450048671521</v>
      </c>
      <c r="AB100" s="20">
        <f t="shared" si="36"/>
        <v>0.56658966915432207</v>
      </c>
      <c r="AC100" s="20">
        <f t="shared" si="37"/>
        <v>0.32024633473939951</v>
      </c>
      <c r="AD100" s="41">
        <f t="shared" si="38"/>
        <v>7.3903000324476803E-2</v>
      </c>
    </row>
    <row r="101" spans="1:30" ht="15" thickBot="1">
      <c r="A101" s="64"/>
      <c r="B101" s="67"/>
      <c r="C101" s="14">
        <v>17</v>
      </c>
      <c r="D101" s="15">
        <v>1</v>
      </c>
      <c r="E101" s="14">
        <v>5.5</v>
      </c>
      <c r="F101" s="14">
        <v>2.4</v>
      </c>
      <c r="G101" s="14">
        <v>3.8</v>
      </c>
      <c r="H101" s="14">
        <v>1.1000000000000001</v>
      </c>
      <c r="I101" s="14">
        <v>1</v>
      </c>
      <c r="J101" s="31"/>
      <c r="K101" s="100">
        <f t="shared" si="24"/>
        <v>0.30146467922683651</v>
      </c>
      <c r="L101" s="90">
        <f t="shared" si="25"/>
        <v>-0.3325965431830018</v>
      </c>
      <c r="M101" s="90">
        <f t="shared" si="26"/>
        <v>-0.22423608926432648</v>
      </c>
      <c r="N101" s="90">
        <f t="shared" si="27"/>
        <v>0.61715622707793738</v>
      </c>
      <c r="O101" s="90">
        <f t="shared" si="28"/>
        <v>0.60723332703569299</v>
      </c>
      <c r="P101" s="100">
        <f t="shared" si="29"/>
        <v>0.94716740012136724</v>
      </c>
      <c r="Q101" s="100">
        <f t="shared" si="30"/>
        <v>0.72054516266833668</v>
      </c>
      <c r="R101" s="22">
        <f t="shared" si="31"/>
        <v>1</v>
      </c>
      <c r="S101" s="29">
        <f t="shared" si="22"/>
        <v>0</v>
      </c>
      <c r="T101" s="19">
        <f t="shared" si="32"/>
        <v>0</v>
      </c>
      <c r="U101" s="51">
        <f t="shared" si="23"/>
        <v>0</v>
      </c>
      <c r="V101" s="51">
        <f t="shared" si="41"/>
        <v>2</v>
      </c>
      <c r="W101" s="47">
        <f t="shared" si="39"/>
        <v>1</v>
      </c>
      <c r="X101" s="47">
        <f t="shared" si="40"/>
        <v>15</v>
      </c>
      <c r="Y101" s="32"/>
      <c r="Z101" s="20">
        <f t="shared" si="34"/>
        <v>-0.11254195775944292</v>
      </c>
      <c r="AA101" s="20">
        <f t="shared" si="35"/>
        <v>-0.61898076767693611</v>
      </c>
      <c r="AB101" s="20">
        <f t="shared" si="36"/>
        <v>-0.270100698622663</v>
      </c>
      <c r="AC101" s="20">
        <f t="shared" si="37"/>
        <v>-0.42765943948588309</v>
      </c>
      <c r="AD101" s="41">
        <f t="shared" si="38"/>
        <v>-0.12379615353538723</v>
      </c>
    </row>
    <row r="102" spans="1:30" ht="15" thickBot="1">
      <c r="A102" s="64"/>
      <c r="B102" s="67"/>
      <c r="C102" s="14">
        <v>18</v>
      </c>
      <c r="D102" s="15">
        <v>1</v>
      </c>
      <c r="E102" s="14">
        <v>4.7</v>
      </c>
      <c r="F102" s="14">
        <v>3.2</v>
      </c>
      <c r="G102" s="14">
        <v>1.3</v>
      </c>
      <c r="H102" s="14">
        <v>0.2</v>
      </c>
      <c r="I102" s="14">
        <v>0</v>
      </c>
      <c r="J102" s="31"/>
      <c r="K102" s="100">
        <f t="shared" si="24"/>
        <v>0.31271887500278078</v>
      </c>
      <c r="L102" s="90">
        <f t="shared" si="25"/>
        <v>-0.2706984664153082</v>
      </c>
      <c r="M102" s="90">
        <f t="shared" si="26"/>
        <v>-0.19722601940206017</v>
      </c>
      <c r="N102" s="90">
        <f t="shared" si="27"/>
        <v>0.65992217102652573</v>
      </c>
      <c r="O102" s="90">
        <f t="shared" si="28"/>
        <v>0.6196129423892317</v>
      </c>
      <c r="P102" s="100">
        <f t="shared" si="29"/>
        <v>-0.60886576842343065</v>
      </c>
      <c r="Q102" s="100">
        <f t="shared" si="30"/>
        <v>0.35231797487053679</v>
      </c>
      <c r="R102" s="22">
        <f t="shared" si="31"/>
        <v>0</v>
      </c>
      <c r="S102" s="29">
        <f t="shared" si="22"/>
        <v>0</v>
      </c>
      <c r="T102" s="19">
        <f t="shared" si="32"/>
        <v>0</v>
      </c>
      <c r="U102" s="51">
        <f t="shared" si="23"/>
        <v>0</v>
      </c>
      <c r="V102" s="51">
        <f t="shared" si="41"/>
        <v>2</v>
      </c>
      <c r="W102" s="47">
        <f t="shared" si="39"/>
        <v>1</v>
      </c>
      <c r="X102" s="47">
        <f t="shared" si="40"/>
        <v>16</v>
      </c>
      <c r="Y102" s="32"/>
      <c r="Z102" s="20">
        <f t="shared" si="34"/>
        <v>0.16079089107916419</v>
      </c>
      <c r="AA102" s="20">
        <f t="shared" si="35"/>
        <v>0.75571718807207178</v>
      </c>
      <c r="AB102" s="20">
        <f t="shared" si="36"/>
        <v>0.51453085145332544</v>
      </c>
      <c r="AC102" s="20">
        <f t="shared" si="37"/>
        <v>0.20902815840291347</v>
      </c>
      <c r="AD102" s="41">
        <f t="shared" si="38"/>
        <v>3.215817821583284E-2</v>
      </c>
    </row>
    <row r="103" spans="1:30" ht="15" thickBot="1">
      <c r="A103" s="64"/>
      <c r="B103" s="67"/>
      <c r="C103" s="14">
        <v>19</v>
      </c>
      <c r="D103" s="15">
        <v>1</v>
      </c>
      <c r="E103" s="14">
        <v>4.8</v>
      </c>
      <c r="F103" s="14">
        <v>3</v>
      </c>
      <c r="G103" s="14">
        <v>1.4</v>
      </c>
      <c r="H103" s="14">
        <v>0.1</v>
      </c>
      <c r="I103" s="14">
        <v>0</v>
      </c>
      <c r="J103" s="31"/>
      <c r="K103" s="100">
        <f t="shared" si="24"/>
        <v>0.29663978589486434</v>
      </c>
      <c r="L103" s="90">
        <f t="shared" si="25"/>
        <v>-0.3462701852225154</v>
      </c>
      <c r="M103" s="90">
        <f t="shared" si="26"/>
        <v>-0.24867910454739273</v>
      </c>
      <c r="N103" s="90">
        <f t="shared" si="27"/>
        <v>0.63901935518623443</v>
      </c>
      <c r="O103" s="90">
        <f t="shared" si="28"/>
        <v>0.61639712456764839</v>
      </c>
      <c r="P103" s="100">
        <f t="shared" si="29"/>
        <v>-1.1552276070978944</v>
      </c>
      <c r="Q103" s="100">
        <f t="shared" si="30"/>
        <v>0.23953553503989186</v>
      </c>
      <c r="R103" s="22">
        <f t="shared" si="31"/>
        <v>0</v>
      </c>
      <c r="S103" s="29">
        <f t="shared" si="22"/>
        <v>0</v>
      </c>
      <c r="T103" s="19">
        <f t="shared" si="32"/>
        <v>0</v>
      </c>
      <c r="U103" s="51">
        <f t="shared" si="23"/>
        <v>0</v>
      </c>
      <c r="V103" s="51">
        <f t="shared" si="41"/>
        <v>2</v>
      </c>
      <c r="W103" s="47">
        <f t="shared" si="39"/>
        <v>1</v>
      </c>
      <c r="X103" s="47">
        <f t="shared" si="40"/>
        <v>17</v>
      </c>
      <c r="Y103" s="32"/>
      <c r="Z103" s="20">
        <f t="shared" si="34"/>
        <v>8.7266753736416999E-2</v>
      </c>
      <c r="AA103" s="20">
        <f t="shared" si="35"/>
        <v>0.41888041793480157</v>
      </c>
      <c r="AB103" s="20">
        <f t="shared" si="36"/>
        <v>0.26180026120925098</v>
      </c>
      <c r="AC103" s="20">
        <f t="shared" si="37"/>
        <v>0.12217345523098379</v>
      </c>
      <c r="AD103" s="41">
        <f t="shared" si="38"/>
        <v>8.7266753736417006E-3</v>
      </c>
    </row>
    <row r="104" spans="1:30" ht="15" thickBot="1">
      <c r="A104" s="64"/>
      <c r="B104" s="67"/>
      <c r="C104" s="14">
        <v>20</v>
      </c>
      <c r="D104" s="15">
        <v>1</v>
      </c>
      <c r="E104" s="14">
        <v>6.4</v>
      </c>
      <c r="F104" s="14">
        <v>2.9</v>
      </c>
      <c r="G104" s="14">
        <v>4.3</v>
      </c>
      <c r="H104" s="14">
        <v>1.3</v>
      </c>
      <c r="I104" s="14">
        <v>1</v>
      </c>
      <c r="J104" s="31"/>
      <c r="K104" s="100">
        <f t="shared" si="24"/>
        <v>0.28791311052122265</v>
      </c>
      <c r="L104" s="90">
        <f t="shared" si="25"/>
        <v>-0.38815822701599556</v>
      </c>
      <c r="M104" s="90">
        <f t="shared" si="26"/>
        <v>-0.2748591306683178</v>
      </c>
      <c r="N104" s="90">
        <f t="shared" si="27"/>
        <v>0.62680200966313604</v>
      </c>
      <c r="O104" s="90">
        <f t="shared" si="28"/>
        <v>0.61552445703028424</v>
      </c>
      <c r="P104" s="100">
        <f t="shared" si="29"/>
        <v>0.5020394143715835</v>
      </c>
      <c r="Q104" s="100">
        <f t="shared" si="30"/>
        <v>0.62293848131832097</v>
      </c>
      <c r="R104" s="22">
        <f t="shared" si="31"/>
        <v>1</v>
      </c>
      <c r="S104" s="29">
        <f t="shared" si="22"/>
        <v>0</v>
      </c>
      <c r="T104" s="19">
        <f t="shared" si="32"/>
        <v>0</v>
      </c>
      <c r="U104" s="51">
        <f t="shared" si="23"/>
        <v>0</v>
      </c>
      <c r="V104" s="51">
        <f t="shared" si="41"/>
        <v>2</v>
      </c>
      <c r="W104" s="47">
        <f t="shared" si="39"/>
        <v>1</v>
      </c>
      <c r="X104" s="47">
        <f t="shared" si="40"/>
        <v>18</v>
      </c>
      <c r="Y104" s="32"/>
      <c r="Z104" s="20">
        <f t="shared" si="34"/>
        <v>-0.17713304164770455</v>
      </c>
      <c r="AA104" s="20">
        <f t="shared" si="35"/>
        <v>-1.1336514665453092</v>
      </c>
      <c r="AB104" s="20">
        <f t="shared" si="36"/>
        <v>-0.51368582077834313</v>
      </c>
      <c r="AC104" s="20">
        <f t="shared" si="37"/>
        <v>-0.76167207908512957</v>
      </c>
      <c r="AD104" s="41">
        <f t="shared" si="38"/>
        <v>-0.23027295414201593</v>
      </c>
    </row>
    <row r="105" spans="1:30" ht="15" thickBot="1">
      <c r="A105" s="64"/>
      <c r="B105" s="67"/>
      <c r="C105" s="14">
        <v>21</v>
      </c>
      <c r="D105" s="15">
        <v>1</v>
      </c>
      <c r="E105" s="14">
        <v>5.9</v>
      </c>
      <c r="F105" s="14">
        <v>3</v>
      </c>
      <c r="G105" s="14">
        <v>4.2</v>
      </c>
      <c r="H105" s="14">
        <v>1.5</v>
      </c>
      <c r="I105" s="14">
        <v>1</v>
      </c>
      <c r="J105" s="31"/>
      <c r="K105" s="100">
        <f t="shared" si="24"/>
        <v>0.30562641468599311</v>
      </c>
      <c r="L105" s="90">
        <f t="shared" si="25"/>
        <v>-0.27479308036146466</v>
      </c>
      <c r="M105" s="90">
        <f t="shared" si="26"/>
        <v>-0.22349054859048348</v>
      </c>
      <c r="N105" s="90">
        <f t="shared" si="27"/>
        <v>0.70296921757164899</v>
      </c>
      <c r="O105" s="90">
        <f t="shared" si="28"/>
        <v>0.63855175244448581</v>
      </c>
      <c r="P105" s="100">
        <f t="shared" si="29"/>
        <v>1.9241739372495557</v>
      </c>
      <c r="Q105" s="100">
        <f t="shared" si="30"/>
        <v>0.87260315936278465</v>
      </c>
      <c r="R105" s="22">
        <f t="shared" si="31"/>
        <v>1</v>
      </c>
      <c r="S105" s="29">
        <f t="shared" si="22"/>
        <v>0</v>
      </c>
      <c r="T105" s="19">
        <f t="shared" si="32"/>
        <v>0</v>
      </c>
      <c r="U105" s="51">
        <f t="shared" si="23"/>
        <v>0</v>
      </c>
      <c r="V105" s="51">
        <f t="shared" si="41"/>
        <v>2</v>
      </c>
      <c r="W105" s="47">
        <f t="shared" si="39"/>
        <v>1</v>
      </c>
      <c r="X105" s="47">
        <f t="shared" si="40"/>
        <v>19</v>
      </c>
      <c r="Y105" s="32"/>
      <c r="Z105" s="20">
        <f t="shared" si="34"/>
        <v>-2.8324620026212898E-2</v>
      </c>
      <c r="AA105" s="20">
        <f t="shared" si="35"/>
        <v>-0.16711525815465611</v>
      </c>
      <c r="AB105" s="20">
        <f t="shared" si="36"/>
        <v>-8.4973860078638691E-2</v>
      </c>
      <c r="AC105" s="20">
        <f t="shared" si="37"/>
        <v>-0.11896340411009418</v>
      </c>
      <c r="AD105" s="41">
        <f t="shared" si="38"/>
        <v>-4.2486930039319346E-2</v>
      </c>
    </row>
    <row r="106" spans="1:30" ht="15" thickBot="1">
      <c r="A106" s="64"/>
      <c r="B106" s="67"/>
      <c r="C106" s="14">
        <v>22</v>
      </c>
      <c r="D106" s="15">
        <v>1</v>
      </c>
      <c r="E106" s="14">
        <v>5.3</v>
      </c>
      <c r="F106" s="14">
        <v>3.7</v>
      </c>
      <c r="G106" s="14">
        <v>1.5</v>
      </c>
      <c r="H106" s="14">
        <v>0.2</v>
      </c>
      <c r="I106" s="14">
        <v>0</v>
      </c>
      <c r="J106" s="31"/>
      <c r="K106" s="100">
        <f t="shared" si="24"/>
        <v>0.30845887668861438</v>
      </c>
      <c r="L106" s="90">
        <f t="shared" si="25"/>
        <v>-0.25808155454599907</v>
      </c>
      <c r="M106" s="90">
        <f t="shared" si="26"/>
        <v>-0.21499316258261961</v>
      </c>
      <c r="N106" s="90">
        <f t="shared" si="27"/>
        <v>0.71486555798265838</v>
      </c>
      <c r="O106" s="90">
        <f t="shared" si="28"/>
        <v>0.64280044544841775</v>
      </c>
      <c r="P106" s="100">
        <f t="shared" si="29"/>
        <v>-0.65398963789720199</v>
      </c>
      <c r="Q106" s="100">
        <f t="shared" si="30"/>
        <v>0.34209104556465109</v>
      </c>
      <c r="R106" s="22">
        <f t="shared" si="31"/>
        <v>0</v>
      </c>
      <c r="S106" s="29">
        <f t="shared" si="22"/>
        <v>0</v>
      </c>
      <c r="T106" s="19">
        <f t="shared" si="32"/>
        <v>0</v>
      </c>
      <c r="U106" s="51">
        <f t="shared" si="23"/>
        <v>0</v>
      </c>
      <c r="V106" s="51">
        <f t="shared" si="41"/>
        <v>2</v>
      </c>
      <c r="W106" s="47">
        <f t="shared" si="39"/>
        <v>1</v>
      </c>
      <c r="X106" s="47">
        <f t="shared" si="40"/>
        <v>20</v>
      </c>
      <c r="Y106" s="32"/>
      <c r="Z106" s="20">
        <f t="shared" si="34"/>
        <v>0.15398527957934685</v>
      </c>
      <c r="AA106" s="20">
        <f t="shared" si="35"/>
        <v>0.8161219817705383</v>
      </c>
      <c r="AB106" s="20">
        <f t="shared" si="36"/>
        <v>0.56974553444358333</v>
      </c>
      <c r="AC106" s="20">
        <f t="shared" si="37"/>
        <v>0.23097791936902029</v>
      </c>
      <c r="AD106" s="41">
        <f t="shared" si="38"/>
        <v>3.079705591586937E-2</v>
      </c>
    </row>
    <row r="107" spans="1:30" ht="15" thickBot="1">
      <c r="A107" s="64"/>
      <c r="B107" s="67"/>
      <c r="C107" s="14">
        <v>23</v>
      </c>
      <c r="D107" s="15">
        <v>1</v>
      </c>
      <c r="E107" s="14">
        <v>4.9000000000000004</v>
      </c>
      <c r="F107" s="14">
        <v>3.1</v>
      </c>
      <c r="G107" s="14">
        <v>1.5</v>
      </c>
      <c r="H107" s="14">
        <v>0.1</v>
      </c>
      <c r="I107" s="14">
        <v>0</v>
      </c>
      <c r="J107" s="31"/>
      <c r="K107" s="100">
        <f t="shared" si="24"/>
        <v>0.29306034873067971</v>
      </c>
      <c r="L107" s="90">
        <f t="shared" si="25"/>
        <v>-0.33969375272305291</v>
      </c>
      <c r="M107" s="90">
        <f t="shared" si="26"/>
        <v>-0.27196771602697795</v>
      </c>
      <c r="N107" s="90">
        <f t="shared" si="27"/>
        <v>0.6917677660457564</v>
      </c>
      <c r="O107" s="90">
        <f t="shared" si="28"/>
        <v>0.63972073985683076</v>
      </c>
      <c r="P107" s="100">
        <f t="shared" si="29"/>
        <v>-1.1129152362415935</v>
      </c>
      <c r="Q107" s="100">
        <f t="shared" si="30"/>
        <v>0.24732779797650203</v>
      </c>
      <c r="R107" s="22">
        <f t="shared" si="31"/>
        <v>0</v>
      </c>
      <c r="S107" s="29">
        <f t="shared" si="22"/>
        <v>0</v>
      </c>
      <c r="T107" s="19">
        <f t="shared" si="32"/>
        <v>0</v>
      </c>
      <c r="U107" s="51">
        <f t="shared" si="23"/>
        <v>0</v>
      </c>
      <c r="V107" s="51">
        <f t="shared" si="41"/>
        <v>2</v>
      </c>
      <c r="W107" s="47">
        <f t="shared" si="39"/>
        <v>1</v>
      </c>
      <c r="X107" s="47">
        <f t="shared" si="40"/>
        <v>21</v>
      </c>
      <c r="Y107" s="32"/>
      <c r="Z107" s="20">
        <f t="shared" si="34"/>
        <v>9.2083482229732699E-2</v>
      </c>
      <c r="AA107" s="20">
        <f t="shared" si="35"/>
        <v>0.45120906292569024</v>
      </c>
      <c r="AB107" s="20">
        <f t="shared" si="36"/>
        <v>0.28545879491217135</v>
      </c>
      <c r="AC107" s="20">
        <f t="shared" si="37"/>
        <v>0.13812522334459904</v>
      </c>
      <c r="AD107" s="41">
        <f t="shared" si="38"/>
        <v>9.2083482229732699E-3</v>
      </c>
    </row>
    <row r="108" spans="1:30" ht="15" thickBot="1">
      <c r="A108" s="64"/>
      <c r="B108" s="67"/>
      <c r="C108" s="14">
        <v>24</v>
      </c>
      <c r="D108" s="15">
        <v>1</v>
      </c>
      <c r="E108" s="14">
        <v>4.7</v>
      </c>
      <c r="F108" s="14">
        <v>3.2</v>
      </c>
      <c r="G108" s="14">
        <v>1.6</v>
      </c>
      <c r="H108" s="14">
        <v>0.2</v>
      </c>
      <c r="I108" s="14">
        <v>0</v>
      </c>
      <c r="J108" s="31"/>
      <c r="K108" s="100">
        <f t="shared" si="24"/>
        <v>0.28385200050770643</v>
      </c>
      <c r="L108" s="90">
        <f t="shared" si="25"/>
        <v>-0.38481465901562195</v>
      </c>
      <c r="M108" s="90">
        <f t="shared" si="26"/>
        <v>-0.30051359551819506</v>
      </c>
      <c r="N108" s="90">
        <f t="shared" si="27"/>
        <v>0.67795524371129645</v>
      </c>
      <c r="O108" s="90">
        <f t="shared" si="28"/>
        <v>0.63879990503453343</v>
      </c>
      <c r="P108" s="100">
        <f t="shared" si="29"/>
        <v>-1.27393203157896</v>
      </c>
      <c r="Q108" s="100">
        <f t="shared" si="30"/>
        <v>0.21858489619551758</v>
      </c>
      <c r="R108" s="22">
        <f t="shared" si="31"/>
        <v>0</v>
      </c>
      <c r="S108" s="29">
        <f t="shared" si="22"/>
        <v>0</v>
      </c>
      <c r="T108" s="19">
        <f t="shared" si="32"/>
        <v>0</v>
      </c>
      <c r="U108" s="51">
        <f t="shared" si="23"/>
        <v>0</v>
      </c>
      <c r="V108" s="51">
        <f t="shared" si="41"/>
        <v>2</v>
      </c>
      <c r="W108" s="47">
        <f t="shared" si="39"/>
        <v>1</v>
      </c>
      <c r="X108" s="47">
        <f t="shared" si="40"/>
        <v>22</v>
      </c>
      <c r="Y108" s="32"/>
      <c r="Z108" s="20">
        <f t="shared" si="34"/>
        <v>7.4671022177189711E-2</v>
      </c>
      <c r="AA108" s="20">
        <f t="shared" si="35"/>
        <v>0.35095380423279166</v>
      </c>
      <c r="AB108" s="20">
        <f t="shared" si="36"/>
        <v>0.23894727096700707</v>
      </c>
      <c r="AC108" s="20">
        <f t="shared" si="37"/>
        <v>0.11947363548350354</v>
      </c>
      <c r="AD108" s="41">
        <f t="shared" si="38"/>
        <v>1.4934204435437942E-2</v>
      </c>
    </row>
    <row r="109" spans="1:30" ht="15" thickBot="1">
      <c r="A109" s="64"/>
      <c r="B109" s="67"/>
      <c r="C109" s="14">
        <v>25</v>
      </c>
      <c r="D109" s="15">
        <v>1</v>
      </c>
      <c r="E109" s="14">
        <v>5.0999999999999996</v>
      </c>
      <c r="F109" s="14">
        <v>3.8</v>
      </c>
      <c r="G109" s="14">
        <v>1.5</v>
      </c>
      <c r="H109" s="14">
        <v>0.3</v>
      </c>
      <c r="I109" s="14">
        <v>0</v>
      </c>
      <c r="J109" s="31"/>
      <c r="K109" s="100">
        <f t="shared" si="24"/>
        <v>0.27638489828998747</v>
      </c>
      <c r="L109" s="90">
        <f t="shared" si="25"/>
        <v>-0.41991003943890109</v>
      </c>
      <c r="M109" s="90">
        <f t="shared" si="26"/>
        <v>-0.32440832261489577</v>
      </c>
      <c r="N109" s="90">
        <f t="shared" si="27"/>
        <v>0.6660078801629461</v>
      </c>
      <c r="O109" s="90">
        <f t="shared" si="28"/>
        <v>0.6373064845909896</v>
      </c>
      <c r="P109" s="100">
        <f t="shared" si="29"/>
        <v>-1.9077041631632956</v>
      </c>
      <c r="Q109" s="100">
        <f t="shared" si="30"/>
        <v>0.12923899723240004</v>
      </c>
      <c r="R109" s="22">
        <f t="shared" si="31"/>
        <v>0</v>
      </c>
      <c r="S109" s="29">
        <f t="shared" si="22"/>
        <v>0</v>
      </c>
      <c r="T109" s="19">
        <f t="shared" si="32"/>
        <v>0</v>
      </c>
      <c r="U109" s="51">
        <f t="shared" si="23"/>
        <v>0</v>
      </c>
      <c r="V109" s="51">
        <f t="shared" si="41"/>
        <v>2</v>
      </c>
      <c r="W109" s="47">
        <f t="shared" si="39"/>
        <v>1</v>
      </c>
      <c r="X109" s="47">
        <f t="shared" si="40"/>
        <v>23</v>
      </c>
      <c r="Y109" s="32"/>
      <c r="Z109" s="20">
        <f t="shared" si="34"/>
        <v>2.9088151655673432E-2</v>
      </c>
      <c r="AA109" s="20">
        <f t="shared" si="35"/>
        <v>0.14834957344393448</v>
      </c>
      <c r="AB109" s="20">
        <f t="shared" si="36"/>
        <v>0.11053497629155903</v>
      </c>
      <c r="AC109" s="20">
        <f t="shared" si="37"/>
        <v>4.3632227483510144E-2</v>
      </c>
      <c r="AD109" s="41">
        <f t="shared" si="38"/>
        <v>8.7264454967020295E-3</v>
      </c>
    </row>
    <row r="110" spans="1:30" ht="15" thickBot="1">
      <c r="A110" s="64"/>
      <c r="B110" s="67"/>
      <c r="C110" s="14">
        <v>26</v>
      </c>
      <c r="D110" s="15">
        <v>1</v>
      </c>
      <c r="E110" s="14">
        <v>5.0999999999999996</v>
      </c>
      <c r="F110" s="14">
        <v>3.4</v>
      </c>
      <c r="G110" s="14">
        <v>1.5</v>
      </c>
      <c r="H110" s="14">
        <v>0.2</v>
      </c>
      <c r="I110" s="14">
        <v>0</v>
      </c>
      <c r="J110" s="31"/>
      <c r="K110" s="100">
        <f t="shared" si="24"/>
        <v>0.27347608312442012</v>
      </c>
      <c r="L110" s="90">
        <f t="shared" si="25"/>
        <v>-0.43474499678329454</v>
      </c>
      <c r="M110" s="90">
        <f t="shared" si="26"/>
        <v>-0.33546182024405169</v>
      </c>
      <c r="N110" s="90">
        <f t="shared" si="27"/>
        <v>0.66164465741459511</v>
      </c>
      <c r="O110" s="90">
        <f t="shared" si="28"/>
        <v>0.63643384004131942</v>
      </c>
      <c r="P110" s="100">
        <f t="shared" si="29"/>
        <v>-1.964539835170001</v>
      </c>
      <c r="Q110" s="100">
        <f t="shared" si="30"/>
        <v>0.12297657253459843</v>
      </c>
      <c r="R110" s="22">
        <f t="shared" si="31"/>
        <v>0</v>
      </c>
      <c r="S110" s="29">
        <f t="shared" si="22"/>
        <v>0</v>
      </c>
      <c r="T110" s="19">
        <f t="shared" si="32"/>
        <v>0</v>
      </c>
      <c r="U110" s="51">
        <f t="shared" si="23"/>
        <v>0</v>
      </c>
      <c r="V110" s="51">
        <f t="shared" si="41"/>
        <v>2</v>
      </c>
      <c r="W110" s="47">
        <f t="shared" si="39"/>
        <v>1</v>
      </c>
      <c r="X110" s="47">
        <f t="shared" si="40"/>
        <v>24</v>
      </c>
      <c r="Y110" s="32"/>
      <c r="Z110" s="20">
        <f t="shared" si="34"/>
        <v>2.6526866984436331E-2</v>
      </c>
      <c r="AA110" s="20">
        <f t="shared" si="35"/>
        <v>0.13528702162062528</v>
      </c>
      <c r="AB110" s="20">
        <f t="shared" si="36"/>
        <v>9.0191347747083525E-2</v>
      </c>
      <c r="AC110" s="20">
        <f t="shared" si="37"/>
        <v>3.9790300476654494E-2</v>
      </c>
      <c r="AD110" s="41">
        <f t="shared" si="38"/>
        <v>5.3053733968872665E-3</v>
      </c>
    </row>
    <row r="111" spans="1:30" ht="15" thickBot="1">
      <c r="A111" s="64"/>
      <c r="B111" s="67"/>
      <c r="C111" s="14">
        <v>27</v>
      </c>
      <c r="D111" s="15">
        <v>1</v>
      </c>
      <c r="E111" s="14">
        <v>5.9</v>
      </c>
      <c r="F111" s="14">
        <v>3.2</v>
      </c>
      <c r="G111" s="14">
        <v>4.8</v>
      </c>
      <c r="H111" s="14">
        <v>1.8</v>
      </c>
      <c r="I111" s="14">
        <v>1</v>
      </c>
      <c r="J111" s="31"/>
      <c r="K111" s="100">
        <f t="shared" si="24"/>
        <v>0.27082339642597647</v>
      </c>
      <c r="L111" s="90">
        <f t="shared" si="25"/>
        <v>-0.44827369894535707</v>
      </c>
      <c r="M111" s="90">
        <f t="shared" si="26"/>
        <v>-0.34448095501876003</v>
      </c>
      <c r="N111" s="90">
        <f t="shared" si="27"/>
        <v>0.65766562736692968</v>
      </c>
      <c r="O111" s="90">
        <f t="shared" si="28"/>
        <v>0.63590330270163065</v>
      </c>
      <c r="P111" s="100">
        <f t="shared" si="29"/>
        <v>0.825090472812535</v>
      </c>
      <c r="Q111" s="100">
        <f t="shared" si="30"/>
        <v>0.69531583650756235</v>
      </c>
      <c r="R111" s="22">
        <f t="shared" si="31"/>
        <v>1</v>
      </c>
      <c r="S111" s="29">
        <f t="shared" si="22"/>
        <v>0</v>
      </c>
      <c r="T111" s="19">
        <f t="shared" si="32"/>
        <v>0</v>
      </c>
      <c r="U111" s="51">
        <f t="shared" si="23"/>
        <v>0</v>
      </c>
      <c r="V111" s="51">
        <f t="shared" si="41"/>
        <v>2</v>
      </c>
      <c r="W111" s="47">
        <f t="shared" si="39"/>
        <v>1</v>
      </c>
      <c r="X111" s="47">
        <f t="shared" si="40"/>
        <v>25</v>
      </c>
      <c r="Y111" s="32"/>
      <c r="Z111" s="20">
        <f t="shared" si="34"/>
        <v>-0.12909573062843988</v>
      </c>
      <c r="AA111" s="20">
        <f t="shared" si="35"/>
        <v>-0.76166481070779535</v>
      </c>
      <c r="AB111" s="20">
        <f t="shared" si="36"/>
        <v>-0.4131063380110076</v>
      </c>
      <c r="AC111" s="20">
        <f t="shared" si="37"/>
        <v>-0.6196595070165114</v>
      </c>
      <c r="AD111" s="41">
        <f t="shared" si="38"/>
        <v>-0.23237231513119178</v>
      </c>
    </row>
    <row r="112" spans="1:30" ht="15" thickBot="1">
      <c r="A112" s="64"/>
      <c r="B112" s="67"/>
      <c r="C112" s="14">
        <v>28</v>
      </c>
      <c r="D112" s="15">
        <v>1</v>
      </c>
      <c r="E112" s="14">
        <v>4.5999999999999996</v>
      </c>
      <c r="F112" s="14">
        <v>3.2</v>
      </c>
      <c r="G112" s="14">
        <v>1.4</v>
      </c>
      <c r="H112" s="14">
        <v>0.2</v>
      </c>
      <c r="I112" s="14">
        <v>0</v>
      </c>
      <c r="J112" s="31"/>
      <c r="K112" s="100">
        <f t="shared" si="24"/>
        <v>0.28373296948882043</v>
      </c>
      <c r="L112" s="90">
        <f t="shared" si="25"/>
        <v>-0.37210721787457751</v>
      </c>
      <c r="M112" s="90">
        <f t="shared" si="26"/>
        <v>-0.30317032121765924</v>
      </c>
      <c r="N112" s="90">
        <f t="shared" si="27"/>
        <v>0.7196315780685808</v>
      </c>
      <c r="O112" s="90">
        <f t="shared" si="28"/>
        <v>0.65914053421474983</v>
      </c>
      <c r="P112" s="100">
        <f t="shared" si="29"/>
        <v>-1.2587929444917827</v>
      </c>
      <c r="Q112" s="100">
        <f t="shared" si="30"/>
        <v>0.22118175008534116</v>
      </c>
      <c r="R112" s="22">
        <f t="shared" si="31"/>
        <v>0</v>
      </c>
      <c r="S112" s="29">
        <f t="shared" si="22"/>
        <v>0</v>
      </c>
      <c r="T112" s="19">
        <f t="shared" si="32"/>
        <v>0</v>
      </c>
      <c r="U112" s="51">
        <f t="shared" si="23"/>
        <v>0</v>
      </c>
      <c r="V112" s="51">
        <f t="shared" si="41"/>
        <v>2</v>
      </c>
      <c r="W112" s="47">
        <f t="shared" si="39"/>
        <v>1</v>
      </c>
      <c r="X112" s="47">
        <f t="shared" si="40"/>
        <v>26</v>
      </c>
      <c r="Y112" s="32"/>
      <c r="Z112" s="20">
        <f t="shared" si="34"/>
        <v>7.6201706192230198E-2</v>
      </c>
      <c r="AA112" s="20">
        <f t="shared" si="35"/>
        <v>0.35052784848425889</v>
      </c>
      <c r="AB112" s="20">
        <f t="shared" si="36"/>
        <v>0.24384545981513664</v>
      </c>
      <c r="AC112" s="20">
        <f t="shared" si="37"/>
        <v>0.10668238866912227</v>
      </c>
      <c r="AD112" s="41">
        <f t="shared" si="38"/>
        <v>1.524034123844604E-2</v>
      </c>
    </row>
    <row r="113" spans="1:30" ht="15" thickBot="1">
      <c r="A113" s="64"/>
      <c r="B113" s="67"/>
      <c r="C113" s="14">
        <v>29</v>
      </c>
      <c r="D113" s="15">
        <v>1</v>
      </c>
      <c r="E113" s="14">
        <v>6.1</v>
      </c>
      <c r="F113" s="14">
        <v>2.8</v>
      </c>
      <c r="G113" s="14">
        <v>4</v>
      </c>
      <c r="H113" s="14">
        <v>1.3</v>
      </c>
      <c r="I113" s="14">
        <v>1</v>
      </c>
      <c r="J113" s="31"/>
      <c r="K113" s="100">
        <f t="shared" si="24"/>
        <v>0.27611279886959739</v>
      </c>
      <c r="L113" s="90">
        <f t="shared" si="25"/>
        <v>-0.4071600027230034</v>
      </c>
      <c r="M113" s="90">
        <f t="shared" si="26"/>
        <v>-0.32755486719917293</v>
      </c>
      <c r="N113" s="90">
        <f t="shared" si="27"/>
        <v>0.70896333920166854</v>
      </c>
      <c r="O113" s="90">
        <f t="shared" si="28"/>
        <v>0.65761650009090522</v>
      </c>
      <c r="P113" s="100">
        <f t="shared" si="29"/>
        <v>0.56603796102644388</v>
      </c>
      <c r="Q113" s="100">
        <f t="shared" si="30"/>
        <v>0.63784845362901266</v>
      </c>
      <c r="R113" s="22">
        <f t="shared" si="31"/>
        <v>1</v>
      </c>
      <c r="S113" s="29">
        <f t="shared" si="22"/>
        <v>0</v>
      </c>
      <c r="T113" s="19">
        <f t="shared" si="32"/>
        <v>0</v>
      </c>
      <c r="U113" s="51">
        <f t="shared" si="23"/>
        <v>0</v>
      </c>
      <c r="V113" s="51">
        <f t="shared" si="41"/>
        <v>2</v>
      </c>
      <c r="W113" s="47">
        <f t="shared" si="39"/>
        <v>1</v>
      </c>
      <c r="X113" s="47">
        <f t="shared" si="40"/>
        <v>27</v>
      </c>
      <c r="Y113" s="32"/>
      <c r="Z113" s="20">
        <f t="shared" si="34"/>
        <v>-0.16731242373218672</v>
      </c>
      <c r="AA113" s="20">
        <f t="shared" si="35"/>
        <v>-1.020605784766339</v>
      </c>
      <c r="AB113" s="20">
        <f t="shared" si="36"/>
        <v>-0.46847478645012275</v>
      </c>
      <c r="AC113" s="20">
        <f t="shared" si="37"/>
        <v>-0.66924969492874686</v>
      </c>
      <c r="AD113" s="41">
        <f t="shared" si="38"/>
        <v>-0.21750615085184274</v>
      </c>
    </row>
    <row r="114" spans="1:30" ht="15" thickBot="1">
      <c r="A114" s="64"/>
      <c r="B114" s="67"/>
      <c r="C114" s="14">
        <v>30</v>
      </c>
      <c r="D114" s="15">
        <v>1</v>
      </c>
      <c r="E114" s="14">
        <v>5.8</v>
      </c>
      <c r="F114" s="14">
        <v>2.7</v>
      </c>
      <c r="G114" s="14">
        <v>4.0999999999999996</v>
      </c>
      <c r="H114" s="14">
        <v>1</v>
      </c>
      <c r="I114" s="14">
        <v>1</v>
      </c>
      <c r="J114" s="31"/>
      <c r="K114" s="100">
        <f t="shared" si="24"/>
        <v>0.29284404124281604</v>
      </c>
      <c r="L114" s="90">
        <f t="shared" si="25"/>
        <v>-0.30509942424636949</v>
      </c>
      <c r="M114" s="90">
        <f t="shared" si="26"/>
        <v>-0.28070738855416066</v>
      </c>
      <c r="N114" s="90">
        <f t="shared" si="27"/>
        <v>0.77588830869454317</v>
      </c>
      <c r="O114" s="90">
        <f t="shared" si="28"/>
        <v>0.6793671151760895</v>
      </c>
      <c r="P114" s="100">
        <f t="shared" si="29"/>
        <v>1.6258666123413557</v>
      </c>
      <c r="Q114" s="100">
        <f t="shared" si="30"/>
        <v>0.83560261903122912</v>
      </c>
      <c r="R114" s="22">
        <f t="shared" si="31"/>
        <v>1</v>
      </c>
      <c r="S114" s="29">
        <f t="shared" si="22"/>
        <v>0</v>
      </c>
      <c r="T114" s="19">
        <f t="shared" si="32"/>
        <v>0</v>
      </c>
      <c r="U114" s="51">
        <f t="shared" si="23"/>
        <v>0</v>
      </c>
      <c r="V114" s="51">
        <f t="shared" si="41"/>
        <v>2</v>
      </c>
      <c r="W114" s="47">
        <f t="shared" si="39"/>
        <v>1</v>
      </c>
      <c r="X114" s="47">
        <f t="shared" si="40"/>
        <v>28</v>
      </c>
      <c r="Y114" s="32"/>
      <c r="Z114" s="20">
        <f t="shared" si="34"/>
        <v>-4.5166826477015663E-2</v>
      </c>
      <c r="AA114" s="20">
        <f t="shared" si="35"/>
        <v>-0.26196759356669086</v>
      </c>
      <c r="AB114" s="20">
        <f t="shared" si="36"/>
        <v>-0.1219504314879423</v>
      </c>
      <c r="AC114" s="20">
        <f t="shared" si="37"/>
        <v>-0.18518398855576421</v>
      </c>
      <c r="AD114" s="41">
        <f t="shared" si="38"/>
        <v>-4.5166826477015663E-2</v>
      </c>
    </row>
    <row r="115" spans="1:30" ht="15" thickBot="1">
      <c r="A115" s="64"/>
      <c r="B115" s="67"/>
      <c r="C115" s="14">
        <v>31</v>
      </c>
      <c r="D115" s="15">
        <v>1</v>
      </c>
      <c r="E115" s="14">
        <v>6.3</v>
      </c>
      <c r="F115" s="14">
        <v>2.2999999999999998</v>
      </c>
      <c r="G115" s="14">
        <v>4.4000000000000004</v>
      </c>
      <c r="H115" s="14">
        <v>1.3</v>
      </c>
      <c r="I115" s="14">
        <v>1</v>
      </c>
      <c r="J115" s="31"/>
      <c r="K115" s="100">
        <f t="shared" si="24"/>
        <v>0.2973607238905176</v>
      </c>
      <c r="L115" s="90">
        <f t="shared" si="25"/>
        <v>-0.27890266488970039</v>
      </c>
      <c r="M115" s="90">
        <f t="shared" si="26"/>
        <v>-0.26851234540536645</v>
      </c>
      <c r="N115" s="90">
        <f t="shared" si="27"/>
        <v>0.79440670755011955</v>
      </c>
      <c r="O115" s="90">
        <f t="shared" si="28"/>
        <v>0.68388379782379105</v>
      </c>
      <c r="P115" s="100">
        <f t="shared" si="29"/>
        <v>2.307133991044517</v>
      </c>
      <c r="Q115" s="100">
        <f t="shared" si="30"/>
        <v>0.90946615213689075</v>
      </c>
      <c r="R115" s="22">
        <f t="shared" si="31"/>
        <v>1</v>
      </c>
      <c r="S115" s="29">
        <f t="shared" si="22"/>
        <v>0</v>
      </c>
      <c r="T115" s="19">
        <f t="shared" si="32"/>
        <v>0</v>
      </c>
      <c r="U115" s="51">
        <f t="shared" si="23"/>
        <v>0</v>
      </c>
      <c r="V115" s="51">
        <f t="shared" si="41"/>
        <v>2</v>
      </c>
      <c r="W115" s="47">
        <f t="shared" si="39"/>
        <v>1</v>
      </c>
      <c r="X115" s="47">
        <f t="shared" si="40"/>
        <v>29</v>
      </c>
      <c r="Y115" s="32"/>
      <c r="Z115" s="20">
        <f t="shared" si="34"/>
        <v>-1.4908656010855618E-2</v>
      </c>
      <c r="AA115" s="20">
        <f t="shared" si="35"/>
        <v>-9.3924532868390392E-2</v>
      </c>
      <c r="AB115" s="20">
        <f t="shared" si="36"/>
        <v>-3.4289908824967921E-2</v>
      </c>
      <c r="AC115" s="20">
        <f t="shared" si="37"/>
        <v>-6.5598086447764728E-2</v>
      </c>
      <c r="AD115" s="41">
        <f t="shared" si="38"/>
        <v>-1.9381252814112303E-2</v>
      </c>
    </row>
    <row r="116" spans="1:30" ht="15" thickBot="1">
      <c r="A116" s="64"/>
      <c r="B116" s="67"/>
      <c r="C116" s="14">
        <v>32</v>
      </c>
      <c r="D116" s="15">
        <v>1</v>
      </c>
      <c r="E116" s="14">
        <v>6.5</v>
      </c>
      <c r="F116" s="14">
        <v>2.8</v>
      </c>
      <c r="G116" s="14">
        <v>4.5999999999999996</v>
      </c>
      <c r="H116" s="14">
        <v>1.5</v>
      </c>
      <c r="I116" s="14">
        <v>1</v>
      </c>
      <c r="J116" s="31"/>
      <c r="K116" s="100">
        <f t="shared" si="24"/>
        <v>0.29885158949160318</v>
      </c>
      <c r="L116" s="90">
        <f t="shared" si="25"/>
        <v>-0.26951021160286137</v>
      </c>
      <c r="M116" s="90">
        <f t="shared" si="26"/>
        <v>-0.26508335452286963</v>
      </c>
      <c r="N116" s="90">
        <f t="shared" si="27"/>
        <v>0.80096651619489601</v>
      </c>
      <c r="O116" s="90">
        <f t="shared" si="28"/>
        <v>0.68582192310520229</v>
      </c>
      <c r="P116" s="100">
        <f t="shared" si="29"/>
        <v>2.5179806805632943</v>
      </c>
      <c r="Q116" s="100">
        <f t="shared" si="30"/>
        <v>0.92539275870228788</v>
      </c>
      <c r="R116" s="22">
        <f t="shared" si="31"/>
        <v>1</v>
      </c>
      <c r="S116" s="29">
        <f t="shared" si="22"/>
        <v>0</v>
      </c>
      <c r="T116" s="19">
        <f t="shared" si="32"/>
        <v>0</v>
      </c>
      <c r="U116" s="51">
        <f t="shared" si="23"/>
        <v>0</v>
      </c>
      <c r="V116" s="51">
        <f t="shared" si="41"/>
        <v>2</v>
      </c>
      <c r="W116" s="47">
        <f t="shared" si="39"/>
        <v>1</v>
      </c>
      <c r="X116" s="47">
        <f t="shared" si="40"/>
        <v>30</v>
      </c>
      <c r="Y116" s="32"/>
      <c r="Z116" s="20">
        <f t="shared" si="34"/>
        <v>-1.030191721875654E-2</v>
      </c>
      <c r="AA116" s="20">
        <f t="shared" si="35"/>
        <v>-6.6962461921917502E-2</v>
      </c>
      <c r="AB116" s="20">
        <f t="shared" si="36"/>
        <v>-2.8845368212518308E-2</v>
      </c>
      <c r="AC116" s="20">
        <f t="shared" si="37"/>
        <v>-4.7388819206280082E-2</v>
      </c>
      <c r="AD116" s="41">
        <f t="shared" si="38"/>
        <v>-1.5452875828134809E-2</v>
      </c>
    </row>
    <row r="117" spans="1:30" ht="15" thickBot="1">
      <c r="A117" s="64"/>
      <c r="B117" s="67"/>
      <c r="C117" s="14">
        <v>33</v>
      </c>
      <c r="D117" s="15">
        <v>1</v>
      </c>
      <c r="E117" s="14">
        <v>5.5</v>
      </c>
      <c r="F117" s="14">
        <v>4.2</v>
      </c>
      <c r="G117" s="14">
        <v>1.4</v>
      </c>
      <c r="H117" s="14">
        <v>0.2</v>
      </c>
      <c r="I117" s="14">
        <v>0</v>
      </c>
      <c r="J117" s="31"/>
      <c r="K117" s="100">
        <f t="shared" si="24"/>
        <v>0.2998817812134788</v>
      </c>
      <c r="L117" s="90">
        <f t="shared" si="25"/>
        <v>-0.26281396541066965</v>
      </c>
      <c r="M117" s="90">
        <f t="shared" si="26"/>
        <v>-0.26219881770161779</v>
      </c>
      <c r="N117" s="90">
        <f t="shared" si="27"/>
        <v>0.805705398115524</v>
      </c>
      <c r="O117" s="90">
        <f t="shared" si="28"/>
        <v>0.68736721068801576</v>
      </c>
      <c r="P117" s="100">
        <f t="shared" si="29"/>
        <v>-0.98136906339266217</v>
      </c>
      <c r="Q117" s="100">
        <f t="shared" si="30"/>
        <v>0.27262021603641079</v>
      </c>
      <c r="R117" s="22">
        <f t="shared" si="31"/>
        <v>0</v>
      </c>
      <c r="S117" s="29">
        <f t="shared" si="22"/>
        <v>0</v>
      </c>
      <c r="T117" s="19">
        <f t="shared" si="32"/>
        <v>0</v>
      </c>
      <c r="U117" s="51">
        <f t="shared" si="23"/>
        <v>0</v>
      </c>
      <c r="V117" s="51">
        <f t="shared" si="41"/>
        <v>2</v>
      </c>
      <c r="W117" s="47">
        <f t="shared" si="39"/>
        <v>1</v>
      </c>
      <c r="X117" s="47">
        <f t="shared" si="40"/>
        <v>31</v>
      </c>
      <c r="Y117" s="32"/>
      <c r="Z117" s="20">
        <f t="shared" si="34"/>
        <v>0.10812032374883251</v>
      </c>
      <c r="AA117" s="20">
        <f t="shared" si="35"/>
        <v>0.59466178061857877</v>
      </c>
      <c r="AB117" s="20">
        <f t="shared" si="36"/>
        <v>0.45410535974509658</v>
      </c>
      <c r="AC117" s="20">
        <f t="shared" si="37"/>
        <v>0.15136845324836551</v>
      </c>
      <c r="AD117" s="41">
        <f t="shared" si="38"/>
        <v>2.1624064749766504E-2</v>
      </c>
    </row>
    <row r="118" spans="1:30" ht="15" thickBot="1">
      <c r="A118" s="64"/>
      <c r="B118" s="67"/>
      <c r="C118" s="14">
        <v>34</v>
      </c>
      <c r="D118" s="15">
        <v>1</v>
      </c>
      <c r="E118" s="14">
        <v>6.8</v>
      </c>
      <c r="F118" s="14">
        <v>2.8</v>
      </c>
      <c r="G118" s="14">
        <v>4.8</v>
      </c>
      <c r="H118" s="14">
        <v>1.4</v>
      </c>
      <c r="I118" s="14">
        <v>1</v>
      </c>
      <c r="J118" s="31"/>
      <c r="K118" s="100">
        <f t="shared" si="24"/>
        <v>0.28906974883859554</v>
      </c>
      <c r="L118" s="90">
        <f t="shared" si="25"/>
        <v>-0.32228014347252754</v>
      </c>
      <c r="M118" s="90">
        <f t="shared" si="26"/>
        <v>-0.30760935367612746</v>
      </c>
      <c r="N118" s="90">
        <f t="shared" si="27"/>
        <v>0.7905685527906875</v>
      </c>
      <c r="O118" s="90">
        <f t="shared" si="28"/>
        <v>0.68520480421303909</v>
      </c>
      <c r="P118" s="100">
        <f t="shared" si="29"/>
        <v>1.9902743622258063</v>
      </c>
      <c r="Q118" s="100">
        <f t="shared" si="30"/>
        <v>0.87977216070092068</v>
      </c>
      <c r="R118" s="22">
        <f t="shared" si="31"/>
        <v>1</v>
      </c>
      <c r="S118" s="29">
        <f t="shared" si="22"/>
        <v>0</v>
      </c>
      <c r="T118" s="19">
        <f t="shared" si="32"/>
        <v>0</v>
      </c>
      <c r="U118" s="51">
        <f t="shared" si="23"/>
        <v>0</v>
      </c>
      <c r="V118" s="51">
        <f t="shared" si="41"/>
        <v>2</v>
      </c>
      <c r="W118" s="47">
        <f t="shared" si="39"/>
        <v>1</v>
      </c>
      <c r="X118" s="47">
        <f t="shared" si="40"/>
        <v>32</v>
      </c>
      <c r="Y118" s="32"/>
      <c r="Z118" s="20">
        <f t="shared" si="34"/>
        <v>-2.5433743970218147E-2</v>
      </c>
      <c r="AA118" s="20">
        <f t="shared" si="35"/>
        <v>-0.1729494589974834</v>
      </c>
      <c r="AB118" s="20">
        <f t="shared" si="36"/>
        <v>-7.1214483116610813E-2</v>
      </c>
      <c r="AC118" s="20">
        <f t="shared" si="37"/>
        <v>-0.1220819710570471</v>
      </c>
      <c r="AD118" s="41">
        <f t="shared" si="38"/>
        <v>-3.5607241558305407E-2</v>
      </c>
    </row>
    <row r="119" spans="1:30" ht="15" thickBot="1">
      <c r="A119" s="64"/>
      <c r="B119" s="67"/>
      <c r="C119" s="14">
        <v>35</v>
      </c>
      <c r="D119" s="15">
        <v>1</v>
      </c>
      <c r="E119" s="14">
        <v>5.5</v>
      </c>
      <c r="F119" s="14">
        <v>2.6</v>
      </c>
      <c r="G119" s="14">
        <v>4.4000000000000004</v>
      </c>
      <c r="H119" s="14">
        <v>1.2</v>
      </c>
      <c r="I119" s="14">
        <v>1</v>
      </c>
      <c r="J119" s="31"/>
      <c r="K119" s="100">
        <f t="shared" si="24"/>
        <v>0.29161312323561733</v>
      </c>
      <c r="L119" s="90">
        <f t="shared" si="25"/>
        <v>-0.3049851975727792</v>
      </c>
      <c r="M119" s="90">
        <f t="shared" si="26"/>
        <v>-0.3004879053644664</v>
      </c>
      <c r="N119" s="90">
        <f t="shared" si="27"/>
        <v>0.80277674989639225</v>
      </c>
      <c r="O119" s="90">
        <f t="shared" si="28"/>
        <v>0.68876552836886962</v>
      </c>
      <c r="P119" s="100">
        <f t="shared" si="29"/>
        <v>2.1916623162244888</v>
      </c>
      <c r="Q119" s="100">
        <f t="shared" si="30"/>
        <v>0.89949828151780764</v>
      </c>
      <c r="R119" s="22">
        <f t="shared" si="31"/>
        <v>1</v>
      </c>
      <c r="S119" s="29">
        <f t="shared" si="22"/>
        <v>0</v>
      </c>
      <c r="T119" s="19">
        <f t="shared" si="32"/>
        <v>0</v>
      </c>
      <c r="U119" s="51">
        <f t="shared" si="23"/>
        <v>0</v>
      </c>
      <c r="V119" s="51">
        <f t="shared" si="41"/>
        <v>2</v>
      </c>
      <c r="W119" s="47">
        <f t="shared" si="39"/>
        <v>1</v>
      </c>
      <c r="X119" s="47">
        <f t="shared" si="40"/>
        <v>33</v>
      </c>
      <c r="Y119" s="32"/>
      <c r="Z119" s="20">
        <f t="shared" si="34"/>
        <v>-1.8170936441368333E-2</v>
      </c>
      <c r="AA119" s="20">
        <f t="shared" si="35"/>
        <v>-9.9940150427525826E-2</v>
      </c>
      <c r="AB119" s="20">
        <f t="shared" si="36"/>
        <v>-4.724443474755767E-2</v>
      </c>
      <c r="AC119" s="20">
        <f t="shared" si="37"/>
        <v>-7.9952120342020677E-2</v>
      </c>
      <c r="AD119" s="41">
        <f t="shared" si="38"/>
        <v>-2.1805123729641999E-2</v>
      </c>
    </row>
    <row r="120" spans="1:30" ht="15" thickBot="1">
      <c r="A120" s="64"/>
      <c r="B120" s="67"/>
      <c r="C120" s="14">
        <v>36</v>
      </c>
      <c r="D120" s="15">
        <v>1</v>
      </c>
      <c r="E120" s="14">
        <v>5.4</v>
      </c>
      <c r="F120" s="14">
        <v>3.9</v>
      </c>
      <c r="G120" s="14">
        <v>1.7</v>
      </c>
      <c r="H120" s="14">
        <v>0.4</v>
      </c>
      <c r="I120" s="14">
        <v>0</v>
      </c>
      <c r="J120" s="31"/>
      <c r="K120" s="100">
        <f t="shared" si="24"/>
        <v>0.29343021687975418</v>
      </c>
      <c r="L120" s="90">
        <f t="shared" si="25"/>
        <v>-0.2949911825300266</v>
      </c>
      <c r="M120" s="90">
        <f t="shared" si="26"/>
        <v>-0.29576346188971064</v>
      </c>
      <c r="N120" s="90">
        <f t="shared" si="27"/>
        <v>0.81077196193059431</v>
      </c>
      <c r="O120" s="90">
        <f t="shared" si="28"/>
        <v>0.69094604074183386</v>
      </c>
      <c r="P120" s="100">
        <f t="shared" si="29"/>
        <v>-0.79830891857351705</v>
      </c>
      <c r="Q120" s="100">
        <f t="shared" si="30"/>
        <v>0.3103873737512195</v>
      </c>
      <c r="R120" s="22">
        <f t="shared" si="31"/>
        <v>0</v>
      </c>
      <c r="S120" s="29">
        <f t="shared" si="22"/>
        <v>0</v>
      </c>
      <c r="T120" s="19">
        <f t="shared" si="32"/>
        <v>0</v>
      </c>
      <c r="U120" s="51">
        <f t="shared" si="23"/>
        <v>0</v>
      </c>
      <c r="V120" s="51">
        <f t="shared" si="41"/>
        <v>2</v>
      </c>
      <c r="W120" s="47">
        <f t="shared" si="39"/>
        <v>1</v>
      </c>
      <c r="X120" s="47">
        <f t="shared" si="40"/>
        <v>34</v>
      </c>
      <c r="Y120" s="32"/>
      <c r="Z120" s="20">
        <f t="shared" si="34"/>
        <v>0.13287500463848087</v>
      </c>
      <c r="AA120" s="20">
        <f t="shared" si="35"/>
        <v>0.71752502504779669</v>
      </c>
      <c r="AB120" s="20">
        <f t="shared" si="36"/>
        <v>0.5182125180900754</v>
      </c>
      <c r="AC120" s="20">
        <f t="shared" si="37"/>
        <v>0.22588750788541748</v>
      </c>
      <c r="AD120" s="41">
        <f t="shared" si="38"/>
        <v>5.315000185539235E-2</v>
      </c>
    </row>
    <row r="121" spans="1:30" ht="15" thickBot="1">
      <c r="A121" s="64"/>
      <c r="B121" s="67"/>
      <c r="C121" s="14">
        <v>37</v>
      </c>
      <c r="D121" s="15">
        <v>1</v>
      </c>
      <c r="E121" s="14">
        <v>4.8</v>
      </c>
      <c r="F121" s="14">
        <v>3</v>
      </c>
      <c r="G121" s="14">
        <v>1.4</v>
      </c>
      <c r="H121" s="14">
        <v>0.3</v>
      </c>
      <c r="I121" s="14">
        <v>0</v>
      </c>
      <c r="J121" s="31"/>
      <c r="K121" s="100">
        <f t="shared" si="24"/>
        <v>0.2801427164159061</v>
      </c>
      <c r="L121" s="90">
        <f t="shared" si="25"/>
        <v>-0.36674368503480625</v>
      </c>
      <c r="M121" s="90">
        <f t="shared" si="26"/>
        <v>-0.34758471369871818</v>
      </c>
      <c r="N121" s="90">
        <f t="shared" si="27"/>
        <v>0.78818321114205259</v>
      </c>
      <c r="O121" s="90">
        <f t="shared" si="28"/>
        <v>0.68563104055629465</v>
      </c>
      <c r="P121" s="100">
        <f t="shared" si="29"/>
        <v>-1.2138353050815569</v>
      </c>
      <c r="Q121" s="100">
        <f t="shared" si="30"/>
        <v>0.22902314151446124</v>
      </c>
      <c r="R121" s="22">
        <f t="shared" si="31"/>
        <v>0</v>
      </c>
      <c r="S121" s="29">
        <f t="shared" si="22"/>
        <v>0</v>
      </c>
      <c r="T121" s="19">
        <f t="shared" si="32"/>
        <v>0</v>
      </c>
      <c r="U121" s="51">
        <f t="shared" si="23"/>
        <v>0</v>
      </c>
      <c r="V121" s="51">
        <f t="shared" si="41"/>
        <v>2</v>
      </c>
      <c r="W121" s="47">
        <f t="shared" si="39"/>
        <v>1</v>
      </c>
      <c r="X121" s="47">
        <f t="shared" si="40"/>
        <v>35</v>
      </c>
      <c r="Y121" s="32"/>
      <c r="Z121" s="20">
        <f t="shared" si="34"/>
        <v>8.0877938577504124E-2</v>
      </c>
      <c r="AA121" s="20">
        <f t="shared" si="35"/>
        <v>0.38821410517201976</v>
      </c>
      <c r="AB121" s="20">
        <f t="shared" si="36"/>
        <v>0.24263381573251236</v>
      </c>
      <c r="AC121" s="20">
        <f t="shared" si="37"/>
        <v>0.11322911400850577</v>
      </c>
      <c r="AD121" s="41">
        <f t="shared" si="38"/>
        <v>2.4263381573251235E-2</v>
      </c>
    </row>
    <row r="122" spans="1:30" ht="15" thickBot="1">
      <c r="A122" s="64"/>
      <c r="B122" s="67"/>
      <c r="C122" s="14">
        <v>38</v>
      </c>
      <c r="D122" s="15">
        <v>1</v>
      </c>
      <c r="E122" s="14">
        <v>6.7</v>
      </c>
      <c r="F122" s="14">
        <v>3.1</v>
      </c>
      <c r="G122" s="14">
        <v>4.4000000000000004</v>
      </c>
      <c r="H122" s="14">
        <v>1.4</v>
      </c>
      <c r="I122" s="14">
        <v>1</v>
      </c>
      <c r="J122" s="31"/>
      <c r="K122" s="100">
        <f t="shared" si="24"/>
        <v>0.27205492255815567</v>
      </c>
      <c r="L122" s="90">
        <f t="shared" si="25"/>
        <v>-0.40556509555200826</v>
      </c>
      <c r="M122" s="90">
        <f t="shared" si="26"/>
        <v>-0.37184809527196944</v>
      </c>
      <c r="N122" s="90">
        <f t="shared" si="27"/>
        <v>0.77686029974120197</v>
      </c>
      <c r="O122" s="90">
        <f t="shared" si="28"/>
        <v>0.68320470239896958</v>
      </c>
      <c r="P122" s="100">
        <f t="shared" si="29"/>
        <v>0.77671158923644057</v>
      </c>
      <c r="Q122" s="100">
        <f t="shared" si="30"/>
        <v>0.684970953760771</v>
      </c>
      <c r="R122" s="22">
        <f t="shared" si="31"/>
        <v>1</v>
      </c>
      <c r="S122" s="29">
        <f t="shared" si="22"/>
        <v>0</v>
      </c>
      <c r="T122" s="19">
        <f t="shared" si="32"/>
        <v>0</v>
      </c>
      <c r="U122" s="51">
        <f t="shared" si="23"/>
        <v>0</v>
      </c>
      <c r="V122" s="51">
        <f t="shared" si="41"/>
        <v>2</v>
      </c>
      <c r="W122" s="47">
        <f t="shared" si="39"/>
        <v>1</v>
      </c>
      <c r="X122" s="47">
        <f t="shared" si="40"/>
        <v>36</v>
      </c>
      <c r="Y122" s="32"/>
      <c r="Z122" s="20">
        <f t="shared" si="34"/>
        <v>-0.13595755567565979</v>
      </c>
      <c r="AA122" s="20">
        <f t="shared" si="35"/>
        <v>-0.91091562302692064</v>
      </c>
      <c r="AB122" s="20">
        <f t="shared" si="36"/>
        <v>-0.42146842259454537</v>
      </c>
      <c r="AC122" s="20">
        <f t="shared" si="37"/>
        <v>-0.59821324497290307</v>
      </c>
      <c r="AD122" s="41">
        <f t="shared" si="38"/>
        <v>-0.19034057794592368</v>
      </c>
    </row>
    <row r="123" spans="1:30" ht="15" thickBot="1">
      <c r="A123" s="64"/>
      <c r="B123" s="67"/>
      <c r="C123" s="14">
        <v>39</v>
      </c>
      <c r="D123" s="15">
        <v>1</v>
      </c>
      <c r="E123" s="14">
        <v>6.1</v>
      </c>
      <c r="F123" s="14">
        <v>3</v>
      </c>
      <c r="G123" s="14">
        <v>4.5999999999999996</v>
      </c>
      <c r="H123" s="14">
        <v>1.4</v>
      </c>
      <c r="I123" s="14">
        <v>1</v>
      </c>
      <c r="J123" s="31"/>
      <c r="K123" s="100">
        <f t="shared" si="24"/>
        <v>0.28565067812572165</v>
      </c>
      <c r="L123" s="90">
        <f t="shared" si="25"/>
        <v>-0.31447353324931621</v>
      </c>
      <c r="M123" s="90">
        <f t="shared" si="26"/>
        <v>-0.32970125301251491</v>
      </c>
      <c r="N123" s="90">
        <f t="shared" si="27"/>
        <v>0.83668162423849224</v>
      </c>
      <c r="O123" s="90">
        <f t="shared" si="28"/>
        <v>0.70223876019356191</v>
      </c>
      <c r="P123" s="100">
        <f t="shared" si="29"/>
        <v>2.2101281020353993</v>
      </c>
      <c r="Q123" s="100">
        <f t="shared" si="30"/>
        <v>0.9011553380194961</v>
      </c>
      <c r="R123" s="22">
        <f t="shared" si="31"/>
        <v>1</v>
      </c>
      <c r="S123" s="29">
        <f t="shared" si="22"/>
        <v>0</v>
      </c>
      <c r="T123" s="19">
        <f t="shared" si="32"/>
        <v>0</v>
      </c>
      <c r="U123" s="51">
        <f t="shared" si="23"/>
        <v>0</v>
      </c>
      <c r="V123" s="51">
        <f t="shared" si="41"/>
        <v>2</v>
      </c>
      <c r="W123" s="47">
        <f t="shared" si="39"/>
        <v>1</v>
      </c>
      <c r="X123" s="47">
        <f t="shared" si="40"/>
        <v>37</v>
      </c>
      <c r="Y123" s="32"/>
      <c r="Z123" s="20">
        <f t="shared" si="34"/>
        <v>-1.7609056885990435E-2</v>
      </c>
      <c r="AA123" s="20">
        <f t="shared" si="35"/>
        <v>-0.10741524700454165</v>
      </c>
      <c r="AB123" s="20">
        <f t="shared" si="36"/>
        <v>-5.2827170657971309E-2</v>
      </c>
      <c r="AC123" s="20">
        <f t="shared" si="37"/>
        <v>-8.1001661675555989E-2</v>
      </c>
      <c r="AD123" s="41">
        <f t="shared" si="38"/>
        <v>-2.4652679640386609E-2</v>
      </c>
    </row>
    <row r="124" spans="1:30" ht="15" thickBot="1">
      <c r="A124" s="64"/>
      <c r="B124" s="67"/>
      <c r="C124" s="14">
        <v>40</v>
      </c>
      <c r="D124" s="15">
        <v>1</v>
      </c>
      <c r="E124" s="14">
        <v>4.8</v>
      </c>
      <c r="F124" s="14">
        <v>3.4</v>
      </c>
      <c r="G124" s="14">
        <v>1.6</v>
      </c>
      <c r="H124" s="14">
        <v>0.2</v>
      </c>
      <c r="I124" s="14">
        <v>0</v>
      </c>
      <c r="J124" s="31"/>
      <c r="K124" s="100">
        <f t="shared" si="24"/>
        <v>0.28741158381432069</v>
      </c>
      <c r="L124" s="90">
        <f t="shared" si="25"/>
        <v>-0.30373200854886206</v>
      </c>
      <c r="M124" s="90">
        <f t="shared" si="26"/>
        <v>-0.32441853594671777</v>
      </c>
      <c r="N124" s="90">
        <f t="shared" si="27"/>
        <v>0.84478179040604784</v>
      </c>
      <c r="O124" s="90">
        <f t="shared" si="28"/>
        <v>0.70470402815760058</v>
      </c>
      <c r="P124" s="100">
        <f t="shared" si="29"/>
        <v>-0.78093340915786069</v>
      </c>
      <c r="Q124" s="100">
        <f t="shared" si="30"/>
        <v>0.31411874989217875</v>
      </c>
      <c r="R124" s="22">
        <f t="shared" si="31"/>
        <v>0</v>
      </c>
      <c r="S124" s="29">
        <f t="shared" si="22"/>
        <v>0</v>
      </c>
      <c r="T124" s="19">
        <f t="shared" si="32"/>
        <v>0</v>
      </c>
      <c r="U124" s="51">
        <f t="shared" si="23"/>
        <v>0</v>
      </c>
      <c r="V124" s="51">
        <f t="shared" si="41"/>
        <v>2</v>
      </c>
      <c r="W124" s="47">
        <f t="shared" si="39"/>
        <v>1</v>
      </c>
      <c r="X124" s="47">
        <f t="shared" si="40"/>
        <v>38</v>
      </c>
      <c r="Y124" s="32"/>
      <c r="Z124" s="20">
        <f t="shared" si="34"/>
        <v>0.13535261391079015</v>
      </c>
      <c r="AA124" s="20">
        <f t="shared" si="35"/>
        <v>0.64969254677179267</v>
      </c>
      <c r="AB124" s="20">
        <f t="shared" si="36"/>
        <v>0.46019888729668651</v>
      </c>
      <c r="AC124" s="20">
        <f t="shared" si="37"/>
        <v>0.21656418225726426</v>
      </c>
      <c r="AD124" s="41">
        <f t="shared" si="38"/>
        <v>2.7070522782158032E-2</v>
      </c>
    </row>
    <row r="125" spans="1:30" ht="15" thickBot="1">
      <c r="A125" s="64"/>
      <c r="B125" s="67"/>
      <c r="C125" s="14">
        <v>41</v>
      </c>
      <c r="D125" s="15">
        <v>1</v>
      </c>
      <c r="E125" s="14">
        <v>4.9000000000000004</v>
      </c>
      <c r="F125" s="14">
        <v>3.1</v>
      </c>
      <c r="G125" s="14">
        <v>1.5</v>
      </c>
      <c r="H125" s="14">
        <v>0.1</v>
      </c>
      <c r="I125" s="14">
        <v>0</v>
      </c>
      <c r="J125" s="31"/>
      <c r="K125" s="100">
        <f t="shared" si="24"/>
        <v>0.27387632242324167</v>
      </c>
      <c r="L125" s="90">
        <f t="shared" si="25"/>
        <v>-0.36870126322604135</v>
      </c>
      <c r="M125" s="90">
        <f t="shared" si="26"/>
        <v>-0.37043842467638644</v>
      </c>
      <c r="N125" s="90">
        <f t="shared" si="27"/>
        <v>0.82312537218032145</v>
      </c>
      <c r="O125" s="90">
        <f t="shared" si="28"/>
        <v>0.70199697587938481</v>
      </c>
      <c r="P125" s="100">
        <f t="shared" si="29"/>
        <v>-1.3762312280227382</v>
      </c>
      <c r="Q125" s="100">
        <f t="shared" si="30"/>
        <v>0.20161496314379429</v>
      </c>
      <c r="R125" s="22">
        <f t="shared" si="31"/>
        <v>0</v>
      </c>
      <c r="S125" s="29">
        <f t="shared" si="22"/>
        <v>0</v>
      </c>
      <c r="T125" s="19">
        <f t="shared" si="32"/>
        <v>0</v>
      </c>
      <c r="U125" s="51">
        <f t="shared" si="23"/>
        <v>0</v>
      </c>
      <c r="V125" s="51">
        <f t="shared" si="41"/>
        <v>2</v>
      </c>
      <c r="W125" s="47">
        <f t="shared" si="39"/>
        <v>1</v>
      </c>
      <c r="X125" s="47">
        <f t="shared" si="40"/>
        <v>39</v>
      </c>
      <c r="Y125" s="32"/>
      <c r="Z125" s="20">
        <f t="shared" si="34"/>
        <v>6.4906457421299468E-2</v>
      </c>
      <c r="AA125" s="20">
        <f t="shared" si="35"/>
        <v>0.31804164136436741</v>
      </c>
      <c r="AB125" s="20">
        <f t="shared" si="36"/>
        <v>0.20121001800602836</v>
      </c>
      <c r="AC125" s="20">
        <f t="shared" si="37"/>
        <v>9.7359686131949202E-2</v>
      </c>
      <c r="AD125" s="41">
        <f t="shared" si="38"/>
        <v>6.4906457421299475E-3</v>
      </c>
    </row>
    <row r="126" spans="1:30" ht="15" thickBot="1">
      <c r="A126" s="64"/>
      <c r="B126" s="67"/>
      <c r="C126" s="14">
        <v>42</v>
      </c>
      <c r="D126" s="15">
        <v>1</v>
      </c>
      <c r="E126" s="14">
        <v>5.6</v>
      </c>
      <c r="F126" s="14">
        <v>3</v>
      </c>
      <c r="G126" s="14">
        <v>4.0999999999999996</v>
      </c>
      <c r="H126" s="14">
        <v>1.3</v>
      </c>
      <c r="I126" s="14">
        <v>1</v>
      </c>
      <c r="J126" s="31"/>
      <c r="K126" s="100">
        <f t="shared" si="24"/>
        <v>0.26738567668111174</v>
      </c>
      <c r="L126" s="90">
        <f t="shared" si="25"/>
        <v>-0.40050542736247807</v>
      </c>
      <c r="M126" s="90">
        <f t="shared" si="26"/>
        <v>-0.39055942647698927</v>
      </c>
      <c r="N126" s="90">
        <f t="shared" si="27"/>
        <v>0.81338940356712652</v>
      </c>
      <c r="O126" s="90">
        <f t="shared" si="28"/>
        <v>0.70134791130517182</v>
      </c>
      <c r="P126" s="100">
        <f t="shared" si="29"/>
        <v>1.0995258433422088</v>
      </c>
      <c r="Q126" s="100">
        <f t="shared" si="30"/>
        <v>0.7501712523773808</v>
      </c>
      <c r="R126" s="22">
        <f t="shared" si="31"/>
        <v>1</v>
      </c>
      <c r="S126" s="29">
        <f t="shared" si="22"/>
        <v>0</v>
      </c>
      <c r="T126" s="19">
        <f t="shared" si="32"/>
        <v>0</v>
      </c>
      <c r="U126" s="51">
        <f t="shared" si="23"/>
        <v>0</v>
      </c>
      <c r="V126" s="51">
        <f t="shared" si="41"/>
        <v>2</v>
      </c>
      <c r="W126" s="47">
        <f t="shared" si="39"/>
        <v>1</v>
      </c>
      <c r="X126" s="47">
        <f t="shared" si="40"/>
        <v>40</v>
      </c>
      <c r="Y126" s="32"/>
      <c r="Z126" s="20">
        <f t="shared" si="34"/>
        <v>-9.3642981937870143E-2</v>
      </c>
      <c r="AA126" s="20">
        <f t="shared" si="35"/>
        <v>-0.52440069885207274</v>
      </c>
      <c r="AB126" s="20">
        <f t="shared" si="36"/>
        <v>-0.28092894581361044</v>
      </c>
      <c r="AC126" s="20">
        <f t="shared" si="37"/>
        <v>-0.38393622594526755</v>
      </c>
      <c r="AD126" s="41">
        <f t="shared" si="38"/>
        <v>-0.12173587651923119</v>
      </c>
    </row>
    <row r="127" spans="1:30" ht="15" thickBot="1">
      <c r="A127" s="64"/>
      <c r="B127" s="67"/>
      <c r="C127" s="14">
        <v>43</v>
      </c>
      <c r="D127" s="15">
        <v>1</v>
      </c>
      <c r="E127" s="14">
        <v>7</v>
      </c>
      <c r="F127" s="14">
        <v>3.2</v>
      </c>
      <c r="G127" s="14">
        <v>4.7</v>
      </c>
      <c r="H127" s="14">
        <v>1.4</v>
      </c>
      <c r="I127" s="14">
        <v>1</v>
      </c>
      <c r="J127" s="31"/>
      <c r="K127" s="100">
        <f t="shared" si="24"/>
        <v>0.27674997487489877</v>
      </c>
      <c r="L127" s="90">
        <f t="shared" si="25"/>
        <v>-0.3480653574772708</v>
      </c>
      <c r="M127" s="90">
        <f t="shared" si="26"/>
        <v>-0.36246653189562822</v>
      </c>
      <c r="N127" s="90">
        <f t="shared" si="27"/>
        <v>0.85178302616165325</v>
      </c>
      <c r="O127" s="90">
        <f t="shared" si="28"/>
        <v>0.71352149895709494</v>
      </c>
      <c r="P127" s="100">
        <f t="shared" si="29"/>
        <v>1.6827098919676966</v>
      </c>
      <c r="Q127" s="100">
        <f t="shared" si="30"/>
        <v>0.84326303212617482</v>
      </c>
      <c r="R127" s="22">
        <f t="shared" si="31"/>
        <v>1</v>
      </c>
      <c r="S127" s="29">
        <f t="shared" si="22"/>
        <v>0</v>
      </c>
      <c r="T127" s="19">
        <f t="shared" si="32"/>
        <v>0</v>
      </c>
      <c r="U127" s="51">
        <f t="shared" si="23"/>
        <v>0</v>
      </c>
      <c r="V127" s="51">
        <f t="shared" si="41"/>
        <v>2</v>
      </c>
      <c r="W127" s="47">
        <f t="shared" si="39"/>
        <v>1</v>
      </c>
      <c r="X127" s="47">
        <f t="shared" si="40"/>
        <v>41</v>
      </c>
      <c r="Y127" s="32"/>
      <c r="Z127" s="20">
        <f t="shared" si="34"/>
        <v>-4.1432003933108509E-2</v>
      </c>
      <c r="AA127" s="20">
        <f t="shared" si="35"/>
        <v>-0.29002402753175954</v>
      </c>
      <c r="AB127" s="20">
        <f t="shared" si="36"/>
        <v>-0.13258241258594725</v>
      </c>
      <c r="AC127" s="20">
        <f t="shared" si="37"/>
        <v>-0.19473041848561001</v>
      </c>
      <c r="AD127" s="41">
        <f t="shared" si="38"/>
        <v>-5.8004805506351911E-2</v>
      </c>
    </row>
    <row r="128" spans="1:30" ht="15" thickBot="1">
      <c r="A128" s="64"/>
      <c r="B128" s="67"/>
      <c r="C128" s="14">
        <v>44</v>
      </c>
      <c r="D128" s="15">
        <v>1</v>
      </c>
      <c r="E128" s="14">
        <v>5.7</v>
      </c>
      <c r="F128" s="14">
        <v>3</v>
      </c>
      <c r="G128" s="14">
        <v>4.2</v>
      </c>
      <c r="H128" s="14">
        <v>1.2</v>
      </c>
      <c r="I128" s="14">
        <v>1</v>
      </c>
      <c r="J128" s="31"/>
      <c r="K128" s="100">
        <f t="shared" si="24"/>
        <v>0.28089317526820962</v>
      </c>
      <c r="L128" s="90">
        <f t="shared" si="25"/>
        <v>-0.31906295472409485</v>
      </c>
      <c r="M128" s="90">
        <f t="shared" si="26"/>
        <v>-0.34920829063703351</v>
      </c>
      <c r="N128" s="90">
        <f t="shared" si="27"/>
        <v>0.87125606801021427</v>
      </c>
      <c r="O128" s="90">
        <f t="shared" si="28"/>
        <v>0.71932197950773014</v>
      </c>
      <c r="P128" s="100">
        <f t="shared" si="29"/>
        <v>1.9370713224819449</v>
      </c>
      <c r="Q128" s="100">
        <f t="shared" si="30"/>
        <v>0.87403004468327039</v>
      </c>
      <c r="R128" s="22">
        <f t="shared" si="31"/>
        <v>1</v>
      </c>
      <c r="S128" s="29">
        <f t="shared" si="22"/>
        <v>0</v>
      </c>
      <c r="T128" s="19">
        <f t="shared" si="32"/>
        <v>0</v>
      </c>
      <c r="U128" s="51">
        <f t="shared" si="23"/>
        <v>0</v>
      </c>
      <c r="V128" s="51">
        <f t="shared" si="41"/>
        <v>2</v>
      </c>
      <c r="W128" s="47">
        <f t="shared" si="39"/>
        <v>1</v>
      </c>
      <c r="X128" s="47">
        <f t="shared" si="40"/>
        <v>42</v>
      </c>
      <c r="Y128" s="32"/>
      <c r="Z128" s="20">
        <f t="shared" si="34"/>
        <v>-2.7738968538973216E-2</v>
      </c>
      <c r="AA128" s="20">
        <f t="shared" si="35"/>
        <v>-0.15811212067214733</v>
      </c>
      <c r="AB128" s="20">
        <f t="shared" si="36"/>
        <v>-8.3216905616919648E-2</v>
      </c>
      <c r="AC128" s="20">
        <f t="shared" si="37"/>
        <v>-0.11650366786368752</v>
      </c>
      <c r="AD128" s="41">
        <f t="shared" si="38"/>
        <v>-3.3286762246767861E-2</v>
      </c>
    </row>
    <row r="129" spans="1:30" ht="15" thickBot="1">
      <c r="A129" s="64"/>
      <c r="B129" s="67"/>
      <c r="C129" s="14">
        <v>45</v>
      </c>
      <c r="D129" s="15">
        <v>1</v>
      </c>
      <c r="E129" s="14">
        <v>4.5999999999999996</v>
      </c>
      <c r="F129" s="14">
        <v>3.1</v>
      </c>
      <c r="G129" s="14">
        <v>1.5</v>
      </c>
      <c r="H129" s="14">
        <v>0.2</v>
      </c>
      <c r="I129" s="14">
        <v>0</v>
      </c>
      <c r="J129" s="31"/>
      <c r="K129" s="100">
        <f t="shared" si="24"/>
        <v>0.28366707212210696</v>
      </c>
      <c r="L129" s="90">
        <f t="shared" si="25"/>
        <v>-0.3032517426568801</v>
      </c>
      <c r="M129" s="90">
        <f t="shared" si="26"/>
        <v>-0.34088660007534155</v>
      </c>
      <c r="N129" s="90">
        <f t="shared" si="27"/>
        <v>0.88290643479658304</v>
      </c>
      <c r="O129" s="90">
        <f t="shared" si="28"/>
        <v>0.72265065573240694</v>
      </c>
      <c r="P129" s="100">
        <f t="shared" si="29"/>
        <v>-0.6991496209917446</v>
      </c>
      <c r="Q129" s="100">
        <f t="shared" si="30"/>
        <v>0.33200079476325334</v>
      </c>
      <c r="R129" s="22">
        <f t="shared" si="31"/>
        <v>0</v>
      </c>
      <c r="S129" s="29">
        <f t="shared" si="22"/>
        <v>0</v>
      </c>
      <c r="T129" s="19">
        <f t="shared" si="32"/>
        <v>0</v>
      </c>
      <c r="U129" s="51">
        <f t="shared" si="23"/>
        <v>0</v>
      </c>
      <c r="V129" s="51">
        <f t="shared" si="41"/>
        <v>2</v>
      </c>
      <c r="W129" s="47">
        <f t="shared" si="39"/>
        <v>1</v>
      </c>
      <c r="X129" s="47">
        <f t="shared" si="40"/>
        <v>43</v>
      </c>
      <c r="Y129" s="32"/>
      <c r="Z129" s="20">
        <f t="shared" si="34"/>
        <v>0.14725979383369647</v>
      </c>
      <c r="AA129" s="20">
        <f t="shared" si="35"/>
        <v>0.67739505163500369</v>
      </c>
      <c r="AB129" s="20">
        <f t="shared" si="36"/>
        <v>0.45650536088445909</v>
      </c>
      <c r="AC129" s="20">
        <f t="shared" si="37"/>
        <v>0.22088969075054471</v>
      </c>
      <c r="AD129" s="41">
        <f t="shared" si="38"/>
        <v>2.9451958766739297E-2</v>
      </c>
    </row>
    <row r="130" spans="1:30" ht="15" thickBot="1">
      <c r="A130" s="64"/>
      <c r="B130" s="67"/>
      <c r="C130" s="14">
        <v>46</v>
      </c>
      <c r="D130" s="15">
        <v>1</v>
      </c>
      <c r="E130" s="14">
        <v>5.2</v>
      </c>
      <c r="F130" s="14">
        <v>4.0999999999999996</v>
      </c>
      <c r="G130" s="14">
        <v>1.5</v>
      </c>
      <c r="H130" s="14">
        <v>0.1</v>
      </c>
      <c r="I130" s="14">
        <v>0</v>
      </c>
      <c r="J130" s="31"/>
      <c r="K130" s="100">
        <f t="shared" si="24"/>
        <v>0.26894109273873729</v>
      </c>
      <c r="L130" s="90">
        <f t="shared" si="25"/>
        <v>-0.37099124782038045</v>
      </c>
      <c r="M130" s="90">
        <f t="shared" si="26"/>
        <v>-0.38653713616378749</v>
      </c>
      <c r="N130" s="90">
        <f t="shared" si="27"/>
        <v>0.86081746572152862</v>
      </c>
      <c r="O130" s="90">
        <f t="shared" si="28"/>
        <v>0.71970545985573298</v>
      </c>
      <c r="P130" s="100">
        <f t="shared" si="29"/>
        <v>-1.8818189096309037</v>
      </c>
      <c r="Q130" s="100">
        <f t="shared" si="30"/>
        <v>0.13218008949675408</v>
      </c>
      <c r="R130" s="22">
        <f t="shared" si="31"/>
        <v>0</v>
      </c>
      <c r="S130" s="29">
        <f t="shared" si="22"/>
        <v>0</v>
      </c>
      <c r="T130" s="19">
        <f t="shared" si="32"/>
        <v>0</v>
      </c>
      <c r="U130" s="51">
        <f t="shared" si="23"/>
        <v>0</v>
      </c>
      <c r="V130" s="51">
        <f t="shared" si="41"/>
        <v>2</v>
      </c>
      <c r="W130" s="47">
        <f t="shared" si="39"/>
        <v>1</v>
      </c>
      <c r="X130" s="47">
        <f t="shared" si="40"/>
        <v>44</v>
      </c>
      <c r="Y130" s="32"/>
      <c r="Z130" s="20">
        <f t="shared" si="34"/>
        <v>3.0324363144386114E-2</v>
      </c>
      <c r="AA130" s="20">
        <f t="shared" si="35"/>
        <v>0.15768668835080779</v>
      </c>
      <c r="AB130" s="20">
        <f t="shared" si="36"/>
        <v>0.12432988889198306</v>
      </c>
      <c r="AC130" s="20">
        <f t="shared" si="37"/>
        <v>4.5486544716579175E-2</v>
      </c>
      <c r="AD130" s="41">
        <f t="shared" si="38"/>
        <v>3.0324363144386118E-3</v>
      </c>
    </row>
    <row r="131" spans="1:30" ht="15" thickBot="1">
      <c r="A131" s="64"/>
      <c r="B131" s="67"/>
      <c r="C131" s="14">
        <v>47</v>
      </c>
      <c r="D131" s="15">
        <v>1</v>
      </c>
      <c r="E131" s="14">
        <v>5.5</v>
      </c>
      <c r="F131" s="14">
        <v>2.4</v>
      </c>
      <c r="G131" s="14">
        <v>3.7</v>
      </c>
      <c r="H131" s="14">
        <v>1</v>
      </c>
      <c r="I131" s="14">
        <v>1</v>
      </c>
      <c r="J131" s="31"/>
      <c r="K131" s="100">
        <f t="shared" si="24"/>
        <v>0.26590865642429867</v>
      </c>
      <c r="L131" s="90">
        <f t="shared" si="25"/>
        <v>-0.38675991665546122</v>
      </c>
      <c r="M131" s="90">
        <f t="shared" si="26"/>
        <v>-0.39897012505298579</v>
      </c>
      <c r="N131" s="90">
        <f t="shared" si="27"/>
        <v>0.85626881124987075</v>
      </c>
      <c r="O131" s="90">
        <f t="shared" si="28"/>
        <v>0.71940221622428913</v>
      </c>
      <c r="P131" s="100">
        <f t="shared" si="29"/>
        <v>1.0687976325409072</v>
      </c>
      <c r="Q131" s="100">
        <f t="shared" si="30"/>
        <v>0.74436819154450073</v>
      </c>
      <c r="R131" s="22">
        <f t="shared" si="31"/>
        <v>1</v>
      </c>
      <c r="S131" s="29">
        <f t="shared" si="22"/>
        <v>0</v>
      </c>
      <c r="T131" s="19">
        <f t="shared" si="32"/>
        <v>0</v>
      </c>
      <c r="U131" s="51">
        <f t="shared" si="23"/>
        <v>0</v>
      </c>
      <c r="V131" s="51">
        <f t="shared" si="41"/>
        <v>2</v>
      </c>
      <c r="W131" s="47">
        <f t="shared" si="39"/>
        <v>1</v>
      </c>
      <c r="X131" s="47">
        <f t="shared" si="40"/>
        <v>45</v>
      </c>
      <c r="Y131" s="32"/>
      <c r="Z131" s="20">
        <f t="shared" si="34"/>
        <v>-9.7285381666787671E-2</v>
      </c>
      <c r="AA131" s="20">
        <f t="shared" si="35"/>
        <v>-0.53506959916733221</v>
      </c>
      <c r="AB131" s="20">
        <f t="shared" si="36"/>
        <v>-0.23348491600029039</v>
      </c>
      <c r="AC131" s="20">
        <f t="shared" si="37"/>
        <v>-0.35995591216711442</v>
      </c>
      <c r="AD131" s="41">
        <f t="shared" si="38"/>
        <v>-9.7285381666787671E-2</v>
      </c>
    </row>
    <row r="132" spans="1:30" ht="15" thickBot="1">
      <c r="A132" s="64"/>
      <c r="B132" s="67"/>
      <c r="C132" s="14">
        <v>48</v>
      </c>
      <c r="D132" s="15">
        <v>1</v>
      </c>
      <c r="E132" s="14">
        <v>5.0999999999999996</v>
      </c>
      <c r="F132" s="14">
        <v>3.3</v>
      </c>
      <c r="G132" s="14">
        <v>1.7</v>
      </c>
      <c r="H132" s="14">
        <v>0.5</v>
      </c>
      <c r="I132" s="14">
        <v>0</v>
      </c>
      <c r="J132" s="31"/>
      <c r="K132" s="100">
        <f t="shared" si="24"/>
        <v>0.27563719459097746</v>
      </c>
      <c r="L132" s="90">
        <f t="shared" si="25"/>
        <v>-0.33325295673872801</v>
      </c>
      <c r="M132" s="90">
        <f t="shared" si="26"/>
        <v>-0.37562163345295674</v>
      </c>
      <c r="N132" s="90">
        <f t="shared" si="27"/>
        <v>0.89226440246658223</v>
      </c>
      <c r="O132" s="90">
        <f t="shared" si="28"/>
        <v>0.72913075439096786</v>
      </c>
      <c r="P132" s="100">
        <f t="shared" si="29"/>
        <v>-0.78208941378261887</v>
      </c>
      <c r="Q132" s="100">
        <f t="shared" si="30"/>
        <v>0.31386974435576692</v>
      </c>
      <c r="R132" s="22">
        <f t="shared" si="31"/>
        <v>0</v>
      </c>
      <c r="S132" s="29">
        <f t="shared" si="22"/>
        <v>0</v>
      </c>
      <c r="T132" s="19">
        <f t="shared" si="32"/>
        <v>0</v>
      </c>
      <c r="U132" s="51">
        <f t="shared" si="23"/>
        <v>0</v>
      </c>
      <c r="V132" s="51">
        <f t="shared" si="41"/>
        <v>2</v>
      </c>
      <c r="W132" s="47">
        <f t="shared" si="39"/>
        <v>1</v>
      </c>
      <c r="X132" s="47">
        <f t="shared" si="40"/>
        <v>46</v>
      </c>
      <c r="Y132" s="32"/>
      <c r="Z132" s="20">
        <f t="shared" si="34"/>
        <v>0.13518716899637387</v>
      </c>
      <c r="AA132" s="20">
        <f t="shared" si="35"/>
        <v>0.68945456188150667</v>
      </c>
      <c r="AB132" s="20">
        <f t="shared" si="36"/>
        <v>0.44611765768803374</v>
      </c>
      <c r="AC132" s="20">
        <f t="shared" si="37"/>
        <v>0.22981818729383557</v>
      </c>
      <c r="AD132" s="41">
        <f t="shared" si="38"/>
        <v>6.7593584498186934E-2</v>
      </c>
    </row>
    <row r="133" spans="1:30" ht="15" thickBot="1">
      <c r="A133" s="64"/>
      <c r="B133" s="67"/>
      <c r="C133" s="14">
        <v>49</v>
      </c>
      <c r="D133" s="15">
        <v>1</v>
      </c>
      <c r="E133" s="14">
        <v>6</v>
      </c>
      <c r="F133" s="14">
        <v>2.7</v>
      </c>
      <c r="G133" s="14">
        <v>5.0999999999999996</v>
      </c>
      <c r="H133" s="14">
        <v>1.6</v>
      </c>
      <c r="I133" s="14">
        <v>1</v>
      </c>
      <c r="J133" s="31"/>
      <c r="K133" s="100">
        <f t="shared" si="24"/>
        <v>0.26211847769134006</v>
      </c>
      <c r="L133" s="90">
        <f t="shared" si="25"/>
        <v>-0.40219841292687869</v>
      </c>
      <c r="M133" s="90">
        <f t="shared" si="26"/>
        <v>-0.42023339922176012</v>
      </c>
      <c r="N133" s="90">
        <f t="shared" si="27"/>
        <v>0.86928258373719869</v>
      </c>
      <c r="O133" s="90">
        <f t="shared" si="28"/>
        <v>0.72237139594114919</v>
      </c>
      <c r="P133" s="100">
        <f t="shared" si="29"/>
        <v>2.3034332327968672</v>
      </c>
      <c r="Q133" s="100">
        <f t="shared" si="30"/>
        <v>0.90916097897340231</v>
      </c>
      <c r="R133" s="22">
        <f t="shared" si="31"/>
        <v>1</v>
      </c>
      <c r="S133" s="29">
        <f t="shared" si="22"/>
        <v>0</v>
      </c>
      <c r="T133" s="19">
        <f t="shared" si="32"/>
        <v>0</v>
      </c>
      <c r="U133" s="51">
        <f t="shared" si="23"/>
        <v>0</v>
      </c>
      <c r="V133" s="51">
        <f t="shared" si="41"/>
        <v>2</v>
      </c>
      <c r="W133" s="47">
        <f t="shared" si="39"/>
        <v>1</v>
      </c>
      <c r="X133" s="47">
        <f t="shared" si="40"/>
        <v>47</v>
      </c>
      <c r="Y133" s="32"/>
      <c r="Z133" s="20">
        <f t="shared" si="34"/>
        <v>-1.5004297742587559E-2</v>
      </c>
      <c r="AA133" s="20">
        <f t="shared" si="35"/>
        <v>-9.002578645552535E-2</v>
      </c>
      <c r="AB133" s="20">
        <f t="shared" si="36"/>
        <v>-4.0511603904986412E-2</v>
      </c>
      <c r="AC133" s="20">
        <f t="shared" si="37"/>
        <v>-7.6521918487196541E-2</v>
      </c>
      <c r="AD133" s="41">
        <f t="shared" si="38"/>
        <v>-2.4006876388140096E-2</v>
      </c>
    </row>
    <row r="134" spans="1:30" ht="15" thickBot="1">
      <c r="A134" s="64"/>
      <c r="B134" s="67"/>
      <c r="C134" s="14">
        <v>50</v>
      </c>
      <c r="D134" s="15">
        <v>1</v>
      </c>
      <c r="E134" s="14">
        <v>5.0999999999999996</v>
      </c>
      <c r="F134" s="14">
        <v>3.5</v>
      </c>
      <c r="G134" s="14">
        <v>1.4</v>
      </c>
      <c r="H134" s="14">
        <v>0.2</v>
      </c>
      <c r="I134" s="14">
        <v>0</v>
      </c>
      <c r="J134" s="31"/>
      <c r="K134" s="100">
        <f t="shared" si="24"/>
        <v>0.2636189074655988</v>
      </c>
      <c r="L134" s="90">
        <f t="shared" si="25"/>
        <v>-0.39319583428132615</v>
      </c>
      <c r="M134" s="90">
        <f t="shared" si="26"/>
        <v>-0.41618223883126149</v>
      </c>
      <c r="N134" s="90">
        <f t="shared" si="27"/>
        <v>0.87693477558591837</v>
      </c>
      <c r="O134" s="90">
        <f t="shared" si="28"/>
        <v>0.72477208357996314</v>
      </c>
      <c r="P134" s="100">
        <f t="shared" si="29"/>
        <v>-1.8256545807423015</v>
      </c>
      <c r="Q134" s="100">
        <f t="shared" si="30"/>
        <v>0.13875675048009206</v>
      </c>
      <c r="R134" s="22">
        <f t="shared" si="31"/>
        <v>0</v>
      </c>
      <c r="S134" s="29">
        <f t="shared" ref="S134:S197" si="42">R134-I134</f>
        <v>0</v>
      </c>
      <c r="T134" s="19">
        <f t="shared" si="32"/>
        <v>0</v>
      </c>
      <c r="U134" s="51">
        <f t="shared" ref="U134:U197" si="43">IF(T134&lt;0.5, 0, 1)</f>
        <v>0</v>
      </c>
      <c r="V134" s="51">
        <f t="shared" si="41"/>
        <v>2</v>
      </c>
      <c r="W134" s="47">
        <f t="shared" si="39"/>
        <v>1</v>
      </c>
      <c r="X134" s="47">
        <f t="shared" si="40"/>
        <v>48</v>
      </c>
      <c r="Y134" s="32"/>
      <c r="Z134" s="20">
        <f t="shared" si="34"/>
        <v>3.3163783232165879E-2</v>
      </c>
      <c r="AA134" s="20">
        <f t="shared" si="35"/>
        <v>0.16913529448404596</v>
      </c>
      <c r="AB134" s="20">
        <f t="shared" si="36"/>
        <v>0.11607324131258058</v>
      </c>
      <c r="AC134" s="20">
        <f t="shared" si="37"/>
        <v>4.6429296525032228E-2</v>
      </c>
      <c r="AD134" s="41">
        <f t="shared" si="38"/>
        <v>6.6327566464331762E-3</v>
      </c>
    </row>
    <row r="135" spans="1:30" ht="15" thickBot="1">
      <c r="A135" s="64"/>
      <c r="B135" s="67"/>
      <c r="C135" s="14">
        <v>51</v>
      </c>
      <c r="D135" s="15">
        <v>1</v>
      </c>
      <c r="E135" s="14">
        <v>5.7</v>
      </c>
      <c r="F135" s="14">
        <v>2.8</v>
      </c>
      <c r="G135" s="14">
        <v>4.5</v>
      </c>
      <c r="H135" s="14">
        <v>1.3</v>
      </c>
      <c r="I135" s="14">
        <v>1</v>
      </c>
      <c r="J135" s="31"/>
      <c r="K135" s="100">
        <f t="shared" ref="K135:K198" si="44">K134-$M$2*Z134</f>
        <v>0.26030252914238222</v>
      </c>
      <c r="L135" s="90">
        <f t="shared" ref="L135:L198" si="45">L134-$M$2*AA134</f>
        <v>-0.41010936372973072</v>
      </c>
      <c r="M135" s="90">
        <f t="shared" ref="M135:M198" si="46">M134-$M$2*AB134</f>
        <v>-0.42778956296251952</v>
      </c>
      <c r="N135" s="90">
        <f t="shared" ref="N135:N198" si="47">N134-$M$2*AC134</f>
        <v>0.87229184593341513</v>
      </c>
      <c r="O135" s="90">
        <f t="shared" ref="O135:O198" si="48">O134-$M$2*AD134</f>
        <v>0.72410880791531984</v>
      </c>
      <c r="P135" s="100">
        <f t="shared" ref="P135:P198" si="49">(D135*K135)+(L135*E135)+(M135*F135)+(N135*G135)+(H135*O135)</f>
        <v>1.5915231365781464</v>
      </c>
      <c r="Q135" s="100">
        <f t="shared" ref="Q135:Q198" si="50">1/(1+EXP(-P135))</f>
        <v>0.83083028980881279</v>
      </c>
      <c r="R135" s="22">
        <f t="shared" ref="R135:R198" si="51">IF(Q135&lt;0.5, 0, 1)</f>
        <v>1</v>
      </c>
      <c r="S135" s="29">
        <f t="shared" si="42"/>
        <v>0</v>
      </c>
      <c r="T135" s="19">
        <f t="shared" ref="T135:T198" si="52">S135^2</f>
        <v>0</v>
      </c>
      <c r="U135" s="51">
        <f t="shared" si="43"/>
        <v>0</v>
      </c>
      <c r="V135" s="51">
        <f t="shared" si="41"/>
        <v>2</v>
      </c>
      <c r="W135" s="47">
        <f t="shared" si="39"/>
        <v>1</v>
      </c>
      <c r="X135" s="47">
        <f t="shared" si="40"/>
        <v>49</v>
      </c>
      <c r="Y135" s="32"/>
      <c r="Z135" s="20">
        <f t="shared" ref="Z135:Z198" si="53">2*($Q135-$I135)*(1-$Q135)*$Q135*D135</f>
        <v>-4.7554051921171042E-2</v>
      </c>
      <c r="AA135" s="20">
        <f t="shared" ref="AA135:AA198" si="54">2*($Q135-$I135)*(1-$Q135)*$Q135*E135</f>
        <v>-0.27105809595067493</v>
      </c>
      <c r="AB135" s="20">
        <f t="shared" ref="AB135:AB198" si="55">2*($Q135-$I135)*(1-$Q135)*$Q135*F135</f>
        <v>-0.13315134537927892</v>
      </c>
      <c r="AC135" s="20">
        <f t="shared" ref="AC135:AC198" si="56">2*($Q135-$I135)*(1-$Q135)*$Q135*G135</f>
        <v>-0.21399323364526968</v>
      </c>
      <c r="AD135" s="41">
        <f t="shared" ref="AD135:AD198" si="57">2*($Q135-$I135)*(1-$Q135)*$Q135*H135</f>
        <v>-6.1820267497522355E-2</v>
      </c>
    </row>
    <row r="136" spans="1:30" ht="15" thickBot="1">
      <c r="A136" s="64"/>
      <c r="B136" s="67"/>
      <c r="C136" s="14">
        <v>52</v>
      </c>
      <c r="D136" s="15">
        <v>1</v>
      </c>
      <c r="E136" s="14">
        <v>5.8</v>
      </c>
      <c r="F136" s="14">
        <v>2.7</v>
      </c>
      <c r="G136" s="14">
        <v>3.9</v>
      </c>
      <c r="H136" s="14">
        <v>1.2</v>
      </c>
      <c r="I136" s="14">
        <v>1</v>
      </c>
      <c r="J136" s="31"/>
      <c r="K136" s="100">
        <f t="shared" si="44"/>
        <v>0.26505793433449931</v>
      </c>
      <c r="L136" s="90">
        <f t="shared" si="45"/>
        <v>-0.38300355413466325</v>
      </c>
      <c r="M136" s="90">
        <f t="shared" si="46"/>
        <v>-0.41447442842459165</v>
      </c>
      <c r="N136" s="90">
        <f t="shared" si="47"/>
        <v>0.89369116929794212</v>
      </c>
      <c r="O136" s="90">
        <f t="shared" si="48"/>
        <v>0.73029083466507205</v>
      </c>
      <c r="P136" s="100">
        <f t="shared" si="49"/>
        <v>1.2863009254671156</v>
      </c>
      <c r="Q136" s="100">
        <f t="shared" si="50"/>
        <v>0.78352042436903024</v>
      </c>
      <c r="R136" s="22">
        <f t="shared" si="51"/>
        <v>1</v>
      </c>
      <c r="S136" s="29">
        <f t="shared" si="42"/>
        <v>0</v>
      </c>
      <c r="T136" s="19">
        <f t="shared" si="52"/>
        <v>0</v>
      </c>
      <c r="U136" s="51">
        <f t="shared" si="43"/>
        <v>0</v>
      </c>
      <c r="V136" s="51">
        <f t="shared" si="41"/>
        <v>2</v>
      </c>
      <c r="W136" s="47">
        <f t="shared" si="39"/>
        <v>1</v>
      </c>
      <c r="X136" s="47">
        <f t="shared" si="40"/>
        <v>50</v>
      </c>
      <c r="Y136" s="32"/>
      <c r="Z136" s="20">
        <f t="shared" si="53"/>
        <v>-7.3436872555650068E-2</v>
      </c>
      <c r="AA136" s="20">
        <f t="shared" si="54"/>
        <v>-0.4259338608227704</v>
      </c>
      <c r="AB136" s="20">
        <f t="shared" si="55"/>
        <v>-0.1982795559002552</v>
      </c>
      <c r="AC136" s="20">
        <f t="shared" si="56"/>
        <v>-0.28640380296703527</v>
      </c>
      <c r="AD136" s="41">
        <f t="shared" si="57"/>
        <v>-8.8124247066780084E-2</v>
      </c>
    </row>
    <row r="137" spans="1:30" ht="15" thickBot="1">
      <c r="A137" s="64"/>
      <c r="B137" s="67"/>
      <c r="C137" s="14">
        <v>53</v>
      </c>
      <c r="D137" s="15">
        <v>1</v>
      </c>
      <c r="E137" s="14">
        <v>4.8</v>
      </c>
      <c r="F137" s="14">
        <v>3.1</v>
      </c>
      <c r="G137" s="14">
        <v>1.6</v>
      </c>
      <c r="H137" s="14">
        <v>0.2</v>
      </c>
      <c r="I137" s="14">
        <v>0</v>
      </c>
      <c r="J137" s="31"/>
      <c r="K137" s="100">
        <f t="shared" si="44"/>
        <v>0.27240162159006431</v>
      </c>
      <c r="L137" s="90">
        <f t="shared" si="45"/>
        <v>-0.34041016805238622</v>
      </c>
      <c r="M137" s="90">
        <f t="shared" si="46"/>
        <v>-0.39464647283456611</v>
      </c>
      <c r="N137" s="90">
        <f t="shared" si="47"/>
        <v>0.92233154959464569</v>
      </c>
      <c r="O137" s="90">
        <f t="shared" si="48"/>
        <v>0.73910325937175003</v>
      </c>
      <c r="P137" s="100">
        <f t="shared" si="49"/>
        <v>-0.96142011962276086</v>
      </c>
      <c r="Q137" s="100">
        <f t="shared" si="50"/>
        <v>0.2765939533802616</v>
      </c>
      <c r="R137" s="22">
        <f t="shared" si="51"/>
        <v>0</v>
      </c>
      <c r="S137" s="29">
        <f t="shared" si="42"/>
        <v>0</v>
      </c>
      <c r="T137" s="19">
        <f t="shared" si="52"/>
        <v>0</v>
      </c>
      <c r="U137" s="51">
        <f t="shared" si="43"/>
        <v>0</v>
      </c>
      <c r="V137" s="51">
        <f t="shared" si="41"/>
        <v>2</v>
      </c>
      <c r="W137" s="47">
        <f t="shared" si="39"/>
        <v>1</v>
      </c>
      <c r="X137" s="47">
        <f t="shared" si="40"/>
        <v>51</v>
      </c>
      <c r="Y137" s="32"/>
      <c r="Z137" s="20">
        <f t="shared" si="53"/>
        <v>0.11068722351310205</v>
      </c>
      <c r="AA137" s="20">
        <f t="shared" si="54"/>
        <v>0.53129867286288979</v>
      </c>
      <c r="AB137" s="20">
        <f t="shared" si="55"/>
        <v>0.34313039289061636</v>
      </c>
      <c r="AC137" s="20">
        <f t="shared" si="56"/>
        <v>0.1770995576209633</v>
      </c>
      <c r="AD137" s="41">
        <f t="shared" si="57"/>
        <v>2.2137444702620412E-2</v>
      </c>
    </row>
    <row r="138" spans="1:30" ht="15" thickBot="1">
      <c r="A138" s="64"/>
      <c r="B138" s="67"/>
      <c r="C138" s="14">
        <v>54</v>
      </c>
      <c r="D138" s="15">
        <v>1</v>
      </c>
      <c r="E138" s="14">
        <v>4.4000000000000004</v>
      </c>
      <c r="F138" s="14">
        <v>2.9</v>
      </c>
      <c r="G138" s="14">
        <v>1.4</v>
      </c>
      <c r="H138" s="14">
        <v>0.2</v>
      </c>
      <c r="I138" s="14">
        <v>0</v>
      </c>
      <c r="J138" s="31"/>
      <c r="K138" s="100">
        <f t="shared" si="44"/>
        <v>0.26133289923875413</v>
      </c>
      <c r="L138" s="90">
        <f t="shared" si="45"/>
        <v>-0.39354003533867521</v>
      </c>
      <c r="M138" s="90">
        <f t="shared" si="46"/>
        <v>-0.42895951212362776</v>
      </c>
      <c r="N138" s="90">
        <f t="shared" si="47"/>
        <v>0.90462159383254936</v>
      </c>
      <c r="O138" s="90">
        <f t="shared" si="48"/>
        <v>0.73688951490148802</v>
      </c>
      <c r="P138" s="100">
        <f t="shared" si="49"/>
        <v>-1.3003777070640705</v>
      </c>
      <c r="Q138" s="100">
        <f t="shared" si="50"/>
        <v>0.21410145633994551</v>
      </c>
      <c r="R138" s="22">
        <f t="shared" si="51"/>
        <v>0</v>
      </c>
      <c r="S138" s="29">
        <f t="shared" si="42"/>
        <v>0</v>
      </c>
      <c r="T138" s="19">
        <f t="shared" si="52"/>
        <v>0</v>
      </c>
      <c r="U138" s="51">
        <f t="shared" si="43"/>
        <v>0</v>
      </c>
      <c r="V138" s="51">
        <f t="shared" si="41"/>
        <v>2</v>
      </c>
      <c r="W138" s="47">
        <f t="shared" si="39"/>
        <v>1</v>
      </c>
      <c r="X138" s="47">
        <f t="shared" si="40"/>
        <v>52</v>
      </c>
      <c r="Y138" s="32"/>
      <c r="Z138" s="20">
        <f t="shared" si="53"/>
        <v>7.2050288227706302E-2</v>
      </c>
      <c r="AA138" s="20">
        <f t="shared" si="54"/>
        <v>0.31702126820190774</v>
      </c>
      <c r="AB138" s="20">
        <f t="shared" si="55"/>
        <v>0.20894583586034826</v>
      </c>
      <c r="AC138" s="20">
        <f t="shared" si="56"/>
        <v>0.10087040351878881</v>
      </c>
      <c r="AD138" s="41">
        <f t="shared" si="57"/>
        <v>1.4410057645541261E-2</v>
      </c>
    </row>
    <row r="139" spans="1:30" ht="15" thickBot="1">
      <c r="A139" s="64"/>
      <c r="B139" s="67"/>
      <c r="C139" s="14">
        <v>55</v>
      </c>
      <c r="D139" s="15">
        <v>1</v>
      </c>
      <c r="E139" s="14">
        <v>6.3</v>
      </c>
      <c r="F139" s="14">
        <v>2.5</v>
      </c>
      <c r="G139" s="14">
        <v>4.9000000000000004</v>
      </c>
      <c r="H139" s="14">
        <v>1.5</v>
      </c>
      <c r="I139" s="14">
        <v>1</v>
      </c>
      <c r="J139" s="31"/>
      <c r="K139" s="100">
        <f t="shared" si="44"/>
        <v>0.2541278704159835</v>
      </c>
      <c r="L139" s="90">
        <f t="shared" si="45"/>
        <v>-0.42524216215886601</v>
      </c>
      <c r="M139" s="90">
        <f t="shared" si="46"/>
        <v>-0.44985409570966262</v>
      </c>
      <c r="N139" s="90">
        <f t="shared" si="47"/>
        <v>0.89453455348067046</v>
      </c>
      <c r="O139" s="90">
        <f t="shared" si="48"/>
        <v>0.73544850913693394</v>
      </c>
      <c r="P139" s="100">
        <f t="shared" si="49"/>
        <v>1.9368590853016574</v>
      </c>
      <c r="Q139" s="100">
        <f t="shared" si="50"/>
        <v>0.87400667519086139</v>
      </c>
      <c r="R139" s="22">
        <f t="shared" si="51"/>
        <v>1</v>
      </c>
      <c r="S139" s="29">
        <f t="shared" si="42"/>
        <v>0</v>
      </c>
      <c r="T139" s="19">
        <f t="shared" si="52"/>
        <v>0</v>
      </c>
      <c r="U139" s="51">
        <f t="shared" si="43"/>
        <v>0</v>
      </c>
      <c r="V139" s="51">
        <f t="shared" si="41"/>
        <v>2</v>
      </c>
      <c r="W139" s="47">
        <f t="shared" si="39"/>
        <v>1</v>
      </c>
      <c r="X139" s="47">
        <f t="shared" si="40"/>
        <v>53</v>
      </c>
      <c r="Y139" s="32"/>
      <c r="Z139" s="20">
        <f t="shared" si="53"/>
        <v>-2.7748519611217513E-2</v>
      </c>
      <c r="AA139" s="20">
        <f t="shared" si="54"/>
        <v>-0.17481567355067032</v>
      </c>
      <c r="AB139" s="20">
        <f t="shared" si="55"/>
        <v>-6.9371299028043787E-2</v>
      </c>
      <c r="AC139" s="20">
        <f t="shared" si="56"/>
        <v>-0.13596774609496581</v>
      </c>
      <c r="AD139" s="41">
        <f t="shared" si="57"/>
        <v>-4.1622779416826267E-2</v>
      </c>
    </row>
    <row r="140" spans="1:30" ht="15" thickBot="1">
      <c r="A140" s="64"/>
      <c r="B140" s="67"/>
      <c r="C140" s="14">
        <v>56</v>
      </c>
      <c r="D140" s="15">
        <v>1</v>
      </c>
      <c r="E140" s="14">
        <v>5.6</v>
      </c>
      <c r="F140" s="14">
        <v>2.9</v>
      </c>
      <c r="G140" s="14">
        <v>3.6</v>
      </c>
      <c r="H140" s="14">
        <v>1.3</v>
      </c>
      <c r="I140" s="14">
        <v>1</v>
      </c>
      <c r="J140" s="31"/>
      <c r="K140" s="100">
        <f t="shared" si="44"/>
        <v>0.25690272237710526</v>
      </c>
      <c r="L140" s="90">
        <f t="shared" si="45"/>
        <v>-0.407760594803799</v>
      </c>
      <c r="M140" s="90">
        <f t="shared" si="46"/>
        <v>-0.44291696580685824</v>
      </c>
      <c r="N140" s="90">
        <f t="shared" si="47"/>
        <v>0.90813132809016706</v>
      </c>
      <c r="O140" s="90">
        <f t="shared" si="48"/>
        <v>0.7396107870786166</v>
      </c>
      <c r="P140" s="100">
        <f t="shared" si="49"/>
        <v>0.91975099496274515</v>
      </c>
      <c r="Q140" s="100">
        <f t="shared" si="50"/>
        <v>0.71499136649166484</v>
      </c>
      <c r="R140" s="22">
        <f t="shared" si="51"/>
        <v>1</v>
      </c>
      <c r="S140" s="29">
        <f t="shared" si="42"/>
        <v>0</v>
      </c>
      <c r="T140" s="19">
        <f t="shared" si="52"/>
        <v>0</v>
      </c>
      <c r="U140" s="51">
        <f t="shared" si="43"/>
        <v>0</v>
      </c>
      <c r="V140" s="51">
        <f t="shared" si="41"/>
        <v>2</v>
      </c>
      <c r="W140" s="47">
        <f t="shared" si="39"/>
        <v>1</v>
      </c>
      <c r="X140" s="47">
        <f t="shared" si="40"/>
        <v>54</v>
      </c>
      <c r="Y140" s="32"/>
      <c r="Z140" s="20">
        <f t="shared" si="53"/>
        <v>-0.11615738468082952</v>
      </c>
      <c r="AA140" s="20">
        <f t="shared" si="54"/>
        <v>-0.6504813542126453</v>
      </c>
      <c r="AB140" s="20">
        <f t="shared" si="55"/>
        <v>-0.3368564155744056</v>
      </c>
      <c r="AC140" s="20">
        <f t="shared" si="56"/>
        <v>-0.41816658485098629</v>
      </c>
      <c r="AD140" s="41">
        <f t="shared" si="57"/>
        <v>-0.15100460008507838</v>
      </c>
    </row>
    <row r="141" spans="1:30" ht="15" thickBot="1">
      <c r="A141" s="64"/>
      <c r="B141" s="67"/>
      <c r="C141" s="14">
        <v>57</v>
      </c>
      <c r="D141" s="15">
        <v>1</v>
      </c>
      <c r="E141" s="14">
        <v>6</v>
      </c>
      <c r="F141" s="14">
        <v>2.2000000000000002</v>
      </c>
      <c r="G141" s="14">
        <v>4</v>
      </c>
      <c r="H141" s="14">
        <v>1</v>
      </c>
      <c r="I141" s="14">
        <v>1</v>
      </c>
      <c r="J141" s="31"/>
      <c r="K141" s="100">
        <f t="shared" si="44"/>
        <v>0.26851846084518821</v>
      </c>
      <c r="L141" s="90">
        <f t="shared" si="45"/>
        <v>-0.34271245938253447</v>
      </c>
      <c r="M141" s="90">
        <f t="shared" si="46"/>
        <v>-0.40923132424941766</v>
      </c>
      <c r="N141" s="90">
        <f t="shared" si="47"/>
        <v>0.94994798657526569</v>
      </c>
      <c r="O141" s="90">
        <f t="shared" si="48"/>
        <v>0.75471124708712445</v>
      </c>
      <c r="P141" s="100">
        <f t="shared" si="49"/>
        <v>1.8664379845894494</v>
      </c>
      <c r="Q141" s="100">
        <f t="shared" si="50"/>
        <v>0.86604558434470436</v>
      </c>
      <c r="R141" s="22">
        <f t="shared" si="51"/>
        <v>1</v>
      </c>
      <c r="S141" s="29">
        <f t="shared" si="42"/>
        <v>0</v>
      </c>
      <c r="T141" s="19">
        <f t="shared" si="52"/>
        <v>0</v>
      </c>
      <c r="U141" s="51">
        <f t="shared" si="43"/>
        <v>0</v>
      </c>
      <c r="V141" s="51">
        <f t="shared" si="41"/>
        <v>2</v>
      </c>
      <c r="W141" s="47">
        <f t="shared" si="39"/>
        <v>1</v>
      </c>
      <c r="X141" s="47">
        <f t="shared" si="40"/>
        <v>55</v>
      </c>
      <c r="Y141" s="32"/>
      <c r="Z141" s="20">
        <f t="shared" si="53"/>
        <v>-3.1080272351596227E-2</v>
      </c>
      <c r="AA141" s="20">
        <f t="shared" si="54"/>
        <v>-0.18648163410957735</v>
      </c>
      <c r="AB141" s="20">
        <f t="shared" si="55"/>
        <v>-6.8376599173511701E-2</v>
      </c>
      <c r="AC141" s="20">
        <f t="shared" si="56"/>
        <v>-0.12432108940638491</v>
      </c>
      <c r="AD141" s="41">
        <f t="shared" si="57"/>
        <v>-3.1080272351596227E-2</v>
      </c>
    </row>
    <row r="142" spans="1:30" ht="15" thickBot="1">
      <c r="A142" s="64"/>
      <c r="B142" s="67"/>
      <c r="C142" s="14">
        <v>58</v>
      </c>
      <c r="D142" s="15">
        <v>1</v>
      </c>
      <c r="E142" s="14">
        <v>4.3</v>
      </c>
      <c r="F142" s="14">
        <v>3</v>
      </c>
      <c r="G142" s="14">
        <v>1.1000000000000001</v>
      </c>
      <c r="H142" s="14">
        <v>0.1</v>
      </c>
      <c r="I142" s="14">
        <v>0</v>
      </c>
      <c r="J142" s="31"/>
      <c r="K142" s="100">
        <f t="shared" si="44"/>
        <v>0.27162648808034784</v>
      </c>
      <c r="L142" s="90">
        <f t="shared" si="45"/>
        <v>-0.32406429597157671</v>
      </c>
      <c r="M142" s="90">
        <f t="shared" si="46"/>
        <v>-0.40239366433206647</v>
      </c>
      <c r="N142" s="90">
        <f t="shared" si="47"/>
        <v>0.9623800955159042</v>
      </c>
      <c r="O142" s="90">
        <f t="shared" si="48"/>
        <v>0.75781927432228402</v>
      </c>
      <c r="P142" s="100">
        <f t="shared" si="49"/>
        <v>-1.1946309450939081</v>
      </c>
      <c r="Q142" s="100">
        <f t="shared" si="50"/>
        <v>0.23243171823436626</v>
      </c>
      <c r="R142" s="22">
        <f t="shared" si="51"/>
        <v>0</v>
      </c>
      <c r="S142" s="29">
        <f t="shared" si="42"/>
        <v>0</v>
      </c>
      <c r="T142" s="19">
        <f t="shared" si="52"/>
        <v>0</v>
      </c>
      <c r="U142" s="51">
        <f t="shared" si="43"/>
        <v>0</v>
      </c>
      <c r="V142" s="51">
        <f t="shared" si="41"/>
        <v>2</v>
      </c>
      <c r="W142" s="47">
        <f t="shared" si="39"/>
        <v>1</v>
      </c>
      <c r="X142" s="47">
        <f t="shared" si="40"/>
        <v>56</v>
      </c>
      <c r="Y142" s="32"/>
      <c r="Z142" s="20">
        <f t="shared" si="53"/>
        <v>8.2934990866510266E-2</v>
      </c>
      <c r="AA142" s="20">
        <f t="shared" si="54"/>
        <v>0.35662046072599413</v>
      </c>
      <c r="AB142" s="20">
        <f t="shared" si="55"/>
        <v>0.2488049725995308</v>
      </c>
      <c r="AC142" s="20">
        <f t="shared" si="56"/>
        <v>9.1228489953161296E-2</v>
      </c>
      <c r="AD142" s="41">
        <f t="shared" si="57"/>
        <v>8.2934990866510277E-3</v>
      </c>
    </row>
    <row r="143" spans="1:30" ht="15" thickBot="1">
      <c r="A143" s="64"/>
      <c r="B143" s="67"/>
      <c r="C143" s="14">
        <v>59</v>
      </c>
      <c r="D143" s="15">
        <v>1</v>
      </c>
      <c r="E143" s="14">
        <v>5.8</v>
      </c>
      <c r="F143" s="14">
        <v>2.6</v>
      </c>
      <c r="G143" s="14">
        <v>4</v>
      </c>
      <c r="H143" s="14">
        <v>1.2</v>
      </c>
      <c r="I143" s="14">
        <v>1</v>
      </c>
      <c r="J143" s="31"/>
      <c r="K143" s="100">
        <f t="shared" si="44"/>
        <v>0.26333298899369684</v>
      </c>
      <c r="L143" s="90">
        <f t="shared" si="45"/>
        <v>-0.35972634204417614</v>
      </c>
      <c r="M143" s="90">
        <f t="shared" si="46"/>
        <v>-0.42727416159201953</v>
      </c>
      <c r="N143" s="90">
        <f t="shared" si="47"/>
        <v>0.95325724652058808</v>
      </c>
      <c r="O143" s="90">
        <f t="shared" si="48"/>
        <v>0.7569899244136189</v>
      </c>
      <c r="P143" s="100">
        <f t="shared" si="49"/>
        <v>1.7874242803769191</v>
      </c>
      <c r="Q143" s="100">
        <f t="shared" si="50"/>
        <v>0.85661119536213925</v>
      </c>
      <c r="R143" s="22">
        <f t="shared" si="51"/>
        <v>1</v>
      </c>
      <c r="S143" s="29">
        <f t="shared" si="42"/>
        <v>0</v>
      </c>
      <c r="T143" s="19">
        <f t="shared" si="52"/>
        <v>0</v>
      </c>
      <c r="U143" s="51">
        <f t="shared" si="43"/>
        <v>0</v>
      </c>
      <c r="V143" s="51">
        <f t="shared" si="41"/>
        <v>2</v>
      </c>
      <c r="W143" s="47">
        <f t="shared" si="39"/>
        <v>1</v>
      </c>
      <c r="X143" s="47">
        <f t="shared" si="40"/>
        <v>57</v>
      </c>
      <c r="Y143" s="32"/>
      <c r="Z143" s="20">
        <f t="shared" si="53"/>
        <v>-3.5224450774119218E-2</v>
      </c>
      <c r="AA143" s="20">
        <f t="shared" si="54"/>
        <v>-0.20430181448989146</v>
      </c>
      <c r="AB143" s="20">
        <f t="shared" si="55"/>
        <v>-9.1583572012709974E-2</v>
      </c>
      <c r="AC143" s="20">
        <f t="shared" si="56"/>
        <v>-0.14089780309647687</v>
      </c>
      <c r="AD143" s="41">
        <f t="shared" si="57"/>
        <v>-4.2269340928943057E-2</v>
      </c>
    </row>
    <row r="144" spans="1:30" ht="15" thickBot="1">
      <c r="A144" s="64"/>
      <c r="B144" s="67"/>
      <c r="C144" s="14">
        <v>60</v>
      </c>
      <c r="D144" s="15">
        <v>1</v>
      </c>
      <c r="E144" s="14">
        <v>5.0999999999999996</v>
      </c>
      <c r="F144" s="14">
        <v>3.8</v>
      </c>
      <c r="G144" s="14">
        <v>1.9</v>
      </c>
      <c r="H144" s="14">
        <v>0.4</v>
      </c>
      <c r="I144" s="14">
        <v>0</v>
      </c>
      <c r="J144" s="31"/>
      <c r="K144" s="100">
        <f t="shared" si="44"/>
        <v>0.26685543407110873</v>
      </c>
      <c r="L144" s="90">
        <f t="shared" si="45"/>
        <v>-0.33929616059518697</v>
      </c>
      <c r="M144" s="90">
        <f t="shared" si="46"/>
        <v>-0.41811580439074852</v>
      </c>
      <c r="N144" s="90">
        <f t="shared" si="47"/>
        <v>0.96734702683023577</v>
      </c>
      <c r="O144" s="90">
        <f t="shared" si="48"/>
        <v>0.76121685850651322</v>
      </c>
      <c r="P144" s="100">
        <f t="shared" si="49"/>
        <v>-0.909948947269136</v>
      </c>
      <c r="Q144" s="100">
        <f t="shared" si="50"/>
        <v>0.28701028432914993</v>
      </c>
      <c r="R144" s="22">
        <f t="shared" si="51"/>
        <v>0</v>
      </c>
      <c r="S144" s="29">
        <f t="shared" si="42"/>
        <v>0</v>
      </c>
      <c r="T144" s="19">
        <f t="shared" si="52"/>
        <v>0</v>
      </c>
      <c r="U144" s="51">
        <f t="shared" si="43"/>
        <v>0</v>
      </c>
      <c r="V144" s="51">
        <f t="shared" si="41"/>
        <v>2</v>
      </c>
      <c r="W144" s="47">
        <f t="shared" si="39"/>
        <v>1</v>
      </c>
      <c r="X144" s="47">
        <f t="shared" si="40"/>
        <v>58</v>
      </c>
      <c r="Y144" s="32"/>
      <c r="Z144" s="20">
        <f t="shared" si="53"/>
        <v>0.11746491777981878</v>
      </c>
      <c r="AA144" s="20">
        <f t="shared" si="54"/>
        <v>0.59907108067707571</v>
      </c>
      <c r="AB144" s="20">
        <f t="shared" si="55"/>
        <v>0.44636668756331133</v>
      </c>
      <c r="AC144" s="20">
        <f t="shared" si="56"/>
        <v>0.22318334378165566</v>
      </c>
      <c r="AD144" s="41">
        <f t="shared" si="57"/>
        <v>4.6985967111927512E-2</v>
      </c>
    </row>
    <row r="145" spans="1:30" ht="15" thickBot="1">
      <c r="A145" s="64"/>
      <c r="B145" s="67"/>
      <c r="C145" s="14">
        <v>61</v>
      </c>
      <c r="D145" s="15">
        <v>1</v>
      </c>
      <c r="E145" s="14">
        <v>5.4</v>
      </c>
      <c r="F145" s="14">
        <v>3.9</v>
      </c>
      <c r="G145" s="14">
        <v>1.3</v>
      </c>
      <c r="H145" s="14">
        <v>0.4</v>
      </c>
      <c r="I145" s="14">
        <v>0</v>
      </c>
      <c r="J145" s="31"/>
      <c r="K145" s="100">
        <f t="shared" si="44"/>
        <v>0.25510894229312686</v>
      </c>
      <c r="L145" s="90">
        <f t="shared" si="45"/>
        <v>-0.39920326866289457</v>
      </c>
      <c r="M145" s="90">
        <f t="shared" si="46"/>
        <v>-0.46275247314707968</v>
      </c>
      <c r="N145" s="90">
        <f t="shared" si="47"/>
        <v>0.94502869245207022</v>
      </c>
      <c r="O145" s="90">
        <f t="shared" si="48"/>
        <v>0.75651826179532045</v>
      </c>
      <c r="P145" s="100">
        <f t="shared" si="49"/>
        <v>-2.174178748854295</v>
      </c>
      <c r="Q145" s="100">
        <f t="shared" si="50"/>
        <v>0.1020933289148141</v>
      </c>
      <c r="R145" s="22">
        <f t="shared" si="51"/>
        <v>0</v>
      </c>
      <c r="S145" s="29">
        <f t="shared" si="42"/>
        <v>0</v>
      </c>
      <c r="T145" s="19">
        <f t="shared" si="52"/>
        <v>0</v>
      </c>
      <c r="U145" s="51">
        <f t="shared" si="43"/>
        <v>0</v>
      </c>
      <c r="V145" s="51">
        <f t="shared" si="41"/>
        <v>2</v>
      </c>
      <c r="W145" s="47">
        <f t="shared" si="39"/>
        <v>1</v>
      </c>
      <c r="X145" s="47">
        <f t="shared" si="40"/>
        <v>59</v>
      </c>
      <c r="Y145" s="32"/>
      <c r="Z145" s="20">
        <f t="shared" si="53"/>
        <v>1.8717848321317392E-2</v>
      </c>
      <c r="AA145" s="20">
        <f t="shared" si="54"/>
        <v>0.10107638093511392</v>
      </c>
      <c r="AB145" s="20">
        <f t="shared" si="55"/>
        <v>7.2999608453137826E-2</v>
      </c>
      <c r="AC145" s="20">
        <f t="shared" si="56"/>
        <v>2.4333202817712611E-2</v>
      </c>
      <c r="AD145" s="41">
        <f t="shared" si="57"/>
        <v>7.4871393285269568E-3</v>
      </c>
    </row>
    <row r="146" spans="1:30" ht="15" thickBot="1">
      <c r="A146" s="64"/>
      <c r="B146" s="67"/>
      <c r="C146" s="14">
        <v>62</v>
      </c>
      <c r="D146" s="15">
        <v>1</v>
      </c>
      <c r="E146" s="14">
        <v>5</v>
      </c>
      <c r="F146" s="14">
        <v>3.5</v>
      </c>
      <c r="G146" s="14">
        <v>1.3</v>
      </c>
      <c r="H146" s="14">
        <v>0.3</v>
      </c>
      <c r="I146" s="14">
        <v>0</v>
      </c>
      <c r="J146" s="31"/>
      <c r="K146" s="100">
        <f t="shared" si="44"/>
        <v>0.25323715746099512</v>
      </c>
      <c r="L146" s="90">
        <f t="shared" si="45"/>
        <v>-0.40931090675640597</v>
      </c>
      <c r="M146" s="90">
        <f t="shared" si="46"/>
        <v>-0.47005243399239344</v>
      </c>
      <c r="N146" s="90">
        <f t="shared" si="47"/>
        <v>0.94259537217029898</v>
      </c>
      <c r="O146" s="90">
        <f t="shared" si="48"/>
        <v>0.75576954786246775</v>
      </c>
      <c r="P146" s="100">
        <f t="shared" si="49"/>
        <v>-1.9863960471142825</v>
      </c>
      <c r="Q146" s="100">
        <f t="shared" si="50"/>
        <v>0.1206386653151804</v>
      </c>
      <c r="R146" s="22">
        <f t="shared" si="51"/>
        <v>0</v>
      </c>
      <c r="S146" s="29">
        <f t="shared" si="42"/>
        <v>0</v>
      </c>
      <c r="T146" s="19">
        <f t="shared" si="52"/>
        <v>0</v>
      </c>
      <c r="U146" s="51">
        <f t="shared" si="43"/>
        <v>0</v>
      </c>
      <c r="V146" s="51">
        <f t="shared" si="41"/>
        <v>2</v>
      </c>
      <c r="W146" s="47">
        <f t="shared" si="39"/>
        <v>1</v>
      </c>
      <c r="X146" s="47">
        <f t="shared" si="40"/>
        <v>60</v>
      </c>
      <c r="Y146" s="32"/>
      <c r="Z146" s="20">
        <f t="shared" si="53"/>
        <v>2.5595900250572855E-2</v>
      </c>
      <c r="AA146" s="20">
        <f t="shared" si="54"/>
        <v>0.12797950125286428</v>
      </c>
      <c r="AB146" s="20">
        <f t="shared" si="55"/>
        <v>8.9585650877004999E-2</v>
      </c>
      <c r="AC146" s="20">
        <f t="shared" si="56"/>
        <v>3.3274670325744715E-2</v>
      </c>
      <c r="AD146" s="41">
        <f t="shared" si="57"/>
        <v>7.6787700751718563E-3</v>
      </c>
    </row>
    <row r="147" spans="1:30" ht="15" thickBot="1">
      <c r="A147" s="64"/>
      <c r="B147" s="67"/>
      <c r="C147" s="14">
        <v>63</v>
      </c>
      <c r="D147" s="15">
        <v>1</v>
      </c>
      <c r="E147" s="14">
        <v>5.7</v>
      </c>
      <c r="F147" s="14">
        <v>2.9</v>
      </c>
      <c r="G147" s="14">
        <v>4.2</v>
      </c>
      <c r="H147" s="14">
        <v>1.3</v>
      </c>
      <c r="I147" s="14">
        <v>1</v>
      </c>
      <c r="J147" s="31"/>
      <c r="K147" s="100">
        <f t="shared" si="44"/>
        <v>0.25067756743593783</v>
      </c>
      <c r="L147" s="90">
        <f t="shared" si="45"/>
        <v>-0.42210885688169242</v>
      </c>
      <c r="M147" s="90">
        <f t="shared" si="46"/>
        <v>-0.47901099908009392</v>
      </c>
      <c r="N147" s="90">
        <f t="shared" si="47"/>
        <v>0.93926790513772451</v>
      </c>
      <c r="O147" s="90">
        <f t="shared" si="48"/>
        <v>0.75500167085495051</v>
      </c>
      <c r="P147" s="100">
        <f t="shared" si="49"/>
        <v>1.3819525595678974</v>
      </c>
      <c r="Q147" s="100">
        <f t="shared" si="50"/>
        <v>0.79930440680613113</v>
      </c>
      <c r="R147" s="22">
        <f t="shared" si="51"/>
        <v>1</v>
      </c>
      <c r="S147" s="29">
        <f t="shared" si="42"/>
        <v>0</v>
      </c>
      <c r="T147" s="19">
        <f t="shared" si="52"/>
        <v>0</v>
      </c>
      <c r="U147" s="51">
        <f t="shared" si="43"/>
        <v>0</v>
      </c>
      <c r="V147" s="51">
        <f t="shared" si="41"/>
        <v>2</v>
      </c>
      <c r="W147" s="47">
        <f t="shared" si="39"/>
        <v>1</v>
      </c>
      <c r="X147" s="47">
        <f t="shared" si="40"/>
        <v>61</v>
      </c>
      <c r="Y147" s="32"/>
      <c r="Z147" s="20">
        <f t="shared" si="53"/>
        <v>-6.438991859535427E-2</v>
      </c>
      <c r="AA147" s="20">
        <f t="shared" si="54"/>
        <v>-0.36702253599351936</v>
      </c>
      <c r="AB147" s="20">
        <f t="shared" si="55"/>
        <v>-0.18673076392652738</v>
      </c>
      <c r="AC147" s="20">
        <f t="shared" si="56"/>
        <v>-0.27043765810048792</v>
      </c>
      <c r="AD147" s="41">
        <f t="shared" si="57"/>
        <v>-8.3706894173960558E-2</v>
      </c>
    </row>
    <row r="148" spans="1:30" ht="15" thickBot="1">
      <c r="A148" s="64"/>
      <c r="B148" s="67"/>
      <c r="C148" s="14">
        <v>64</v>
      </c>
      <c r="D148" s="15">
        <v>1</v>
      </c>
      <c r="E148" s="14">
        <v>5.5</v>
      </c>
      <c r="F148" s="14">
        <v>2.2999999999999998</v>
      </c>
      <c r="G148" s="14">
        <v>4</v>
      </c>
      <c r="H148" s="14">
        <v>1.3</v>
      </c>
      <c r="I148" s="14">
        <v>1</v>
      </c>
      <c r="J148" s="31"/>
      <c r="K148" s="100">
        <f t="shared" si="44"/>
        <v>0.25711655929547328</v>
      </c>
      <c r="L148" s="90">
        <f t="shared" si="45"/>
        <v>-0.3854066032823405</v>
      </c>
      <c r="M148" s="90">
        <f t="shared" si="46"/>
        <v>-0.46033792268744117</v>
      </c>
      <c r="N148" s="90">
        <f t="shared" si="47"/>
        <v>0.96631167094777326</v>
      </c>
      <c r="O148" s="90">
        <f t="shared" si="48"/>
        <v>0.76337236027234656</v>
      </c>
      <c r="P148" s="100">
        <f t="shared" si="49"/>
        <v>1.9362337712066295</v>
      </c>
      <c r="Q148" s="100">
        <f t="shared" si="50"/>
        <v>0.87393780011802613</v>
      </c>
      <c r="R148" s="22">
        <f t="shared" si="51"/>
        <v>1</v>
      </c>
      <c r="S148" s="29">
        <f t="shared" si="42"/>
        <v>0</v>
      </c>
      <c r="T148" s="19">
        <f t="shared" si="52"/>
        <v>0</v>
      </c>
      <c r="U148" s="51">
        <f t="shared" si="43"/>
        <v>0</v>
      </c>
      <c r="V148" s="51">
        <f t="shared" si="41"/>
        <v>2</v>
      </c>
      <c r="W148" s="47">
        <f t="shared" ref="W148:W211" si="58">IF(R148=I148,1,0)</f>
        <v>1</v>
      </c>
      <c r="X148" s="47">
        <f t="shared" ref="X148:X211" si="59">X147+W148</f>
        <v>62</v>
      </c>
      <c r="Y148" s="32"/>
      <c r="Z148" s="20">
        <f t="shared" si="53"/>
        <v>-2.7776676640894941E-2</v>
      </c>
      <c r="AA148" s="20">
        <f t="shared" si="54"/>
        <v>-0.15277172152492219</v>
      </c>
      <c r="AB148" s="20">
        <f t="shared" si="55"/>
        <v>-6.3886356274058365E-2</v>
      </c>
      <c r="AC148" s="20">
        <f t="shared" si="56"/>
        <v>-0.11110670656357977</v>
      </c>
      <c r="AD148" s="41">
        <f t="shared" si="57"/>
        <v>-3.6109679633163423E-2</v>
      </c>
    </row>
    <row r="149" spans="1:30" ht="15" thickBot="1">
      <c r="A149" s="64"/>
      <c r="B149" s="67"/>
      <c r="C149" s="14">
        <v>65</v>
      </c>
      <c r="D149" s="15">
        <v>1</v>
      </c>
      <c r="E149" s="14">
        <v>5</v>
      </c>
      <c r="F149" s="14">
        <v>3.5</v>
      </c>
      <c r="G149" s="14">
        <v>1.6</v>
      </c>
      <c r="H149" s="14">
        <v>0.6</v>
      </c>
      <c r="I149" s="14">
        <v>0</v>
      </c>
      <c r="J149" s="31"/>
      <c r="K149" s="100">
        <f t="shared" si="44"/>
        <v>0.25989422695956277</v>
      </c>
      <c r="L149" s="90">
        <f t="shared" si="45"/>
        <v>-0.37012943112984831</v>
      </c>
      <c r="M149" s="90">
        <f t="shared" si="46"/>
        <v>-0.45394928706003534</v>
      </c>
      <c r="N149" s="90">
        <f t="shared" si="47"/>
        <v>0.97742234160413122</v>
      </c>
      <c r="O149" s="90">
        <f t="shared" si="48"/>
        <v>0.76698332823566295</v>
      </c>
      <c r="P149" s="100">
        <f t="shared" si="49"/>
        <v>-1.1555096898917943</v>
      </c>
      <c r="Q149" s="100">
        <f t="shared" si="50"/>
        <v>0.23948415510363119</v>
      </c>
      <c r="R149" s="22">
        <f t="shared" si="51"/>
        <v>0</v>
      </c>
      <c r="S149" s="29">
        <f t="shared" si="42"/>
        <v>0</v>
      </c>
      <c r="T149" s="19">
        <f t="shared" si="52"/>
        <v>0</v>
      </c>
      <c r="U149" s="51">
        <f t="shared" si="43"/>
        <v>0</v>
      </c>
      <c r="V149" s="51">
        <f t="shared" si="41"/>
        <v>2</v>
      </c>
      <c r="W149" s="47">
        <f t="shared" si="58"/>
        <v>1</v>
      </c>
      <c r="X149" s="47">
        <f t="shared" si="59"/>
        <v>63</v>
      </c>
      <c r="Y149" s="32"/>
      <c r="Z149" s="20">
        <f t="shared" si="53"/>
        <v>8.7235214183935469E-2</v>
      </c>
      <c r="AA149" s="20">
        <f t="shared" si="54"/>
        <v>0.43617607091967736</v>
      </c>
      <c r="AB149" s="20">
        <f t="shared" si="55"/>
        <v>0.30532324964377416</v>
      </c>
      <c r="AC149" s="20">
        <f t="shared" si="56"/>
        <v>0.13957634269429675</v>
      </c>
      <c r="AD149" s="41">
        <f t="shared" si="57"/>
        <v>5.2341128510361282E-2</v>
      </c>
    </row>
    <row r="150" spans="1:30" ht="15" thickBot="1">
      <c r="A150" s="64"/>
      <c r="B150" s="67"/>
      <c r="C150" s="14">
        <v>66</v>
      </c>
      <c r="D150" s="15">
        <v>1</v>
      </c>
      <c r="E150" s="14">
        <v>6.1</v>
      </c>
      <c r="F150" s="14">
        <v>2.8</v>
      </c>
      <c r="G150" s="14">
        <v>4.7</v>
      </c>
      <c r="H150" s="14">
        <v>1.2</v>
      </c>
      <c r="I150" s="14">
        <v>1</v>
      </c>
      <c r="J150" s="31"/>
      <c r="K150" s="100">
        <f t="shared" si="44"/>
        <v>0.25117070554116921</v>
      </c>
      <c r="L150" s="90">
        <f t="shared" si="45"/>
        <v>-0.41374703822181602</v>
      </c>
      <c r="M150" s="90">
        <f t="shared" si="46"/>
        <v>-0.48448161202441276</v>
      </c>
      <c r="N150" s="90">
        <f t="shared" si="47"/>
        <v>0.96346470733470158</v>
      </c>
      <c r="O150" s="90">
        <f t="shared" si="48"/>
        <v>0.76174921538462681</v>
      </c>
      <c r="P150" s="100">
        <f t="shared" si="49"/>
        <v>1.8131484416543859</v>
      </c>
      <c r="Q150" s="100">
        <f t="shared" si="50"/>
        <v>0.85974196155608051</v>
      </c>
      <c r="R150" s="22">
        <f t="shared" si="51"/>
        <v>1</v>
      </c>
      <c r="S150" s="29">
        <f t="shared" si="42"/>
        <v>0</v>
      </c>
      <c r="T150" s="19">
        <f t="shared" si="52"/>
        <v>0</v>
      </c>
      <c r="U150" s="51">
        <f t="shared" si="43"/>
        <v>0</v>
      </c>
      <c r="V150" s="51">
        <f t="shared" si="41"/>
        <v>2</v>
      </c>
      <c r="W150" s="47">
        <f t="shared" si="58"/>
        <v>1</v>
      </c>
      <c r="X150" s="47">
        <f t="shared" si="59"/>
        <v>64</v>
      </c>
      <c r="Y150" s="32"/>
      <c r="Z150" s="20">
        <f t="shared" si="53"/>
        <v>-3.3826233410480307E-2</v>
      </c>
      <c r="AA150" s="20">
        <f t="shared" si="54"/>
        <v>-0.20634002380392985</v>
      </c>
      <c r="AB150" s="20">
        <f t="shared" si="55"/>
        <v>-9.471345354934485E-2</v>
      </c>
      <c r="AC150" s="20">
        <f t="shared" si="56"/>
        <v>-0.15898329702925745</v>
      </c>
      <c r="AD150" s="41">
        <f t="shared" si="57"/>
        <v>-4.0591480092576369E-2</v>
      </c>
    </row>
    <row r="151" spans="1:30" ht="15" thickBot="1">
      <c r="A151" s="64"/>
      <c r="B151" s="67"/>
      <c r="C151" s="14">
        <v>67</v>
      </c>
      <c r="D151" s="15">
        <v>1</v>
      </c>
      <c r="E151" s="14">
        <v>4.8</v>
      </c>
      <c r="F151" s="14">
        <v>3.4</v>
      </c>
      <c r="G151" s="14">
        <v>1.9</v>
      </c>
      <c r="H151" s="14">
        <v>0.2</v>
      </c>
      <c r="I151" s="14">
        <v>0</v>
      </c>
      <c r="J151" s="31"/>
      <c r="K151" s="100">
        <f t="shared" si="44"/>
        <v>0.25455332888221727</v>
      </c>
      <c r="L151" s="90">
        <f t="shared" si="45"/>
        <v>-0.39311303584142304</v>
      </c>
      <c r="M151" s="90">
        <f t="shared" si="46"/>
        <v>-0.47501026666947826</v>
      </c>
      <c r="N151" s="90">
        <f t="shared" si="47"/>
        <v>0.97936303703762728</v>
      </c>
      <c r="O151" s="90">
        <f t="shared" si="48"/>
        <v>0.76580836339388447</v>
      </c>
      <c r="P151" s="100">
        <f t="shared" si="49"/>
        <v>-1.2334727067825706</v>
      </c>
      <c r="Q151" s="100">
        <f t="shared" si="50"/>
        <v>0.22557419883980215</v>
      </c>
      <c r="R151" s="22">
        <f t="shared" si="51"/>
        <v>0</v>
      </c>
      <c r="S151" s="29">
        <f t="shared" si="42"/>
        <v>0</v>
      </c>
      <c r="T151" s="19">
        <f t="shared" si="52"/>
        <v>0</v>
      </c>
      <c r="U151" s="51">
        <f t="shared" si="43"/>
        <v>0</v>
      </c>
      <c r="V151" s="51">
        <f t="shared" ref="V151:V164" si="60">V150+U151</f>
        <v>2</v>
      </c>
      <c r="W151" s="47">
        <f t="shared" si="58"/>
        <v>1</v>
      </c>
      <c r="X151" s="47">
        <f t="shared" si="59"/>
        <v>65</v>
      </c>
      <c r="Y151" s="32"/>
      <c r="Z151" s="20">
        <f t="shared" si="53"/>
        <v>7.8811329987400328E-2</v>
      </c>
      <c r="AA151" s="20">
        <f t="shared" si="54"/>
        <v>0.37829438393952158</v>
      </c>
      <c r="AB151" s="20">
        <f t="shared" si="55"/>
        <v>0.26795852195716113</v>
      </c>
      <c r="AC151" s="20">
        <f t="shared" si="56"/>
        <v>0.14974152697606061</v>
      </c>
      <c r="AD151" s="41">
        <f t="shared" si="57"/>
        <v>1.5762265997480065E-2</v>
      </c>
    </row>
    <row r="152" spans="1:30" ht="15" thickBot="1">
      <c r="A152" s="64"/>
      <c r="B152" s="67"/>
      <c r="C152" s="14">
        <v>68</v>
      </c>
      <c r="D152" s="15">
        <v>1</v>
      </c>
      <c r="E152" s="14">
        <v>5.6</v>
      </c>
      <c r="F152" s="14">
        <v>2.7</v>
      </c>
      <c r="G152" s="14">
        <v>4.2</v>
      </c>
      <c r="H152" s="14">
        <v>1.3</v>
      </c>
      <c r="I152" s="14">
        <v>1</v>
      </c>
      <c r="J152" s="31"/>
      <c r="K152" s="100">
        <f t="shared" si="44"/>
        <v>0.24667219588347725</v>
      </c>
      <c r="L152" s="90">
        <f t="shared" si="45"/>
        <v>-0.43094247423537518</v>
      </c>
      <c r="M152" s="90">
        <f t="shared" si="46"/>
        <v>-0.50180611886519433</v>
      </c>
      <c r="N152" s="90">
        <f t="shared" si="47"/>
        <v>0.96438888434002124</v>
      </c>
      <c r="O152" s="90">
        <f t="shared" si="48"/>
        <v>0.76423213679413649</v>
      </c>
      <c r="P152" s="100">
        <f t="shared" si="49"/>
        <v>1.5224529112898191</v>
      </c>
      <c r="Q152" s="100">
        <f t="shared" si="50"/>
        <v>0.82089940029195596</v>
      </c>
      <c r="R152" s="22">
        <f t="shared" si="51"/>
        <v>1</v>
      </c>
      <c r="S152" s="29">
        <f t="shared" si="42"/>
        <v>0</v>
      </c>
      <c r="T152" s="19">
        <f t="shared" si="52"/>
        <v>0</v>
      </c>
      <c r="U152" s="51">
        <f t="shared" si="43"/>
        <v>0</v>
      </c>
      <c r="V152" s="51">
        <f t="shared" si="60"/>
        <v>2</v>
      </c>
      <c r="W152" s="47">
        <f t="shared" si="58"/>
        <v>1</v>
      </c>
      <c r="X152" s="47">
        <f t="shared" si="59"/>
        <v>66</v>
      </c>
      <c r="Y152" s="32"/>
      <c r="Z152" s="20">
        <f t="shared" si="53"/>
        <v>-5.2664020868849658E-2</v>
      </c>
      <c r="AA152" s="20">
        <f t="shared" si="54"/>
        <v>-0.29491851686555809</v>
      </c>
      <c r="AB152" s="20">
        <f t="shared" si="55"/>
        <v>-0.1421928563458941</v>
      </c>
      <c r="AC152" s="20">
        <f t="shared" si="56"/>
        <v>-0.22118888764916858</v>
      </c>
      <c r="AD152" s="41">
        <f t="shared" si="57"/>
        <v>-6.8463227129504561E-2</v>
      </c>
    </row>
    <row r="153" spans="1:30" ht="15" thickBot="1">
      <c r="A153" s="64"/>
      <c r="B153" s="67"/>
      <c r="C153" s="14">
        <v>69</v>
      </c>
      <c r="D153" s="15">
        <v>1</v>
      </c>
      <c r="E153" s="14">
        <v>6.2</v>
      </c>
      <c r="F153" s="14">
        <v>2.9</v>
      </c>
      <c r="G153" s="14">
        <v>4.3</v>
      </c>
      <c r="H153" s="14">
        <v>1.3</v>
      </c>
      <c r="I153" s="14">
        <v>1</v>
      </c>
      <c r="J153" s="31"/>
      <c r="K153" s="100">
        <f t="shared" si="44"/>
        <v>0.25193859797036222</v>
      </c>
      <c r="L153" s="90">
        <f t="shared" si="45"/>
        <v>-0.40145062254881936</v>
      </c>
      <c r="M153" s="90">
        <f t="shared" si="46"/>
        <v>-0.48758683323060492</v>
      </c>
      <c r="N153" s="90">
        <f t="shared" si="47"/>
        <v>0.98650777310493809</v>
      </c>
      <c r="O153" s="90">
        <f t="shared" si="48"/>
        <v>0.77107845950708698</v>
      </c>
      <c r="P153" s="100">
        <f t="shared" si="49"/>
        <v>1.5933283435093746</v>
      </c>
      <c r="Q153" s="100">
        <f t="shared" si="50"/>
        <v>0.83108386251786026</v>
      </c>
      <c r="R153" s="22">
        <f t="shared" si="51"/>
        <v>1</v>
      </c>
      <c r="S153" s="29">
        <f t="shared" si="42"/>
        <v>0</v>
      </c>
      <c r="T153" s="19">
        <f t="shared" si="52"/>
        <v>0</v>
      </c>
      <c r="U153" s="51">
        <f t="shared" si="43"/>
        <v>0</v>
      </c>
      <c r="V153" s="51">
        <f t="shared" si="60"/>
        <v>2</v>
      </c>
      <c r="W153" s="47">
        <f t="shared" si="58"/>
        <v>1</v>
      </c>
      <c r="X153" s="47">
        <f t="shared" si="59"/>
        <v>67</v>
      </c>
      <c r="Y153" s="32"/>
      <c r="Z153" s="20">
        <f t="shared" si="53"/>
        <v>-4.7426069057802701E-2</v>
      </c>
      <c r="AA153" s="20">
        <f t="shared" si="54"/>
        <v>-0.29404162815837676</v>
      </c>
      <c r="AB153" s="20">
        <f t="shared" si="55"/>
        <v>-0.13753560026762782</v>
      </c>
      <c r="AC153" s="20">
        <f t="shared" si="56"/>
        <v>-0.20393209694855161</v>
      </c>
      <c r="AD153" s="41">
        <f t="shared" si="57"/>
        <v>-6.1653889775143515E-2</v>
      </c>
    </row>
    <row r="154" spans="1:30" ht="15" thickBot="1">
      <c r="A154" s="64"/>
      <c r="B154" s="67"/>
      <c r="C154" s="14">
        <v>70</v>
      </c>
      <c r="D154" s="15">
        <v>1</v>
      </c>
      <c r="E154" s="14">
        <v>4.9000000000000004</v>
      </c>
      <c r="F154" s="14">
        <v>3</v>
      </c>
      <c r="G154" s="14">
        <v>1.4</v>
      </c>
      <c r="H154" s="14">
        <v>0.2</v>
      </c>
      <c r="I154" s="14">
        <v>0</v>
      </c>
      <c r="J154" s="31"/>
      <c r="K154" s="100">
        <f t="shared" si="44"/>
        <v>0.25668120487614249</v>
      </c>
      <c r="L154" s="90">
        <f t="shared" si="45"/>
        <v>-0.37204645973298167</v>
      </c>
      <c r="M154" s="90">
        <f t="shared" si="46"/>
        <v>-0.47383327320384216</v>
      </c>
      <c r="N154" s="90">
        <f t="shared" si="47"/>
        <v>1.0069009827997932</v>
      </c>
      <c r="O154" s="90">
        <f t="shared" si="48"/>
        <v>0.77724384848460137</v>
      </c>
      <c r="P154" s="100">
        <f t="shared" si="49"/>
        <v>-1.4227361218103638</v>
      </c>
      <c r="Q154" s="100">
        <f t="shared" si="50"/>
        <v>0.1942330043333064</v>
      </c>
      <c r="R154" s="22">
        <f t="shared" si="51"/>
        <v>0</v>
      </c>
      <c r="S154" s="29">
        <f t="shared" si="42"/>
        <v>0</v>
      </c>
      <c r="T154" s="19">
        <f t="shared" si="52"/>
        <v>0</v>
      </c>
      <c r="U154" s="51">
        <f t="shared" si="43"/>
        <v>0</v>
      </c>
      <c r="V154" s="51">
        <f t="shared" si="60"/>
        <v>2</v>
      </c>
      <c r="W154" s="47">
        <f t="shared" si="58"/>
        <v>1</v>
      </c>
      <c r="X154" s="47">
        <f t="shared" si="59"/>
        <v>68</v>
      </c>
      <c r="Y154" s="32"/>
      <c r="Z154" s="20">
        <f t="shared" si="53"/>
        <v>6.0797472618107931E-2</v>
      </c>
      <c r="AA154" s="20">
        <f t="shared" si="54"/>
        <v>0.29790761582872888</v>
      </c>
      <c r="AB154" s="20">
        <f t="shared" si="55"/>
        <v>0.18239241785432381</v>
      </c>
      <c r="AC154" s="20">
        <f t="shared" si="56"/>
        <v>8.5116461665351098E-2</v>
      </c>
      <c r="AD154" s="41">
        <f t="shared" si="57"/>
        <v>1.2159494523621587E-2</v>
      </c>
    </row>
    <row r="155" spans="1:30" ht="15" thickBot="1">
      <c r="A155" s="64"/>
      <c r="B155" s="67"/>
      <c r="C155" s="14">
        <v>71</v>
      </c>
      <c r="D155" s="15">
        <v>1</v>
      </c>
      <c r="E155" s="14">
        <v>5</v>
      </c>
      <c r="F155" s="14">
        <v>3.6</v>
      </c>
      <c r="G155" s="14">
        <v>1.4</v>
      </c>
      <c r="H155" s="14">
        <v>0.2</v>
      </c>
      <c r="I155" s="14">
        <v>0</v>
      </c>
      <c r="J155" s="31"/>
      <c r="K155" s="100">
        <f t="shared" si="44"/>
        <v>0.25060145761433167</v>
      </c>
      <c r="L155" s="90">
        <f t="shared" si="45"/>
        <v>-0.40183722131585453</v>
      </c>
      <c r="M155" s="90">
        <f t="shared" si="46"/>
        <v>-0.49207251498927457</v>
      </c>
      <c r="N155" s="90">
        <f t="shared" si="47"/>
        <v>0.99838933663325813</v>
      </c>
      <c r="O155" s="90">
        <f t="shared" si="48"/>
        <v>0.77602789903223923</v>
      </c>
      <c r="P155" s="100">
        <f t="shared" si="49"/>
        <v>-1.9770950518333201</v>
      </c>
      <c r="Q155" s="100">
        <f t="shared" si="50"/>
        <v>0.12162884785199411</v>
      </c>
      <c r="R155" s="22">
        <f t="shared" si="51"/>
        <v>0</v>
      </c>
      <c r="S155" s="29">
        <f t="shared" si="42"/>
        <v>0</v>
      </c>
      <c r="T155" s="19">
        <f t="shared" si="52"/>
        <v>0</v>
      </c>
      <c r="U155" s="51">
        <f t="shared" si="43"/>
        <v>0</v>
      </c>
      <c r="V155" s="51">
        <f t="shared" si="60"/>
        <v>2</v>
      </c>
      <c r="W155" s="47">
        <f t="shared" si="58"/>
        <v>1</v>
      </c>
      <c r="X155" s="47">
        <f t="shared" si="59"/>
        <v>69</v>
      </c>
      <c r="Y155" s="32"/>
      <c r="Z155" s="20">
        <f t="shared" si="53"/>
        <v>2.5988501897420687E-2</v>
      </c>
      <c r="AA155" s="20">
        <f t="shared" si="54"/>
        <v>0.12994250948710342</v>
      </c>
      <c r="AB155" s="20">
        <f t="shared" si="55"/>
        <v>9.3558606830714472E-2</v>
      </c>
      <c r="AC155" s="20">
        <f t="shared" si="56"/>
        <v>3.638390265638896E-2</v>
      </c>
      <c r="AD155" s="41">
        <f t="shared" si="57"/>
        <v>5.1977003794841381E-3</v>
      </c>
    </row>
    <row r="156" spans="1:30" ht="15" thickBot="1">
      <c r="A156" s="64"/>
      <c r="B156" s="67"/>
      <c r="C156" s="14">
        <v>72</v>
      </c>
      <c r="D156" s="15">
        <v>1</v>
      </c>
      <c r="E156" s="14">
        <v>5.0999999999999996</v>
      </c>
      <c r="F156" s="14">
        <v>2.5</v>
      </c>
      <c r="G156" s="14">
        <v>3</v>
      </c>
      <c r="H156" s="14">
        <v>1.1000000000000001</v>
      </c>
      <c r="I156" s="14">
        <v>1</v>
      </c>
      <c r="J156" s="31"/>
      <c r="K156" s="100">
        <f t="shared" si="44"/>
        <v>0.2480026074245896</v>
      </c>
      <c r="L156" s="90">
        <f t="shared" si="45"/>
        <v>-0.41483147226456485</v>
      </c>
      <c r="M156" s="90">
        <f t="shared" si="46"/>
        <v>-0.50142837567234599</v>
      </c>
      <c r="N156" s="90">
        <f t="shared" si="47"/>
        <v>0.99475094636761918</v>
      </c>
      <c r="O156" s="90">
        <f t="shared" si="48"/>
        <v>0.77550812899429078</v>
      </c>
      <c r="P156" s="100">
        <f t="shared" si="49"/>
        <v>0.71610294069102143</v>
      </c>
      <c r="Q156" s="100">
        <f t="shared" si="50"/>
        <v>0.67174828148902044</v>
      </c>
      <c r="R156" s="22">
        <f t="shared" si="51"/>
        <v>1</v>
      </c>
      <c r="S156" s="29">
        <f t="shared" si="42"/>
        <v>0</v>
      </c>
      <c r="T156" s="19">
        <f t="shared" si="52"/>
        <v>0</v>
      </c>
      <c r="U156" s="51">
        <f t="shared" si="43"/>
        <v>0</v>
      </c>
      <c r="V156" s="51">
        <f t="shared" si="60"/>
        <v>2</v>
      </c>
      <c r="W156" s="47">
        <f t="shared" si="58"/>
        <v>1</v>
      </c>
      <c r="X156" s="47">
        <f t="shared" si="59"/>
        <v>70</v>
      </c>
      <c r="Y156" s="32"/>
      <c r="Z156" s="20">
        <f t="shared" si="53"/>
        <v>-0.14476066737638563</v>
      </c>
      <c r="AA156" s="20">
        <f t="shared" si="54"/>
        <v>-0.73827940361956668</v>
      </c>
      <c r="AB156" s="20">
        <f t="shared" si="55"/>
        <v>-0.36190166844096405</v>
      </c>
      <c r="AC156" s="20">
        <f t="shared" si="56"/>
        <v>-0.43428200212915691</v>
      </c>
      <c r="AD156" s="41">
        <f t="shared" si="57"/>
        <v>-0.1592367341140242</v>
      </c>
    </row>
    <row r="157" spans="1:30" ht="15" thickBot="1">
      <c r="A157" s="64"/>
      <c r="B157" s="67"/>
      <c r="C157" s="14">
        <v>73</v>
      </c>
      <c r="D157" s="15">
        <v>1</v>
      </c>
      <c r="E157" s="14">
        <v>5</v>
      </c>
      <c r="F157" s="14">
        <v>3.4</v>
      </c>
      <c r="G157" s="14">
        <v>1.6</v>
      </c>
      <c r="H157" s="14">
        <v>0.4</v>
      </c>
      <c r="I157" s="14">
        <v>0</v>
      </c>
      <c r="J157" s="31"/>
      <c r="K157" s="100">
        <f t="shared" si="44"/>
        <v>0.26247867416222814</v>
      </c>
      <c r="L157" s="90">
        <f t="shared" si="45"/>
        <v>-0.34100353190260818</v>
      </c>
      <c r="M157" s="90">
        <f t="shared" si="46"/>
        <v>-0.46523820882824957</v>
      </c>
      <c r="N157" s="90">
        <f t="shared" si="47"/>
        <v>1.0381791465805348</v>
      </c>
      <c r="O157" s="90">
        <f t="shared" si="48"/>
        <v>0.79143180240569322</v>
      </c>
      <c r="P157" s="100">
        <f t="shared" si="49"/>
        <v>-1.0466895398757283</v>
      </c>
      <c r="Q157" s="100">
        <f t="shared" si="50"/>
        <v>0.259861306550072</v>
      </c>
      <c r="R157" s="22">
        <f t="shared" si="51"/>
        <v>0</v>
      </c>
      <c r="S157" s="29">
        <f t="shared" si="42"/>
        <v>0</v>
      </c>
      <c r="T157" s="19">
        <f t="shared" si="52"/>
        <v>0</v>
      </c>
      <c r="U157" s="51">
        <f t="shared" si="43"/>
        <v>0</v>
      </c>
      <c r="V157" s="51">
        <f t="shared" si="60"/>
        <v>2</v>
      </c>
      <c r="W157" s="47">
        <f t="shared" si="58"/>
        <v>1</v>
      </c>
      <c r="X157" s="47">
        <f t="shared" si="59"/>
        <v>71</v>
      </c>
      <c r="Y157" s="32"/>
      <c r="Z157" s="20">
        <f t="shared" si="53"/>
        <v>9.9960021344485603E-2</v>
      </c>
      <c r="AA157" s="20">
        <f t="shared" si="54"/>
        <v>0.49980010672242803</v>
      </c>
      <c r="AB157" s="20">
        <f t="shared" si="55"/>
        <v>0.33986407257125106</v>
      </c>
      <c r="AC157" s="20">
        <f t="shared" si="56"/>
        <v>0.15993603415117696</v>
      </c>
      <c r="AD157" s="41">
        <f t="shared" si="57"/>
        <v>3.9984008537794241E-2</v>
      </c>
    </row>
    <row r="158" spans="1:30" ht="15" thickBot="1">
      <c r="A158" s="64"/>
      <c r="B158" s="67"/>
      <c r="C158" s="14">
        <v>74</v>
      </c>
      <c r="D158" s="15">
        <v>1</v>
      </c>
      <c r="E158" s="14">
        <v>5.2</v>
      </c>
      <c r="F158" s="14">
        <v>3.5</v>
      </c>
      <c r="G158" s="14">
        <v>1.5</v>
      </c>
      <c r="H158" s="14">
        <v>0.2</v>
      </c>
      <c r="I158" s="14">
        <v>0</v>
      </c>
      <c r="J158" s="31"/>
      <c r="K158" s="100">
        <f t="shared" si="44"/>
        <v>0.25248267202777958</v>
      </c>
      <c r="L158" s="90">
        <f t="shared" si="45"/>
        <v>-0.39098354257485102</v>
      </c>
      <c r="M158" s="90">
        <f t="shared" si="46"/>
        <v>-0.49922461608537466</v>
      </c>
      <c r="N158" s="90">
        <f t="shared" si="47"/>
        <v>1.022185543165417</v>
      </c>
      <c r="O158" s="90">
        <f t="shared" si="48"/>
        <v>0.78743340155191377</v>
      </c>
      <c r="P158" s="100">
        <f t="shared" si="49"/>
        <v>-1.8371529106017488</v>
      </c>
      <c r="Q158" s="100">
        <f t="shared" si="50"/>
        <v>0.13738836089668729</v>
      </c>
      <c r="R158" s="22">
        <f t="shared" si="51"/>
        <v>0</v>
      </c>
      <c r="S158" s="29">
        <f t="shared" si="42"/>
        <v>0</v>
      </c>
      <c r="T158" s="19">
        <f t="shared" si="52"/>
        <v>0</v>
      </c>
      <c r="U158" s="51">
        <f t="shared" si="43"/>
        <v>0</v>
      </c>
      <c r="V158" s="51">
        <f t="shared" si="60"/>
        <v>2</v>
      </c>
      <c r="W158" s="47">
        <f t="shared" si="58"/>
        <v>1</v>
      </c>
      <c r="X158" s="47">
        <f t="shared" si="59"/>
        <v>72</v>
      </c>
      <c r="Y158" s="32"/>
      <c r="Z158" s="20">
        <f t="shared" si="53"/>
        <v>3.256455845110786E-2</v>
      </c>
      <c r="AA158" s="20">
        <f t="shared" si="54"/>
        <v>0.16933570394576089</v>
      </c>
      <c r="AB158" s="20">
        <f t="shared" si="55"/>
        <v>0.11397595457887751</v>
      </c>
      <c r="AC158" s="20">
        <f t="shared" si="56"/>
        <v>4.8846837676661786E-2</v>
      </c>
      <c r="AD158" s="41">
        <f t="shared" si="57"/>
        <v>6.5129116902215723E-3</v>
      </c>
    </row>
    <row r="159" spans="1:30" ht="15" thickBot="1">
      <c r="A159" s="64"/>
      <c r="B159" s="67"/>
      <c r="C159" s="14">
        <v>75</v>
      </c>
      <c r="D159" s="15">
        <v>1</v>
      </c>
      <c r="E159" s="14">
        <v>5.7</v>
      </c>
      <c r="F159" s="14">
        <v>2.6</v>
      </c>
      <c r="G159" s="14">
        <v>3.5</v>
      </c>
      <c r="H159" s="14">
        <v>1</v>
      </c>
      <c r="I159" s="14">
        <v>1</v>
      </c>
      <c r="J159" s="31"/>
      <c r="K159" s="100">
        <f t="shared" si="44"/>
        <v>0.2492262161826688</v>
      </c>
      <c r="L159" s="90">
        <f t="shared" si="45"/>
        <v>-0.40791711296942712</v>
      </c>
      <c r="M159" s="90">
        <f t="shared" si="46"/>
        <v>-0.51062221154326237</v>
      </c>
      <c r="N159" s="90">
        <f t="shared" si="47"/>
        <v>1.0173008593977508</v>
      </c>
      <c r="O159" s="90">
        <f t="shared" si="48"/>
        <v>0.78678211038289159</v>
      </c>
      <c r="P159" s="100">
        <f t="shared" si="49"/>
        <v>0.94381604051947154</v>
      </c>
      <c r="Q159" s="100">
        <f t="shared" si="50"/>
        <v>0.7198698349442344</v>
      </c>
      <c r="R159" s="22">
        <f t="shared" si="51"/>
        <v>1</v>
      </c>
      <c r="S159" s="29">
        <f t="shared" si="42"/>
        <v>0</v>
      </c>
      <c r="T159" s="19">
        <f t="shared" si="52"/>
        <v>0</v>
      </c>
      <c r="U159" s="51">
        <f t="shared" si="43"/>
        <v>0</v>
      </c>
      <c r="V159" s="51">
        <f t="shared" si="60"/>
        <v>2</v>
      </c>
      <c r="W159" s="47">
        <f t="shared" si="58"/>
        <v>1</v>
      </c>
      <c r="X159" s="47">
        <f t="shared" si="59"/>
        <v>73</v>
      </c>
      <c r="Y159" s="32"/>
      <c r="Z159" s="20">
        <f t="shared" si="53"/>
        <v>-0.11298056063755593</v>
      </c>
      <c r="AA159" s="20">
        <f t="shared" si="54"/>
        <v>-0.64398919563406887</v>
      </c>
      <c r="AB159" s="20">
        <f t="shared" si="55"/>
        <v>-0.29374945765764543</v>
      </c>
      <c r="AC159" s="20">
        <f t="shared" si="56"/>
        <v>-0.39543196223144578</v>
      </c>
      <c r="AD159" s="41">
        <f t="shared" si="57"/>
        <v>-0.11298056063755593</v>
      </c>
    </row>
    <row r="160" spans="1:30" ht="15" thickBot="1">
      <c r="A160" s="64"/>
      <c r="B160" s="67"/>
      <c r="C160" s="14">
        <v>76</v>
      </c>
      <c r="D160" s="15">
        <v>1</v>
      </c>
      <c r="E160" s="14">
        <v>5.0999999999999996</v>
      </c>
      <c r="F160" s="14">
        <v>3.5</v>
      </c>
      <c r="G160" s="14">
        <v>1.4</v>
      </c>
      <c r="H160" s="14">
        <v>0.3</v>
      </c>
      <c r="I160" s="14">
        <v>0</v>
      </c>
      <c r="J160" s="31"/>
      <c r="K160" s="100">
        <f t="shared" si="44"/>
        <v>0.26052427224642438</v>
      </c>
      <c r="L160" s="90">
        <f t="shared" si="45"/>
        <v>-0.34351819340602024</v>
      </c>
      <c r="M160" s="90">
        <f t="shared" si="46"/>
        <v>-0.48124726577749782</v>
      </c>
      <c r="N160" s="90">
        <f t="shared" si="47"/>
        <v>1.0568440556208953</v>
      </c>
      <c r="O160" s="90">
        <f t="shared" si="48"/>
        <v>0.79808016644664714</v>
      </c>
      <c r="P160" s="100">
        <f t="shared" si="49"/>
        <v>-1.4567782165422734</v>
      </c>
      <c r="Q160" s="100">
        <f t="shared" si="50"/>
        <v>0.18896058324490231</v>
      </c>
      <c r="R160" s="22">
        <f t="shared" si="51"/>
        <v>0</v>
      </c>
      <c r="S160" s="29">
        <f t="shared" si="42"/>
        <v>0</v>
      </c>
      <c r="T160" s="19">
        <f t="shared" si="52"/>
        <v>0</v>
      </c>
      <c r="U160" s="51">
        <f t="shared" si="43"/>
        <v>0</v>
      </c>
      <c r="V160" s="51">
        <f t="shared" si="60"/>
        <v>2</v>
      </c>
      <c r="W160" s="47">
        <f t="shared" si="58"/>
        <v>1</v>
      </c>
      <c r="X160" s="47">
        <f t="shared" si="59"/>
        <v>74</v>
      </c>
      <c r="Y160" s="32"/>
      <c r="Z160" s="20">
        <f t="shared" si="53"/>
        <v>5.7918112314209083E-2</v>
      </c>
      <c r="AA160" s="20">
        <f t="shared" si="54"/>
        <v>0.29538237280246632</v>
      </c>
      <c r="AB160" s="20">
        <f t="shared" si="55"/>
        <v>0.2027133930997318</v>
      </c>
      <c r="AC160" s="20">
        <f t="shared" si="56"/>
        <v>8.1085357239892714E-2</v>
      </c>
      <c r="AD160" s="41">
        <f t="shared" si="57"/>
        <v>1.7375433694262723E-2</v>
      </c>
    </row>
    <row r="161" spans="1:30" ht="15" thickBot="1">
      <c r="A161" s="64"/>
      <c r="B161" s="67"/>
      <c r="C161" s="14">
        <v>77</v>
      </c>
      <c r="D161" s="15">
        <v>1</v>
      </c>
      <c r="E161" s="14">
        <v>5.5</v>
      </c>
      <c r="F161" s="14">
        <v>3.5</v>
      </c>
      <c r="G161" s="14">
        <v>1.3</v>
      </c>
      <c r="H161" s="14">
        <v>0.2</v>
      </c>
      <c r="I161" s="14">
        <v>0</v>
      </c>
      <c r="J161" s="31"/>
      <c r="K161" s="100">
        <f t="shared" si="44"/>
        <v>0.25473246101500346</v>
      </c>
      <c r="L161" s="90">
        <f t="shared" si="45"/>
        <v>-0.37305643068626687</v>
      </c>
      <c r="M161" s="90">
        <f t="shared" si="46"/>
        <v>-0.50151860508747104</v>
      </c>
      <c r="N161" s="90">
        <f t="shared" si="47"/>
        <v>1.0487355198969062</v>
      </c>
      <c r="O161" s="90">
        <f t="shared" si="48"/>
        <v>0.79634262307722092</v>
      </c>
      <c r="P161" s="100">
        <f t="shared" si="49"/>
        <v>-2.0297683250841905</v>
      </c>
      <c r="Q161" s="100">
        <f t="shared" si="50"/>
        <v>0.11611269687579361</v>
      </c>
      <c r="R161" s="22">
        <f t="shared" si="51"/>
        <v>0</v>
      </c>
      <c r="S161" s="29">
        <f t="shared" si="42"/>
        <v>0</v>
      </c>
      <c r="T161" s="19">
        <f t="shared" si="52"/>
        <v>0</v>
      </c>
      <c r="U161" s="51">
        <f t="shared" si="43"/>
        <v>0</v>
      </c>
      <c r="V161" s="51">
        <f t="shared" si="60"/>
        <v>2</v>
      </c>
      <c r="W161" s="47">
        <f t="shared" si="58"/>
        <v>1</v>
      </c>
      <c r="X161" s="47">
        <f t="shared" si="59"/>
        <v>75</v>
      </c>
      <c r="Y161" s="32"/>
      <c r="Z161" s="20">
        <f t="shared" si="53"/>
        <v>2.3833417214105427E-2</v>
      </c>
      <c r="AA161" s="20">
        <f t="shared" si="54"/>
        <v>0.13108379467757986</v>
      </c>
      <c r="AB161" s="20">
        <f t="shared" si="55"/>
        <v>8.3416960249368996E-2</v>
      </c>
      <c r="AC161" s="20">
        <f t="shared" si="56"/>
        <v>3.0983442378337056E-2</v>
      </c>
      <c r="AD161" s="41">
        <f t="shared" si="57"/>
        <v>4.7666834428210861E-3</v>
      </c>
    </row>
    <row r="162" spans="1:30" ht="15" thickBot="1">
      <c r="A162" s="64"/>
      <c r="B162" s="67"/>
      <c r="C162" s="14">
        <v>78</v>
      </c>
      <c r="D162" s="15">
        <v>1</v>
      </c>
      <c r="E162" s="14">
        <v>6</v>
      </c>
      <c r="F162" s="14">
        <v>3.4</v>
      </c>
      <c r="G162" s="14">
        <v>4.5</v>
      </c>
      <c r="H162" s="14">
        <v>1.6</v>
      </c>
      <c r="I162" s="14">
        <v>1</v>
      </c>
      <c r="J162" s="31"/>
      <c r="K162" s="100">
        <f t="shared" si="44"/>
        <v>0.25234911929359294</v>
      </c>
      <c r="L162" s="90">
        <f t="shared" si="45"/>
        <v>-0.38616481015402487</v>
      </c>
      <c r="M162" s="90">
        <f t="shared" si="46"/>
        <v>-0.50986030111240799</v>
      </c>
      <c r="N162" s="90">
        <f t="shared" si="47"/>
        <v>1.0456371756590725</v>
      </c>
      <c r="O162" s="90">
        <f t="shared" si="48"/>
        <v>0.79586595473293886</v>
      </c>
      <c r="P162" s="100">
        <f t="shared" si="49"/>
        <v>2.1805880526257853</v>
      </c>
      <c r="Q162" s="100">
        <f t="shared" si="50"/>
        <v>0.89849271716134349</v>
      </c>
      <c r="R162" s="22">
        <f t="shared" si="51"/>
        <v>1</v>
      </c>
      <c r="S162" s="29">
        <f t="shared" si="42"/>
        <v>0</v>
      </c>
      <c r="T162" s="19">
        <f t="shared" si="52"/>
        <v>0</v>
      </c>
      <c r="U162" s="51">
        <f t="shared" si="43"/>
        <v>0</v>
      </c>
      <c r="V162" s="51">
        <f t="shared" si="60"/>
        <v>2</v>
      </c>
      <c r="W162" s="47">
        <f t="shared" si="58"/>
        <v>1</v>
      </c>
      <c r="X162" s="47">
        <f t="shared" si="59"/>
        <v>76</v>
      </c>
      <c r="Y162" s="32"/>
      <c r="Z162" s="20">
        <f t="shared" si="53"/>
        <v>-1.8515649978524753E-2</v>
      </c>
      <c r="AA162" s="20">
        <f t="shared" si="54"/>
        <v>-0.11109389987114851</v>
      </c>
      <c r="AB162" s="20">
        <f t="shared" si="55"/>
        <v>-6.2953209926984152E-2</v>
      </c>
      <c r="AC162" s="20">
        <f t="shared" si="56"/>
        <v>-8.332042490336139E-2</v>
      </c>
      <c r="AD162" s="41">
        <f t="shared" si="57"/>
        <v>-2.9625039965639605E-2</v>
      </c>
    </row>
    <row r="163" spans="1:30" ht="15" thickBot="1">
      <c r="A163" s="64"/>
      <c r="B163" s="67"/>
      <c r="C163" s="14">
        <v>79</v>
      </c>
      <c r="D163" s="15">
        <v>1</v>
      </c>
      <c r="E163" s="14">
        <v>5.0999999999999996</v>
      </c>
      <c r="F163" s="14">
        <v>3.7</v>
      </c>
      <c r="G163" s="14">
        <v>1.5</v>
      </c>
      <c r="H163" s="14">
        <v>0.4</v>
      </c>
      <c r="I163" s="14">
        <v>0</v>
      </c>
      <c r="J163" s="31"/>
      <c r="K163" s="100">
        <f t="shared" si="44"/>
        <v>0.25420068429144543</v>
      </c>
      <c r="L163" s="90">
        <f t="shared" si="45"/>
        <v>-0.37505542016691001</v>
      </c>
      <c r="M163" s="90">
        <f t="shared" si="46"/>
        <v>-0.50356498011970963</v>
      </c>
      <c r="N163" s="90">
        <f t="shared" si="47"/>
        <v>1.0539692181494087</v>
      </c>
      <c r="O163" s="90">
        <f t="shared" si="48"/>
        <v>0.79882845872950281</v>
      </c>
      <c r="P163" s="100">
        <f t="shared" si="49"/>
        <v>-1.6212871742868069</v>
      </c>
      <c r="Q163" s="100">
        <f t="shared" si="50"/>
        <v>0.16502742961651853</v>
      </c>
      <c r="R163" s="22">
        <f t="shared" si="51"/>
        <v>0</v>
      </c>
      <c r="S163" s="29">
        <f t="shared" si="42"/>
        <v>0</v>
      </c>
      <c r="T163" s="19">
        <f t="shared" si="52"/>
        <v>0</v>
      </c>
      <c r="U163" s="51">
        <f>IF(T163&lt;0.5, 0, 1)</f>
        <v>0</v>
      </c>
      <c r="V163" s="51">
        <f t="shared" si="60"/>
        <v>2</v>
      </c>
      <c r="W163" s="47">
        <f t="shared" si="58"/>
        <v>1</v>
      </c>
      <c r="X163" s="47">
        <f t="shared" si="59"/>
        <v>77</v>
      </c>
      <c r="Y163" s="32"/>
      <c r="Z163" s="20">
        <f t="shared" si="53"/>
        <v>4.5479373678910362E-2</v>
      </c>
      <c r="AA163" s="20">
        <f t="shared" si="54"/>
        <v>0.23194480576244283</v>
      </c>
      <c r="AB163" s="20">
        <f t="shared" si="55"/>
        <v>0.16827368261196834</v>
      </c>
      <c r="AC163" s="20">
        <f t="shared" si="56"/>
        <v>6.8219060518365543E-2</v>
      </c>
      <c r="AD163" s="41">
        <f t="shared" si="57"/>
        <v>1.8191749471564145E-2</v>
      </c>
    </row>
    <row r="164" spans="1:30" ht="15" thickBot="1">
      <c r="A164" s="65"/>
      <c r="B164" s="68"/>
      <c r="C164" s="33">
        <v>80</v>
      </c>
      <c r="D164" s="34">
        <v>1</v>
      </c>
      <c r="E164" s="33">
        <v>5</v>
      </c>
      <c r="F164" s="33">
        <v>3</v>
      </c>
      <c r="G164" s="33">
        <v>1.6</v>
      </c>
      <c r="H164" s="33">
        <v>0.2</v>
      </c>
      <c r="I164" s="33">
        <v>0</v>
      </c>
      <c r="J164" s="35"/>
      <c r="K164" s="101">
        <f t="shared" si="44"/>
        <v>0.24965274692355441</v>
      </c>
      <c r="L164" s="91">
        <f t="shared" si="45"/>
        <v>-0.39824990074315431</v>
      </c>
      <c r="M164" s="91">
        <f t="shared" si="46"/>
        <v>-0.52039234838090642</v>
      </c>
      <c r="N164" s="91">
        <f t="shared" si="47"/>
        <v>1.0471473120975721</v>
      </c>
      <c r="O164" s="91">
        <f t="shared" si="48"/>
        <v>0.79700928378234637</v>
      </c>
      <c r="P164" s="101">
        <f t="shared" si="49"/>
        <v>-1.4679362458223517</v>
      </c>
      <c r="Q164" s="101">
        <f t="shared" si="50"/>
        <v>0.18725649711521231</v>
      </c>
      <c r="R164" s="36">
        <f t="shared" si="51"/>
        <v>0</v>
      </c>
      <c r="S164" s="29">
        <f t="shared" si="42"/>
        <v>0</v>
      </c>
      <c r="T164" s="37">
        <f t="shared" si="52"/>
        <v>0</v>
      </c>
      <c r="U164" s="51">
        <f t="shared" si="43"/>
        <v>0</v>
      </c>
      <c r="V164" s="51">
        <f t="shared" si="60"/>
        <v>2</v>
      </c>
      <c r="W164" s="47">
        <f t="shared" si="58"/>
        <v>1</v>
      </c>
      <c r="X164" s="47">
        <f t="shared" si="59"/>
        <v>78</v>
      </c>
      <c r="Y164" s="38"/>
      <c r="Z164" s="42">
        <f t="shared" si="53"/>
        <v>5.6997694886993529E-2</v>
      </c>
      <c r="AA164" s="42">
        <f t="shared" si="54"/>
        <v>0.28498847443496766</v>
      </c>
      <c r="AB164" s="42">
        <f t="shared" si="55"/>
        <v>0.17099308466098059</v>
      </c>
      <c r="AC164" s="42">
        <f t="shared" si="56"/>
        <v>9.1196311819189649E-2</v>
      </c>
      <c r="AD164" s="43">
        <f t="shared" si="57"/>
        <v>1.1399538977398706E-2</v>
      </c>
    </row>
    <row r="165" spans="1:30" ht="15" thickBot="1">
      <c r="A165" s="63" t="s">
        <v>34</v>
      </c>
      <c r="B165" s="66" t="s">
        <v>38</v>
      </c>
      <c r="C165" s="24">
        <v>1</v>
      </c>
      <c r="D165" s="25">
        <v>1</v>
      </c>
      <c r="E165" s="24">
        <v>5.7</v>
      </c>
      <c r="F165" s="24">
        <v>4.4000000000000004</v>
      </c>
      <c r="G165" s="24">
        <v>1.5</v>
      </c>
      <c r="H165" s="24">
        <v>0.4</v>
      </c>
      <c r="I165" s="26">
        <v>0</v>
      </c>
      <c r="J165" s="27"/>
      <c r="K165" s="99">
        <f t="shared" si="44"/>
        <v>0.24395297743485506</v>
      </c>
      <c r="L165" s="92">
        <f t="shared" si="45"/>
        <v>-0.42674874818665109</v>
      </c>
      <c r="M165" s="92">
        <f t="shared" si="46"/>
        <v>-0.53749165684700451</v>
      </c>
      <c r="N165" s="92">
        <f t="shared" si="47"/>
        <v>1.038027680915653</v>
      </c>
      <c r="O165" s="92">
        <f t="shared" si="48"/>
        <v>0.79586932988460646</v>
      </c>
      <c r="P165" s="99">
        <f t="shared" si="49"/>
        <v>-2.6780889240285539</v>
      </c>
      <c r="Q165" s="99">
        <f t="shared" si="50"/>
        <v>6.4278726167274813E-2</v>
      </c>
      <c r="R165" s="28">
        <f t="shared" si="51"/>
        <v>0</v>
      </c>
      <c r="S165" s="29">
        <f t="shared" si="42"/>
        <v>0</v>
      </c>
      <c r="T165" s="29">
        <f t="shared" si="52"/>
        <v>0</v>
      </c>
      <c r="U165" s="51">
        <f t="shared" si="43"/>
        <v>0</v>
      </c>
      <c r="V165" s="51">
        <f>U165</f>
        <v>0</v>
      </c>
      <c r="W165" s="47">
        <f t="shared" si="58"/>
        <v>1</v>
      </c>
      <c r="X165" s="47">
        <f>W165</f>
        <v>1</v>
      </c>
      <c r="Y165" s="30"/>
      <c r="Z165" s="39">
        <f t="shared" si="53"/>
        <v>7.7323414254824342E-3</v>
      </c>
      <c r="AA165" s="39">
        <f t="shared" si="54"/>
        <v>4.4074346125249873E-2</v>
      </c>
      <c r="AB165" s="39">
        <f t="shared" si="55"/>
        <v>3.4022302272122711E-2</v>
      </c>
      <c r="AC165" s="39">
        <f t="shared" si="56"/>
        <v>1.1598512138223651E-2</v>
      </c>
      <c r="AD165" s="40">
        <f t="shared" si="57"/>
        <v>3.0929365701929737E-3</v>
      </c>
    </row>
    <row r="166" spans="1:30" ht="15" thickBot="1">
      <c r="A166" s="64"/>
      <c r="B166" s="67"/>
      <c r="C166" s="14">
        <v>2</v>
      </c>
      <c r="D166" s="15">
        <v>1</v>
      </c>
      <c r="E166" s="14">
        <v>6.9</v>
      </c>
      <c r="F166" s="14">
        <v>3.1</v>
      </c>
      <c r="G166" s="14">
        <v>4.9000000000000004</v>
      </c>
      <c r="H166" s="14">
        <v>1.5</v>
      </c>
      <c r="I166" s="14">
        <v>1</v>
      </c>
      <c r="J166" s="31"/>
      <c r="K166" s="100">
        <f t="shared" si="44"/>
        <v>0.24317974329230682</v>
      </c>
      <c r="L166" s="90">
        <f t="shared" si="45"/>
        <v>-0.43115618279917606</v>
      </c>
      <c r="M166" s="90">
        <f t="shared" si="46"/>
        <v>-0.54089388707421682</v>
      </c>
      <c r="N166" s="90">
        <f t="shared" si="47"/>
        <v>1.0368678297018306</v>
      </c>
      <c r="O166" s="90">
        <f t="shared" si="48"/>
        <v>0.7955600362275872</v>
      </c>
      <c r="P166" s="100">
        <f t="shared" si="49"/>
        <v>1.8654234519282711</v>
      </c>
      <c r="Q166" s="100">
        <f t="shared" si="50"/>
        <v>0.86592784405679424</v>
      </c>
      <c r="R166" s="22">
        <f t="shared" si="51"/>
        <v>1</v>
      </c>
      <c r="S166" s="29">
        <f t="shared" si="42"/>
        <v>0</v>
      </c>
      <c r="T166" s="19">
        <f t="shared" si="52"/>
        <v>0</v>
      </c>
      <c r="U166" s="51">
        <f t="shared" si="43"/>
        <v>0</v>
      </c>
      <c r="V166" s="51">
        <f>V165+U166</f>
        <v>0</v>
      </c>
      <c r="W166" s="47">
        <f t="shared" si="58"/>
        <v>1</v>
      </c>
      <c r="X166" s="47">
        <f t="shared" si="59"/>
        <v>2</v>
      </c>
      <c r="Y166" s="32"/>
      <c r="Z166" s="20">
        <f t="shared" si="53"/>
        <v>-3.1130700019059963E-2</v>
      </c>
      <c r="AA166" s="20">
        <f t="shared" si="54"/>
        <v>-0.21480183013151374</v>
      </c>
      <c r="AB166" s="20">
        <f t="shared" si="55"/>
        <v>-9.650517005908589E-2</v>
      </c>
      <c r="AC166" s="20">
        <f t="shared" si="56"/>
        <v>-0.15254043009339383</v>
      </c>
      <c r="AD166" s="41">
        <f t="shared" si="57"/>
        <v>-4.6696050028589946E-2</v>
      </c>
    </row>
    <row r="167" spans="1:30" ht="15" thickBot="1">
      <c r="A167" s="64"/>
      <c r="B167" s="67"/>
      <c r="C167" s="14">
        <v>3</v>
      </c>
      <c r="D167" s="15">
        <v>1</v>
      </c>
      <c r="E167" s="14">
        <v>5</v>
      </c>
      <c r="F167" s="14">
        <v>2</v>
      </c>
      <c r="G167" s="14">
        <v>3.5</v>
      </c>
      <c r="H167" s="14">
        <v>1</v>
      </c>
      <c r="I167" s="14">
        <v>1</v>
      </c>
      <c r="J167" s="31"/>
      <c r="K167" s="100">
        <f t="shared" si="44"/>
        <v>0.24629281329421282</v>
      </c>
      <c r="L167" s="90">
        <f t="shared" si="45"/>
        <v>-0.4096759997860247</v>
      </c>
      <c r="M167" s="90">
        <f t="shared" si="46"/>
        <v>-0.53124337006830824</v>
      </c>
      <c r="N167" s="90">
        <f t="shared" si="47"/>
        <v>1.0521218727111699</v>
      </c>
      <c r="O167" s="90">
        <f t="shared" si="48"/>
        <v>0.80022964123044615</v>
      </c>
      <c r="P167" s="100">
        <f t="shared" si="49"/>
        <v>1.6180822699470137</v>
      </c>
      <c r="Q167" s="100">
        <f t="shared" si="50"/>
        <v>0.8345304815629716</v>
      </c>
      <c r="R167" s="22">
        <f t="shared" si="51"/>
        <v>1</v>
      </c>
      <c r="S167" s="29">
        <f t="shared" si="42"/>
        <v>0</v>
      </c>
      <c r="T167" s="19">
        <f t="shared" si="52"/>
        <v>0</v>
      </c>
      <c r="U167" s="51">
        <f t="shared" si="43"/>
        <v>0</v>
      </c>
      <c r="V167" s="51">
        <f t="shared" ref="V167:V230" si="61">V166+U167</f>
        <v>0</v>
      </c>
      <c r="W167" s="47">
        <f t="shared" si="58"/>
        <v>1</v>
      </c>
      <c r="X167" s="47">
        <f t="shared" si="59"/>
        <v>3</v>
      </c>
      <c r="Y167" s="32"/>
      <c r="Z167" s="20">
        <f t="shared" si="53"/>
        <v>-4.5699158776780102E-2</v>
      </c>
      <c r="AA167" s="20">
        <f t="shared" si="54"/>
        <v>-0.22849579388390051</v>
      </c>
      <c r="AB167" s="20">
        <f t="shared" si="55"/>
        <v>-9.1398317553560204E-2</v>
      </c>
      <c r="AC167" s="20">
        <f t="shared" si="56"/>
        <v>-0.15994705571873036</v>
      </c>
      <c r="AD167" s="41">
        <f t="shared" si="57"/>
        <v>-4.5699158776780102E-2</v>
      </c>
    </row>
    <row r="168" spans="1:30" ht="15" thickBot="1">
      <c r="A168" s="64"/>
      <c r="B168" s="67"/>
      <c r="C168" s="14">
        <v>4</v>
      </c>
      <c r="D168" s="15">
        <v>1</v>
      </c>
      <c r="E168" s="14">
        <v>5.6</v>
      </c>
      <c r="F168" s="14">
        <v>3</v>
      </c>
      <c r="G168" s="14">
        <v>4.5</v>
      </c>
      <c r="H168" s="14">
        <v>1.5</v>
      </c>
      <c r="I168" s="14">
        <v>1</v>
      </c>
      <c r="J168" s="31"/>
      <c r="K168" s="100">
        <f t="shared" si="44"/>
        <v>0.25086272917189084</v>
      </c>
      <c r="L168" s="90">
        <f t="shared" si="45"/>
        <v>-0.38682642039763465</v>
      </c>
      <c r="M168" s="90">
        <f t="shared" si="46"/>
        <v>-0.5221035383129522</v>
      </c>
      <c r="N168" s="90">
        <f t="shared" si="47"/>
        <v>1.0681165782830429</v>
      </c>
      <c r="O168" s="90">
        <f t="shared" si="48"/>
        <v>0.80479955710812412</v>
      </c>
      <c r="P168" s="100">
        <f t="shared" si="49"/>
        <v>2.5320480979421593</v>
      </c>
      <c r="Q168" s="100">
        <f t="shared" si="50"/>
        <v>0.92635819402015618</v>
      </c>
      <c r="R168" s="22">
        <f t="shared" si="51"/>
        <v>1</v>
      </c>
      <c r="S168" s="29">
        <f t="shared" si="42"/>
        <v>0</v>
      </c>
      <c r="T168" s="19">
        <f t="shared" si="52"/>
        <v>0</v>
      </c>
      <c r="U168" s="51">
        <f t="shared" si="43"/>
        <v>0</v>
      </c>
      <c r="V168" s="51">
        <f t="shared" si="61"/>
        <v>0</v>
      </c>
      <c r="W168" s="47">
        <f t="shared" si="58"/>
        <v>1</v>
      </c>
      <c r="X168" s="47">
        <f t="shared" si="59"/>
        <v>4</v>
      </c>
      <c r="Y168" s="32"/>
      <c r="Z168" s="20">
        <f t="shared" si="53"/>
        <v>-1.0047495124074379E-2</v>
      </c>
      <c r="AA168" s="20">
        <f t="shared" si="54"/>
        <v>-5.6265972694816521E-2</v>
      </c>
      <c r="AB168" s="20">
        <f t="shared" si="55"/>
        <v>-3.0142485372223138E-2</v>
      </c>
      <c r="AC168" s="20">
        <f t="shared" si="56"/>
        <v>-4.5213728058334707E-2</v>
      </c>
      <c r="AD168" s="41">
        <f t="shared" si="57"/>
        <v>-1.5071242686111569E-2</v>
      </c>
    </row>
    <row r="169" spans="1:30" ht="15" thickBot="1">
      <c r="A169" s="64"/>
      <c r="B169" s="67"/>
      <c r="C169" s="14">
        <v>5</v>
      </c>
      <c r="D169" s="15">
        <v>1</v>
      </c>
      <c r="E169" s="14">
        <v>6.2</v>
      </c>
      <c r="F169" s="14">
        <v>2.2000000000000002</v>
      </c>
      <c r="G169" s="14">
        <v>4.5</v>
      </c>
      <c r="H169" s="14">
        <v>1.5</v>
      </c>
      <c r="I169" s="14">
        <v>1</v>
      </c>
      <c r="J169" s="31"/>
      <c r="K169" s="100">
        <f t="shared" si="44"/>
        <v>0.25186747868429826</v>
      </c>
      <c r="L169" s="90">
        <f t="shared" si="45"/>
        <v>-0.38119982312815298</v>
      </c>
      <c r="M169" s="90">
        <f t="shared" si="46"/>
        <v>-0.51908928977572988</v>
      </c>
      <c r="N169" s="90">
        <f t="shared" si="47"/>
        <v>1.0726379510888764</v>
      </c>
      <c r="O169" s="90">
        <f t="shared" si="48"/>
        <v>0.80630668137673522</v>
      </c>
      <c r="P169" s="100">
        <f t="shared" si="49"/>
        <v>2.7827629397481903</v>
      </c>
      <c r="Q169" s="100">
        <f t="shared" si="50"/>
        <v>0.94173722720263842</v>
      </c>
      <c r="R169" s="22">
        <f t="shared" si="51"/>
        <v>1</v>
      </c>
      <c r="S169" s="29">
        <f t="shared" si="42"/>
        <v>0</v>
      </c>
      <c r="T169" s="19">
        <f t="shared" si="52"/>
        <v>0</v>
      </c>
      <c r="U169" s="51">
        <f t="shared" si="43"/>
        <v>0</v>
      </c>
      <c r="V169" s="51">
        <f t="shared" si="61"/>
        <v>0</v>
      </c>
      <c r="W169" s="47">
        <f t="shared" si="58"/>
        <v>1</v>
      </c>
      <c r="X169" s="47">
        <f t="shared" si="59"/>
        <v>5</v>
      </c>
      <c r="Y169" s="32"/>
      <c r="Z169" s="20">
        <f t="shared" si="53"/>
        <v>-6.3935495164023489E-3</v>
      </c>
      <c r="AA169" s="20">
        <f t="shared" si="54"/>
        <v>-3.9640007001694566E-2</v>
      </c>
      <c r="AB169" s="20">
        <f t="shared" si="55"/>
        <v>-1.4065808936085169E-2</v>
      </c>
      <c r="AC169" s="20">
        <f t="shared" si="56"/>
        <v>-2.8770972823810571E-2</v>
      </c>
      <c r="AD169" s="41">
        <f t="shared" si="57"/>
        <v>-9.590324274603523E-3</v>
      </c>
    </row>
    <row r="170" spans="1:30" ht="15" thickBot="1">
      <c r="A170" s="64"/>
      <c r="B170" s="67"/>
      <c r="C170" s="14">
        <v>6</v>
      </c>
      <c r="D170" s="15">
        <v>1</v>
      </c>
      <c r="E170" s="14">
        <v>4.5999999999999996</v>
      </c>
      <c r="F170" s="14">
        <v>3.4</v>
      </c>
      <c r="G170" s="14">
        <v>1.4</v>
      </c>
      <c r="H170" s="14">
        <v>0.3</v>
      </c>
      <c r="I170" s="14">
        <v>0</v>
      </c>
      <c r="J170" s="31"/>
      <c r="K170" s="100">
        <f t="shared" si="44"/>
        <v>0.25250683363593851</v>
      </c>
      <c r="L170" s="90">
        <f t="shared" si="45"/>
        <v>-0.37723582242798354</v>
      </c>
      <c r="M170" s="90">
        <f t="shared" si="46"/>
        <v>-0.51768270888212131</v>
      </c>
      <c r="N170" s="90">
        <f t="shared" si="47"/>
        <v>1.0755150483712574</v>
      </c>
      <c r="O170" s="90">
        <f t="shared" si="48"/>
        <v>0.80726571380419554</v>
      </c>
      <c r="P170" s="100">
        <f t="shared" si="49"/>
        <v>-1.4949983778709788</v>
      </c>
      <c r="Q170" s="100">
        <f t="shared" si="50"/>
        <v>0.18317268322260272</v>
      </c>
      <c r="R170" s="22">
        <f t="shared" si="51"/>
        <v>0</v>
      </c>
      <c r="S170" s="29">
        <f t="shared" si="42"/>
        <v>0</v>
      </c>
      <c r="T170" s="19">
        <f t="shared" si="52"/>
        <v>0</v>
      </c>
      <c r="U170" s="51">
        <f t="shared" si="43"/>
        <v>0</v>
      </c>
      <c r="V170" s="51">
        <f t="shared" si="61"/>
        <v>0</v>
      </c>
      <c r="W170" s="47">
        <f t="shared" si="58"/>
        <v>1</v>
      </c>
      <c r="X170" s="47">
        <f t="shared" si="59"/>
        <v>6</v>
      </c>
      <c r="Y170" s="32"/>
      <c r="Z170" s="20">
        <f t="shared" si="53"/>
        <v>5.4812759075180899E-2</v>
      </c>
      <c r="AA170" s="20">
        <f t="shared" si="54"/>
        <v>0.25213869174583209</v>
      </c>
      <c r="AB170" s="20">
        <f t="shared" si="55"/>
        <v>0.18636338085561505</v>
      </c>
      <c r="AC170" s="20">
        <f t="shared" si="56"/>
        <v>7.6737862705253249E-2</v>
      </c>
      <c r="AD170" s="41">
        <f t="shared" si="57"/>
        <v>1.6443827722554268E-2</v>
      </c>
    </row>
    <row r="171" spans="1:30" ht="15" thickBot="1">
      <c r="A171" s="64"/>
      <c r="B171" s="67"/>
      <c r="C171" s="14">
        <v>7</v>
      </c>
      <c r="D171" s="15">
        <v>1</v>
      </c>
      <c r="E171" s="14">
        <v>5.4</v>
      </c>
      <c r="F171" s="14">
        <v>3.4</v>
      </c>
      <c r="G171" s="14">
        <v>1.5</v>
      </c>
      <c r="H171" s="14">
        <v>0.4</v>
      </c>
      <c r="I171" s="14">
        <v>0</v>
      </c>
      <c r="J171" s="31"/>
      <c r="K171" s="100">
        <f t="shared" si="44"/>
        <v>0.24702555772842041</v>
      </c>
      <c r="L171" s="90">
        <f t="shared" si="45"/>
        <v>-0.40244969160256672</v>
      </c>
      <c r="M171" s="90">
        <f t="shared" si="46"/>
        <v>-0.53631904696768284</v>
      </c>
      <c r="N171" s="90">
        <f t="shared" si="47"/>
        <v>1.067841262100732</v>
      </c>
      <c r="O171" s="90">
        <f t="shared" si="48"/>
        <v>0.80562133103194011</v>
      </c>
      <c r="P171" s="100">
        <f t="shared" si="49"/>
        <v>-1.8256771110516872</v>
      </c>
      <c r="Q171" s="100">
        <f t="shared" si="50"/>
        <v>0.13875405805535332</v>
      </c>
      <c r="R171" s="22">
        <f t="shared" si="51"/>
        <v>0</v>
      </c>
      <c r="S171" s="29">
        <f t="shared" si="42"/>
        <v>0</v>
      </c>
      <c r="T171" s="19">
        <f t="shared" si="52"/>
        <v>0</v>
      </c>
      <c r="U171" s="51">
        <f t="shared" si="43"/>
        <v>0</v>
      </c>
      <c r="V171" s="51">
        <f t="shared" si="61"/>
        <v>0</v>
      </c>
      <c r="W171" s="47">
        <f t="shared" si="58"/>
        <v>1</v>
      </c>
      <c r="X171" s="47">
        <f t="shared" si="59"/>
        <v>7</v>
      </c>
      <c r="Y171" s="32"/>
      <c r="Z171" s="20">
        <f t="shared" si="53"/>
        <v>3.3162599902759556E-2</v>
      </c>
      <c r="AA171" s="20">
        <f t="shared" si="54"/>
        <v>0.17907803947490161</v>
      </c>
      <c r="AB171" s="20">
        <f t="shared" si="55"/>
        <v>0.11275283966938249</v>
      </c>
      <c r="AC171" s="20">
        <f t="shared" si="56"/>
        <v>4.9743899854139337E-2</v>
      </c>
      <c r="AD171" s="41">
        <f t="shared" si="57"/>
        <v>1.3265039961103823E-2</v>
      </c>
    </row>
    <row r="172" spans="1:30" ht="15" thickBot="1">
      <c r="A172" s="64"/>
      <c r="B172" s="67"/>
      <c r="C172" s="14">
        <v>8</v>
      </c>
      <c r="D172" s="15">
        <v>1</v>
      </c>
      <c r="E172" s="14">
        <v>5.2</v>
      </c>
      <c r="F172" s="14">
        <v>2.7</v>
      </c>
      <c r="G172" s="14">
        <v>3.9</v>
      </c>
      <c r="H172" s="14">
        <v>1.4</v>
      </c>
      <c r="I172" s="14">
        <v>1</v>
      </c>
      <c r="J172" s="31"/>
      <c r="K172" s="100">
        <f t="shared" si="44"/>
        <v>0.24370929773814445</v>
      </c>
      <c r="L172" s="90">
        <f t="shared" si="45"/>
        <v>-0.42035749555005686</v>
      </c>
      <c r="M172" s="90">
        <f t="shared" si="46"/>
        <v>-0.54759433093462107</v>
      </c>
      <c r="N172" s="90">
        <f t="shared" si="47"/>
        <v>1.0628668721153181</v>
      </c>
      <c r="O172" s="90">
        <f t="shared" si="48"/>
        <v>0.80429482703582977</v>
      </c>
      <c r="P172" s="100">
        <f t="shared" si="49"/>
        <v>1.8505391864542737</v>
      </c>
      <c r="Q172" s="100">
        <f t="shared" si="50"/>
        <v>0.86419039722762547</v>
      </c>
      <c r="R172" s="22">
        <f t="shared" si="51"/>
        <v>1</v>
      </c>
      <c r="S172" s="29">
        <f t="shared" si="42"/>
        <v>0</v>
      </c>
      <c r="T172" s="19">
        <f t="shared" si="52"/>
        <v>0</v>
      </c>
      <c r="U172" s="51">
        <f t="shared" si="43"/>
        <v>0</v>
      </c>
      <c r="V172" s="51">
        <f t="shared" si="61"/>
        <v>0</v>
      </c>
      <c r="W172" s="47">
        <f t="shared" si="58"/>
        <v>1</v>
      </c>
      <c r="X172" s="47">
        <f t="shared" si="59"/>
        <v>8</v>
      </c>
      <c r="Y172" s="32"/>
      <c r="Z172" s="20">
        <f t="shared" si="53"/>
        <v>-3.1878684366016402E-2</v>
      </c>
      <c r="AA172" s="20">
        <f t="shared" si="54"/>
        <v>-0.16576915870328529</v>
      </c>
      <c r="AB172" s="20">
        <f t="shared" si="55"/>
        <v>-8.6072447788244286E-2</v>
      </c>
      <c r="AC172" s="20">
        <f t="shared" si="56"/>
        <v>-0.12432686902746397</v>
      </c>
      <c r="AD172" s="41">
        <f t="shared" si="57"/>
        <v>-4.4630158112422963E-2</v>
      </c>
    </row>
    <row r="173" spans="1:30" ht="15" thickBot="1">
      <c r="A173" s="64"/>
      <c r="B173" s="67"/>
      <c r="C173" s="14">
        <v>9</v>
      </c>
      <c r="D173" s="15">
        <v>1</v>
      </c>
      <c r="E173" s="14">
        <v>5.0999999999999996</v>
      </c>
      <c r="F173" s="14">
        <v>3.8</v>
      </c>
      <c r="G173" s="14">
        <v>1.6</v>
      </c>
      <c r="H173" s="14">
        <v>0.2</v>
      </c>
      <c r="I173" s="14">
        <v>0</v>
      </c>
      <c r="J173" s="31"/>
      <c r="K173" s="100">
        <f t="shared" si="44"/>
        <v>0.24689716617474611</v>
      </c>
      <c r="L173" s="90">
        <f t="shared" si="45"/>
        <v>-0.40378057967972836</v>
      </c>
      <c r="M173" s="90">
        <f t="shared" si="46"/>
        <v>-0.5389870861557966</v>
      </c>
      <c r="N173" s="90">
        <f t="shared" si="47"/>
        <v>1.0752995590180645</v>
      </c>
      <c r="O173" s="90">
        <f t="shared" si="48"/>
        <v>0.80875784284707208</v>
      </c>
      <c r="P173" s="100">
        <f t="shared" si="49"/>
        <v>-1.9783038545855778</v>
      </c>
      <c r="Q173" s="100">
        <f t="shared" si="50"/>
        <v>0.12149976413762524</v>
      </c>
      <c r="R173" s="22">
        <f t="shared" si="51"/>
        <v>0</v>
      </c>
      <c r="S173" s="29">
        <f t="shared" si="42"/>
        <v>0</v>
      </c>
      <c r="T173" s="19">
        <f t="shared" si="52"/>
        <v>0</v>
      </c>
      <c r="U173" s="51">
        <f t="shared" si="43"/>
        <v>0</v>
      </c>
      <c r="V173" s="51">
        <f t="shared" si="61"/>
        <v>0</v>
      </c>
      <c r="W173" s="47">
        <f t="shared" si="58"/>
        <v>1</v>
      </c>
      <c r="X173" s="47">
        <f t="shared" si="59"/>
        <v>9</v>
      </c>
      <c r="Y173" s="32"/>
      <c r="Z173" s="20">
        <f t="shared" si="53"/>
        <v>2.5937179512112628E-2</v>
      </c>
      <c r="AA173" s="20">
        <f t="shared" si="54"/>
        <v>0.13227961551177439</v>
      </c>
      <c r="AB173" s="20">
        <f t="shared" si="55"/>
        <v>9.8561282146027981E-2</v>
      </c>
      <c r="AC173" s="20">
        <f t="shared" si="56"/>
        <v>4.149948721938021E-2</v>
      </c>
      <c r="AD173" s="41">
        <f t="shared" si="57"/>
        <v>5.1874359024225263E-3</v>
      </c>
    </row>
    <row r="174" spans="1:30" ht="15" thickBot="1">
      <c r="A174" s="64"/>
      <c r="B174" s="67"/>
      <c r="C174" s="14">
        <v>10</v>
      </c>
      <c r="D174" s="15">
        <v>1</v>
      </c>
      <c r="E174" s="14">
        <v>5.7</v>
      </c>
      <c r="F174" s="14">
        <v>2.8</v>
      </c>
      <c r="G174" s="14">
        <v>4.0999999999999996</v>
      </c>
      <c r="H174" s="14">
        <v>1.3</v>
      </c>
      <c r="I174" s="14">
        <v>1</v>
      </c>
      <c r="J174" s="31"/>
      <c r="K174" s="100">
        <f t="shared" si="44"/>
        <v>0.24430344822353484</v>
      </c>
      <c r="L174" s="90">
        <f t="shared" si="45"/>
        <v>-0.4170085412309058</v>
      </c>
      <c r="M174" s="90">
        <f t="shared" si="46"/>
        <v>-0.5488432143703994</v>
      </c>
      <c r="N174" s="90">
        <f t="shared" si="47"/>
        <v>1.0711496102961264</v>
      </c>
      <c r="O174" s="90">
        <f t="shared" si="48"/>
        <v>0.8082390992568298</v>
      </c>
      <c r="P174" s="100">
        <f t="shared" si="49"/>
        <v>1.7730179942182505</v>
      </c>
      <c r="Q174" s="100">
        <f t="shared" si="50"/>
        <v>0.85483258674688767</v>
      </c>
      <c r="R174" s="22">
        <f t="shared" si="51"/>
        <v>1</v>
      </c>
      <c r="S174" s="29">
        <f t="shared" si="42"/>
        <v>0</v>
      </c>
      <c r="T174" s="19">
        <f t="shared" si="52"/>
        <v>0</v>
      </c>
      <c r="U174" s="51">
        <f t="shared" si="43"/>
        <v>0</v>
      </c>
      <c r="V174" s="51">
        <f t="shared" si="61"/>
        <v>0</v>
      </c>
      <c r="W174" s="47">
        <f t="shared" si="58"/>
        <v>1</v>
      </c>
      <c r="X174" s="47">
        <f t="shared" si="59"/>
        <v>10</v>
      </c>
      <c r="Y174" s="32"/>
      <c r="Z174" s="20">
        <f t="shared" si="53"/>
        <v>-3.6028762166273751E-2</v>
      </c>
      <c r="AA174" s="20">
        <f t="shared" si="54"/>
        <v>-0.2053639443477604</v>
      </c>
      <c r="AB174" s="20">
        <f t="shared" si="55"/>
        <v>-0.10088053406556649</v>
      </c>
      <c r="AC174" s="20">
        <f t="shared" si="56"/>
        <v>-0.14771792488172236</v>
      </c>
      <c r="AD174" s="41">
        <f t="shared" si="57"/>
        <v>-4.6837390816155879E-2</v>
      </c>
    </row>
    <row r="175" spans="1:30" ht="15" thickBot="1">
      <c r="A175" s="64"/>
      <c r="B175" s="67"/>
      <c r="C175" s="14">
        <v>11</v>
      </c>
      <c r="D175" s="15">
        <v>1</v>
      </c>
      <c r="E175" s="14">
        <v>4.9000000000000004</v>
      </c>
      <c r="F175" s="14">
        <v>3.1</v>
      </c>
      <c r="G175" s="14">
        <v>1.5</v>
      </c>
      <c r="H175" s="14">
        <v>0.1</v>
      </c>
      <c r="I175" s="14">
        <v>0</v>
      </c>
      <c r="J175" s="31"/>
      <c r="K175" s="100">
        <f t="shared" si="44"/>
        <v>0.24790632444016222</v>
      </c>
      <c r="L175" s="90">
        <f t="shared" si="45"/>
        <v>-0.39647214679612974</v>
      </c>
      <c r="M175" s="90">
        <f t="shared" si="46"/>
        <v>-0.53875516096384279</v>
      </c>
      <c r="N175" s="90">
        <f t="shared" si="47"/>
        <v>1.0859214027842987</v>
      </c>
      <c r="O175" s="90">
        <f t="shared" si="48"/>
        <v>0.81292283833844536</v>
      </c>
      <c r="P175" s="100">
        <f t="shared" si="49"/>
        <v>-1.6547738058384938</v>
      </c>
      <c r="Q175" s="100">
        <f t="shared" si="50"/>
        <v>0.16046479941328473</v>
      </c>
      <c r="R175" s="22">
        <f t="shared" si="51"/>
        <v>0</v>
      </c>
      <c r="S175" s="29">
        <f t="shared" si="42"/>
        <v>0</v>
      </c>
      <c r="T175" s="19">
        <f t="shared" si="52"/>
        <v>0</v>
      </c>
      <c r="U175" s="51">
        <f t="shared" si="43"/>
        <v>0</v>
      </c>
      <c r="V175" s="51">
        <f t="shared" si="61"/>
        <v>0</v>
      </c>
      <c r="W175" s="47">
        <f t="shared" si="58"/>
        <v>1</v>
      </c>
      <c r="X175" s="47">
        <f t="shared" si="59"/>
        <v>11</v>
      </c>
      <c r="Y175" s="32"/>
      <c r="Z175" s="20">
        <f t="shared" si="53"/>
        <v>4.3234302913826933E-2</v>
      </c>
      <c r="AA175" s="20">
        <f t="shared" si="54"/>
        <v>0.21184808427775198</v>
      </c>
      <c r="AB175" s="20">
        <f t="shared" si="55"/>
        <v>0.13402633903286348</v>
      </c>
      <c r="AC175" s="20">
        <f t="shared" si="56"/>
        <v>6.48514543707404E-2</v>
      </c>
      <c r="AD175" s="41">
        <f t="shared" si="57"/>
        <v>4.3234302913826936E-3</v>
      </c>
    </row>
    <row r="176" spans="1:30" ht="15" thickBot="1">
      <c r="A176" s="64"/>
      <c r="B176" s="67"/>
      <c r="C176" s="14">
        <v>12</v>
      </c>
      <c r="D176" s="15">
        <v>1</v>
      </c>
      <c r="E176" s="14">
        <v>5</v>
      </c>
      <c r="F176" s="14">
        <v>3.2</v>
      </c>
      <c r="G176" s="14">
        <v>1.2</v>
      </c>
      <c r="H176" s="14">
        <v>0.2</v>
      </c>
      <c r="I176" s="14">
        <v>0</v>
      </c>
      <c r="J176" s="31"/>
      <c r="K176" s="100">
        <f t="shared" si="44"/>
        <v>0.24358289414877954</v>
      </c>
      <c r="L176" s="90">
        <f t="shared" si="45"/>
        <v>-0.41765695522390495</v>
      </c>
      <c r="M176" s="90">
        <f t="shared" si="46"/>
        <v>-0.55215779486712913</v>
      </c>
      <c r="N176" s="90">
        <f t="shared" si="47"/>
        <v>1.0794362573472247</v>
      </c>
      <c r="O176" s="90">
        <f t="shared" si="48"/>
        <v>0.81249049530930706</v>
      </c>
      <c r="P176" s="100">
        <f t="shared" si="49"/>
        <v>-2.1537852176670276</v>
      </c>
      <c r="Q176" s="100">
        <f t="shared" si="50"/>
        <v>0.10397803822396764</v>
      </c>
      <c r="R176" s="22">
        <f t="shared" si="51"/>
        <v>0</v>
      </c>
      <c r="S176" s="29">
        <f t="shared" si="42"/>
        <v>0</v>
      </c>
      <c r="T176" s="19">
        <f t="shared" si="52"/>
        <v>0</v>
      </c>
      <c r="U176" s="51">
        <f t="shared" si="43"/>
        <v>0</v>
      </c>
      <c r="V176" s="51">
        <f t="shared" si="61"/>
        <v>0</v>
      </c>
      <c r="W176" s="47">
        <f t="shared" si="58"/>
        <v>1</v>
      </c>
      <c r="X176" s="47">
        <f t="shared" si="59"/>
        <v>12</v>
      </c>
      <c r="Y176" s="32"/>
      <c r="Z176" s="20">
        <f t="shared" si="53"/>
        <v>1.9374561796280901E-2</v>
      </c>
      <c r="AA176" s="20">
        <f t="shared" si="54"/>
        <v>9.6872808981404504E-2</v>
      </c>
      <c r="AB176" s="20">
        <f t="shared" si="55"/>
        <v>6.1998597748098884E-2</v>
      </c>
      <c r="AC176" s="20">
        <f t="shared" si="56"/>
        <v>2.3249474155537079E-2</v>
      </c>
      <c r="AD176" s="41">
        <f t="shared" si="57"/>
        <v>3.8749123592561802E-3</v>
      </c>
    </row>
    <row r="177" spans="1:30" ht="15" thickBot="1">
      <c r="A177" s="64"/>
      <c r="B177" s="67"/>
      <c r="C177" s="14">
        <v>13</v>
      </c>
      <c r="D177" s="15">
        <v>1</v>
      </c>
      <c r="E177" s="14">
        <v>6.7</v>
      </c>
      <c r="F177" s="14">
        <v>3.1</v>
      </c>
      <c r="G177" s="14">
        <v>4.7</v>
      </c>
      <c r="H177" s="14">
        <v>1.5</v>
      </c>
      <c r="I177" s="14">
        <v>1</v>
      </c>
      <c r="J177" s="31"/>
      <c r="K177" s="100">
        <f t="shared" si="44"/>
        <v>0.24164543796915144</v>
      </c>
      <c r="L177" s="90">
        <f t="shared" si="45"/>
        <v>-0.42734423612204542</v>
      </c>
      <c r="M177" s="90">
        <f t="shared" si="46"/>
        <v>-0.55835765464193898</v>
      </c>
      <c r="N177" s="90">
        <f t="shared" si="47"/>
        <v>1.0771113099316709</v>
      </c>
      <c r="O177" s="90">
        <f t="shared" si="48"/>
        <v>0.81210300407338143</v>
      </c>
      <c r="P177" s="100">
        <f t="shared" si="49"/>
        <v>1.9281079893503614</v>
      </c>
      <c r="Q177" s="100">
        <f t="shared" si="50"/>
        <v>0.87303985499350012</v>
      </c>
      <c r="R177" s="22">
        <f t="shared" si="51"/>
        <v>1</v>
      </c>
      <c r="S177" s="29">
        <f t="shared" si="42"/>
        <v>0</v>
      </c>
      <c r="T177" s="19">
        <f t="shared" si="52"/>
        <v>0</v>
      </c>
      <c r="U177" s="51">
        <f t="shared" si="43"/>
        <v>0</v>
      </c>
      <c r="V177" s="51">
        <f t="shared" si="61"/>
        <v>0</v>
      </c>
      <c r="W177" s="47">
        <f t="shared" si="58"/>
        <v>1</v>
      </c>
      <c r="X177" s="47">
        <f t="shared" si="59"/>
        <v>13</v>
      </c>
      <c r="Y177" s="32"/>
      <c r="Z177" s="20">
        <f t="shared" si="53"/>
        <v>-2.8144846557034121E-2</v>
      </c>
      <c r="AA177" s="20">
        <f t="shared" si="54"/>
        <v>-0.18857047193212861</v>
      </c>
      <c r="AB177" s="20">
        <f t="shared" si="55"/>
        <v>-8.7249024326805785E-2</v>
      </c>
      <c r="AC177" s="20">
        <f t="shared" si="56"/>
        <v>-0.13228077881806038</v>
      </c>
      <c r="AD177" s="41">
        <f t="shared" si="57"/>
        <v>-4.2217269835551186E-2</v>
      </c>
    </row>
    <row r="178" spans="1:30" ht="15" thickBot="1">
      <c r="A178" s="64"/>
      <c r="B178" s="67"/>
      <c r="C178" s="14">
        <v>14</v>
      </c>
      <c r="D178" s="15">
        <v>1</v>
      </c>
      <c r="E178" s="14">
        <v>6</v>
      </c>
      <c r="F178" s="14">
        <v>2.9</v>
      </c>
      <c r="G178" s="14">
        <v>4.5</v>
      </c>
      <c r="H178" s="14">
        <v>1.5</v>
      </c>
      <c r="I178" s="14">
        <v>1</v>
      </c>
      <c r="J178" s="31"/>
      <c r="K178" s="100">
        <f t="shared" si="44"/>
        <v>0.24445992262485486</v>
      </c>
      <c r="L178" s="90">
        <f t="shared" si="45"/>
        <v>-0.40848718892883257</v>
      </c>
      <c r="M178" s="90">
        <f t="shared" si="46"/>
        <v>-0.54963275220925845</v>
      </c>
      <c r="N178" s="90">
        <f t="shared" si="47"/>
        <v>1.0903393878134771</v>
      </c>
      <c r="O178" s="90">
        <f t="shared" si="48"/>
        <v>0.81632473105693659</v>
      </c>
      <c r="P178" s="100">
        <f t="shared" si="49"/>
        <v>2.3306161493910618</v>
      </c>
      <c r="Q178" s="100">
        <f t="shared" si="50"/>
        <v>0.91138111302343761</v>
      </c>
      <c r="R178" s="22">
        <f t="shared" si="51"/>
        <v>1</v>
      </c>
      <c r="S178" s="29">
        <f t="shared" si="42"/>
        <v>0</v>
      </c>
      <c r="T178" s="19">
        <f t="shared" si="52"/>
        <v>0</v>
      </c>
      <c r="U178" s="51">
        <f t="shared" si="43"/>
        <v>0</v>
      </c>
      <c r="V178" s="51">
        <f t="shared" si="61"/>
        <v>0</v>
      </c>
      <c r="W178" s="47">
        <f t="shared" si="58"/>
        <v>1</v>
      </c>
      <c r="X178" s="47">
        <f t="shared" si="59"/>
        <v>14</v>
      </c>
      <c r="Y178" s="32"/>
      <c r="Z178" s="20">
        <f t="shared" si="53"/>
        <v>-1.4314711584221564E-2</v>
      </c>
      <c r="AA178" s="20">
        <f t="shared" si="54"/>
        <v>-8.5888269505329379E-2</v>
      </c>
      <c r="AB178" s="20">
        <f t="shared" si="55"/>
        <v>-4.1512663594242535E-2</v>
      </c>
      <c r="AC178" s="20">
        <f t="shared" si="56"/>
        <v>-6.4416202128997041E-2</v>
      </c>
      <c r="AD178" s="41">
        <f t="shared" si="57"/>
        <v>-2.1472067376332345E-2</v>
      </c>
    </row>
    <row r="179" spans="1:30" ht="15" thickBot="1">
      <c r="A179" s="64"/>
      <c r="B179" s="67"/>
      <c r="C179" s="14">
        <v>15</v>
      </c>
      <c r="D179" s="15">
        <v>1</v>
      </c>
      <c r="E179" s="14">
        <v>5.5</v>
      </c>
      <c r="F179" s="14">
        <v>2.5</v>
      </c>
      <c r="G179" s="14">
        <v>4</v>
      </c>
      <c r="H179" s="14">
        <v>1.3</v>
      </c>
      <c r="I179" s="14">
        <v>1</v>
      </c>
      <c r="J179" s="31"/>
      <c r="K179" s="100">
        <f t="shared" si="44"/>
        <v>0.24589139378327701</v>
      </c>
      <c r="L179" s="90">
        <f t="shared" si="45"/>
        <v>-0.39989836197829964</v>
      </c>
      <c r="M179" s="90">
        <f t="shared" si="46"/>
        <v>-0.54548148584983425</v>
      </c>
      <c r="N179" s="90">
        <f t="shared" si="47"/>
        <v>1.0967810080263767</v>
      </c>
      <c r="O179" s="90">
        <f t="shared" si="48"/>
        <v>0.81847193779456984</v>
      </c>
      <c r="P179" s="100">
        <f t="shared" si="49"/>
        <v>2.1338842395164908</v>
      </c>
      <c r="Q179" s="100">
        <f t="shared" si="50"/>
        <v>0.8941531886461459</v>
      </c>
      <c r="R179" s="22">
        <f t="shared" si="51"/>
        <v>1</v>
      </c>
      <c r="S179" s="29">
        <f t="shared" si="42"/>
        <v>0</v>
      </c>
      <c r="T179" s="19">
        <f t="shared" si="52"/>
        <v>0</v>
      </c>
      <c r="U179" s="51">
        <f t="shared" si="43"/>
        <v>0</v>
      </c>
      <c r="V179" s="51">
        <f t="shared" si="61"/>
        <v>0</v>
      </c>
      <c r="W179" s="47">
        <f t="shared" si="58"/>
        <v>1</v>
      </c>
      <c r="X179" s="47">
        <f t="shared" si="59"/>
        <v>15</v>
      </c>
      <c r="Y179" s="32"/>
      <c r="Z179" s="20">
        <f t="shared" si="53"/>
        <v>-2.0035375395654816E-2</v>
      </c>
      <c r="AA179" s="20">
        <f t="shared" si="54"/>
        <v>-0.11019456467610149</v>
      </c>
      <c r="AB179" s="20">
        <f t="shared" si="55"/>
        <v>-5.0088438489137035E-2</v>
      </c>
      <c r="AC179" s="20">
        <f t="shared" si="56"/>
        <v>-8.0141501582619262E-2</v>
      </c>
      <c r="AD179" s="41">
        <f t="shared" si="57"/>
        <v>-2.6045988014351262E-2</v>
      </c>
    </row>
    <row r="180" spans="1:30" ht="15" thickBot="1">
      <c r="A180" s="64"/>
      <c r="B180" s="67"/>
      <c r="C180" s="14">
        <v>16</v>
      </c>
      <c r="D180" s="15">
        <v>1</v>
      </c>
      <c r="E180" s="14">
        <v>4.5</v>
      </c>
      <c r="F180" s="14">
        <v>2.2999999999999998</v>
      </c>
      <c r="G180" s="14">
        <v>1.3</v>
      </c>
      <c r="H180" s="14">
        <v>0.3</v>
      </c>
      <c r="I180" s="14">
        <v>0</v>
      </c>
      <c r="J180" s="31"/>
      <c r="K180" s="100">
        <f t="shared" si="44"/>
        <v>0.24789493132284249</v>
      </c>
      <c r="L180" s="90">
        <f t="shared" si="45"/>
        <v>-0.38887890551068949</v>
      </c>
      <c r="M180" s="90">
        <f t="shared" si="46"/>
        <v>-0.54047264200092049</v>
      </c>
      <c r="N180" s="90">
        <f t="shared" si="47"/>
        <v>1.1047951581846387</v>
      </c>
      <c r="O180" s="90">
        <f t="shared" si="48"/>
        <v>0.82107653659600499</v>
      </c>
      <c r="P180" s="100">
        <f t="shared" si="49"/>
        <v>-1.0625905534585451</v>
      </c>
      <c r="Q180" s="100">
        <f t="shared" si="50"/>
        <v>0.25681470789108934</v>
      </c>
      <c r="R180" s="22">
        <f t="shared" si="51"/>
        <v>0</v>
      </c>
      <c r="S180" s="29">
        <f t="shared" si="42"/>
        <v>0</v>
      </c>
      <c r="T180" s="19">
        <f t="shared" si="52"/>
        <v>0</v>
      </c>
      <c r="U180" s="51">
        <f t="shared" si="43"/>
        <v>0</v>
      </c>
      <c r="V180" s="51">
        <f t="shared" si="61"/>
        <v>0</v>
      </c>
      <c r="W180" s="47">
        <f t="shared" si="58"/>
        <v>1</v>
      </c>
      <c r="X180" s="47">
        <f t="shared" si="59"/>
        <v>16</v>
      </c>
      <c r="Y180" s="32"/>
      <c r="Z180" s="20">
        <f t="shared" si="53"/>
        <v>9.8031779600361663E-2</v>
      </c>
      <c r="AA180" s="20">
        <f t="shared" si="54"/>
        <v>0.4411430082016275</v>
      </c>
      <c r="AB180" s="20">
        <f t="shared" si="55"/>
        <v>0.2254730930808318</v>
      </c>
      <c r="AC180" s="20">
        <f t="shared" si="56"/>
        <v>0.12744131348047016</v>
      </c>
      <c r="AD180" s="41">
        <f t="shared" si="57"/>
        <v>2.9409533880108498E-2</v>
      </c>
    </row>
    <row r="181" spans="1:30" ht="15" thickBot="1">
      <c r="A181" s="64"/>
      <c r="B181" s="67"/>
      <c r="C181" s="14">
        <v>17</v>
      </c>
      <c r="D181" s="15">
        <v>1</v>
      </c>
      <c r="E181" s="14">
        <v>5.5</v>
      </c>
      <c r="F181" s="14">
        <v>2.4</v>
      </c>
      <c r="G181" s="14">
        <v>3.8</v>
      </c>
      <c r="H181" s="14">
        <v>1.1000000000000001</v>
      </c>
      <c r="I181" s="14">
        <v>1</v>
      </c>
      <c r="J181" s="31"/>
      <c r="K181" s="100">
        <f t="shared" si="44"/>
        <v>0.23809175336280633</v>
      </c>
      <c r="L181" s="90">
        <f t="shared" si="45"/>
        <v>-0.43299320633085225</v>
      </c>
      <c r="M181" s="90">
        <f t="shared" si="46"/>
        <v>-0.56301995130900362</v>
      </c>
      <c r="N181" s="90">
        <f t="shared" si="47"/>
        <v>1.0920510268365917</v>
      </c>
      <c r="O181" s="90">
        <f t="shared" si="48"/>
        <v>0.81813558320799418</v>
      </c>
      <c r="P181" s="100">
        <f t="shared" si="49"/>
        <v>1.5551242789093525</v>
      </c>
      <c r="Q181" s="100">
        <f t="shared" si="50"/>
        <v>0.82565260510295801</v>
      </c>
      <c r="R181" s="22">
        <f t="shared" si="51"/>
        <v>1</v>
      </c>
      <c r="S181" s="29">
        <f t="shared" si="42"/>
        <v>0</v>
      </c>
      <c r="T181" s="19">
        <f t="shared" si="52"/>
        <v>0</v>
      </c>
      <c r="U181" s="51">
        <f t="shared" si="43"/>
        <v>0</v>
      </c>
      <c r="V181" s="51">
        <f t="shared" si="61"/>
        <v>0</v>
      </c>
      <c r="W181" s="47">
        <f t="shared" si="58"/>
        <v>1</v>
      </c>
      <c r="X181" s="47">
        <f t="shared" si="59"/>
        <v>17</v>
      </c>
      <c r="Y181" s="32"/>
      <c r="Z181" s="20">
        <f t="shared" si="53"/>
        <v>-5.0194747770227748E-2</v>
      </c>
      <c r="AA181" s="20">
        <f t="shared" si="54"/>
        <v>-0.27607111273625262</v>
      </c>
      <c r="AB181" s="20">
        <f t="shared" si="55"/>
        <v>-0.12046739464854658</v>
      </c>
      <c r="AC181" s="20">
        <f t="shared" si="56"/>
        <v>-0.19074004152686544</v>
      </c>
      <c r="AD181" s="41">
        <f t="shared" si="57"/>
        <v>-5.521422254725053E-2</v>
      </c>
    </row>
    <row r="182" spans="1:30" ht="15" thickBot="1">
      <c r="A182" s="64"/>
      <c r="B182" s="67"/>
      <c r="C182" s="14">
        <v>18</v>
      </c>
      <c r="D182" s="15">
        <v>1</v>
      </c>
      <c r="E182" s="14">
        <v>4.7</v>
      </c>
      <c r="F182" s="14">
        <v>3.2</v>
      </c>
      <c r="G182" s="14">
        <v>1.3</v>
      </c>
      <c r="H182" s="14">
        <v>0.2</v>
      </c>
      <c r="I182" s="14">
        <v>0</v>
      </c>
      <c r="J182" s="31"/>
      <c r="K182" s="100">
        <f t="shared" si="44"/>
        <v>0.24311122813982911</v>
      </c>
      <c r="L182" s="90">
        <f t="shared" si="45"/>
        <v>-0.405386095057227</v>
      </c>
      <c r="M182" s="90">
        <f t="shared" si="46"/>
        <v>-0.55097321184414894</v>
      </c>
      <c r="N182" s="90">
        <f t="shared" si="47"/>
        <v>1.1111250309892782</v>
      </c>
      <c r="O182" s="90">
        <f t="shared" si="48"/>
        <v>0.82365700546271925</v>
      </c>
      <c r="P182" s="100">
        <f t="shared" si="49"/>
        <v>-1.816123755151809</v>
      </c>
      <c r="Q182" s="100">
        <f t="shared" si="50"/>
        <v>0.13989964199262886</v>
      </c>
      <c r="R182" s="22">
        <f t="shared" si="51"/>
        <v>0</v>
      </c>
      <c r="S182" s="29">
        <f t="shared" si="42"/>
        <v>0</v>
      </c>
      <c r="T182" s="19">
        <f t="shared" si="52"/>
        <v>0</v>
      </c>
      <c r="U182" s="51">
        <f t="shared" si="43"/>
        <v>0</v>
      </c>
      <c r="V182" s="51">
        <f t="shared" si="61"/>
        <v>0</v>
      </c>
      <c r="W182" s="47">
        <f t="shared" si="58"/>
        <v>1</v>
      </c>
      <c r="X182" s="47">
        <f t="shared" si="59"/>
        <v>18</v>
      </c>
      <c r="Y182" s="32"/>
      <c r="Z182" s="20">
        <f t="shared" si="53"/>
        <v>3.3667613302766949E-2</v>
      </c>
      <c r="AA182" s="20">
        <f t="shared" si="54"/>
        <v>0.15823778252300466</v>
      </c>
      <c r="AB182" s="20">
        <f t="shared" si="55"/>
        <v>0.10773636256885424</v>
      </c>
      <c r="AC182" s="20">
        <f t="shared" si="56"/>
        <v>4.3767897293597036E-2</v>
      </c>
      <c r="AD182" s="41">
        <f t="shared" si="57"/>
        <v>6.7335226605533902E-3</v>
      </c>
    </row>
    <row r="183" spans="1:30" ht="15" thickBot="1">
      <c r="A183" s="64"/>
      <c r="B183" s="67"/>
      <c r="C183" s="14">
        <v>19</v>
      </c>
      <c r="D183" s="15">
        <v>1</v>
      </c>
      <c r="E183" s="14">
        <v>4.8</v>
      </c>
      <c r="F183" s="14">
        <v>3</v>
      </c>
      <c r="G183" s="14">
        <v>1.4</v>
      </c>
      <c r="H183" s="14">
        <v>0.1</v>
      </c>
      <c r="I183" s="14">
        <v>0</v>
      </c>
      <c r="J183" s="31"/>
      <c r="K183" s="100">
        <f t="shared" si="44"/>
        <v>0.23974446680955241</v>
      </c>
      <c r="L183" s="90">
        <f t="shared" si="45"/>
        <v>-0.42120987330952747</v>
      </c>
      <c r="M183" s="90">
        <f t="shared" si="46"/>
        <v>-0.56174684810103437</v>
      </c>
      <c r="N183" s="90">
        <f t="shared" si="47"/>
        <v>1.1067482412599186</v>
      </c>
      <c r="O183" s="90">
        <f t="shared" si="48"/>
        <v>0.82298365319666389</v>
      </c>
      <c r="P183" s="100">
        <f t="shared" si="49"/>
        <v>-1.83555756629573</v>
      </c>
      <c r="Q183" s="100">
        <f t="shared" si="50"/>
        <v>0.13757753901366401</v>
      </c>
      <c r="R183" s="22">
        <f t="shared" si="51"/>
        <v>0</v>
      </c>
      <c r="S183" s="29">
        <f t="shared" si="42"/>
        <v>0</v>
      </c>
      <c r="T183" s="19">
        <f t="shared" si="52"/>
        <v>0</v>
      </c>
      <c r="U183" s="51">
        <f t="shared" si="43"/>
        <v>0</v>
      </c>
      <c r="V183" s="51">
        <f t="shared" si="61"/>
        <v>0</v>
      </c>
      <c r="W183" s="47">
        <f t="shared" si="58"/>
        <v>1</v>
      </c>
      <c r="X183" s="47">
        <f t="shared" si="59"/>
        <v>19</v>
      </c>
      <c r="Y183" s="32"/>
      <c r="Z183" s="20">
        <f t="shared" si="53"/>
        <v>3.2647138939171219E-2</v>
      </c>
      <c r="AA183" s="20">
        <f t="shared" si="54"/>
        <v>0.15670626690802184</v>
      </c>
      <c r="AB183" s="20">
        <f t="shared" si="55"/>
        <v>9.7941416817513657E-2</v>
      </c>
      <c r="AC183" s="20">
        <f t="shared" si="56"/>
        <v>4.5705994514839705E-2</v>
      </c>
      <c r="AD183" s="41">
        <f t="shared" si="57"/>
        <v>3.264713893917122E-3</v>
      </c>
    </row>
    <row r="184" spans="1:30" ht="15" thickBot="1">
      <c r="A184" s="64"/>
      <c r="B184" s="67"/>
      <c r="C184" s="14">
        <v>20</v>
      </c>
      <c r="D184" s="15">
        <v>1</v>
      </c>
      <c r="E184" s="14">
        <v>6.4</v>
      </c>
      <c r="F184" s="14">
        <v>2.9</v>
      </c>
      <c r="G184" s="14">
        <v>4.3</v>
      </c>
      <c r="H184" s="14">
        <v>1.3</v>
      </c>
      <c r="I184" s="14">
        <v>1</v>
      </c>
      <c r="J184" s="31"/>
      <c r="K184" s="100">
        <f t="shared" si="44"/>
        <v>0.23647975291563531</v>
      </c>
      <c r="L184" s="90">
        <f t="shared" si="45"/>
        <v>-0.43688050000032963</v>
      </c>
      <c r="M184" s="90">
        <f t="shared" si="46"/>
        <v>-0.57154098978278578</v>
      </c>
      <c r="N184" s="90">
        <f t="shared" si="47"/>
        <v>1.1021776418084346</v>
      </c>
      <c r="O184" s="90">
        <f t="shared" si="48"/>
        <v>0.82265718180727221</v>
      </c>
      <c r="P184" s="100">
        <f t="shared" si="49"/>
        <v>1.5917938786691699</v>
      </c>
      <c r="Q184" s="100">
        <f t="shared" si="50"/>
        <v>0.83086833955857187</v>
      </c>
      <c r="R184" s="22">
        <f t="shared" si="51"/>
        <v>1</v>
      </c>
      <c r="S184" s="29">
        <f t="shared" si="42"/>
        <v>0</v>
      </c>
      <c r="T184" s="19">
        <f t="shared" si="52"/>
        <v>0</v>
      </c>
      <c r="U184" s="51">
        <f t="shared" si="43"/>
        <v>0</v>
      </c>
      <c r="V184" s="51">
        <f t="shared" si="61"/>
        <v>0</v>
      </c>
      <c r="W184" s="47">
        <f t="shared" si="58"/>
        <v>1</v>
      </c>
      <c r="X184" s="47">
        <f t="shared" si="59"/>
        <v>20</v>
      </c>
      <c r="Y184" s="32"/>
      <c r="Z184" s="20">
        <f t="shared" si="53"/>
        <v>-4.7534839422424348E-2</v>
      </c>
      <c r="AA184" s="20">
        <f t="shared" si="54"/>
        <v>-0.30422297230351586</v>
      </c>
      <c r="AB184" s="20">
        <f t="shared" si="55"/>
        <v>-0.1378510343250306</v>
      </c>
      <c r="AC184" s="20">
        <f t="shared" si="56"/>
        <v>-0.2043998095164247</v>
      </c>
      <c r="AD184" s="41">
        <f t="shared" si="57"/>
        <v>-6.1795291249151653E-2</v>
      </c>
    </row>
    <row r="185" spans="1:30" ht="15" thickBot="1">
      <c r="A185" s="64"/>
      <c r="B185" s="67"/>
      <c r="C185" s="14">
        <v>21</v>
      </c>
      <c r="D185" s="15">
        <v>1</v>
      </c>
      <c r="E185" s="14">
        <v>5.9</v>
      </c>
      <c r="F185" s="14">
        <v>3</v>
      </c>
      <c r="G185" s="14">
        <v>4.2</v>
      </c>
      <c r="H185" s="14">
        <v>1.5</v>
      </c>
      <c r="I185" s="14">
        <v>1</v>
      </c>
      <c r="J185" s="31"/>
      <c r="K185" s="100">
        <f t="shared" si="44"/>
        <v>0.24123323685787773</v>
      </c>
      <c r="L185" s="90">
        <f t="shared" si="45"/>
        <v>-0.40645820276997802</v>
      </c>
      <c r="M185" s="90">
        <f t="shared" si="46"/>
        <v>-0.55775588635028273</v>
      </c>
      <c r="N185" s="90">
        <f t="shared" si="47"/>
        <v>1.122617622760077</v>
      </c>
      <c r="O185" s="90">
        <f t="shared" si="48"/>
        <v>0.82883671093218736</v>
      </c>
      <c r="P185" s="100">
        <f t="shared" si="49"/>
        <v>2.1281112634547639</v>
      </c>
      <c r="Q185" s="100">
        <f t="shared" si="50"/>
        <v>0.89360557080037906</v>
      </c>
      <c r="R185" s="22">
        <f t="shared" si="51"/>
        <v>1</v>
      </c>
      <c r="S185" s="29">
        <f t="shared" si="42"/>
        <v>0</v>
      </c>
      <c r="T185" s="19">
        <f t="shared" si="52"/>
        <v>0</v>
      </c>
      <c r="U185" s="51">
        <f t="shared" si="43"/>
        <v>0</v>
      </c>
      <c r="V185" s="51">
        <f t="shared" si="61"/>
        <v>0</v>
      </c>
      <c r="W185" s="47">
        <f t="shared" si="58"/>
        <v>1</v>
      </c>
      <c r="X185" s="47">
        <f t="shared" si="59"/>
        <v>21</v>
      </c>
      <c r="Y185" s="32"/>
      <c r="Z185" s="20">
        <f t="shared" si="53"/>
        <v>-2.023082722246422E-2</v>
      </c>
      <c r="AA185" s="20">
        <f t="shared" si="54"/>
        <v>-0.11936188061253891</v>
      </c>
      <c r="AB185" s="20">
        <f t="shared" si="55"/>
        <v>-6.0692481667392661E-2</v>
      </c>
      <c r="AC185" s="20">
        <f t="shared" si="56"/>
        <v>-8.4969474334349732E-2</v>
      </c>
      <c r="AD185" s="41">
        <f t="shared" si="57"/>
        <v>-3.0346240833696331E-2</v>
      </c>
    </row>
    <row r="186" spans="1:30" ht="15" thickBot="1">
      <c r="A186" s="64"/>
      <c r="B186" s="67"/>
      <c r="C186" s="14">
        <v>22</v>
      </c>
      <c r="D186" s="15">
        <v>1</v>
      </c>
      <c r="E186" s="14">
        <v>5.3</v>
      </c>
      <c r="F186" s="14">
        <v>3.7</v>
      </c>
      <c r="G186" s="14">
        <v>1.5</v>
      </c>
      <c r="H186" s="14">
        <v>0.2</v>
      </c>
      <c r="I186" s="14">
        <v>0</v>
      </c>
      <c r="J186" s="31"/>
      <c r="K186" s="100">
        <f t="shared" si="44"/>
        <v>0.24325631958012414</v>
      </c>
      <c r="L186" s="90">
        <f t="shared" si="45"/>
        <v>-0.39452201470872411</v>
      </c>
      <c r="M186" s="90">
        <f t="shared" si="46"/>
        <v>-0.55168663818354347</v>
      </c>
      <c r="N186" s="90">
        <f t="shared" si="47"/>
        <v>1.1311145701935119</v>
      </c>
      <c r="O186" s="90">
        <f t="shared" si="48"/>
        <v>0.83187133501555699</v>
      </c>
      <c r="P186" s="100">
        <f t="shared" si="49"/>
        <v>-2.0259047973618451</v>
      </c>
      <c r="Q186" s="100">
        <f t="shared" si="50"/>
        <v>0.11650980128155589</v>
      </c>
      <c r="R186" s="22">
        <f t="shared" si="51"/>
        <v>0</v>
      </c>
      <c r="S186" s="29">
        <f t="shared" si="42"/>
        <v>0</v>
      </c>
      <c r="T186" s="19">
        <f t="shared" si="52"/>
        <v>0</v>
      </c>
      <c r="U186" s="51">
        <f t="shared" si="43"/>
        <v>0</v>
      </c>
      <c r="V186" s="51">
        <f t="shared" si="61"/>
        <v>0</v>
      </c>
      <c r="W186" s="47">
        <f t="shared" si="58"/>
        <v>1</v>
      </c>
      <c r="X186" s="47">
        <f t="shared" si="59"/>
        <v>22</v>
      </c>
      <c r="Y186" s="32"/>
      <c r="Z186" s="20">
        <f t="shared" si="53"/>
        <v>2.3985935119522302E-2</v>
      </c>
      <c r="AA186" s="20">
        <f t="shared" si="54"/>
        <v>0.12712545613346821</v>
      </c>
      <c r="AB186" s="20">
        <f t="shared" si="55"/>
        <v>8.8747959942232515E-2</v>
      </c>
      <c r="AC186" s="20">
        <f t="shared" si="56"/>
        <v>3.5978902679283456E-2</v>
      </c>
      <c r="AD186" s="41">
        <f t="shared" si="57"/>
        <v>4.7971870239044605E-3</v>
      </c>
    </row>
    <row r="187" spans="1:30" ht="15" thickBot="1">
      <c r="A187" s="64"/>
      <c r="B187" s="67"/>
      <c r="C187" s="14">
        <v>23</v>
      </c>
      <c r="D187" s="15">
        <v>1</v>
      </c>
      <c r="E187" s="14">
        <v>4.9000000000000004</v>
      </c>
      <c r="F187" s="14">
        <v>3.1</v>
      </c>
      <c r="G187" s="14">
        <v>1.5</v>
      </c>
      <c r="H187" s="14">
        <v>0.1</v>
      </c>
      <c r="I187" s="14">
        <v>0</v>
      </c>
      <c r="J187" s="31"/>
      <c r="K187" s="100">
        <f t="shared" si="44"/>
        <v>0.24085772606817191</v>
      </c>
      <c r="L187" s="90">
        <f t="shared" si="45"/>
        <v>-0.40723456032207095</v>
      </c>
      <c r="M187" s="90">
        <f t="shared" si="46"/>
        <v>-0.56056143417776672</v>
      </c>
      <c r="N187" s="90">
        <f t="shared" si="47"/>
        <v>1.1275166799255836</v>
      </c>
      <c r="O187" s="90">
        <f t="shared" si="48"/>
        <v>0.83139161631316649</v>
      </c>
      <c r="P187" s="100">
        <f t="shared" si="49"/>
        <v>-1.7179178839413607</v>
      </c>
      <c r="Q187" s="100">
        <f t="shared" si="50"/>
        <v>0.15213954778989053</v>
      </c>
      <c r="R187" s="22">
        <f t="shared" si="51"/>
        <v>0</v>
      </c>
      <c r="S187" s="29">
        <f t="shared" si="42"/>
        <v>0</v>
      </c>
      <c r="T187" s="19">
        <f t="shared" si="52"/>
        <v>0</v>
      </c>
      <c r="U187" s="51">
        <f t="shared" si="43"/>
        <v>0</v>
      </c>
      <c r="V187" s="51">
        <f t="shared" si="61"/>
        <v>0</v>
      </c>
      <c r="W187" s="47">
        <f t="shared" si="58"/>
        <v>1</v>
      </c>
      <c r="X187" s="47">
        <f t="shared" si="59"/>
        <v>23</v>
      </c>
      <c r="Y187" s="32"/>
      <c r="Z187" s="20">
        <f t="shared" si="53"/>
        <v>3.9249905565253859E-2</v>
      </c>
      <c r="AA187" s="20">
        <f t="shared" si="54"/>
        <v>0.19232453726974391</v>
      </c>
      <c r="AB187" s="20">
        <f t="shared" si="55"/>
        <v>0.12167470725228696</v>
      </c>
      <c r="AC187" s="20">
        <f t="shared" si="56"/>
        <v>5.8874858347880789E-2</v>
      </c>
      <c r="AD187" s="41">
        <f t="shared" si="57"/>
        <v>3.9249905565253863E-3</v>
      </c>
    </row>
    <row r="188" spans="1:30" ht="15" thickBot="1">
      <c r="A188" s="64"/>
      <c r="B188" s="67"/>
      <c r="C188" s="14">
        <v>24</v>
      </c>
      <c r="D188" s="15">
        <v>1</v>
      </c>
      <c r="E188" s="14">
        <v>4.7</v>
      </c>
      <c r="F188" s="14">
        <v>3.2</v>
      </c>
      <c r="G188" s="14">
        <v>1.6</v>
      </c>
      <c r="H188" s="14">
        <v>0.2</v>
      </c>
      <c r="I188" s="14">
        <v>0</v>
      </c>
      <c r="J188" s="31"/>
      <c r="K188" s="100">
        <f t="shared" si="44"/>
        <v>0.23693273551164651</v>
      </c>
      <c r="L188" s="90">
        <f t="shared" si="45"/>
        <v>-0.42646701404904536</v>
      </c>
      <c r="M188" s="90">
        <f t="shared" si="46"/>
        <v>-0.57272890490299544</v>
      </c>
      <c r="N188" s="90">
        <f t="shared" si="47"/>
        <v>1.1216291940907954</v>
      </c>
      <c r="O188" s="90">
        <f t="shared" si="48"/>
        <v>0.83099911725751396</v>
      </c>
      <c r="P188" s="100">
        <f t="shared" si="49"/>
        <v>-1.6393881922116766</v>
      </c>
      <c r="Q188" s="100">
        <f t="shared" si="50"/>
        <v>0.16254832856039547</v>
      </c>
      <c r="R188" s="22">
        <f t="shared" si="51"/>
        <v>0</v>
      </c>
      <c r="S188" s="29">
        <f t="shared" si="42"/>
        <v>0</v>
      </c>
      <c r="T188" s="19">
        <f t="shared" si="52"/>
        <v>0</v>
      </c>
      <c r="U188" s="51">
        <f t="shared" si="43"/>
        <v>0</v>
      </c>
      <c r="V188" s="51">
        <f t="shared" si="61"/>
        <v>0</v>
      </c>
      <c r="W188" s="47">
        <f t="shared" si="58"/>
        <v>1</v>
      </c>
      <c r="X188" s="47">
        <f t="shared" si="59"/>
        <v>24</v>
      </c>
      <c r="Y188" s="32"/>
      <c r="Z188" s="20">
        <f t="shared" si="53"/>
        <v>4.4254227651784633E-2</v>
      </c>
      <c r="AA188" s="20">
        <f t="shared" si="54"/>
        <v>0.20799486996338779</v>
      </c>
      <c r="AB188" s="20">
        <f t="shared" si="55"/>
        <v>0.14161352848571082</v>
      </c>
      <c r="AC188" s="20">
        <f t="shared" si="56"/>
        <v>7.0806764242855411E-2</v>
      </c>
      <c r="AD188" s="41">
        <f t="shared" si="57"/>
        <v>8.8508455303569263E-3</v>
      </c>
    </row>
    <row r="189" spans="1:30" ht="15" thickBot="1">
      <c r="A189" s="64"/>
      <c r="B189" s="67"/>
      <c r="C189" s="14">
        <v>25</v>
      </c>
      <c r="D189" s="15">
        <v>1</v>
      </c>
      <c r="E189" s="14">
        <v>5.0999999999999996</v>
      </c>
      <c r="F189" s="14">
        <v>3.8</v>
      </c>
      <c r="G189" s="14">
        <v>1.5</v>
      </c>
      <c r="H189" s="14">
        <v>0.3</v>
      </c>
      <c r="I189" s="14">
        <v>0</v>
      </c>
      <c r="J189" s="31"/>
      <c r="K189" s="100">
        <f t="shared" si="44"/>
        <v>0.23250731274646805</v>
      </c>
      <c r="L189" s="90">
        <f t="shared" si="45"/>
        <v>-0.44726650104538412</v>
      </c>
      <c r="M189" s="90">
        <f t="shared" si="46"/>
        <v>-0.58689025775156656</v>
      </c>
      <c r="N189" s="90">
        <f t="shared" si="47"/>
        <v>1.11454851766651</v>
      </c>
      <c r="O189" s="90">
        <f t="shared" si="48"/>
        <v>0.83011403270447826</v>
      </c>
      <c r="P189" s="100">
        <f t="shared" si="49"/>
        <v>-2.3578778357298353</v>
      </c>
      <c r="Q189" s="100">
        <f t="shared" si="50"/>
        <v>8.6441633685854946E-2</v>
      </c>
      <c r="R189" s="22">
        <f t="shared" si="51"/>
        <v>0</v>
      </c>
      <c r="S189" s="29">
        <f t="shared" si="42"/>
        <v>0</v>
      </c>
      <c r="T189" s="19">
        <f t="shared" si="52"/>
        <v>0</v>
      </c>
      <c r="U189" s="51">
        <f t="shared" si="43"/>
        <v>0</v>
      </c>
      <c r="V189" s="51">
        <f t="shared" si="61"/>
        <v>0</v>
      </c>
      <c r="W189" s="47">
        <f t="shared" si="58"/>
        <v>1</v>
      </c>
      <c r="X189" s="47">
        <f t="shared" si="59"/>
        <v>25</v>
      </c>
      <c r="Y189" s="32"/>
      <c r="Z189" s="20">
        <f t="shared" si="53"/>
        <v>1.3652501319041582E-2</v>
      </c>
      <c r="AA189" s="20">
        <f t="shared" si="54"/>
        <v>6.9627756727112064E-2</v>
      </c>
      <c r="AB189" s="20">
        <f t="shared" si="55"/>
        <v>5.187950501235801E-2</v>
      </c>
      <c r="AC189" s="20">
        <f t="shared" si="56"/>
        <v>2.0478751978562373E-2</v>
      </c>
      <c r="AD189" s="41">
        <f t="shared" si="57"/>
        <v>4.0957503957124745E-3</v>
      </c>
    </row>
    <row r="190" spans="1:30" ht="15" thickBot="1">
      <c r="A190" s="64"/>
      <c r="B190" s="67"/>
      <c r="C190" s="14">
        <v>26</v>
      </c>
      <c r="D190" s="15">
        <v>1</v>
      </c>
      <c r="E190" s="14">
        <v>5.0999999999999996</v>
      </c>
      <c r="F190" s="14">
        <v>3.4</v>
      </c>
      <c r="G190" s="14">
        <v>1.5</v>
      </c>
      <c r="H190" s="14">
        <v>0.2</v>
      </c>
      <c r="I190" s="14">
        <v>0</v>
      </c>
      <c r="J190" s="31"/>
      <c r="K190" s="100">
        <f t="shared" si="44"/>
        <v>0.23114206261456388</v>
      </c>
      <c r="L190" s="90">
        <f t="shared" si="45"/>
        <v>-0.45422927671809532</v>
      </c>
      <c r="M190" s="90">
        <f t="shared" si="46"/>
        <v>-0.59207820825280233</v>
      </c>
      <c r="N190" s="90">
        <f t="shared" si="47"/>
        <v>1.1125006424686537</v>
      </c>
      <c r="O190" s="90">
        <f t="shared" si="48"/>
        <v>0.82970445766490697</v>
      </c>
      <c r="P190" s="100">
        <f t="shared" si="49"/>
        <v>-2.263801301471287</v>
      </c>
      <c r="Q190" s="100">
        <f t="shared" si="50"/>
        <v>9.4165623200117968E-2</v>
      </c>
      <c r="R190" s="22">
        <f t="shared" si="51"/>
        <v>0</v>
      </c>
      <c r="S190" s="29">
        <f t="shared" si="42"/>
        <v>0</v>
      </c>
      <c r="T190" s="19">
        <f t="shared" si="52"/>
        <v>0</v>
      </c>
      <c r="U190" s="51">
        <f t="shared" si="43"/>
        <v>0</v>
      </c>
      <c r="V190" s="51">
        <f t="shared" si="61"/>
        <v>0</v>
      </c>
      <c r="W190" s="47">
        <f t="shared" si="58"/>
        <v>1</v>
      </c>
      <c r="X190" s="47">
        <f t="shared" si="59"/>
        <v>26</v>
      </c>
      <c r="Y190" s="32"/>
      <c r="Z190" s="20">
        <f t="shared" si="53"/>
        <v>1.6064365025560249E-2</v>
      </c>
      <c r="AA190" s="20">
        <f t="shared" si="54"/>
        <v>8.1928261630357269E-2</v>
      </c>
      <c r="AB190" s="20">
        <f t="shared" si="55"/>
        <v>5.4618841086904846E-2</v>
      </c>
      <c r="AC190" s="20">
        <f t="shared" si="56"/>
        <v>2.4096547538340375E-2</v>
      </c>
      <c r="AD190" s="41">
        <f t="shared" si="57"/>
        <v>3.2128730051120499E-3</v>
      </c>
    </row>
    <row r="191" spans="1:30" ht="15" thickBot="1">
      <c r="A191" s="64"/>
      <c r="B191" s="67"/>
      <c r="C191" s="14">
        <v>27</v>
      </c>
      <c r="D191" s="15">
        <v>1</v>
      </c>
      <c r="E191" s="14">
        <v>5.9</v>
      </c>
      <c r="F191" s="14">
        <v>3.2</v>
      </c>
      <c r="G191" s="14">
        <v>4.8</v>
      </c>
      <c r="H191" s="14">
        <v>1.8</v>
      </c>
      <c r="I191" s="14">
        <v>1</v>
      </c>
      <c r="J191" s="31"/>
      <c r="K191" s="100">
        <f t="shared" si="44"/>
        <v>0.22953562611200787</v>
      </c>
      <c r="L191" s="90">
        <f t="shared" si="45"/>
        <v>-0.46242210288113106</v>
      </c>
      <c r="M191" s="90">
        <f t="shared" si="46"/>
        <v>-0.59754009236149286</v>
      </c>
      <c r="N191" s="90">
        <f t="shared" si="47"/>
        <v>1.1100909877148195</v>
      </c>
      <c r="O191" s="90">
        <f t="shared" si="48"/>
        <v>0.82938317036439579</v>
      </c>
      <c r="P191" s="100">
        <f t="shared" si="49"/>
        <v>2.4104433712436029</v>
      </c>
      <c r="Q191" s="100">
        <f t="shared" si="50"/>
        <v>0.91762020400286282</v>
      </c>
      <c r="R191" s="22">
        <f t="shared" si="51"/>
        <v>1</v>
      </c>
      <c r="S191" s="29">
        <f t="shared" si="42"/>
        <v>0</v>
      </c>
      <c r="T191" s="19">
        <f t="shared" si="52"/>
        <v>0</v>
      </c>
      <c r="U191" s="51">
        <f t="shared" si="43"/>
        <v>0</v>
      </c>
      <c r="V191" s="51">
        <f t="shared" si="61"/>
        <v>0</v>
      </c>
      <c r="W191" s="47">
        <f t="shared" si="58"/>
        <v>1</v>
      </c>
      <c r="X191" s="47">
        <f t="shared" si="59"/>
        <v>27</v>
      </c>
      <c r="Y191" s="32"/>
      <c r="Z191" s="20">
        <f t="shared" si="53"/>
        <v>-1.2454732009244305E-2</v>
      </c>
      <c r="AA191" s="20">
        <f t="shared" si="54"/>
        <v>-7.3482918854541404E-2</v>
      </c>
      <c r="AB191" s="20">
        <f t="shared" si="55"/>
        <v>-3.9855142429581776E-2</v>
      </c>
      <c r="AC191" s="20">
        <f t="shared" si="56"/>
        <v>-5.9782713644372661E-2</v>
      </c>
      <c r="AD191" s="41">
        <f t="shared" si="57"/>
        <v>-2.2418517616639749E-2</v>
      </c>
    </row>
    <row r="192" spans="1:30" ht="15" thickBot="1">
      <c r="A192" s="64"/>
      <c r="B192" s="67"/>
      <c r="C192" s="14">
        <v>28</v>
      </c>
      <c r="D192" s="15">
        <v>1</v>
      </c>
      <c r="E192" s="14">
        <v>4.5999999999999996</v>
      </c>
      <c r="F192" s="14">
        <v>3.2</v>
      </c>
      <c r="G192" s="14">
        <v>1.4</v>
      </c>
      <c r="H192" s="14">
        <v>0.2</v>
      </c>
      <c r="I192" s="14">
        <v>0</v>
      </c>
      <c r="J192" s="31"/>
      <c r="K192" s="100">
        <f t="shared" si="44"/>
        <v>0.23078109931293231</v>
      </c>
      <c r="L192" s="90">
        <f t="shared" si="45"/>
        <v>-0.4550738109956769</v>
      </c>
      <c r="M192" s="90">
        <f t="shared" si="46"/>
        <v>-0.59355457811853463</v>
      </c>
      <c r="N192" s="90">
        <f t="shared" si="47"/>
        <v>1.1160692590792567</v>
      </c>
      <c r="O192" s="90">
        <f t="shared" si="48"/>
        <v>0.83162502212605982</v>
      </c>
      <c r="P192" s="100">
        <f t="shared" si="49"/>
        <v>-2.0331111141103211</v>
      </c>
      <c r="Q192" s="100">
        <f t="shared" si="50"/>
        <v>0.1157700646412803</v>
      </c>
      <c r="R192" s="22">
        <f t="shared" si="51"/>
        <v>0</v>
      </c>
      <c r="S192" s="29">
        <f t="shared" si="42"/>
        <v>0</v>
      </c>
      <c r="T192" s="19">
        <f t="shared" si="52"/>
        <v>0</v>
      </c>
      <c r="U192" s="51">
        <f t="shared" si="43"/>
        <v>0</v>
      </c>
      <c r="V192" s="51">
        <f t="shared" si="61"/>
        <v>0</v>
      </c>
      <c r="W192" s="47">
        <f t="shared" si="58"/>
        <v>1</v>
      </c>
      <c r="X192" s="47">
        <f t="shared" si="59"/>
        <v>28</v>
      </c>
      <c r="Y192" s="32"/>
      <c r="Z192" s="20">
        <f t="shared" si="53"/>
        <v>2.3702151021820165E-2</v>
      </c>
      <c r="AA192" s="20">
        <f t="shared" si="54"/>
        <v>0.10902989470037275</v>
      </c>
      <c r="AB192" s="20">
        <f t="shared" si="55"/>
        <v>7.5846883269824528E-2</v>
      </c>
      <c r="AC192" s="20">
        <f t="shared" si="56"/>
        <v>3.3183011430548227E-2</v>
      </c>
      <c r="AD192" s="41">
        <f t="shared" si="57"/>
        <v>4.740430204364033E-3</v>
      </c>
    </row>
    <row r="193" spans="1:30" ht="15" thickBot="1">
      <c r="A193" s="64"/>
      <c r="B193" s="67"/>
      <c r="C193" s="14">
        <v>29</v>
      </c>
      <c r="D193" s="15">
        <v>1</v>
      </c>
      <c r="E193" s="14">
        <v>6.1</v>
      </c>
      <c r="F193" s="14">
        <v>2.8</v>
      </c>
      <c r="G193" s="14">
        <v>4</v>
      </c>
      <c r="H193" s="14">
        <v>1.3</v>
      </c>
      <c r="I193" s="14">
        <v>1</v>
      </c>
      <c r="J193" s="31"/>
      <c r="K193" s="100">
        <f t="shared" si="44"/>
        <v>0.22841088421075029</v>
      </c>
      <c r="L193" s="90">
        <f t="shared" si="45"/>
        <v>-0.46597680046571416</v>
      </c>
      <c r="M193" s="90">
        <f t="shared" si="46"/>
        <v>-0.60113926644551707</v>
      </c>
      <c r="N193" s="90">
        <f t="shared" si="47"/>
        <v>1.1127509579362018</v>
      </c>
      <c r="O193" s="90">
        <f t="shared" si="48"/>
        <v>0.83115097910562341</v>
      </c>
      <c r="P193" s="100">
        <f t="shared" si="49"/>
        <v>1.234262559904564</v>
      </c>
      <c r="Q193" s="100">
        <f t="shared" si="50"/>
        <v>0.77456375107228448</v>
      </c>
      <c r="R193" s="22">
        <f t="shared" si="51"/>
        <v>1</v>
      </c>
      <c r="S193" s="29">
        <f t="shared" si="42"/>
        <v>0</v>
      </c>
      <c r="T193" s="19">
        <f t="shared" si="52"/>
        <v>0</v>
      </c>
      <c r="U193" s="51">
        <f t="shared" si="43"/>
        <v>0</v>
      </c>
      <c r="V193" s="51">
        <f t="shared" si="61"/>
        <v>0</v>
      </c>
      <c r="W193" s="47">
        <f t="shared" si="58"/>
        <v>1</v>
      </c>
      <c r="X193" s="47">
        <f t="shared" si="59"/>
        <v>29</v>
      </c>
      <c r="Y193" s="32"/>
      <c r="Z193" s="20">
        <f t="shared" si="53"/>
        <v>-7.87289869606351E-2</v>
      </c>
      <c r="AA193" s="20">
        <f t="shared" si="54"/>
        <v>-0.4802468204598741</v>
      </c>
      <c r="AB193" s="20">
        <f t="shared" si="55"/>
        <v>-0.22044116348977827</v>
      </c>
      <c r="AC193" s="20">
        <f t="shared" si="56"/>
        <v>-0.3149159478425404</v>
      </c>
      <c r="AD193" s="41">
        <f t="shared" si="57"/>
        <v>-0.10234768304882563</v>
      </c>
    </row>
    <row r="194" spans="1:30" ht="15" thickBot="1">
      <c r="A194" s="64"/>
      <c r="B194" s="67"/>
      <c r="C194" s="14">
        <v>30</v>
      </c>
      <c r="D194" s="15">
        <v>1</v>
      </c>
      <c r="E194" s="14">
        <v>5.8</v>
      </c>
      <c r="F194" s="14">
        <v>2.7</v>
      </c>
      <c r="G194" s="14">
        <v>4.0999999999999996</v>
      </c>
      <c r="H194" s="14">
        <v>1</v>
      </c>
      <c r="I194" s="14">
        <v>1</v>
      </c>
      <c r="J194" s="31"/>
      <c r="K194" s="100">
        <f t="shared" si="44"/>
        <v>0.23628378290681379</v>
      </c>
      <c r="L194" s="90">
        <f t="shared" si="45"/>
        <v>-0.41795211841972674</v>
      </c>
      <c r="M194" s="90">
        <f t="shared" si="46"/>
        <v>-0.57909515009653922</v>
      </c>
      <c r="N194" s="90">
        <f t="shared" si="47"/>
        <v>1.1442425527204558</v>
      </c>
      <c r="O194" s="90">
        <f t="shared" si="48"/>
        <v>0.84138574741050598</v>
      </c>
      <c r="P194" s="100">
        <f t="shared" si="49"/>
        <v>1.7813848043761171</v>
      </c>
      <c r="Q194" s="100">
        <f t="shared" si="50"/>
        <v>0.85586777698013916</v>
      </c>
      <c r="R194" s="22">
        <f t="shared" si="51"/>
        <v>1</v>
      </c>
      <c r="S194" s="29">
        <f t="shared" si="42"/>
        <v>0</v>
      </c>
      <c r="T194" s="19">
        <f t="shared" si="52"/>
        <v>0</v>
      </c>
      <c r="U194" s="51">
        <f t="shared" si="43"/>
        <v>0</v>
      </c>
      <c r="V194" s="51">
        <f t="shared" si="61"/>
        <v>0</v>
      </c>
      <c r="W194" s="47">
        <f t="shared" si="58"/>
        <v>1</v>
      </c>
      <c r="X194" s="47">
        <f t="shared" si="59"/>
        <v>30</v>
      </c>
      <c r="Y194" s="32"/>
      <c r="Z194" s="20">
        <f t="shared" si="53"/>
        <v>-3.5559761656182597E-2</v>
      </c>
      <c r="AA194" s="20">
        <f t="shared" si="54"/>
        <v>-0.20624661760585905</v>
      </c>
      <c r="AB194" s="20">
        <f t="shared" si="55"/>
        <v>-9.6011356471693024E-2</v>
      </c>
      <c r="AC194" s="20">
        <f t="shared" si="56"/>
        <v>-0.14579502279034864</v>
      </c>
      <c r="AD194" s="41">
        <f t="shared" si="57"/>
        <v>-3.5559761656182597E-2</v>
      </c>
    </row>
    <row r="195" spans="1:30" ht="15" thickBot="1">
      <c r="A195" s="64"/>
      <c r="B195" s="67"/>
      <c r="C195" s="14">
        <v>31</v>
      </c>
      <c r="D195" s="15">
        <v>1</v>
      </c>
      <c r="E195" s="14">
        <v>6.3</v>
      </c>
      <c r="F195" s="14">
        <v>2.2999999999999998</v>
      </c>
      <c r="G195" s="14">
        <v>4.4000000000000004</v>
      </c>
      <c r="H195" s="14">
        <v>1.3</v>
      </c>
      <c r="I195" s="14">
        <v>1</v>
      </c>
      <c r="J195" s="31"/>
      <c r="K195" s="100">
        <f t="shared" si="44"/>
        <v>0.23983975907243205</v>
      </c>
      <c r="L195" s="90">
        <f t="shared" si="45"/>
        <v>-0.39732745665914082</v>
      </c>
      <c r="M195" s="90">
        <f t="shared" si="46"/>
        <v>-0.56949401444936987</v>
      </c>
      <c r="N195" s="90">
        <f t="shared" si="47"/>
        <v>1.1588220549994908</v>
      </c>
      <c r="O195" s="90">
        <f t="shared" si="48"/>
        <v>0.84494172357612429</v>
      </c>
      <c r="P195" s="100">
        <f t="shared" si="49"/>
        <v>2.6240818315330152</v>
      </c>
      <c r="Q195" s="100">
        <f t="shared" si="50"/>
        <v>0.93239545584574901</v>
      </c>
      <c r="R195" s="22">
        <f t="shared" si="51"/>
        <v>1</v>
      </c>
      <c r="S195" s="29">
        <f t="shared" si="42"/>
        <v>0</v>
      </c>
      <c r="T195" s="19">
        <f t="shared" si="52"/>
        <v>0</v>
      </c>
      <c r="U195" s="51">
        <f t="shared" si="43"/>
        <v>0</v>
      </c>
      <c r="V195" s="51">
        <f t="shared" si="61"/>
        <v>0</v>
      </c>
      <c r="W195" s="47">
        <f t="shared" si="58"/>
        <v>1</v>
      </c>
      <c r="X195" s="47">
        <f t="shared" si="59"/>
        <v>31</v>
      </c>
      <c r="Y195" s="32"/>
      <c r="Z195" s="20">
        <f t="shared" si="53"/>
        <v>-8.5227926260666043E-3</v>
      </c>
      <c r="AA195" s="20">
        <f t="shared" si="54"/>
        <v>-5.3693593544219605E-2</v>
      </c>
      <c r="AB195" s="20">
        <f t="shared" si="55"/>
        <v>-1.9602423039953187E-2</v>
      </c>
      <c r="AC195" s="20">
        <f t="shared" si="56"/>
        <v>-3.7500287554693063E-2</v>
      </c>
      <c r="AD195" s="41">
        <f t="shared" si="57"/>
        <v>-1.1079630413886586E-2</v>
      </c>
    </row>
    <row r="196" spans="1:30" ht="15" thickBot="1">
      <c r="A196" s="64"/>
      <c r="B196" s="67"/>
      <c r="C196" s="14">
        <v>32</v>
      </c>
      <c r="D196" s="15">
        <v>1</v>
      </c>
      <c r="E196" s="14">
        <v>6.5</v>
      </c>
      <c r="F196" s="14">
        <v>2.8</v>
      </c>
      <c r="G196" s="14">
        <v>4.5999999999999996</v>
      </c>
      <c r="H196" s="14">
        <v>1.5</v>
      </c>
      <c r="I196" s="14">
        <v>1</v>
      </c>
      <c r="J196" s="31"/>
      <c r="K196" s="100">
        <f t="shared" si="44"/>
        <v>0.24069203833503872</v>
      </c>
      <c r="L196" s="90">
        <f t="shared" si="45"/>
        <v>-0.39195809730471887</v>
      </c>
      <c r="M196" s="90">
        <f t="shared" si="46"/>
        <v>-0.56753377214537459</v>
      </c>
      <c r="N196" s="90">
        <f t="shared" si="47"/>
        <v>1.16257208375496</v>
      </c>
      <c r="O196" s="90">
        <f t="shared" si="48"/>
        <v>0.8460496866175129</v>
      </c>
      <c r="P196" s="100">
        <f t="shared" si="49"/>
        <v>2.720775959046402</v>
      </c>
      <c r="Q196" s="100">
        <f t="shared" si="50"/>
        <v>0.9382415114931667</v>
      </c>
      <c r="R196" s="22">
        <f t="shared" si="51"/>
        <v>1</v>
      </c>
      <c r="S196" s="29">
        <f t="shared" si="42"/>
        <v>0</v>
      </c>
      <c r="T196" s="19">
        <f t="shared" si="52"/>
        <v>0</v>
      </c>
      <c r="U196" s="51">
        <f t="shared" si="43"/>
        <v>0</v>
      </c>
      <c r="V196" s="51">
        <f t="shared" si="61"/>
        <v>0</v>
      </c>
      <c r="W196" s="47">
        <f t="shared" si="58"/>
        <v>1</v>
      </c>
      <c r="X196" s="47">
        <f t="shared" si="59"/>
        <v>32</v>
      </c>
      <c r="Y196" s="32"/>
      <c r="Z196" s="20">
        <f t="shared" si="53"/>
        <v>-7.1571143566072914E-3</v>
      </c>
      <c r="AA196" s="20">
        <f t="shared" si="54"/>
        <v>-4.6521243317947394E-2</v>
      </c>
      <c r="AB196" s="20">
        <f t="shared" si="55"/>
        <v>-2.0039920198500413E-2</v>
      </c>
      <c r="AC196" s="20">
        <f t="shared" si="56"/>
        <v>-3.2922726040393535E-2</v>
      </c>
      <c r="AD196" s="41">
        <f t="shared" si="57"/>
        <v>-1.0735671534910937E-2</v>
      </c>
    </row>
    <row r="197" spans="1:30" ht="15" thickBot="1">
      <c r="A197" s="64"/>
      <c r="B197" s="67"/>
      <c r="C197" s="14">
        <v>33</v>
      </c>
      <c r="D197" s="15">
        <v>1</v>
      </c>
      <c r="E197" s="14">
        <v>5.5</v>
      </c>
      <c r="F197" s="14">
        <v>4.2</v>
      </c>
      <c r="G197" s="14">
        <v>1.4</v>
      </c>
      <c r="H197" s="14">
        <v>0.2</v>
      </c>
      <c r="I197" s="14">
        <v>0</v>
      </c>
      <c r="J197" s="31"/>
      <c r="K197" s="100">
        <f t="shared" si="44"/>
        <v>0.24140774977069945</v>
      </c>
      <c r="L197" s="90">
        <f t="shared" si="45"/>
        <v>-0.38730597297292413</v>
      </c>
      <c r="M197" s="90">
        <f t="shared" si="46"/>
        <v>-0.56552978012552457</v>
      </c>
      <c r="N197" s="90">
        <f t="shared" si="47"/>
        <v>1.1658643563589994</v>
      </c>
      <c r="O197" s="90">
        <f t="shared" si="48"/>
        <v>0.84712325377100395</v>
      </c>
      <c r="P197" s="100">
        <f t="shared" si="49"/>
        <v>-2.4623654284507865</v>
      </c>
      <c r="Q197" s="100">
        <f t="shared" si="50"/>
        <v>7.8538978922763389E-2</v>
      </c>
      <c r="R197" s="22">
        <f t="shared" si="51"/>
        <v>0</v>
      </c>
      <c r="S197" s="29">
        <f t="shared" si="42"/>
        <v>0</v>
      </c>
      <c r="T197" s="19">
        <f t="shared" si="52"/>
        <v>0</v>
      </c>
      <c r="U197" s="51">
        <f t="shared" si="43"/>
        <v>0</v>
      </c>
      <c r="V197" s="51">
        <f t="shared" si="61"/>
        <v>0</v>
      </c>
      <c r="W197" s="47">
        <f t="shared" si="58"/>
        <v>1</v>
      </c>
      <c r="X197" s="47">
        <f t="shared" si="59"/>
        <v>33</v>
      </c>
      <c r="Y197" s="32"/>
      <c r="Z197" s="20">
        <f t="shared" si="53"/>
        <v>1.1367827267524432E-2</v>
      </c>
      <c r="AA197" s="20">
        <f t="shared" si="54"/>
        <v>6.2523049971384373E-2</v>
      </c>
      <c r="AB197" s="20">
        <f t="shared" si="55"/>
        <v>4.7744874523602619E-2</v>
      </c>
      <c r="AC197" s="20">
        <f t="shared" si="56"/>
        <v>1.5914958174534203E-2</v>
      </c>
      <c r="AD197" s="41">
        <f t="shared" si="57"/>
        <v>2.2735654535048864E-3</v>
      </c>
    </row>
    <row r="198" spans="1:30" ht="15" thickBot="1">
      <c r="A198" s="64"/>
      <c r="B198" s="67"/>
      <c r="C198" s="14">
        <v>34</v>
      </c>
      <c r="D198" s="15">
        <v>1</v>
      </c>
      <c r="E198" s="14">
        <v>6.8</v>
      </c>
      <c r="F198" s="14">
        <v>2.8</v>
      </c>
      <c r="G198" s="14">
        <v>4.8</v>
      </c>
      <c r="H198" s="14">
        <v>1.4</v>
      </c>
      <c r="I198" s="14">
        <v>1</v>
      </c>
      <c r="J198" s="31"/>
      <c r="K198" s="100">
        <f t="shared" si="44"/>
        <v>0.24027096704394701</v>
      </c>
      <c r="L198" s="90">
        <f t="shared" si="45"/>
        <v>-0.39355827797006254</v>
      </c>
      <c r="M198" s="90">
        <f t="shared" si="46"/>
        <v>-0.57030426757788488</v>
      </c>
      <c r="N198" s="90">
        <f t="shared" si="47"/>
        <v>1.164272860541546</v>
      </c>
      <c r="O198" s="90">
        <f t="shared" si="48"/>
        <v>0.8468958972256535</v>
      </c>
      <c r="P198" s="100">
        <f t="shared" si="49"/>
        <v>2.7413867143447792</v>
      </c>
      <c r="Q198" s="100">
        <f t="shared" si="50"/>
        <v>0.93942505662550124</v>
      </c>
      <c r="R198" s="22">
        <f t="shared" si="51"/>
        <v>1</v>
      </c>
      <c r="S198" s="29">
        <f t="shared" ref="S198:S261" si="62">R198-I198</f>
        <v>0</v>
      </c>
      <c r="T198" s="19">
        <f t="shared" si="52"/>
        <v>0</v>
      </c>
      <c r="U198" s="51">
        <f t="shared" ref="U198:U261" si="63">IF(T198&lt;0.5, 0, 1)</f>
        <v>0</v>
      </c>
      <c r="V198" s="51">
        <f t="shared" si="61"/>
        <v>0</v>
      </c>
      <c r="W198" s="47">
        <f t="shared" si="58"/>
        <v>1</v>
      </c>
      <c r="X198" s="47">
        <f t="shared" si="59"/>
        <v>34</v>
      </c>
      <c r="Y198" s="32"/>
      <c r="Z198" s="20">
        <f t="shared" si="53"/>
        <v>-6.8941093710936617E-3</v>
      </c>
      <c r="AA198" s="20">
        <f t="shared" si="54"/>
        <v>-4.6879943723436901E-2</v>
      </c>
      <c r="AB198" s="20">
        <f t="shared" si="55"/>
        <v>-1.9303506239062251E-2</v>
      </c>
      <c r="AC198" s="20">
        <f t="shared" si="56"/>
        <v>-3.3091724981249578E-2</v>
      </c>
      <c r="AD198" s="41">
        <f t="shared" si="57"/>
        <v>-9.6517531195311253E-3</v>
      </c>
    </row>
    <row r="199" spans="1:30" ht="15" thickBot="1">
      <c r="A199" s="64"/>
      <c r="B199" s="67"/>
      <c r="C199" s="14">
        <v>35</v>
      </c>
      <c r="D199" s="15">
        <v>1</v>
      </c>
      <c r="E199" s="14">
        <v>5.5</v>
      </c>
      <c r="F199" s="14">
        <v>2.6</v>
      </c>
      <c r="G199" s="14">
        <v>4.4000000000000004</v>
      </c>
      <c r="H199" s="14">
        <v>1.2</v>
      </c>
      <c r="I199" s="14">
        <v>1</v>
      </c>
      <c r="J199" s="31"/>
      <c r="K199" s="100">
        <f t="shared" ref="K199:K262" si="64">K198-$M$2*Z198</f>
        <v>0.24096037798105638</v>
      </c>
      <c r="L199" s="90">
        <f t="shared" ref="L199:L262" si="65">L198-$M$2*AA198</f>
        <v>-0.38887028359771886</v>
      </c>
      <c r="M199" s="90">
        <f t="shared" ref="M199:M262" si="66">M198-$M$2*AB198</f>
        <v>-0.56837391695397865</v>
      </c>
      <c r="N199" s="90">
        <f t="shared" ref="N199:N262" si="67">N198-$M$2*AC198</f>
        <v>1.1675820330396709</v>
      </c>
      <c r="O199" s="90">
        <f t="shared" ref="O199:O262" si="68">O198-$M$2*AD198</f>
        <v>0.84786107253760656</v>
      </c>
      <c r="P199" s="100">
        <f t="shared" ref="P199:P262" si="69">(D199*K199)+(L199*E199)+(M199*F199)+(N199*G199)+(H199*O199)</f>
        <v>2.7791958665329375</v>
      </c>
      <c r="Q199" s="100">
        <f t="shared" ref="Q199:Q262" si="70">1/(1+EXP(-P199))</f>
        <v>0.9415411995625369</v>
      </c>
      <c r="R199" s="22">
        <f t="shared" ref="R199:R262" si="71">IF(Q199&lt;0.5, 0, 1)</f>
        <v>1</v>
      </c>
      <c r="S199" s="29">
        <f t="shared" si="62"/>
        <v>0</v>
      </c>
      <c r="T199" s="19">
        <f t="shared" ref="T199:T262" si="72">S199^2</f>
        <v>0</v>
      </c>
      <c r="U199" s="51">
        <f t="shared" si="63"/>
        <v>0</v>
      </c>
      <c r="V199" s="51">
        <f t="shared" si="61"/>
        <v>0</v>
      </c>
      <c r="W199" s="47">
        <f t="shared" si="58"/>
        <v>1</v>
      </c>
      <c r="X199" s="47">
        <f t="shared" si="59"/>
        <v>35</v>
      </c>
      <c r="Y199" s="32"/>
      <c r="Z199" s="20">
        <f t="shared" ref="Z199:Z262" si="73">2*($Q199-$I199)*(1-$Q199)*$Q199*D199</f>
        <v>-6.4353048227426997E-3</v>
      </c>
      <c r="AA199" s="20">
        <f t="shared" ref="AA199:AA262" si="74">2*($Q199-$I199)*(1-$Q199)*$Q199*E199</f>
        <v>-3.539417652508485E-2</v>
      </c>
      <c r="AB199" s="20">
        <f t="shared" ref="AB199:AB262" si="75">2*($Q199-$I199)*(1-$Q199)*$Q199*F199</f>
        <v>-1.673179253913102E-2</v>
      </c>
      <c r="AC199" s="20">
        <f t="shared" ref="AC199:AC262" si="76">2*($Q199-$I199)*(1-$Q199)*$Q199*G199</f>
        <v>-2.8315341220067881E-2</v>
      </c>
      <c r="AD199" s="41">
        <f t="shared" ref="AD199:AD262" si="77">2*($Q199-$I199)*(1-$Q199)*$Q199*H199</f>
        <v>-7.7223657872912393E-3</v>
      </c>
    </row>
    <row r="200" spans="1:30" ht="15" thickBot="1">
      <c r="A200" s="64"/>
      <c r="B200" s="67"/>
      <c r="C200" s="14">
        <v>36</v>
      </c>
      <c r="D200" s="15">
        <v>1</v>
      </c>
      <c r="E200" s="14">
        <v>5.4</v>
      </c>
      <c r="F200" s="14">
        <v>3.9</v>
      </c>
      <c r="G200" s="14">
        <v>1.7</v>
      </c>
      <c r="H200" s="14">
        <v>0.4</v>
      </c>
      <c r="I200" s="14">
        <v>0</v>
      </c>
      <c r="J200" s="31"/>
      <c r="K200" s="100">
        <f t="shared" si="64"/>
        <v>0.24160390846333066</v>
      </c>
      <c r="L200" s="90">
        <f t="shared" si="65"/>
        <v>-0.38533086594521038</v>
      </c>
      <c r="M200" s="90">
        <f t="shared" si="66"/>
        <v>-0.56670073770006557</v>
      </c>
      <c r="N200" s="90">
        <f t="shared" si="67"/>
        <v>1.1704135671616778</v>
      </c>
      <c r="O200" s="90">
        <f t="shared" si="68"/>
        <v>0.84863330911633572</v>
      </c>
      <c r="P200" s="100">
        <f t="shared" si="69"/>
        <v>-1.7201592568496751</v>
      </c>
      <c r="Q200" s="100">
        <f t="shared" si="70"/>
        <v>0.15185065150625987</v>
      </c>
      <c r="R200" s="22">
        <f t="shared" si="71"/>
        <v>0</v>
      </c>
      <c r="S200" s="29">
        <f t="shared" si="62"/>
        <v>0</v>
      </c>
      <c r="T200" s="19">
        <f t="shared" si="72"/>
        <v>0</v>
      </c>
      <c r="U200" s="51">
        <f t="shared" si="63"/>
        <v>0</v>
      </c>
      <c r="V200" s="51">
        <f t="shared" si="61"/>
        <v>0</v>
      </c>
      <c r="W200" s="47">
        <f t="shared" si="58"/>
        <v>1</v>
      </c>
      <c r="X200" s="47">
        <f t="shared" si="59"/>
        <v>36</v>
      </c>
      <c r="Y200" s="32"/>
      <c r="Z200" s="20">
        <f t="shared" si="73"/>
        <v>3.9114307675874829E-2</v>
      </c>
      <c r="AA200" s="20">
        <f t="shared" si="74"/>
        <v>0.21121726144972408</v>
      </c>
      <c r="AB200" s="20">
        <f t="shared" si="75"/>
        <v>0.15254579993591183</v>
      </c>
      <c r="AC200" s="20">
        <f t="shared" si="76"/>
        <v>6.6494323048987211E-2</v>
      </c>
      <c r="AD200" s="41">
        <f t="shared" si="77"/>
        <v>1.5645723070349931E-2</v>
      </c>
    </row>
    <row r="201" spans="1:30" ht="15" thickBot="1">
      <c r="A201" s="64"/>
      <c r="B201" s="67"/>
      <c r="C201" s="14">
        <v>37</v>
      </c>
      <c r="D201" s="15">
        <v>1</v>
      </c>
      <c r="E201" s="14">
        <v>4.8</v>
      </c>
      <c r="F201" s="14">
        <v>3</v>
      </c>
      <c r="G201" s="14">
        <v>1.4</v>
      </c>
      <c r="H201" s="14">
        <v>0.3</v>
      </c>
      <c r="I201" s="14">
        <v>0</v>
      </c>
      <c r="J201" s="31"/>
      <c r="K201" s="100">
        <f t="shared" si="64"/>
        <v>0.23769247769574317</v>
      </c>
      <c r="L201" s="90">
        <f t="shared" si="65"/>
        <v>-0.40645259209018281</v>
      </c>
      <c r="M201" s="90">
        <f t="shared" si="66"/>
        <v>-0.58195531769365672</v>
      </c>
      <c r="N201" s="90">
        <f t="shared" si="67"/>
        <v>1.1637641348567791</v>
      </c>
      <c r="O201" s="90">
        <f t="shared" si="68"/>
        <v>0.84706873680930073</v>
      </c>
      <c r="P201" s="100">
        <f t="shared" si="69"/>
        <v>-1.5757555075758236</v>
      </c>
      <c r="Q201" s="100">
        <f t="shared" si="70"/>
        <v>0.17139744587706374</v>
      </c>
      <c r="R201" s="22">
        <f t="shared" si="71"/>
        <v>0</v>
      </c>
      <c r="S201" s="29">
        <f t="shared" si="62"/>
        <v>0</v>
      </c>
      <c r="T201" s="19">
        <f t="shared" si="72"/>
        <v>0</v>
      </c>
      <c r="U201" s="51">
        <f t="shared" si="63"/>
        <v>0</v>
      </c>
      <c r="V201" s="51">
        <f t="shared" si="61"/>
        <v>0</v>
      </c>
      <c r="W201" s="47">
        <f t="shared" si="58"/>
        <v>1</v>
      </c>
      <c r="X201" s="47">
        <f t="shared" si="59"/>
        <v>37</v>
      </c>
      <c r="Y201" s="32"/>
      <c r="Z201" s="20">
        <f t="shared" si="73"/>
        <v>4.8683854421181949E-2</v>
      </c>
      <c r="AA201" s="20">
        <f t="shared" si="74"/>
        <v>0.23368250122167333</v>
      </c>
      <c r="AB201" s="20">
        <f t="shared" si="75"/>
        <v>0.14605156326354585</v>
      </c>
      <c r="AC201" s="20">
        <f t="shared" si="76"/>
        <v>6.8157396189654718E-2</v>
      </c>
      <c r="AD201" s="41">
        <f t="shared" si="77"/>
        <v>1.4605156326354583E-2</v>
      </c>
    </row>
    <row r="202" spans="1:30" ht="15" thickBot="1">
      <c r="A202" s="64"/>
      <c r="B202" s="67"/>
      <c r="C202" s="14">
        <v>38</v>
      </c>
      <c r="D202" s="15">
        <v>1</v>
      </c>
      <c r="E202" s="14">
        <v>6.7</v>
      </c>
      <c r="F202" s="14">
        <v>3.1</v>
      </c>
      <c r="G202" s="14">
        <v>4.4000000000000004</v>
      </c>
      <c r="H202" s="14">
        <v>1.4</v>
      </c>
      <c r="I202" s="14">
        <v>1</v>
      </c>
      <c r="J202" s="31"/>
      <c r="K202" s="100">
        <f t="shared" si="64"/>
        <v>0.23282409225362496</v>
      </c>
      <c r="L202" s="90">
        <f t="shared" si="65"/>
        <v>-0.42982084221235012</v>
      </c>
      <c r="M202" s="90">
        <f t="shared" si="66"/>
        <v>-0.59656047402001133</v>
      </c>
      <c r="N202" s="90">
        <f t="shared" si="67"/>
        <v>1.1569483952378137</v>
      </c>
      <c r="O202" s="90">
        <f t="shared" si="68"/>
        <v>0.84560822117666523</v>
      </c>
      <c r="P202" s="100">
        <f t="shared" si="69"/>
        <v>1.7781114286625561</v>
      </c>
      <c r="Q202" s="100">
        <f t="shared" si="70"/>
        <v>0.85546350892227652</v>
      </c>
      <c r="R202" s="22">
        <f t="shared" si="71"/>
        <v>1</v>
      </c>
      <c r="S202" s="29">
        <f t="shared" si="62"/>
        <v>0</v>
      </c>
      <c r="T202" s="19">
        <f t="shared" si="72"/>
        <v>0</v>
      </c>
      <c r="U202" s="51">
        <f t="shared" si="63"/>
        <v>0</v>
      </c>
      <c r="V202" s="51">
        <f t="shared" si="61"/>
        <v>0</v>
      </c>
      <c r="W202" s="47">
        <f t="shared" si="58"/>
        <v>1</v>
      </c>
      <c r="X202" s="47">
        <f t="shared" si="59"/>
        <v>38</v>
      </c>
      <c r="Y202" s="32"/>
      <c r="Z202" s="20">
        <f t="shared" si="73"/>
        <v>-3.5742629444574563E-2</v>
      </c>
      <c r="AA202" s="20">
        <f t="shared" si="74"/>
        <v>-0.23947561727864958</v>
      </c>
      <c r="AB202" s="20">
        <f t="shared" si="75"/>
        <v>-0.11080215127818115</v>
      </c>
      <c r="AC202" s="20">
        <f t="shared" si="76"/>
        <v>-0.15726756955612808</v>
      </c>
      <c r="AD202" s="41">
        <f t="shared" si="77"/>
        <v>-5.0039681222404382E-2</v>
      </c>
    </row>
    <row r="203" spans="1:30" ht="15" thickBot="1">
      <c r="A203" s="64"/>
      <c r="B203" s="67"/>
      <c r="C203" s="14">
        <v>39</v>
      </c>
      <c r="D203" s="15">
        <v>1</v>
      </c>
      <c r="E203" s="14">
        <v>6.1</v>
      </c>
      <c r="F203" s="14">
        <v>3</v>
      </c>
      <c r="G203" s="14">
        <v>4.5999999999999996</v>
      </c>
      <c r="H203" s="14">
        <v>1.4</v>
      </c>
      <c r="I203" s="14">
        <v>1</v>
      </c>
      <c r="J203" s="31"/>
      <c r="K203" s="100">
        <f t="shared" si="64"/>
        <v>0.23639835519808242</v>
      </c>
      <c r="L203" s="90">
        <f t="shared" si="65"/>
        <v>-0.40587328048448518</v>
      </c>
      <c r="M203" s="90">
        <f t="shared" si="66"/>
        <v>-0.58548025889219324</v>
      </c>
      <c r="N203" s="90">
        <f t="shared" si="67"/>
        <v>1.1726751521934264</v>
      </c>
      <c r="O203" s="90">
        <f t="shared" si="68"/>
        <v>0.8506121892989057</v>
      </c>
      <c r="P203" s="100">
        <f t="shared" si="69"/>
        <v>2.589293332674373</v>
      </c>
      <c r="Q203" s="100">
        <f t="shared" si="70"/>
        <v>0.93016932995933321</v>
      </c>
      <c r="R203" s="22">
        <f t="shared" si="71"/>
        <v>1</v>
      </c>
      <c r="S203" s="29">
        <f t="shared" si="62"/>
        <v>0</v>
      </c>
      <c r="T203" s="19">
        <f t="shared" si="72"/>
        <v>0</v>
      </c>
      <c r="U203" s="51">
        <f t="shared" si="63"/>
        <v>0</v>
      </c>
      <c r="V203" s="51">
        <f t="shared" si="61"/>
        <v>0</v>
      </c>
      <c r="W203" s="47">
        <f t="shared" si="58"/>
        <v>1</v>
      </c>
      <c r="X203" s="47">
        <f t="shared" si="59"/>
        <v>39</v>
      </c>
      <c r="Y203" s="32"/>
      <c r="Z203" s="20">
        <f t="shared" si="73"/>
        <v>-9.071611224664872E-3</v>
      </c>
      <c r="AA203" s="20">
        <f t="shared" si="74"/>
        <v>-5.5336828470455714E-2</v>
      </c>
      <c r="AB203" s="20">
        <f t="shared" si="75"/>
        <v>-2.7214833673994618E-2</v>
      </c>
      <c r="AC203" s="20">
        <f t="shared" si="76"/>
        <v>-4.1729411633458405E-2</v>
      </c>
      <c r="AD203" s="41">
        <f t="shared" si="77"/>
        <v>-1.270025571453082E-2</v>
      </c>
    </row>
    <row r="204" spans="1:30" ht="15" thickBot="1">
      <c r="A204" s="64"/>
      <c r="B204" s="67"/>
      <c r="C204" s="14">
        <v>40</v>
      </c>
      <c r="D204" s="15">
        <v>1</v>
      </c>
      <c r="E204" s="14">
        <v>4.8</v>
      </c>
      <c r="F204" s="14">
        <v>3.4</v>
      </c>
      <c r="G204" s="14">
        <v>1.6</v>
      </c>
      <c r="H204" s="14">
        <v>0.2</v>
      </c>
      <c r="I204" s="14">
        <v>0</v>
      </c>
      <c r="J204" s="31"/>
      <c r="K204" s="100">
        <f t="shared" si="64"/>
        <v>0.23730551632054891</v>
      </c>
      <c r="L204" s="90">
        <f t="shared" si="65"/>
        <v>-0.40033959763743959</v>
      </c>
      <c r="M204" s="90">
        <f t="shared" si="66"/>
        <v>-0.58275877552479383</v>
      </c>
      <c r="N204" s="90">
        <f t="shared" si="67"/>
        <v>1.1768480933567722</v>
      </c>
      <c r="O204" s="90">
        <f t="shared" si="68"/>
        <v>0.85188221487035876</v>
      </c>
      <c r="P204" s="100">
        <f t="shared" si="69"/>
        <v>-1.6123709967785527</v>
      </c>
      <c r="Q204" s="100">
        <f t="shared" si="70"/>
        <v>0.16625969202979327</v>
      </c>
      <c r="R204" s="22">
        <f t="shared" si="71"/>
        <v>0</v>
      </c>
      <c r="S204" s="29">
        <f t="shared" si="62"/>
        <v>0</v>
      </c>
      <c r="T204" s="19">
        <f t="shared" si="72"/>
        <v>0</v>
      </c>
      <c r="U204" s="51">
        <f t="shared" si="63"/>
        <v>0</v>
      </c>
      <c r="V204" s="51">
        <f t="shared" si="61"/>
        <v>0</v>
      </c>
      <c r="W204" s="47">
        <f t="shared" si="58"/>
        <v>1</v>
      </c>
      <c r="X204" s="47">
        <f t="shared" si="59"/>
        <v>40</v>
      </c>
      <c r="Y204" s="32"/>
      <c r="Z204" s="20">
        <f t="shared" si="73"/>
        <v>4.6092974741027734E-2</v>
      </c>
      <c r="AA204" s="20">
        <f t="shared" si="74"/>
        <v>0.22124627875693312</v>
      </c>
      <c r="AB204" s="20">
        <f t="shared" si="75"/>
        <v>0.15671611411949429</v>
      </c>
      <c r="AC204" s="20">
        <f t="shared" si="76"/>
        <v>7.3748759585644377E-2</v>
      </c>
      <c r="AD204" s="41">
        <f t="shared" si="77"/>
        <v>9.2185949482055472E-3</v>
      </c>
    </row>
    <row r="205" spans="1:30" ht="15" thickBot="1">
      <c r="A205" s="64"/>
      <c r="B205" s="67"/>
      <c r="C205" s="14">
        <v>41</v>
      </c>
      <c r="D205" s="15">
        <v>1</v>
      </c>
      <c r="E205" s="14">
        <v>4.9000000000000004</v>
      </c>
      <c r="F205" s="14">
        <v>3.1</v>
      </c>
      <c r="G205" s="14">
        <v>1.5</v>
      </c>
      <c r="H205" s="14">
        <v>0.1</v>
      </c>
      <c r="I205" s="14">
        <v>0</v>
      </c>
      <c r="J205" s="31"/>
      <c r="K205" s="100">
        <f t="shared" si="64"/>
        <v>0.23269621884644615</v>
      </c>
      <c r="L205" s="90">
        <f t="shared" si="65"/>
        <v>-0.4224642255131329</v>
      </c>
      <c r="M205" s="90">
        <f t="shared" si="66"/>
        <v>-0.59843038693674322</v>
      </c>
      <c r="N205" s="90">
        <f t="shared" si="67"/>
        <v>1.1694732173982079</v>
      </c>
      <c r="O205" s="90">
        <f t="shared" si="68"/>
        <v>0.85096035537553816</v>
      </c>
      <c r="P205" s="100">
        <f t="shared" si="69"/>
        <v>-1.8532068240369437</v>
      </c>
      <c r="Q205" s="100">
        <f t="shared" si="70"/>
        <v>0.13549681860568924</v>
      </c>
      <c r="R205" s="22">
        <f t="shared" si="71"/>
        <v>0</v>
      </c>
      <c r="S205" s="29">
        <f t="shared" si="62"/>
        <v>0</v>
      </c>
      <c r="T205" s="19">
        <f t="shared" si="72"/>
        <v>0</v>
      </c>
      <c r="U205" s="51">
        <f t="shared" si="63"/>
        <v>0</v>
      </c>
      <c r="V205" s="51">
        <f t="shared" si="61"/>
        <v>0</v>
      </c>
      <c r="W205" s="47">
        <f t="shared" si="58"/>
        <v>1</v>
      </c>
      <c r="X205" s="47">
        <f t="shared" si="59"/>
        <v>41</v>
      </c>
      <c r="Y205" s="32"/>
      <c r="Z205" s="20">
        <f t="shared" si="73"/>
        <v>3.1743498413466943E-2</v>
      </c>
      <c r="AA205" s="20">
        <f t="shared" si="74"/>
        <v>0.15554314222598803</v>
      </c>
      <c r="AB205" s="20">
        <f t="shared" si="75"/>
        <v>9.840484508174753E-2</v>
      </c>
      <c r="AC205" s="20">
        <f t="shared" si="76"/>
        <v>4.7615247620200418E-2</v>
      </c>
      <c r="AD205" s="41">
        <f t="shared" si="77"/>
        <v>3.1743498413466945E-3</v>
      </c>
    </row>
    <row r="206" spans="1:30" ht="15" thickBot="1">
      <c r="A206" s="64"/>
      <c r="B206" s="67"/>
      <c r="C206" s="14">
        <v>42</v>
      </c>
      <c r="D206" s="15">
        <v>1</v>
      </c>
      <c r="E206" s="14">
        <v>5.6</v>
      </c>
      <c r="F206" s="14">
        <v>3</v>
      </c>
      <c r="G206" s="14">
        <v>4.0999999999999996</v>
      </c>
      <c r="H206" s="14">
        <v>1.3</v>
      </c>
      <c r="I206" s="14">
        <v>1</v>
      </c>
      <c r="J206" s="31"/>
      <c r="K206" s="100">
        <f t="shared" si="64"/>
        <v>0.22952186900509944</v>
      </c>
      <c r="L206" s="90">
        <f t="shared" si="65"/>
        <v>-0.43801853973573168</v>
      </c>
      <c r="M206" s="90">
        <f t="shared" si="66"/>
        <v>-0.60827087144491798</v>
      </c>
      <c r="N206" s="90">
        <f t="shared" si="67"/>
        <v>1.1647116926361878</v>
      </c>
      <c r="O206" s="90">
        <f t="shared" si="68"/>
        <v>0.85064292039140343</v>
      </c>
      <c r="P206" s="100">
        <f t="shared" si="69"/>
        <v>1.832959168467442</v>
      </c>
      <c r="Q206" s="100">
        <f t="shared" si="70"/>
        <v>0.86211387075726964</v>
      </c>
      <c r="R206" s="22">
        <f t="shared" si="71"/>
        <v>1</v>
      </c>
      <c r="S206" s="29">
        <f t="shared" si="62"/>
        <v>0</v>
      </c>
      <c r="T206" s="19">
        <f t="shared" si="72"/>
        <v>0</v>
      </c>
      <c r="U206" s="51">
        <f t="shared" si="63"/>
        <v>0</v>
      </c>
      <c r="V206" s="51">
        <f t="shared" si="61"/>
        <v>0</v>
      </c>
      <c r="W206" s="47">
        <f t="shared" si="58"/>
        <v>1</v>
      </c>
      <c r="X206" s="47">
        <f t="shared" si="59"/>
        <v>42</v>
      </c>
      <c r="Y206" s="32"/>
      <c r="Z206" s="20">
        <f t="shared" si="73"/>
        <v>-3.2782025869944692E-2</v>
      </c>
      <c r="AA206" s="20">
        <f t="shared" si="74"/>
        <v>-0.18357934487169025</v>
      </c>
      <c r="AB206" s="20">
        <f t="shared" si="75"/>
        <v>-9.8346077609834076E-2</v>
      </c>
      <c r="AC206" s="20">
        <f t="shared" si="76"/>
        <v>-0.13440630606677323</v>
      </c>
      <c r="AD206" s="41">
        <f t="shared" si="77"/>
        <v>-4.2616633630928102E-2</v>
      </c>
    </row>
    <row r="207" spans="1:30" ht="15" thickBot="1">
      <c r="A207" s="64"/>
      <c r="B207" s="67"/>
      <c r="C207" s="14">
        <v>43</v>
      </c>
      <c r="D207" s="15">
        <v>1</v>
      </c>
      <c r="E207" s="14">
        <v>7</v>
      </c>
      <c r="F207" s="14">
        <v>3.2</v>
      </c>
      <c r="G207" s="14">
        <v>4.7</v>
      </c>
      <c r="H207" s="14">
        <v>1.4</v>
      </c>
      <c r="I207" s="14">
        <v>1</v>
      </c>
      <c r="J207" s="31"/>
      <c r="K207" s="100">
        <f t="shared" si="64"/>
        <v>0.2328000715920939</v>
      </c>
      <c r="L207" s="90">
        <f t="shared" si="65"/>
        <v>-0.41966060524856263</v>
      </c>
      <c r="M207" s="90">
        <f t="shared" si="66"/>
        <v>-0.59843626368393454</v>
      </c>
      <c r="N207" s="90">
        <f t="shared" si="67"/>
        <v>1.178152323242865</v>
      </c>
      <c r="O207" s="90">
        <f t="shared" si="68"/>
        <v>0.85490458375449629</v>
      </c>
      <c r="P207" s="100">
        <f t="shared" si="69"/>
        <v>2.1143621275613254</v>
      </c>
      <c r="Q207" s="100">
        <f t="shared" si="70"/>
        <v>0.89229128458732132</v>
      </c>
      <c r="R207" s="22">
        <f t="shared" si="71"/>
        <v>1</v>
      </c>
      <c r="S207" s="29">
        <f t="shared" si="62"/>
        <v>0</v>
      </c>
      <c r="T207" s="19">
        <f t="shared" si="72"/>
        <v>0</v>
      </c>
      <c r="U207" s="51">
        <f t="shared" si="63"/>
        <v>0</v>
      </c>
      <c r="V207" s="51">
        <f t="shared" si="61"/>
        <v>0</v>
      </c>
      <c r="W207" s="47">
        <f t="shared" si="58"/>
        <v>1</v>
      </c>
      <c r="X207" s="47">
        <f t="shared" si="59"/>
        <v>43</v>
      </c>
      <c r="Y207" s="32"/>
      <c r="Z207" s="20">
        <f t="shared" si="73"/>
        <v>-2.070324108101838E-2</v>
      </c>
      <c r="AA207" s="20">
        <f t="shared" si="74"/>
        <v>-0.14492268756712867</v>
      </c>
      <c r="AB207" s="20">
        <f t="shared" si="75"/>
        <v>-6.6250371459258814E-2</v>
      </c>
      <c r="AC207" s="20">
        <f t="shared" si="76"/>
        <v>-9.7305233080786396E-2</v>
      </c>
      <c r="AD207" s="41">
        <f t="shared" si="77"/>
        <v>-2.898453751342573E-2</v>
      </c>
    </row>
    <row r="208" spans="1:30" ht="15" thickBot="1">
      <c r="A208" s="64"/>
      <c r="B208" s="67"/>
      <c r="C208" s="14">
        <v>44</v>
      </c>
      <c r="D208" s="15">
        <v>1</v>
      </c>
      <c r="E208" s="14">
        <v>5.7</v>
      </c>
      <c r="F208" s="14">
        <v>3</v>
      </c>
      <c r="G208" s="14">
        <v>4.2</v>
      </c>
      <c r="H208" s="14">
        <v>1.2</v>
      </c>
      <c r="I208" s="14">
        <v>1</v>
      </c>
      <c r="J208" s="31"/>
      <c r="K208" s="100">
        <f t="shared" si="64"/>
        <v>0.23487039570019574</v>
      </c>
      <c r="L208" s="90">
        <f t="shared" si="65"/>
        <v>-0.40516833649184975</v>
      </c>
      <c r="M208" s="90">
        <f t="shared" si="66"/>
        <v>-0.59181122653800866</v>
      </c>
      <c r="N208" s="90">
        <f t="shared" si="67"/>
        <v>1.1878828465509437</v>
      </c>
      <c r="O208" s="90">
        <f t="shared" si="68"/>
        <v>0.85780303750583886</v>
      </c>
      <c r="P208" s="100">
        <f t="shared" si="69"/>
        <v>2.1684487986035963</v>
      </c>
      <c r="Q208" s="100">
        <f t="shared" si="70"/>
        <v>0.89738020604277757</v>
      </c>
      <c r="R208" s="22">
        <f t="shared" si="71"/>
        <v>1</v>
      </c>
      <c r="S208" s="29">
        <f t="shared" si="62"/>
        <v>0</v>
      </c>
      <c r="T208" s="19">
        <f t="shared" si="72"/>
        <v>0</v>
      </c>
      <c r="U208" s="51">
        <f t="shared" si="63"/>
        <v>0</v>
      </c>
      <c r="V208" s="51">
        <f t="shared" si="61"/>
        <v>0</v>
      </c>
      <c r="W208" s="47">
        <f t="shared" si="58"/>
        <v>1</v>
      </c>
      <c r="X208" s="47">
        <f t="shared" si="59"/>
        <v>44</v>
      </c>
      <c r="Y208" s="32"/>
      <c r="Z208" s="20">
        <f t="shared" si="73"/>
        <v>-1.8900302633014735E-2</v>
      </c>
      <c r="AA208" s="20">
        <f t="shared" si="74"/>
        <v>-0.107731725008184</v>
      </c>
      <c r="AB208" s="20">
        <f t="shared" si="75"/>
        <v>-5.6700907899044209E-2</v>
      </c>
      <c r="AC208" s="20">
        <f t="shared" si="76"/>
        <v>-7.9381271058661884E-2</v>
      </c>
      <c r="AD208" s="41">
        <f t="shared" si="77"/>
        <v>-2.2680363159617682E-2</v>
      </c>
    </row>
    <row r="209" spans="1:30" ht="15" thickBot="1">
      <c r="A209" s="64"/>
      <c r="B209" s="67"/>
      <c r="C209" s="14">
        <v>45</v>
      </c>
      <c r="D209" s="15">
        <v>1</v>
      </c>
      <c r="E209" s="14">
        <v>4.5999999999999996</v>
      </c>
      <c r="F209" s="14">
        <v>3.1</v>
      </c>
      <c r="G209" s="14">
        <v>1.5</v>
      </c>
      <c r="H209" s="14">
        <v>0.2</v>
      </c>
      <c r="I209" s="14">
        <v>0</v>
      </c>
      <c r="J209" s="31"/>
      <c r="K209" s="100">
        <f t="shared" si="64"/>
        <v>0.23676042596349722</v>
      </c>
      <c r="L209" s="90">
        <f t="shared" si="65"/>
        <v>-0.39439516399103136</v>
      </c>
      <c r="M209" s="90">
        <f t="shared" si="66"/>
        <v>-0.58614113574810423</v>
      </c>
      <c r="N209" s="90">
        <f t="shared" si="67"/>
        <v>1.1958209736568099</v>
      </c>
      <c r="O209" s="90">
        <f t="shared" si="68"/>
        <v>0.86007107382180059</v>
      </c>
      <c r="P209" s="100">
        <f t="shared" si="69"/>
        <v>-1.4287491739647946</v>
      </c>
      <c r="Q209" s="100">
        <f t="shared" si="70"/>
        <v>0.19329365223597195</v>
      </c>
      <c r="R209" s="22">
        <f t="shared" si="71"/>
        <v>0</v>
      </c>
      <c r="S209" s="29">
        <f t="shared" si="62"/>
        <v>0</v>
      </c>
      <c r="T209" s="19">
        <f t="shared" si="72"/>
        <v>0</v>
      </c>
      <c r="U209" s="51">
        <f t="shared" si="63"/>
        <v>0</v>
      </c>
      <c r="V209" s="51">
        <f t="shared" si="61"/>
        <v>0</v>
      </c>
      <c r="W209" s="47">
        <f t="shared" si="58"/>
        <v>1</v>
      </c>
      <c r="X209" s="47">
        <f t="shared" si="59"/>
        <v>45</v>
      </c>
      <c r="Y209" s="32"/>
      <c r="Z209" s="20">
        <f t="shared" si="73"/>
        <v>6.0281028569737057E-2</v>
      </c>
      <c r="AA209" s="20">
        <f t="shared" si="74"/>
        <v>0.27729273142079042</v>
      </c>
      <c r="AB209" s="20">
        <f t="shared" si="75"/>
        <v>0.18687118856618487</v>
      </c>
      <c r="AC209" s="20">
        <f t="shared" si="76"/>
        <v>9.0421542854605588E-2</v>
      </c>
      <c r="AD209" s="41">
        <f t="shared" si="77"/>
        <v>1.2056205713947412E-2</v>
      </c>
    </row>
    <row r="210" spans="1:30" ht="15" thickBot="1">
      <c r="A210" s="64"/>
      <c r="B210" s="67"/>
      <c r="C210" s="14">
        <v>46</v>
      </c>
      <c r="D210" s="15">
        <v>1</v>
      </c>
      <c r="E210" s="14">
        <v>5.2</v>
      </c>
      <c r="F210" s="14">
        <v>4.0999999999999996</v>
      </c>
      <c r="G210" s="14">
        <v>1.5</v>
      </c>
      <c r="H210" s="14">
        <v>0.1</v>
      </c>
      <c r="I210" s="14">
        <v>0</v>
      </c>
      <c r="J210" s="31"/>
      <c r="K210" s="100">
        <f t="shared" si="64"/>
        <v>0.23073232310652353</v>
      </c>
      <c r="L210" s="90">
        <f t="shared" si="65"/>
        <v>-0.42212443713311043</v>
      </c>
      <c r="M210" s="90">
        <f t="shared" si="66"/>
        <v>-0.60482825460472267</v>
      </c>
      <c r="N210" s="90">
        <f t="shared" si="67"/>
        <v>1.1867788193713493</v>
      </c>
      <c r="O210" s="90">
        <f t="shared" si="68"/>
        <v>0.85886545325040586</v>
      </c>
      <c r="P210" s="100">
        <f t="shared" si="69"/>
        <v>-2.578055819482949</v>
      </c>
      <c r="Q210" s="100">
        <f t="shared" si="70"/>
        <v>7.0564133245390556E-2</v>
      </c>
      <c r="R210" s="22">
        <f t="shared" si="71"/>
        <v>0</v>
      </c>
      <c r="S210" s="29">
        <f t="shared" si="62"/>
        <v>0</v>
      </c>
      <c r="T210" s="19">
        <f t="shared" si="72"/>
        <v>0</v>
      </c>
      <c r="U210" s="51">
        <f t="shared" si="63"/>
        <v>0</v>
      </c>
      <c r="V210" s="51">
        <f t="shared" si="61"/>
        <v>0</v>
      </c>
      <c r="W210" s="47">
        <f t="shared" si="58"/>
        <v>1</v>
      </c>
      <c r="X210" s="47">
        <f t="shared" si="59"/>
        <v>46</v>
      </c>
      <c r="Y210" s="32"/>
      <c r="Z210" s="20">
        <f t="shared" si="73"/>
        <v>9.2558742614115321E-3</v>
      </c>
      <c r="AA210" s="20">
        <f t="shared" si="74"/>
        <v>4.8130546159339968E-2</v>
      </c>
      <c r="AB210" s="20">
        <f t="shared" si="75"/>
        <v>3.7949084471787277E-2</v>
      </c>
      <c r="AC210" s="20">
        <f t="shared" si="76"/>
        <v>1.3883811392117298E-2</v>
      </c>
      <c r="AD210" s="41">
        <f t="shared" si="77"/>
        <v>9.2558742614115325E-4</v>
      </c>
    </row>
    <row r="211" spans="1:30" ht="15" thickBot="1">
      <c r="A211" s="64"/>
      <c r="B211" s="67"/>
      <c r="C211" s="14">
        <v>47</v>
      </c>
      <c r="D211" s="15">
        <v>1</v>
      </c>
      <c r="E211" s="14">
        <v>5.5</v>
      </c>
      <c r="F211" s="14">
        <v>2.4</v>
      </c>
      <c r="G211" s="14">
        <v>3.7</v>
      </c>
      <c r="H211" s="14">
        <v>1</v>
      </c>
      <c r="I211" s="14">
        <v>1</v>
      </c>
      <c r="J211" s="31"/>
      <c r="K211" s="100">
        <f t="shared" si="64"/>
        <v>0.22980673568038237</v>
      </c>
      <c r="L211" s="90">
        <f t="shared" si="65"/>
        <v>-0.42693749174904444</v>
      </c>
      <c r="M211" s="90">
        <f t="shared" si="66"/>
        <v>-0.60862316305190145</v>
      </c>
      <c r="N211" s="90">
        <f t="shared" si="67"/>
        <v>1.1853904382321376</v>
      </c>
      <c r="O211" s="90">
        <f t="shared" si="68"/>
        <v>0.85877289450779171</v>
      </c>
      <c r="P211" s="100">
        <f t="shared" si="69"/>
        <v>1.6656724557027756</v>
      </c>
      <c r="Q211" s="100">
        <f t="shared" si="70"/>
        <v>0.84099799393062158</v>
      </c>
      <c r="R211" s="22">
        <f t="shared" si="71"/>
        <v>1</v>
      </c>
      <c r="S211" s="29">
        <f t="shared" si="62"/>
        <v>0</v>
      </c>
      <c r="T211" s="19">
        <f t="shared" si="72"/>
        <v>0</v>
      </c>
      <c r="U211" s="51">
        <f t="shared" si="63"/>
        <v>0</v>
      </c>
      <c r="V211" s="51">
        <f t="shared" si="61"/>
        <v>0</v>
      </c>
      <c r="W211" s="47">
        <f t="shared" si="58"/>
        <v>1</v>
      </c>
      <c r="X211" s="47">
        <f t="shared" si="59"/>
        <v>47</v>
      </c>
      <c r="Y211" s="32"/>
      <c r="Z211" s="20">
        <f t="shared" si="73"/>
        <v>-4.2523613571694353E-2</v>
      </c>
      <c r="AA211" s="20">
        <f t="shared" si="74"/>
        <v>-0.23387987464431895</v>
      </c>
      <c r="AB211" s="20">
        <f t="shared" si="75"/>
        <v>-0.10205667257206645</v>
      </c>
      <c r="AC211" s="20">
        <f t="shared" si="76"/>
        <v>-0.15733737021526911</v>
      </c>
      <c r="AD211" s="41">
        <f t="shared" si="77"/>
        <v>-4.2523613571694353E-2</v>
      </c>
    </row>
    <row r="212" spans="1:30" ht="15" thickBot="1">
      <c r="A212" s="64"/>
      <c r="B212" s="67"/>
      <c r="C212" s="14">
        <v>48</v>
      </c>
      <c r="D212" s="15">
        <v>1</v>
      </c>
      <c r="E212" s="14">
        <v>5.0999999999999996</v>
      </c>
      <c r="F212" s="14">
        <v>3.3</v>
      </c>
      <c r="G212" s="14">
        <v>1.7</v>
      </c>
      <c r="H212" s="14">
        <v>0.5</v>
      </c>
      <c r="I212" s="14">
        <v>0</v>
      </c>
      <c r="J212" s="31"/>
      <c r="K212" s="100">
        <f t="shared" si="64"/>
        <v>0.23405909703755182</v>
      </c>
      <c r="L212" s="90">
        <f t="shared" si="65"/>
        <v>-0.40354950428461256</v>
      </c>
      <c r="M212" s="90">
        <f t="shared" si="66"/>
        <v>-0.59841749579469483</v>
      </c>
      <c r="N212" s="90">
        <f t="shared" si="67"/>
        <v>1.2011241752536645</v>
      </c>
      <c r="O212" s="90">
        <f t="shared" si="68"/>
        <v>0.86302525586496115</v>
      </c>
      <c r="P212" s="100">
        <f t="shared" si="69"/>
        <v>-1.3253973850727545</v>
      </c>
      <c r="Q212" s="100">
        <f t="shared" si="70"/>
        <v>0.20992171083939296</v>
      </c>
      <c r="R212" s="22">
        <f t="shared" si="71"/>
        <v>0</v>
      </c>
      <c r="S212" s="29">
        <f t="shared" si="62"/>
        <v>0</v>
      </c>
      <c r="T212" s="19">
        <f t="shared" si="72"/>
        <v>0</v>
      </c>
      <c r="U212" s="51">
        <f t="shared" si="63"/>
        <v>0</v>
      </c>
      <c r="V212" s="51">
        <f t="shared" si="61"/>
        <v>0</v>
      </c>
      <c r="W212" s="47">
        <f t="shared" ref="W212:W275" si="78">IF(R212=I212,1,0)</f>
        <v>1</v>
      </c>
      <c r="X212" s="47">
        <f t="shared" ref="X212:X275" si="79">X211+W212</f>
        <v>48</v>
      </c>
      <c r="Y212" s="32"/>
      <c r="Z212" s="20">
        <f t="shared" si="73"/>
        <v>6.9632956953548986E-2</v>
      </c>
      <c r="AA212" s="20">
        <f t="shared" si="74"/>
        <v>0.35512808046309979</v>
      </c>
      <c r="AB212" s="20">
        <f t="shared" si="75"/>
        <v>0.22978875794671164</v>
      </c>
      <c r="AC212" s="20">
        <f t="shared" si="76"/>
        <v>0.11837602682103328</v>
      </c>
      <c r="AD212" s="41">
        <f t="shared" si="77"/>
        <v>3.4816478476774493E-2</v>
      </c>
    </row>
    <row r="213" spans="1:30" ht="15" thickBot="1">
      <c r="A213" s="64"/>
      <c r="B213" s="67"/>
      <c r="C213" s="14">
        <v>49</v>
      </c>
      <c r="D213" s="15">
        <v>1</v>
      </c>
      <c r="E213" s="14">
        <v>6</v>
      </c>
      <c r="F213" s="14">
        <v>2.7</v>
      </c>
      <c r="G213" s="14">
        <v>5.0999999999999996</v>
      </c>
      <c r="H213" s="14">
        <v>1.6</v>
      </c>
      <c r="I213" s="14">
        <v>1</v>
      </c>
      <c r="J213" s="31"/>
      <c r="K213" s="100">
        <f t="shared" si="64"/>
        <v>0.22709580134219692</v>
      </c>
      <c r="L213" s="90">
        <f t="shared" si="65"/>
        <v>-0.43906231233092252</v>
      </c>
      <c r="M213" s="90">
        <f t="shared" si="66"/>
        <v>-0.621396371589366</v>
      </c>
      <c r="N213" s="90">
        <f t="shared" si="67"/>
        <v>1.1892865725715611</v>
      </c>
      <c r="O213" s="90">
        <f t="shared" si="68"/>
        <v>0.85954360801728369</v>
      </c>
      <c r="P213" s="100">
        <f t="shared" si="69"/>
        <v>3.3555830170079881</v>
      </c>
      <c r="Q213" s="100">
        <f t="shared" si="70"/>
        <v>0.96628718389745782</v>
      </c>
      <c r="R213" s="22">
        <f t="shared" si="71"/>
        <v>1</v>
      </c>
      <c r="S213" s="29">
        <f t="shared" si="62"/>
        <v>0</v>
      </c>
      <c r="T213" s="19">
        <f t="shared" si="72"/>
        <v>0</v>
      </c>
      <c r="U213" s="51">
        <f t="shared" si="63"/>
        <v>0</v>
      </c>
      <c r="V213" s="51">
        <f t="shared" si="61"/>
        <v>0</v>
      </c>
      <c r="W213" s="47">
        <f t="shared" si="78"/>
        <v>1</v>
      </c>
      <c r="X213" s="47">
        <f t="shared" si="79"/>
        <v>49</v>
      </c>
      <c r="Y213" s="32"/>
      <c r="Z213" s="20">
        <f t="shared" si="73"/>
        <v>-2.1964750691946147E-3</v>
      </c>
      <c r="AA213" s="20">
        <f t="shared" si="74"/>
        <v>-1.3178850415167687E-2</v>
      </c>
      <c r="AB213" s="20">
        <f t="shared" si="75"/>
        <v>-5.9304826868254602E-3</v>
      </c>
      <c r="AC213" s="20">
        <f t="shared" si="76"/>
        <v>-1.1202022852892533E-2</v>
      </c>
      <c r="AD213" s="41">
        <f t="shared" si="77"/>
        <v>-3.5143601107113839E-3</v>
      </c>
    </row>
    <row r="214" spans="1:30" ht="15" thickBot="1">
      <c r="A214" s="64"/>
      <c r="B214" s="67"/>
      <c r="C214" s="14">
        <v>50</v>
      </c>
      <c r="D214" s="15">
        <v>1</v>
      </c>
      <c r="E214" s="14">
        <v>5.0999999999999996</v>
      </c>
      <c r="F214" s="14">
        <v>3.5</v>
      </c>
      <c r="G214" s="14">
        <v>1.4</v>
      </c>
      <c r="H214" s="14">
        <v>0.2</v>
      </c>
      <c r="I214" s="14">
        <v>0</v>
      </c>
      <c r="J214" s="31"/>
      <c r="K214" s="100">
        <f t="shared" si="64"/>
        <v>0.22731544884911639</v>
      </c>
      <c r="L214" s="90">
        <f t="shared" si="65"/>
        <v>-0.43774442728940577</v>
      </c>
      <c r="M214" s="90">
        <f t="shared" si="66"/>
        <v>-0.62080332332068344</v>
      </c>
      <c r="N214" s="90">
        <f t="shared" si="67"/>
        <v>1.1904067748568503</v>
      </c>
      <c r="O214" s="90">
        <f t="shared" si="68"/>
        <v>0.85989504402835482</v>
      </c>
      <c r="P214" s="100">
        <f t="shared" si="69"/>
        <v>-2.3394442683439829</v>
      </c>
      <c r="Q214" s="100">
        <f t="shared" si="70"/>
        <v>8.7908463504432405E-2</v>
      </c>
      <c r="R214" s="22">
        <f t="shared" si="71"/>
        <v>0</v>
      </c>
      <c r="S214" s="29">
        <f t="shared" si="62"/>
        <v>0</v>
      </c>
      <c r="T214" s="19">
        <f t="shared" si="72"/>
        <v>0</v>
      </c>
      <c r="U214" s="51">
        <f t="shared" si="63"/>
        <v>0</v>
      </c>
      <c r="V214" s="51">
        <f t="shared" si="61"/>
        <v>0</v>
      </c>
      <c r="W214" s="47">
        <f t="shared" si="78"/>
        <v>1</v>
      </c>
      <c r="X214" s="47">
        <f t="shared" si="79"/>
        <v>50</v>
      </c>
      <c r="Y214" s="32"/>
      <c r="Z214" s="20">
        <f t="shared" si="73"/>
        <v>1.4097100640609206E-2</v>
      </c>
      <c r="AA214" s="20">
        <f t="shared" si="74"/>
        <v>7.1895213267106947E-2</v>
      </c>
      <c r="AB214" s="20">
        <f t="shared" si="75"/>
        <v>4.9339852242132221E-2</v>
      </c>
      <c r="AC214" s="20">
        <f t="shared" si="76"/>
        <v>1.9735940896852888E-2</v>
      </c>
      <c r="AD214" s="41">
        <f t="shared" si="77"/>
        <v>2.8194201281218413E-3</v>
      </c>
    </row>
    <row r="215" spans="1:30" ht="15" thickBot="1">
      <c r="A215" s="64"/>
      <c r="B215" s="67"/>
      <c r="C215" s="14">
        <v>51</v>
      </c>
      <c r="D215" s="15">
        <v>1</v>
      </c>
      <c r="E215" s="14">
        <v>5.7</v>
      </c>
      <c r="F215" s="14">
        <v>2.8</v>
      </c>
      <c r="G215" s="14">
        <v>4.5</v>
      </c>
      <c r="H215" s="14">
        <v>1.3</v>
      </c>
      <c r="I215" s="14">
        <v>1</v>
      </c>
      <c r="J215" s="31"/>
      <c r="K215" s="100">
        <f t="shared" si="64"/>
        <v>0.22590573878505546</v>
      </c>
      <c r="L215" s="90">
        <f t="shared" si="65"/>
        <v>-0.44493394861611646</v>
      </c>
      <c r="M215" s="90">
        <f t="shared" si="66"/>
        <v>-0.62573730854489662</v>
      </c>
      <c r="N215" s="90">
        <f t="shared" si="67"/>
        <v>1.1884331807671651</v>
      </c>
      <c r="O215" s="90">
        <f t="shared" si="68"/>
        <v>0.85961310201554264</v>
      </c>
      <c r="P215" s="100">
        <f t="shared" si="69"/>
        <v>2.4031641138199289</v>
      </c>
      <c r="Q215" s="100">
        <f t="shared" si="70"/>
        <v>0.91706826499991045</v>
      </c>
      <c r="R215" s="22">
        <f t="shared" si="71"/>
        <v>1</v>
      </c>
      <c r="S215" s="29">
        <f t="shared" si="62"/>
        <v>0</v>
      </c>
      <c r="T215" s="19">
        <f t="shared" si="72"/>
        <v>0</v>
      </c>
      <c r="U215" s="51">
        <f t="shared" si="63"/>
        <v>0</v>
      </c>
      <c r="V215" s="51">
        <f t="shared" si="61"/>
        <v>0</v>
      </c>
      <c r="W215" s="47">
        <f t="shared" si="78"/>
        <v>1</v>
      </c>
      <c r="X215" s="47">
        <f t="shared" si="79"/>
        <v>51</v>
      </c>
      <c r="Y215" s="32"/>
      <c r="Z215" s="20">
        <f t="shared" si="73"/>
        <v>-1.2614590685657812E-2</v>
      </c>
      <c r="AA215" s="20">
        <f t="shared" si="74"/>
        <v>-7.1903166908249536E-2</v>
      </c>
      <c r="AB215" s="20">
        <f t="shared" si="75"/>
        <v>-3.5320853919841869E-2</v>
      </c>
      <c r="AC215" s="20">
        <f t="shared" si="76"/>
        <v>-5.6765658085460156E-2</v>
      </c>
      <c r="AD215" s="41">
        <f t="shared" si="77"/>
        <v>-1.6398967891355157E-2</v>
      </c>
    </row>
    <row r="216" spans="1:30" ht="15" thickBot="1">
      <c r="A216" s="64"/>
      <c r="B216" s="67"/>
      <c r="C216" s="14">
        <v>52</v>
      </c>
      <c r="D216" s="15">
        <v>1</v>
      </c>
      <c r="E216" s="14">
        <v>5.8</v>
      </c>
      <c r="F216" s="14">
        <v>2.7</v>
      </c>
      <c r="G216" s="14">
        <v>3.9</v>
      </c>
      <c r="H216" s="14">
        <v>1.2</v>
      </c>
      <c r="I216" s="14">
        <v>1</v>
      </c>
      <c r="J216" s="31"/>
      <c r="K216" s="100">
        <f t="shared" si="64"/>
        <v>0.22716719785362124</v>
      </c>
      <c r="L216" s="90">
        <f t="shared" si="65"/>
        <v>-0.43774363192529153</v>
      </c>
      <c r="M216" s="90">
        <f t="shared" si="66"/>
        <v>-0.62220522315291238</v>
      </c>
      <c r="N216" s="90">
        <f t="shared" si="67"/>
        <v>1.1941097465757111</v>
      </c>
      <c r="O216" s="90">
        <f t="shared" si="68"/>
        <v>0.8612529988046782</v>
      </c>
      <c r="P216" s="100">
        <f t="shared" si="69"/>
        <v>1.6988316403849544</v>
      </c>
      <c r="Q216" s="100">
        <f t="shared" si="70"/>
        <v>0.84538207882497052</v>
      </c>
      <c r="R216" s="22">
        <f t="shared" si="71"/>
        <v>1</v>
      </c>
      <c r="S216" s="29">
        <f t="shared" si="62"/>
        <v>0</v>
      </c>
      <c r="T216" s="19">
        <f t="shared" si="72"/>
        <v>0</v>
      </c>
      <c r="U216" s="51">
        <f t="shared" si="63"/>
        <v>0</v>
      </c>
      <c r="V216" s="51">
        <f t="shared" si="61"/>
        <v>0</v>
      </c>
      <c r="W216" s="47">
        <f t="shared" si="78"/>
        <v>1</v>
      </c>
      <c r="X216" s="47">
        <f t="shared" si="79"/>
        <v>52</v>
      </c>
      <c r="Y216" s="32"/>
      <c r="Z216" s="20">
        <f t="shared" si="73"/>
        <v>-4.0420594105817227E-2</v>
      </c>
      <c r="AA216" s="20">
        <f t="shared" si="74"/>
        <v>-0.23443944581373991</v>
      </c>
      <c r="AB216" s="20">
        <f t="shared" si="75"/>
        <v>-0.10913560408570652</v>
      </c>
      <c r="AC216" s="20">
        <f t="shared" si="76"/>
        <v>-0.15764031701268719</v>
      </c>
      <c r="AD216" s="41">
        <f t="shared" si="77"/>
        <v>-4.8504712926980671E-2</v>
      </c>
    </row>
    <row r="217" spans="1:30" ht="15" thickBot="1">
      <c r="A217" s="64"/>
      <c r="B217" s="67"/>
      <c r="C217" s="14">
        <v>53</v>
      </c>
      <c r="D217" s="15">
        <v>1</v>
      </c>
      <c r="E217" s="14">
        <v>4.8</v>
      </c>
      <c r="F217" s="14">
        <v>3.1</v>
      </c>
      <c r="G217" s="14">
        <v>1.6</v>
      </c>
      <c r="H217" s="14">
        <v>0.2</v>
      </c>
      <c r="I217" s="14">
        <v>0</v>
      </c>
      <c r="J217" s="31"/>
      <c r="K217" s="100">
        <f t="shared" si="64"/>
        <v>0.23120925726420297</v>
      </c>
      <c r="L217" s="90">
        <f t="shared" si="65"/>
        <v>-0.41429968734391753</v>
      </c>
      <c r="M217" s="90">
        <f t="shared" si="66"/>
        <v>-0.61129166274434177</v>
      </c>
      <c r="N217" s="90">
        <f t="shared" si="67"/>
        <v>1.2098737782769797</v>
      </c>
      <c r="O217" s="90">
        <f t="shared" si="68"/>
        <v>0.86610347009737632</v>
      </c>
      <c r="P217" s="100">
        <f t="shared" si="69"/>
        <v>-1.543414657231418</v>
      </c>
      <c r="Q217" s="100">
        <f t="shared" si="70"/>
        <v>0.17603943225612884</v>
      </c>
      <c r="R217" s="22">
        <f t="shared" si="71"/>
        <v>0</v>
      </c>
      <c r="S217" s="29">
        <f t="shared" si="62"/>
        <v>0</v>
      </c>
      <c r="T217" s="19">
        <f t="shared" si="72"/>
        <v>0</v>
      </c>
      <c r="U217" s="51">
        <f t="shared" si="63"/>
        <v>0</v>
      </c>
      <c r="V217" s="51">
        <f t="shared" si="61"/>
        <v>0</v>
      </c>
      <c r="W217" s="47">
        <f t="shared" si="78"/>
        <v>1</v>
      </c>
      <c r="X217" s="47">
        <f t="shared" si="79"/>
        <v>53</v>
      </c>
      <c r="Y217" s="32"/>
      <c r="Z217" s="20">
        <f t="shared" si="73"/>
        <v>5.1068881054625259E-2</v>
      </c>
      <c r="AA217" s="20">
        <f t="shared" si="74"/>
        <v>0.24513062906220123</v>
      </c>
      <c r="AB217" s="20">
        <f t="shared" si="75"/>
        <v>0.15831353126933831</v>
      </c>
      <c r="AC217" s="20">
        <f t="shared" si="76"/>
        <v>8.171020968740042E-2</v>
      </c>
      <c r="AD217" s="41">
        <f t="shared" si="77"/>
        <v>1.0213776210925053E-2</v>
      </c>
    </row>
    <row r="218" spans="1:30" ht="15" thickBot="1">
      <c r="A218" s="64"/>
      <c r="B218" s="67"/>
      <c r="C218" s="14">
        <v>54</v>
      </c>
      <c r="D218" s="15">
        <v>1</v>
      </c>
      <c r="E218" s="14">
        <v>4.4000000000000004</v>
      </c>
      <c r="F218" s="14">
        <v>2.9</v>
      </c>
      <c r="G218" s="14">
        <v>1.4</v>
      </c>
      <c r="H218" s="14">
        <v>0.2</v>
      </c>
      <c r="I218" s="14">
        <v>0</v>
      </c>
      <c r="J218" s="31"/>
      <c r="K218" s="100">
        <f t="shared" si="64"/>
        <v>0.22610236915874043</v>
      </c>
      <c r="L218" s="90">
        <f t="shared" si="65"/>
        <v>-0.43881275025013766</v>
      </c>
      <c r="M218" s="90">
        <f t="shared" si="66"/>
        <v>-0.62712301587127561</v>
      </c>
      <c r="N218" s="90">
        <f t="shared" si="67"/>
        <v>1.2017027573082397</v>
      </c>
      <c r="O218" s="90">
        <f t="shared" si="68"/>
        <v>0.86508209247628376</v>
      </c>
      <c r="P218" s="100">
        <f t="shared" si="69"/>
        <v>-1.6679301992417725</v>
      </c>
      <c r="Q218" s="100">
        <f t="shared" si="70"/>
        <v>0.15870033215486357</v>
      </c>
      <c r="R218" s="22">
        <f t="shared" si="71"/>
        <v>0</v>
      </c>
      <c r="S218" s="29">
        <f t="shared" si="62"/>
        <v>0</v>
      </c>
      <c r="T218" s="19">
        <f t="shared" si="72"/>
        <v>0</v>
      </c>
      <c r="U218" s="51">
        <f t="shared" si="63"/>
        <v>0</v>
      </c>
      <c r="V218" s="51">
        <f t="shared" si="61"/>
        <v>0</v>
      </c>
      <c r="W218" s="47">
        <f t="shared" si="78"/>
        <v>1</v>
      </c>
      <c r="X218" s="47">
        <f t="shared" si="79"/>
        <v>54</v>
      </c>
      <c r="Y218" s="32"/>
      <c r="Z218" s="20">
        <f t="shared" si="73"/>
        <v>4.2377602652726436E-2</v>
      </c>
      <c r="AA218" s="20">
        <f t="shared" si="74"/>
        <v>0.18646145167199632</v>
      </c>
      <c r="AB218" s="20">
        <f t="shared" si="75"/>
        <v>0.12289504769290666</v>
      </c>
      <c r="AC218" s="20">
        <f t="shared" si="76"/>
        <v>5.9328643713817006E-2</v>
      </c>
      <c r="AD218" s="41">
        <f t="shared" si="77"/>
        <v>8.4755205305452868E-3</v>
      </c>
    </row>
    <row r="219" spans="1:30" ht="15" thickBot="1">
      <c r="A219" s="64"/>
      <c r="B219" s="67"/>
      <c r="C219" s="14">
        <v>55</v>
      </c>
      <c r="D219" s="15">
        <v>1</v>
      </c>
      <c r="E219" s="14">
        <v>6.3</v>
      </c>
      <c r="F219" s="14">
        <v>2.5</v>
      </c>
      <c r="G219" s="14">
        <v>4.9000000000000004</v>
      </c>
      <c r="H219" s="14">
        <v>1.5</v>
      </c>
      <c r="I219" s="14">
        <v>1</v>
      </c>
      <c r="J219" s="31"/>
      <c r="K219" s="100">
        <f t="shared" si="64"/>
        <v>0.22186460889346779</v>
      </c>
      <c r="L219" s="90">
        <f t="shared" si="65"/>
        <v>-0.45745889541733731</v>
      </c>
      <c r="M219" s="90">
        <f t="shared" si="66"/>
        <v>-0.63941252064056631</v>
      </c>
      <c r="N219" s="90">
        <f t="shared" si="67"/>
        <v>1.1957698929368581</v>
      </c>
      <c r="O219" s="90">
        <f t="shared" si="68"/>
        <v>0.86423454042322922</v>
      </c>
      <c r="P219" s="100">
        <f t="shared" si="69"/>
        <v>2.896966552188275</v>
      </c>
      <c r="Q219" s="100">
        <f t="shared" si="70"/>
        <v>0.94769627889270514</v>
      </c>
      <c r="R219" s="22">
        <f t="shared" si="71"/>
        <v>1</v>
      </c>
      <c r="S219" s="29">
        <f t="shared" si="62"/>
        <v>0</v>
      </c>
      <c r="T219" s="19">
        <f t="shared" si="72"/>
        <v>0</v>
      </c>
      <c r="U219" s="51">
        <f t="shared" si="63"/>
        <v>0</v>
      </c>
      <c r="V219" s="51">
        <f t="shared" si="61"/>
        <v>0</v>
      </c>
      <c r="W219" s="47">
        <f t="shared" si="78"/>
        <v>1</v>
      </c>
      <c r="X219" s="47">
        <f t="shared" si="79"/>
        <v>55</v>
      </c>
      <c r="Y219" s="32"/>
      <c r="Z219" s="20">
        <f t="shared" si="73"/>
        <v>-5.1851860751487514E-3</v>
      </c>
      <c r="AA219" s="20">
        <f t="shared" si="74"/>
        <v>-3.2666672273437135E-2</v>
      </c>
      <c r="AB219" s="20">
        <f t="shared" si="75"/>
        <v>-1.2962965187871878E-2</v>
      </c>
      <c r="AC219" s="20">
        <f t="shared" si="76"/>
        <v>-2.5407411768228885E-2</v>
      </c>
      <c r="AD219" s="41">
        <f t="shared" si="77"/>
        <v>-7.7777791127231271E-3</v>
      </c>
    </row>
    <row r="220" spans="1:30" ht="15" thickBot="1">
      <c r="A220" s="64"/>
      <c r="B220" s="67"/>
      <c r="C220" s="14">
        <v>56</v>
      </c>
      <c r="D220" s="15">
        <v>1</v>
      </c>
      <c r="E220" s="14">
        <v>5.6</v>
      </c>
      <c r="F220" s="14">
        <v>2.9</v>
      </c>
      <c r="G220" s="14">
        <v>3.6</v>
      </c>
      <c r="H220" s="14">
        <v>1.3</v>
      </c>
      <c r="I220" s="14">
        <v>1</v>
      </c>
      <c r="J220" s="31"/>
      <c r="K220" s="100">
        <f t="shared" si="64"/>
        <v>0.22238312750098266</v>
      </c>
      <c r="L220" s="90">
        <f t="shared" si="65"/>
        <v>-0.45419222818999361</v>
      </c>
      <c r="M220" s="90">
        <f t="shared" si="66"/>
        <v>-0.63811622412177915</v>
      </c>
      <c r="N220" s="90">
        <f t="shared" si="67"/>
        <v>1.1983106341136809</v>
      </c>
      <c r="O220" s="90">
        <f t="shared" si="68"/>
        <v>0.86501231833450154</v>
      </c>
      <c r="P220" s="100">
        <f t="shared" si="69"/>
        <v>1.2668038963279622</v>
      </c>
      <c r="Q220" s="100">
        <f t="shared" si="70"/>
        <v>0.78019513677287111</v>
      </c>
      <c r="R220" s="22">
        <f t="shared" si="71"/>
        <v>1</v>
      </c>
      <c r="S220" s="29">
        <f t="shared" si="62"/>
        <v>0</v>
      </c>
      <c r="T220" s="19">
        <f t="shared" si="72"/>
        <v>0</v>
      </c>
      <c r="U220" s="51">
        <f t="shared" si="63"/>
        <v>0</v>
      </c>
      <c r="V220" s="51">
        <f t="shared" si="61"/>
        <v>0</v>
      </c>
      <c r="W220" s="47">
        <f t="shared" si="78"/>
        <v>1</v>
      </c>
      <c r="X220" s="47">
        <f t="shared" si="79"/>
        <v>56</v>
      </c>
      <c r="Y220" s="32"/>
      <c r="Z220" s="20">
        <f t="shared" si="73"/>
        <v>-7.5388973266861059E-2</v>
      </c>
      <c r="AA220" s="20">
        <f t="shared" si="74"/>
        <v>-0.42217825029442191</v>
      </c>
      <c r="AB220" s="20">
        <f t="shared" si="75"/>
        <v>-0.21862802247389707</v>
      </c>
      <c r="AC220" s="20">
        <f t="shared" si="76"/>
        <v>-0.27140030376069985</v>
      </c>
      <c r="AD220" s="41">
        <f t="shared" si="77"/>
        <v>-9.800566524691938E-2</v>
      </c>
    </row>
    <row r="221" spans="1:30" ht="15" thickBot="1">
      <c r="A221" s="64"/>
      <c r="B221" s="67"/>
      <c r="C221" s="14">
        <v>57</v>
      </c>
      <c r="D221" s="15">
        <v>1</v>
      </c>
      <c r="E221" s="14">
        <v>6</v>
      </c>
      <c r="F221" s="14">
        <v>2.2000000000000002</v>
      </c>
      <c r="G221" s="14">
        <v>4</v>
      </c>
      <c r="H221" s="14">
        <v>1</v>
      </c>
      <c r="I221" s="14">
        <v>1</v>
      </c>
      <c r="J221" s="31"/>
      <c r="K221" s="100">
        <f t="shared" si="64"/>
        <v>0.22992202482766877</v>
      </c>
      <c r="L221" s="90">
        <f t="shared" si="65"/>
        <v>-0.41197440316055139</v>
      </c>
      <c r="M221" s="90">
        <f t="shared" si="66"/>
        <v>-0.61625342187438947</v>
      </c>
      <c r="N221" s="90">
        <f t="shared" si="67"/>
        <v>1.2254506644897509</v>
      </c>
      <c r="O221" s="90">
        <f t="shared" si="68"/>
        <v>0.87481288485919351</v>
      </c>
      <c r="P221" s="100">
        <f t="shared" si="69"/>
        <v>2.1789336205589005</v>
      </c>
      <c r="Q221" s="100">
        <f t="shared" si="70"/>
        <v>0.89834172756653241</v>
      </c>
      <c r="R221" s="22">
        <f t="shared" si="71"/>
        <v>1</v>
      </c>
      <c r="S221" s="29">
        <f t="shared" si="62"/>
        <v>0</v>
      </c>
      <c r="T221" s="19">
        <f t="shared" si="72"/>
        <v>0</v>
      </c>
      <c r="U221" s="51">
        <f t="shared" si="63"/>
        <v>0</v>
      </c>
      <c r="V221" s="51">
        <f t="shared" si="61"/>
        <v>0</v>
      </c>
      <c r="W221" s="47">
        <f t="shared" si="78"/>
        <v>1</v>
      </c>
      <c r="X221" s="47">
        <f t="shared" si="79"/>
        <v>57</v>
      </c>
      <c r="Y221" s="32"/>
      <c r="Z221" s="20">
        <f t="shared" si="73"/>
        <v>-1.8567653321769198E-2</v>
      </c>
      <c r="AA221" s="20">
        <f t="shared" si="74"/>
        <v>-0.11140591993061519</v>
      </c>
      <c r="AB221" s="20">
        <f t="shared" si="75"/>
        <v>-4.0848837307892238E-2</v>
      </c>
      <c r="AC221" s="20">
        <f t="shared" si="76"/>
        <v>-7.4270613287076792E-2</v>
      </c>
      <c r="AD221" s="41">
        <f t="shared" si="77"/>
        <v>-1.8567653321769198E-2</v>
      </c>
    </row>
    <row r="222" spans="1:30" ht="15" thickBot="1">
      <c r="A222" s="64"/>
      <c r="B222" s="67"/>
      <c r="C222" s="14">
        <v>58</v>
      </c>
      <c r="D222" s="15">
        <v>1</v>
      </c>
      <c r="E222" s="14">
        <v>4.3</v>
      </c>
      <c r="F222" s="14">
        <v>3</v>
      </c>
      <c r="G222" s="14">
        <v>1.1000000000000001</v>
      </c>
      <c r="H222" s="14">
        <v>0.1</v>
      </c>
      <c r="I222" s="14">
        <v>0</v>
      </c>
      <c r="J222" s="31"/>
      <c r="K222" s="100">
        <f t="shared" si="64"/>
        <v>0.23177879015984568</v>
      </c>
      <c r="L222" s="90">
        <f t="shared" si="65"/>
        <v>-0.4008338111674899</v>
      </c>
      <c r="M222" s="90">
        <f t="shared" si="66"/>
        <v>-0.61216853814360028</v>
      </c>
      <c r="N222" s="90">
        <f t="shared" si="67"/>
        <v>1.2328777258184587</v>
      </c>
      <c r="O222" s="90">
        <f t="shared" si="68"/>
        <v>0.87666965019137044</v>
      </c>
      <c r="P222" s="100">
        <f t="shared" si="69"/>
        <v>-1.8844797488717202</v>
      </c>
      <c r="Q222" s="100">
        <f t="shared" si="70"/>
        <v>0.13187516719325135</v>
      </c>
      <c r="R222" s="22">
        <f t="shared" si="71"/>
        <v>0</v>
      </c>
      <c r="S222" s="29">
        <f t="shared" si="62"/>
        <v>0</v>
      </c>
      <c r="T222" s="19">
        <f t="shared" si="72"/>
        <v>0</v>
      </c>
      <c r="U222" s="51">
        <f t="shared" si="63"/>
        <v>0</v>
      </c>
      <c r="V222" s="51">
        <f t="shared" si="61"/>
        <v>0</v>
      </c>
      <c r="W222" s="47">
        <f t="shared" si="78"/>
        <v>1</v>
      </c>
      <c r="X222" s="47">
        <f t="shared" si="79"/>
        <v>58</v>
      </c>
      <c r="Y222" s="32"/>
      <c r="Z222" s="20">
        <f t="shared" si="73"/>
        <v>3.0195221627417446E-2</v>
      </c>
      <c r="AA222" s="20">
        <f t="shared" si="74"/>
        <v>0.12983945299789501</v>
      </c>
      <c r="AB222" s="20">
        <f t="shared" si="75"/>
        <v>9.0585664882252337E-2</v>
      </c>
      <c r="AC222" s="20">
        <f t="shared" si="76"/>
        <v>3.3214743790159193E-2</v>
      </c>
      <c r="AD222" s="41">
        <f t="shared" si="77"/>
        <v>3.0195221627417447E-3</v>
      </c>
    </row>
    <row r="223" spans="1:30" ht="15" thickBot="1">
      <c r="A223" s="64"/>
      <c r="B223" s="67"/>
      <c r="C223" s="14">
        <v>59</v>
      </c>
      <c r="D223" s="15">
        <v>1</v>
      </c>
      <c r="E223" s="14">
        <v>5.8</v>
      </c>
      <c r="F223" s="14">
        <v>2.6</v>
      </c>
      <c r="G223" s="14">
        <v>4</v>
      </c>
      <c r="H223" s="14">
        <v>1.2</v>
      </c>
      <c r="I223" s="14">
        <v>1</v>
      </c>
      <c r="J223" s="31"/>
      <c r="K223" s="100">
        <f t="shared" si="64"/>
        <v>0.22875926799710394</v>
      </c>
      <c r="L223" s="90">
        <f t="shared" si="65"/>
        <v>-0.41381775646727942</v>
      </c>
      <c r="M223" s="90">
        <f t="shared" si="66"/>
        <v>-0.62122710463182551</v>
      </c>
      <c r="N223" s="90">
        <f t="shared" si="67"/>
        <v>1.2295562514394427</v>
      </c>
      <c r="O223" s="90">
        <f t="shared" si="68"/>
        <v>0.87636769797509628</v>
      </c>
      <c r="P223" s="100">
        <f t="shared" si="69"/>
        <v>2.1832920517720229</v>
      </c>
      <c r="Q223" s="100">
        <f t="shared" si="70"/>
        <v>0.89873906589772401</v>
      </c>
      <c r="R223" s="22">
        <f t="shared" si="71"/>
        <v>1</v>
      </c>
      <c r="S223" s="29">
        <f t="shared" si="62"/>
        <v>0</v>
      </c>
      <c r="T223" s="19">
        <f t="shared" si="72"/>
        <v>0</v>
      </c>
      <c r="U223" s="51">
        <f t="shared" si="63"/>
        <v>0</v>
      </c>
      <c r="V223" s="51">
        <f t="shared" si="61"/>
        <v>0</v>
      </c>
      <c r="W223" s="47">
        <f t="shared" si="78"/>
        <v>1</v>
      </c>
      <c r="X223" s="47">
        <f t="shared" si="79"/>
        <v>59</v>
      </c>
      <c r="Y223" s="32"/>
      <c r="Z223" s="20">
        <f t="shared" si="73"/>
        <v>-1.843093952185175E-2</v>
      </c>
      <c r="AA223" s="20">
        <f t="shared" si="74"/>
        <v>-0.10689944922674015</v>
      </c>
      <c r="AB223" s="20">
        <f t="shared" si="75"/>
        <v>-4.7920442756814549E-2</v>
      </c>
      <c r="AC223" s="20">
        <f t="shared" si="76"/>
        <v>-7.3723758087406999E-2</v>
      </c>
      <c r="AD223" s="41">
        <f t="shared" si="77"/>
        <v>-2.21171274262221E-2</v>
      </c>
    </row>
    <row r="224" spans="1:30" ht="15" thickBot="1">
      <c r="A224" s="64"/>
      <c r="B224" s="67"/>
      <c r="C224" s="14">
        <v>60</v>
      </c>
      <c r="D224" s="15">
        <v>1</v>
      </c>
      <c r="E224" s="14">
        <v>5.0999999999999996</v>
      </c>
      <c r="F224" s="14">
        <v>3.8</v>
      </c>
      <c r="G224" s="14">
        <v>1.9</v>
      </c>
      <c r="H224" s="14">
        <v>0.4</v>
      </c>
      <c r="I224" s="14">
        <v>0</v>
      </c>
      <c r="J224" s="31"/>
      <c r="K224" s="100">
        <f t="shared" si="64"/>
        <v>0.23060236194928913</v>
      </c>
      <c r="L224" s="90">
        <f t="shared" si="65"/>
        <v>-0.40312781154460542</v>
      </c>
      <c r="M224" s="90">
        <f t="shared" si="66"/>
        <v>-0.61643506035614404</v>
      </c>
      <c r="N224" s="90">
        <f t="shared" si="67"/>
        <v>1.2369286272481834</v>
      </c>
      <c r="O224" s="90">
        <f t="shared" si="68"/>
        <v>0.8785794107177185</v>
      </c>
      <c r="P224" s="100">
        <f t="shared" si="69"/>
        <v>-1.4662065502229094</v>
      </c>
      <c r="Q224" s="100">
        <f t="shared" si="70"/>
        <v>0.18751988449947923</v>
      </c>
      <c r="R224" s="22">
        <f t="shared" si="71"/>
        <v>0</v>
      </c>
      <c r="S224" s="29">
        <f t="shared" si="62"/>
        <v>0</v>
      </c>
      <c r="T224" s="19">
        <f t="shared" si="72"/>
        <v>0</v>
      </c>
      <c r="U224" s="51">
        <f t="shared" si="63"/>
        <v>0</v>
      </c>
      <c r="V224" s="51">
        <f t="shared" si="61"/>
        <v>0</v>
      </c>
      <c r="W224" s="47">
        <f t="shared" si="78"/>
        <v>1</v>
      </c>
      <c r="X224" s="47">
        <f t="shared" si="79"/>
        <v>60</v>
      </c>
      <c r="Y224" s="32"/>
      <c r="Z224" s="20">
        <f t="shared" si="73"/>
        <v>5.7139625583953954E-2</v>
      </c>
      <c r="AA224" s="20">
        <f t="shared" si="74"/>
        <v>0.29141209047816513</v>
      </c>
      <c r="AB224" s="20">
        <f t="shared" si="75"/>
        <v>0.21713057721902501</v>
      </c>
      <c r="AC224" s="20">
        <f t="shared" si="76"/>
        <v>0.10856528860951251</v>
      </c>
      <c r="AD224" s="41">
        <f t="shared" si="77"/>
        <v>2.2855850233581582E-2</v>
      </c>
    </row>
    <row r="225" spans="1:30" ht="15" thickBot="1">
      <c r="A225" s="64"/>
      <c r="B225" s="67"/>
      <c r="C225" s="14">
        <v>61</v>
      </c>
      <c r="D225" s="15">
        <v>1</v>
      </c>
      <c r="E225" s="14">
        <v>5.4</v>
      </c>
      <c r="F225" s="14">
        <v>3.9</v>
      </c>
      <c r="G225" s="14">
        <v>1.3</v>
      </c>
      <c r="H225" s="14">
        <v>0.4</v>
      </c>
      <c r="I225" s="14">
        <v>0</v>
      </c>
      <c r="J225" s="31"/>
      <c r="K225" s="100">
        <f t="shared" si="64"/>
        <v>0.22488839939089372</v>
      </c>
      <c r="L225" s="90">
        <f t="shared" si="65"/>
        <v>-0.43226902059242195</v>
      </c>
      <c r="M225" s="90">
        <f t="shared" si="66"/>
        <v>-0.6381481180780465</v>
      </c>
      <c r="N225" s="90">
        <f t="shared" si="67"/>
        <v>1.2260720983872322</v>
      </c>
      <c r="O225" s="90">
        <f t="shared" si="68"/>
        <v>0.87629382569436032</v>
      </c>
      <c r="P225" s="100">
        <f t="shared" si="69"/>
        <v>-2.6537307141314201</v>
      </c>
      <c r="Q225" s="100">
        <f t="shared" si="70"/>
        <v>6.5759440916904457E-2</v>
      </c>
      <c r="R225" s="22">
        <f t="shared" si="71"/>
        <v>0</v>
      </c>
      <c r="S225" s="29">
        <f t="shared" si="62"/>
        <v>0</v>
      </c>
      <c r="T225" s="19">
        <f t="shared" si="72"/>
        <v>0</v>
      </c>
      <c r="U225" s="51">
        <f t="shared" si="63"/>
        <v>0</v>
      </c>
      <c r="V225" s="51">
        <f t="shared" si="61"/>
        <v>0</v>
      </c>
      <c r="W225" s="47">
        <f t="shared" si="78"/>
        <v>1</v>
      </c>
      <c r="X225" s="47">
        <f t="shared" si="79"/>
        <v>61</v>
      </c>
      <c r="Y225" s="32"/>
      <c r="Z225" s="20">
        <f t="shared" si="73"/>
        <v>8.0798805034508567E-3</v>
      </c>
      <c r="AA225" s="20">
        <f t="shared" si="74"/>
        <v>4.3631354718634628E-2</v>
      </c>
      <c r="AB225" s="20">
        <f t="shared" si="75"/>
        <v>3.1511533963458342E-2</v>
      </c>
      <c r="AC225" s="20">
        <f t="shared" si="76"/>
        <v>1.0503844654486115E-2</v>
      </c>
      <c r="AD225" s="41">
        <f t="shared" si="77"/>
        <v>3.2319522013803427E-3</v>
      </c>
    </row>
    <row r="226" spans="1:30" ht="15" thickBot="1">
      <c r="A226" s="64"/>
      <c r="B226" s="67"/>
      <c r="C226" s="14">
        <v>62</v>
      </c>
      <c r="D226" s="15">
        <v>1</v>
      </c>
      <c r="E226" s="14">
        <v>5</v>
      </c>
      <c r="F226" s="14">
        <v>3.5</v>
      </c>
      <c r="G226" s="14">
        <v>1.3</v>
      </c>
      <c r="H226" s="14">
        <v>0.3</v>
      </c>
      <c r="I226" s="14">
        <v>0</v>
      </c>
      <c r="J226" s="31"/>
      <c r="K226" s="100">
        <f t="shared" si="64"/>
        <v>0.22408041134054862</v>
      </c>
      <c r="L226" s="90">
        <f t="shared" si="65"/>
        <v>-0.4366321560642854</v>
      </c>
      <c r="M226" s="90">
        <f t="shared" si="66"/>
        <v>-0.64129927147439236</v>
      </c>
      <c r="N226" s="90">
        <f t="shared" si="67"/>
        <v>1.2250217139217836</v>
      </c>
      <c r="O226" s="90">
        <f t="shared" si="68"/>
        <v>0.8759706304742223</v>
      </c>
      <c r="P226" s="100">
        <f t="shared" si="69"/>
        <v>-2.3483084019006664</v>
      </c>
      <c r="Q226" s="100">
        <f t="shared" si="70"/>
        <v>8.7200323617219064E-2</v>
      </c>
      <c r="R226" s="22">
        <f t="shared" si="71"/>
        <v>0</v>
      </c>
      <c r="S226" s="29">
        <f t="shared" si="62"/>
        <v>0</v>
      </c>
      <c r="T226" s="19">
        <f t="shared" si="72"/>
        <v>0</v>
      </c>
      <c r="U226" s="51">
        <f t="shared" si="63"/>
        <v>0</v>
      </c>
      <c r="V226" s="51">
        <f t="shared" si="61"/>
        <v>0</v>
      </c>
      <c r="W226" s="47">
        <f t="shared" si="78"/>
        <v>1</v>
      </c>
      <c r="X226" s="47">
        <f t="shared" si="79"/>
        <v>62</v>
      </c>
      <c r="Y226" s="32"/>
      <c r="Z226" s="20">
        <f t="shared" si="73"/>
        <v>1.3881668417439342E-2</v>
      </c>
      <c r="AA226" s="20">
        <f t="shared" si="74"/>
        <v>6.9408342087196706E-2</v>
      </c>
      <c r="AB226" s="20">
        <f t="shared" si="75"/>
        <v>4.8585839461037693E-2</v>
      </c>
      <c r="AC226" s="20">
        <f t="shared" si="76"/>
        <v>1.8046168942671144E-2</v>
      </c>
      <c r="AD226" s="41">
        <f t="shared" si="77"/>
        <v>4.1645005252318023E-3</v>
      </c>
    </row>
    <row r="227" spans="1:30" ht="15" thickBot="1">
      <c r="A227" s="64"/>
      <c r="B227" s="67"/>
      <c r="C227" s="14">
        <v>63</v>
      </c>
      <c r="D227" s="15">
        <v>1</v>
      </c>
      <c r="E227" s="14">
        <v>5.7</v>
      </c>
      <c r="F227" s="14">
        <v>2.9</v>
      </c>
      <c r="G227" s="14">
        <v>4.2</v>
      </c>
      <c r="H227" s="14">
        <v>1.3</v>
      </c>
      <c r="I227" s="14">
        <v>1</v>
      </c>
      <c r="J227" s="31"/>
      <c r="K227" s="100">
        <f t="shared" si="64"/>
        <v>0.2226922444988047</v>
      </c>
      <c r="L227" s="90">
        <f t="shared" si="65"/>
        <v>-0.44357299027300506</v>
      </c>
      <c r="M227" s="90">
        <f t="shared" si="66"/>
        <v>-0.64615785542049609</v>
      </c>
      <c r="N227" s="90">
        <f t="shared" si="67"/>
        <v>1.2232170970275165</v>
      </c>
      <c r="O227" s="90">
        <f t="shared" si="68"/>
        <v>0.87555418042169908</v>
      </c>
      <c r="P227" s="100">
        <f t="shared" si="69"/>
        <v>2.096200661287015</v>
      </c>
      <c r="Q227" s="100">
        <f t="shared" si="70"/>
        <v>0.8905333543911601</v>
      </c>
      <c r="R227" s="22">
        <f t="shared" si="71"/>
        <v>1</v>
      </c>
      <c r="S227" s="29">
        <f t="shared" si="62"/>
        <v>0</v>
      </c>
      <c r="T227" s="19">
        <f t="shared" si="72"/>
        <v>0</v>
      </c>
      <c r="U227" s="51">
        <f t="shared" si="63"/>
        <v>0</v>
      </c>
      <c r="V227" s="51">
        <f t="shared" si="61"/>
        <v>0</v>
      </c>
      <c r="W227" s="47">
        <f t="shared" si="78"/>
        <v>1</v>
      </c>
      <c r="X227" s="47">
        <f t="shared" si="79"/>
        <v>63</v>
      </c>
      <c r="Y227" s="32"/>
      <c r="Z227" s="20">
        <f t="shared" si="73"/>
        <v>-2.1342427085785931E-2</v>
      </c>
      <c r="AA227" s="20">
        <f t="shared" si="74"/>
        <v>-0.12165183438897981</v>
      </c>
      <c r="AB227" s="20">
        <f t="shared" si="75"/>
        <v>-6.18930385487792E-2</v>
      </c>
      <c r="AC227" s="20">
        <f t="shared" si="76"/>
        <v>-8.963819376030091E-2</v>
      </c>
      <c r="AD227" s="41">
        <f t="shared" si="77"/>
        <v>-2.774515521152171E-2</v>
      </c>
    </row>
    <row r="228" spans="1:30" ht="15" thickBot="1">
      <c r="A228" s="64"/>
      <c r="B228" s="67"/>
      <c r="C228" s="14">
        <v>64</v>
      </c>
      <c r="D228" s="15">
        <v>1</v>
      </c>
      <c r="E228" s="14">
        <v>5.5</v>
      </c>
      <c r="F228" s="14">
        <v>2.2999999999999998</v>
      </c>
      <c r="G228" s="14">
        <v>4</v>
      </c>
      <c r="H228" s="14">
        <v>1.3</v>
      </c>
      <c r="I228" s="14">
        <v>1</v>
      </c>
      <c r="J228" s="31"/>
      <c r="K228" s="100">
        <f t="shared" si="64"/>
        <v>0.2248264872073833</v>
      </c>
      <c r="L228" s="90">
        <f t="shared" si="65"/>
        <v>-0.43140780683410707</v>
      </c>
      <c r="M228" s="90">
        <f t="shared" si="66"/>
        <v>-0.63996855156561816</v>
      </c>
      <c r="N228" s="90">
        <f t="shared" si="67"/>
        <v>1.2321809164035467</v>
      </c>
      <c r="O228" s="90">
        <f t="shared" si="68"/>
        <v>0.87832869594285123</v>
      </c>
      <c r="P228" s="100">
        <f t="shared" si="69"/>
        <v>2.450706851358766</v>
      </c>
      <c r="Q228" s="100">
        <f t="shared" si="70"/>
        <v>0.92061312612499968</v>
      </c>
      <c r="R228" s="22">
        <f t="shared" si="71"/>
        <v>1</v>
      </c>
      <c r="S228" s="29">
        <f t="shared" si="62"/>
        <v>0</v>
      </c>
      <c r="T228" s="19">
        <f t="shared" si="72"/>
        <v>0</v>
      </c>
      <c r="U228" s="51">
        <f t="shared" si="63"/>
        <v>0</v>
      </c>
      <c r="V228" s="51">
        <f t="shared" si="61"/>
        <v>0</v>
      </c>
      <c r="W228" s="47">
        <f t="shared" si="78"/>
        <v>1</v>
      </c>
      <c r="X228" s="47">
        <f t="shared" si="79"/>
        <v>64</v>
      </c>
      <c r="Y228" s="32"/>
      <c r="Z228" s="20">
        <f t="shared" si="73"/>
        <v>-1.1603915548117944E-2</v>
      </c>
      <c r="AA228" s="20">
        <f t="shared" si="74"/>
        <v>-6.3821535514648697E-2</v>
      </c>
      <c r="AB228" s="20">
        <f t="shared" si="75"/>
        <v>-2.6689005760671271E-2</v>
      </c>
      <c r="AC228" s="20">
        <f t="shared" si="76"/>
        <v>-4.6415662192471778E-2</v>
      </c>
      <c r="AD228" s="41">
        <f t="shared" si="77"/>
        <v>-1.5085090212553328E-2</v>
      </c>
    </row>
    <row r="229" spans="1:30" ht="15" thickBot="1">
      <c r="A229" s="64"/>
      <c r="B229" s="67"/>
      <c r="C229" s="14">
        <v>65</v>
      </c>
      <c r="D229" s="15">
        <v>1</v>
      </c>
      <c r="E229" s="14">
        <v>5</v>
      </c>
      <c r="F229" s="14">
        <v>3.5</v>
      </c>
      <c r="G229" s="14">
        <v>1.6</v>
      </c>
      <c r="H229" s="14">
        <v>0.6</v>
      </c>
      <c r="I229" s="14">
        <v>0</v>
      </c>
      <c r="J229" s="31"/>
      <c r="K229" s="100">
        <f t="shared" si="64"/>
        <v>0.22598687876219509</v>
      </c>
      <c r="L229" s="90">
        <f t="shared" si="65"/>
        <v>-0.42502565328264219</v>
      </c>
      <c r="M229" s="90">
        <f t="shared" si="66"/>
        <v>-0.63729965098955099</v>
      </c>
      <c r="N229" s="90">
        <f t="shared" si="67"/>
        <v>1.2368224826227938</v>
      </c>
      <c r="O229" s="90">
        <f t="shared" si="68"/>
        <v>0.87983720496410656</v>
      </c>
      <c r="P229" s="100">
        <f t="shared" si="69"/>
        <v>-1.6228718709395098</v>
      </c>
      <c r="Q229" s="100">
        <f t="shared" si="70"/>
        <v>0.16480918480962228</v>
      </c>
      <c r="R229" s="22">
        <f t="shared" si="71"/>
        <v>0</v>
      </c>
      <c r="S229" s="29">
        <f t="shared" si="62"/>
        <v>0</v>
      </c>
      <c r="T229" s="19">
        <f t="shared" si="72"/>
        <v>0</v>
      </c>
      <c r="U229" s="51">
        <f t="shared" si="63"/>
        <v>0</v>
      </c>
      <c r="V229" s="51">
        <f t="shared" si="61"/>
        <v>0</v>
      </c>
      <c r="W229" s="47">
        <f t="shared" si="78"/>
        <v>1</v>
      </c>
      <c r="X229" s="47">
        <f t="shared" si="79"/>
        <v>65</v>
      </c>
      <c r="Y229" s="32"/>
      <c r="Z229" s="20">
        <f t="shared" si="73"/>
        <v>4.5371018424135483E-2</v>
      </c>
      <c r="AA229" s="20">
        <f t="shared" si="74"/>
        <v>0.22685509212067742</v>
      </c>
      <c r="AB229" s="20">
        <f t="shared" si="75"/>
        <v>0.15879856448447419</v>
      </c>
      <c r="AC229" s="20">
        <f t="shared" si="76"/>
        <v>7.2593629478616778E-2</v>
      </c>
      <c r="AD229" s="41">
        <f t="shared" si="77"/>
        <v>2.7222611054481288E-2</v>
      </c>
    </row>
    <row r="230" spans="1:30" ht="15" thickBot="1">
      <c r="A230" s="64"/>
      <c r="B230" s="67"/>
      <c r="C230" s="14">
        <v>66</v>
      </c>
      <c r="D230" s="15">
        <v>1</v>
      </c>
      <c r="E230" s="14">
        <v>6.1</v>
      </c>
      <c r="F230" s="14">
        <v>2.8</v>
      </c>
      <c r="G230" s="14">
        <v>4.7</v>
      </c>
      <c r="H230" s="14">
        <v>1.2</v>
      </c>
      <c r="I230" s="14">
        <v>1</v>
      </c>
      <c r="J230" s="31"/>
      <c r="K230" s="100">
        <f t="shared" si="64"/>
        <v>0.22144977691978154</v>
      </c>
      <c r="L230" s="90">
        <f t="shared" si="65"/>
        <v>-0.44771116249470994</v>
      </c>
      <c r="M230" s="90">
        <f t="shared" si="66"/>
        <v>-0.65317950743799846</v>
      </c>
      <c r="N230" s="90">
        <f t="shared" si="67"/>
        <v>1.2295631196749321</v>
      </c>
      <c r="O230" s="90">
        <f t="shared" si="68"/>
        <v>0.8771149438586584</v>
      </c>
      <c r="P230" s="100">
        <f t="shared" si="69"/>
        <v>2.492993659978227</v>
      </c>
      <c r="Q230" s="100">
        <f t="shared" si="70"/>
        <v>0.92364918757231729</v>
      </c>
      <c r="R230" s="22">
        <f t="shared" si="71"/>
        <v>1</v>
      </c>
      <c r="S230" s="29">
        <f t="shared" si="62"/>
        <v>0</v>
      </c>
      <c r="T230" s="19">
        <f t="shared" si="72"/>
        <v>0</v>
      </c>
      <c r="U230" s="51">
        <f t="shared" si="63"/>
        <v>0</v>
      </c>
      <c r="V230" s="51">
        <f t="shared" si="61"/>
        <v>0</v>
      </c>
      <c r="W230" s="47">
        <f t="shared" si="78"/>
        <v>1</v>
      </c>
      <c r="X230" s="47">
        <f t="shared" si="79"/>
        <v>66</v>
      </c>
      <c r="Y230" s="32"/>
      <c r="Z230" s="20">
        <f t="shared" si="73"/>
        <v>-1.0768727155264189E-2</v>
      </c>
      <c r="AA230" s="20">
        <f t="shared" si="74"/>
        <v>-6.5689235647111544E-2</v>
      </c>
      <c r="AB230" s="20">
        <f t="shared" si="75"/>
        <v>-3.0152436034739726E-2</v>
      </c>
      <c r="AC230" s="20">
        <f t="shared" si="76"/>
        <v>-5.0613017629741693E-2</v>
      </c>
      <c r="AD230" s="41">
        <f t="shared" si="77"/>
        <v>-1.2922472586317027E-2</v>
      </c>
    </row>
    <row r="231" spans="1:30" ht="15" thickBot="1">
      <c r="A231" s="64"/>
      <c r="B231" s="67"/>
      <c r="C231" s="14">
        <v>67</v>
      </c>
      <c r="D231" s="15">
        <v>1</v>
      </c>
      <c r="E231" s="14">
        <v>4.8</v>
      </c>
      <c r="F231" s="14">
        <v>3.4</v>
      </c>
      <c r="G231" s="14">
        <v>1.9</v>
      </c>
      <c r="H231" s="14">
        <v>0.2</v>
      </c>
      <c r="I231" s="14">
        <v>0</v>
      </c>
      <c r="J231" s="31"/>
      <c r="K231" s="100">
        <f t="shared" si="64"/>
        <v>0.22252664963530797</v>
      </c>
      <c r="L231" s="90">
        <f t="shared" si="65"/>
        <v>-0.44114223892999876</v>
      </c>
      <c r="M231" s="90">
        <f t="shared" si="66"/>
        <v>-0.65016426383452453</v>
      </c>
      <c r="N231" s="90">
        <f t="shared" si="67"/>
        <v>1.2346244214379063</v>
      </c>
      <c r="O231" s="90">
        <f t="shared" si="68"/>
        <v>0.87840719111729015</v>
      </c>
      <c r="P231" s="100">
        <f t="shared" si="69"/>
        <v>-1.5840467553105899</v>
      </c>
      <c r="Q231" s="100">
        <f t="shared" si="70"/>
        <v>0.17022312606836465</v>
      </c>
      <c r="R231" s="22">
        <f t="shared" si="71"/>
        <v>0</v>
      </c>
      <c r="S231" s="29">
        <f t="shared" si="62"/>
        <v>0</v>
      </c>
      <c r="T231" s="19">
        <f t="shared" si="72"/>
        <v>0</v>
      </c>
      <c r="U231" s="51">
        <f t="shared" si="63"/>
        <v>0</v>
      </c>
      <c r="V231" s="51">
        <f t="shared" ref="V231:V294" si="80">V230+U231</f>
        <v>0</v>
      </c>
      <c r="W231" s="47">
        <f t="shared" si="78"/>
        <v>1</v>
      </c>
      <c r="X231" s="47">
        <f t="shared" si="79"/>
        <v>67</v>
      </c>
      <c r="Y231" s="32"/>
      <c r="Z231" s="20">
        <f t="shared" si="73"/>
        <v>4.8087084433554299E-2</v>
      </c>
      <c r="AA231" s="20">
        <f t="shared" si="74"/>
        <v>0.23081800528106061</v>
      </c>
      <c r="AB231" s="20">
        <f t="shared" si="75"/>
        <v>0.16349608707408461</v>
      </c>
      <c r="AC231" s="20">
        <f t="shared" si="76"/>
        <v>9.1365460423753167E-2</v>
      </c>
      <c r="AD231" s="41">
        <f t="shared" si="77"/>
        <v>9.6174168867108611E-3</v>
      </c>
    </row>
    <row r="232" spans="1:30" ht="15" thickBot="1">
      <c r="A232" s="64"/>
      <c r="B232" s="67"/>
      <c r="C232" s="14">
        <v>68</v>
      </c>
      <c r="D232" s="15">
        <v>1</v>
      </c>
      <c r="E232" s="14">
        <v>5.6</v>
      </c>
      <c r="F232" s="14">
        <v>2.7</v>
      </c>
      <c r="G232" s="14">
        <v>4.2</v>
      </c>
      <c r="H232" s="14">
        <v>1.3</v>
      </c>
      <c r="I232" s="14">
        <v>1</v>
      </c>
      <c r="J232" s="31"/>
      <c r="K232" s="100">
        <f t="shared" si="64"/>
        <v>0.21771794119195254</v>
      </c>
      <c r="L232" s="90">
        <f t="shared" si="65"/>
        <v>-0.46422403945810481</v>
      </c>
      <c r="M232" s="90">
        <f t="shared" si="66"/>
        <v>-0.66651387254193295</v>
      </c>
      <c r="N232" s="90">
        <f t="shared" si="67"/>
        <v>1.2254878753955309</v>
      </c>
      <c r="O232" s="90">
        <f t="shared" si="68"/>
        <v>0.87744544942861902</v>
      </c>
      <c r="P232" s="100">
        <f t="shared" si="69"/>
        <v>2.1062040252817815</v>
      </c>
      <c r="Q232" s="100">
        <f t="shared" si="70"/>
        <v>0.89150471644782414</v>
      </c>
      <c r="R232" s="22">
        <f t="shared" si="71"/>
        <v>1</v>
      </c>
      <c r="S232" s="29">
        <f t="shared" si="62"/>
        <v>0</v>
      </c>
      <c r="T232" s="19">
        <f t="shared" si="72"/>
        <v>0</v>
      </c>
      <c r="U232" s="51">
        <f t="shared" si="63"/>
        <v>0</v>
      </c>
      <c r="V232" s="51">
        <f t="shared" si="80"/>
        <v>0</v>
      </c>
      <c r="W232" s="47">
        <f t="shared" si="78"/>
        <v>1</v>
      </c>
      <c r="X232" s="47">
        <f t="shared" si="79"/>
        <v>68</v>
      </c>
      <c r="Y232" s="32"/>
      <c r="Z232" s="20">
        <f t="shared" si="73"/>
        <v>-2.0988207980870262E-2</v>
      </c>
      <c r="AA232" s="20">
        <f t="shared" si="74"/>
        <v>-0.11753396469287346</v>
      </c>
      <c r="AB232" s="20">
        <f t="shared" si="75"/>
        <v>-5.6668161548349708E-2</v>
      </c>
      <c r="AC232" s="20">
        <f t="shared" si="76"/>
        <v>-8.8150473519655104E-2</v>
      </c>
      <c r="AD232" s="41">
        <f t="shared" si="77"/>
        <v>-2.728467037513134E-2</v>
      </c>
    </row>
    <row r="233" spans="1:30" ht="15" thickBot="1">
      <c r="A233" s="64"/>
      <c r="B233" s="67"/>
      <c r="C233" s="14">
        <v>69</v>
      </c>
      <c r="D233" s="15">
        <v>1</v>
      </c>
      <c r="E233" s="14">
        <v>6.2</v>
      </c>
      <c r="F233" s="14">
        <v>2.9</v>
      </c>
      <c r="G233" s="14">
        <v>4.3</v>
      </c>
      <c r="H233" s="14">
        <v>1.3</v>
      </c>
      <c r="I233" s="14">
        <v>1</v>
      </c>
      <c r="J233" s="31"/>
      <c r="K233" s="100">
        <f t="shared" si="64"/>
        <v>0.21981676199003955</v>
      </c>
      <c r="L233" s="90">
        <f t="shared" si="65"/>
        <v>-0.45247064298881745</v>
      </c>
      <c r="M233" s="90">
        <f t="shared" si="66"/>
        <v>-0.66084705638709795</v>
      </c>
      <c r="N233" s="90">
        <f t="shared" si="67"/>
        <v>1.2343029227474964</v>
      </c>
      <c r="O233" s="90">
        <f t="shared" si="68"/>
        <v>0.88017391646613219</v>
      </c>
      <c r="P233" s="100">
        <f t="shared" si="69"/>
        <v>1.9497709711569935</v>
      </c>
      <c r="Q233" s="100">
        <f t="shared" si="70"/>
        <v>0.87542166640148233</v>
      </c>
      <c r="R233" s="22">
        <f t="shared" si="71"/>
        <v>1</v>
      </c>
      <c r="S233" s="29">
        <f t="shared" si="62"/>
        <v>0</v>
      </c>
      <c r="T233" s="19">
        <f t="shared" si="72"/>
        <v>0</v>
      </c>
      <c r="U233" s="51">
        <f t="shared" si="63"/>
        <v>0</v>
      </c>
      <c r="V233" s="51">
        <f t="shared" si="80"/>
        <v>0</v>
      </c>
      <c r="W233" s="47">
        <f t="shared" si="78"/>
        <v>1</v>
      </c>
      <c r="X233" s="47">
        <f t="shared" si="79"/>
        <v>69</v>
      </c>
      <c r="Y233" s="32"/>
      <c r="Z233" s="20">
        <f t="shared" si="73"/>
        <v>-2.71726704275372E-2</v>
      </c>
      <c r="AA233" s="20">
        <f t="shared" si="74"/>
        <v>-0.16847055665073063</v>
      </c>
      <c r="AB233" s="20">
        <f t="shared" si="75"/>
        <v>-7.8800744239857876E-2</v>
      </c>
      <c r="AC233" s="20">
        <f t="shared" si="76"/>
        <v>-0.11684248283840995</v>
      </c>
      <c r="AD233" s="41">
        <f t="shared" si="77"/>
        <v>-3.5324471555798362E-2</v>
      </c>
    </row>
    <row r="234" spans="1:30" ht="15" thickBot="1">
      <c r="A234" s="64"/>
      <c r="B234" s="67"/>
      <c r="C234" s="14">
        <v>70</v>
      </c>
      <c r="D234" s="15">
        <v>1</v>
      </c>
      <c r="E234" s="14">
        <v>4.9000000000000004</v>
      </c>
      <c r="F234" s="14">
        <v>3</v>
      </c>
      <c r="G234" s="14">
        <v>1.4</v>
      </c>
      <c r="H234" s="14">
        <v>0.2</v>
      </c>
      <c r="I234" s="14">
        <v>0</v>
      </c>
      <c r="J234" s="31"/>
      <c r="K234" s="100">
        <f t="shared" si="64"/>
        <v>0.22253402903279326</v>
      </c>
      <c r="L234" s="90">
        <f t="shared" si="65"/>
        <v>-0.4356235873237444</v>
      </c>
      <c r="M234" s="90">
        <f t="shared" si="66"/>
        <v>-0.6529669819631122</v>
      </c>
      <c r="N234" s="90">
        <f t="shared" si="67"/>
        <v>1.2459871710313375</v>
      </c>
      <c r="O234" s="90">
        <f t="shared" si="68"/>
        <v>0.88370636362171207</v>
      </c>
      <c r="P234" s="100">
        <f t="shared" si="69"/>
        <v>-1.9497991825746763</v>
      </c>
      <c r="Q234" s="100">
        <f t="shared" si="70"/>
        <v>0.1245752569341655</v>
      </c>
      <c r="R234" s="22">
        <f t="shared" si="71"/>
        <v>0</v>
      </c>
      <c r="S234" s="29">
        <f t="shared" si="62"/>
        <v>0</v>
      </c>
      <c r="T234" s="19">
        <f t="shared" si="72"/>
        <v>0</v>
      </c>
      <c r="U234" s="51">
        <f t="shared" si="63"/>
        <v>0</v>
      </c>
      <c r="V234" s="51">
        <f t="shared" si="80"/>
        <v>0</v>
      </c>
      <c r="W234" s="47">
        <f t="shared" si="78"/>
        <v>1</v>
      </c>
      <c r="X234" s="47">
        <f t="shared" si="79"/>
        <v>70</v>
      </c>
      <c r="Y234" s="32"/>
      <c r="Z234" s="20">
        <f t="shared" si="73"/>
        <v>2.717142379109767E-2</v>
      </c>
      <c r="AA234" s="20">
        <f t="shared" si="74"/>
        <v>0.1331399765763786</v>
      </c>
      <c r="AB234" s="20">
        <f t="shared" si="75"/>
        <v>8.1514271373293007E-2</v>
      </c>
      <c r="AC234" s="20">
        <f t="shared" si="76"/>
        <v>3.8039993307536733E-2</v>
      </c>
      <c r="AD234" s="41">
        <f t="shared" si="77"/>
        <v>5.4342847582195342E-3</v>
      </c>
    </row>
    <row r="235" spans="1:30" ht="15" thickBot="1">
      <c r="A235" s="64"/>
      <c r="B235" s="67"/>
      <c r="C235" s="14">
        <v>71</v>
      </c>
      <c r="D235" s="15">
        <v>1</v>
      </c>
      <c r="E235" s="14">
        <v>5</v>
      </c>
      <c r="F235" s="14">
        <v>3.6</v>
      </c>
      <c r="G235" s="14">
        <v>1.4</v>
      </c>
      <c r="H235" s="14">
        <v>0.2</v>
      </c>
      <c r="I235" s="14">
        <v>0</v>
      </c>
      <c r="J235" s="31"/>
      <c r="K235" s="100">
        <f t="shared" si="64"/>
        <v>0.21981688665368349</v>
      </c>
      <c r="L235" s="90">
        <f t="shared" si="65"/>
        <v>-0.44893758498138225</v>
      </c>
      <c r="M235" s="90">
        <f t="shared" si="66"/>
        <v>-0.66111840910044151</v>
      </c>
      <c r="N235" s="90">
        <f t="shared" si="67"/>
        <v>1.2421831717005838</v>
      </c>
      <c r="O235" s="90">
        <f t="shared" si="68"/>
        <v>0.88316293514589006</v>
      </c>
      <c r="P235" s="100">
        <f t="shared" si="69"/>
        <v>-2.4892082836048224</v>
      </c>
      <c r="Q235" s="100">
        <f t="shared" si="70"/>
        <v>7.6618190807712303E-2</v>
      </c>
      <c r="R235" s="22">
        <f t="shared" si="71"/>
        <v>0</v>
      </c>
      <c r="S235" s="29">
        <f t="shared" si="62"/>
        <v>0</v>
      </c>
      <c r="T235" s="19">
        <f t="shared" si="72"/>
        <v>0</v>
      </c>
      <c r="U235" s="51">
        <f t="shared" si="63"/>
        <v>0</v>
      </c>
      <c r="V235" s="51">
        <f t="shared" si="80"/>
        <v>0</v>
      </c>
      <c r="W235" s="47">
        <f t="shared" si="78"/>
        <v>1</v>
      </c>
      <c r="X235" s="47">
        <f t="shared" si="79"/>
        <v>71</v>
      </c>
      <c r="Y235" s="32"/>
      <c r="Z235" s="20">
        <f t="shared" si="73"/>
        <v>1.0841143567263619E-2</v>
      </c>
      <c r="AA235" s="20">
        <f t="shared" si="74"/>
        <v>5.4205717836318099E-2</v>
      </c>
      <c r="AB235" s="20">
        <f t="shared" si="75"/>
        <v>3.9028116842149033E-2</v>
      </c>
      <c r="AC235" s="20">
        <f t="shared" si="76"/>
        <v>1.5177600994169066E-2</v>
      </c>
      <c r="AD235" s="41">
        <f t="shared" si="77"/>
        <v>2.1682287134527239E-3</v>
      </c>
    </row>
    <row r="236" spans="1:30" ht="15" thickBot="1">
      <c r="A236" s="64"/>
      <c r="B236" s="67"/>
      <c r="C236" s="14">
        <v>72</v>
      </c>
      <c r="D236" s="15">
        <v>1</v>
      </c>
      <c r="E236" s="14">
        <v>5.0999999999999996</v>
      </c>
      <c r="F236" s="14">
        <v>2.5</v>
      </c>
      <c r="G236" s="14">
        <v>3</v>
      </c>
      <c r="H236" s="14">
        <v>1.1000000000000001</v>
      </c>
      <c r="I236" s="14">
        <v>1</v>
      </c>
      <c r="J236" s="31"/>
      <c r="K236" s="100">
        <f t="shared" si="64"/>
        <v>0.21873277229695712</v>
      </c>
      <c r="L236" s="90">
        <f t="shared" si="65"/>
        <v>-0.45435815676501407</v>
      </c>
      <c r="M236" s="90">
        <f t="shared" si="66"/>
        <v>-0.66502122078465642</v>
      </c>
      <c r="N236" s="90">
        <f t="shared" si="67"/>
        <v>1.2406654116011668</v>
      </c>
      <c r="O236" s="90">
        <f t="shared" si="68"/>
        <v>0.88294611227454478</v>
      </c>
      <c r="P236" s="100">
        <f t="shared" si="69"/>
        <v>0.93219007913924412</v>
      </c>
      <c r="Q236" s="100">
        <f t="shared" si="70"/>
        <v>0.71751939375841256</v>
      </c>
      <c r="R236" s="22">
        <f t="shared" si="71"/>
        <v>1</v>
      </c>
      <c r="S236" s="29">
        <f t="shared" si="62"/>
        <v>0</v>
      </c>
      <c r="T236" s="19">
        <f t="shared" si="72"/>
        <v>0</v>
      </c>
      <c r="U236" s="51">
        <f t="shared" si="63"/>
        <v>0</v>
      </c>
      <c r="V236" s="51">
        <f t="shared" si="80"/>
        <v>0</v>
      </c>
      <c r="W236" s="47">
        <f t="shared" si="78"/>
        <v>1</v>
      </c>
      <c r="X236" s="47">
        <f t="shared" si="79"/>
        <v>72</v>
      </c>
      <c r="Y236" s="32"/>
      <c r="Z236" s="20">
        <f t="shared" si="73"/>
        <v>-0.11450934037651821</v>
      </c>
      <c r="AA236" s="20">
        <f t="shared" si="74"/>
        <v>-0.58399763592024279</v>
      </c>
      <c r="AB236" s="20">
        <f t="shared" si="75"/>
        <v>-0.28627335094129552</v>
      </c>
      <c r="AC236" s="20">
        <f t="shared" si="76"/>
        <v>-0.34352802112955461</v>
      </c>
      <c r="AD236" s="41">
        <f t="shared" si="77"/>
        <v>-0.12596027441417004</v>
      </c>
    </row>
    <row r="237" spans="1:30" ht="15" thickBot="1">
      <c r="A237" s="64"/>
      <c r="B237" s="67"/>
      <c r="C237" s="14">
        <v>73</v>
      </c>
      <c r="D237" s="15">
        <v>1</v>
      </c>
      <c r="E237" s="14">
        <v>5</v>
      </c>
      <c r="F237" s="14">
        <v>3.4</v>
      </c>
      <c r="G237" s="14">
        <v>1.6</v>
      </c>
      <c r="H237" s="14">
        <v>0.4</v>
      </c>
      <c r="I237" s="14">
        <v>0</v>
      </c>
      <c r="J237" s="31"/>
      <c r="K237" s="100">
        <f t="shared" si="64"/>
        <v>0.23018370633460894</v>
      </c>
      <c r="L237" s="90">
        <f t="shared" si="65"/>
        <v>-0.39595839317298975</v>
      </c>
      <c r="M237" s="90">
        <f t="shared" si="66"/>
        <v>-0.63639388569052691</v>
      </c>
      <c r="N237" s="90">
        <f t="shared" si="67"/>
        <v>1.2750182137141224</v>
      </c>
      <c r="O237" s="90">
        <f t="shared" si="68"/>
        <v>0.89554213971596175</v>
      </c>
      <c r="P237" s="100">
        <f t="shared" si="69"/>
        <v>-1.5151014730491503</v>
      </c>
      <c r="Q237" s="100">
        <f t="shared" si="70"/>
        <v>0.18018398534446864</v>
      </c>
      <c r="R237" s="22">
        <f t="shared" si="71"/>
        <v>0</v>
      </c>
      <c r="S237" s="29">
        <f t="shared" si="62"/>
        <v>0</v>
      </c>
      <c r="T237" s="19">
        <f t="shared" si="72"/>
        <v>0</v>
      </c>
      <c r="U237" s="51">
        <f t="shared" si="63"/>
        <v>0</v>
      </c>
      <c r="V237" s="51">
        <f t="shared" si="80"/>
        <v>0</v>
      </c>
      <c r="W237" s="47">
        <f t="shared" si="78"/>
        <v>1</v>
      </c>
      <c r="X237" s="47">
        <f t="shared" si="79"/>
        <v>73</v>
      </c>
      <c r="Y237" s="32"/>
      <c r="Z237" s="20">
        <f t="shared" si="73"/>
        <v>5.3232733827155113E-2</v>
      </c>
      <c r="AA237" s="20">
        <f t="shared" si="74"/>
        <v>0.26616366913577555</v>
      </c>
      <c r="AB237" s="20">
        <f t="shared" si="75"/>
        <v>0.18099129501232739</v>
      </c>
      <c r="AC237" s="20">
        <f t="shared" si="76"/>
        <v>8.5172374123448191E-2</v>
      </c>
      <c r="AD237" s="41">
        <f t="shared" si="77"/>
        <v>2.1293093530862048E-2</v>
      </c>
    </row>
    <row r="238" spans="1:30" ht="15" thickBot="1">
      <c r="A238" s="64"/>
      <c r="B238" s="67"/>
      <c r="C238" s="14">
        <v>74</v>
      </c>
      <c r="D238" s="15">
        <v>1</v>
      </c>
      <c r="E238" s="14">
        <v>5.2</v>
      </c>
      <c r="F238" s="14">
        <v>3.5</v>
      </c>
      <c r="G238" s="14">
        <v>1.5</v>
      </c>
      <c r="H238" s="14">
        <v>0.2</v>
      </c>
      <c r="I238" s="14">
        <v>0</v>
      </c>
      <c r="J238" s="31"/>
      <c r="K238" s="100">
        <f t="shared" si="64"/>
        <v>0.22486043295189342</v>
      </c>
      <c r="L238" s="90">
        <f t="shared" si="65"/>
        <v>-0.4225747600865673</v>
      </c>
      <c r="M238" s="90">
        <f t="shared" si="66"/>
        <v>-0.65449301519175962</v>
      </c>
      <c r="N238" s="90">
        <f t="shared" si="67"/>
        <v>1.2665009763017776</v>
      </c>
      <c r="O238" s="90">
        <f t="shared" si="68"/>
        <v>0.89341283036287555</v>
      </c>
      <c r="P238" s="100">
        <f t="shared" si="69"/>
        <v>-2.1848198421441731</v>
      </c>
      <c r="Q238" s="100">
        <f t="shared" si="70"/>
        <v>0.1011219789206098</v>
      </c>
      <c r="R238" s="22">
        <f t="shared" si="71"/>
        <v>0</v>
      </c>
      <c r="S238" s="29">
        <f t="shared" si="62"/>
        <v>0</v>
      </c>
      <c r="T238" s="19">
        <f t="shared" si="72"/>
        <v>0</v>
      </c>
      <c r="U238" s="51">
        <f t="shared" si="63"/>
        <v>0</v>
      </c>
      <c r="V238" s="51">
        <f t="shared" si="80"/>
        <v>0</v>
      </c>
      <c r="W238" s="47">
        <f t="shared" si="78"/>
        <v>1</v>
      </c>
      <c r="X238" s="47">
        <f t="shared" si="79"/>
        <v>74</v>
      </c>
      <c r="Y238" s="32"/>
      <c r="Z238" s="20">
        <f t="shared" si="73"/>
        <v>1.8383232379608459E-2</v>
      </c>
      <c r="AA238" s="20">
        <f t="shared" si="74"/>
        <v>9.5592808373963986E-2</v>
      </c>
      <c r="AB238" s="20">
        <f t="shared" si="75"/>
        <v>6.4341313328629607E-2</v>
      </c>
      <c r="AC238" s="20">
        <f t="shared" si="76"/>
        <v>2.757484856941269E-2</v>
      </c>
      <c r="AD238" s="41">
        <f t="shared" si="77"/>
        <v>3.6766464759216918E-3</v>
      </c>
    </row>
    <row r="239" spans="1:30" ht="15" thickBot="1">
      <c r="A239" s="64"/>
      <c r="B239" s="67"/>
      <c r="C239" s="14">
        <v>75</v>
      </c>
      <c r="D239" s="15">
        <v>1</v>
      </c>
      <c r="E239" s="14">
        <v>5.7</v>
      </c>
      <c r="F239" s="14">
        <v>2.6</v>
      </c>
      <c r="G239" s="14">
        <v>3.5</v>
      </c>
      <c r="H239" s="14">
        <v>1</v>
      </c>
      <c r="I239" s="14">
        <v>1</v>
      </c>
      <c r="J239" s="31"/>
      <c r="K239" s="100">
        <f t="shared" si="64"/>
        <v>0.22302210971393258</v>
      </c>
      <c r="L239" s="90">
        <f t="shared" si="65"/>
        <v>-0.43213404092396368</v>
      </c>
      <c r="M239" s="90">
        <f t="shared" si="66"/>
        <v>-0.66092714652462259</v>
      </c>
      <c r="N239" s="90">
        <f t="shared" si="67"/>
        <v>1.2637434914448364</v>
      </c>
      <c r="O239" s="90">
        <f t="shared" si="68"/>
        <v>0.89304516571528336</v>
      </c>
      <c r="P239" s="100">
        <f t="shared" si="69"/>
        <v>1.3575948812555316</v>
      </c>
      <c r="Q239" s="100">
        <f t="shared" si="70"/>
        <v>0.79536852483566434</v>
      </c>
      <c r="R239" s="22">
        <f t="shared" si="71"/>
        <v>1</v>
      </c>
      <c r="S239" s="29">
        <f t="shared" si="62"/>
        <v>0</v>
      </c>
      <c r="T239" s="19">
        <f t="shared" si="72"/>
        <v>0</v>
      </c>
      <c r="U239" s="51">
        <f t="shared" si="63"/>
        <v>0</v>
      </c>
      <c r="V239" s="51">
        <f t="shared" si="80"/>
        <v>0</v>
      </c>
      <c r="W239" s="47">
        <f t="shared" si="78"/>
        <v>1</v>
      </c>
      <c r="X239" s="47">
        <f t="shared" si="79"/>
        <v>75</v>
      </c>
      <c r="Y239" s="32"/>
      <c r="Z239" s="20">
        <f t="shared" si="73"/>
        <v>-6.6610587846294103E-2</v>
      </c>
      <c r="AA239" s="20">
        <f t="shared" si="74"/>
        <v>-0.3796803507238764</v>
      </c>
      <c r="AB239" s="20">
        <f t="shared" si="75"/>
        <v>-0.17318752840036467</v>
      </c>
      <c r="AC239" s="20">
        <f t="shared" si="76"/>
        <v>-0.23313705746202937</v>
      </c>
      <c r="AD239" s="41">
        <f t="shared" si="77"/>
        <v>-6.6610587846294103E-2</v>
      </c>
    </row>
    <row r="240" spans="1:30" ht="15" thickBot="1">
      <c r="A240" s="64"/>
      <c r="B240" s="67"/>
      <c r="C240" s="14">
        <v>76</v>
      </c>
      <c r="D240" s="15">
        <v>1</v>
      </c>
      <c r="E240" s="14">
        <v>5.0999999999999996</v>
      </c>
      <c r="F240" s="14">
        <v>3.5</v>
      </c>
      <c r="G240" s="14">
        <v>1.4</v>
      </c>
      <c r="H240" s="14">
        <v>0.3</v>
      </c>
      <c r="I240" s="14">
        <v>0</v>
      </c>
      <c r="J240" s="31"/>
      <c r="K240" s="100">
        <f t="shared" si="64"/>
        <v>0.22968316849856199</v>
      </c>
      <c r="L240" s="90">
        <f t="shared" si="65"/>
        <v>-0.39416600585157602</v>
      </c>
      <c r="M240" s="90">
        <f t="shared" si="66"/>
        <v>-0.64360839368458611</v>
      </c>
      <c r="N240" s="90">
        <f t="shared" si="67"/>
        <v>1.2870571971910394</v>
      </c>
      <c r="O240" s="90">
        <f t="shared" si="68"/>
        <v>0.89970622449991278</v>
      </c>
      <c r="P240" s="100">
        <f t="shared" si="69"/>
        <v>-1.9614008958230984</v>
      </c>
      <c r="Q240" s="100">
        <f t="shared" si="70"/>
        <v>0.12331551846047026</v>
      </c>
      <c r="R240" s="22">
        <f t="shared" si="71"/>
        <v>0</v>
      </c>
      <c r="S240" s="29">
        <f t="shared" si="62"/>
        <v>0</v>
      </c>
      <c r="T240" s="19">
        <f t="shared" si="72"/>
        <v>0</v>
      </c>
      <c r="U240" s="51">
        <f t="shared" si="63"/>
        <v>0</v>
      </c>
      <c r="V240" s="51">
        <f t="shared" si="80"/>
        <v>0</v>
      </c>
      <c r="W240" s="47">
        <f t="shared" si="78"/>
        <v>1</v>
      </c>
      <c r="X240" s="47">
        <f t="shared" si="79"/>
        <v>76</v>
      </c>
      <c r="Y240" s="32"/>
      <c r="Z240" s="20">
        <f t="shared" si="73"/>
        <v>2.6662985781496121E-2</v>
      </c>
      <c r="AA240" s="20">
        <f t="shared" si="74"/>
        <v>0.13598122748563021</v>
      </c>
      <c r="AB240" s="20">
        <f t="shared" si="75"/>
        <v>9.3320450235236427E-2</v>
      </c>
      <c r="AC240" s="20">
        <f t="shared" si="76"/>
        <v>3.7328180094094568E-2</v>
      </c>
      <c r="AD240" s="41">
        <f t="shared" si="77"/>
        <v>7.9988957344488357E-3</v>
      </c>
    </row>
    <row r="241" spans="1:30" ht="15" thickBot="1">
      <c r="A241" s="64"/>
      <c r="B241" s="67"/>
      <c r="C241" s="14">
        <v>77</v>
      </c>
      <c r="D241" s="15">
        <v>1</v>
      </c>
      <c r="E241" s="14">
        <v>5.5</v>
      </c>
      <c r="F241" s="14">
        <v>3.5</v>
      </c>
      <c r="G241" s="14">
        <v>1.3</v>
      </c>
      <c r="H241" s="14">
        <v>0.2</v>
      </c>
      <c r="I241" s="14">
        <v>0</v>
      </c>
      <c r="J241" s="31"/>
      <c r="K241" s="100">
        <f t="shared" si="64"/>
        <v>0.22701686992041237</v>
      </c>
      <c r="L241" s="90">
        <f t="shared" si="65"/>
        <v>-0.40776412860013905</v>
      </c>
      <c r="M241" s="90">
        <f t="shared" si="66"/>
        <v>-0.6529404387081098</v>
      </c>
      <c r="N241" s="90">
        <f t="shared" si="67"/>
        <v>1.28332437918163</v>
      </c>
      <c r="O241" s="90">
        <f t="shared" si="68"/>
        <v>0.89890633492646788</v>
      </c>
      <c r="P241" s="100">
        <f t="shared" si="69"/>
        <v>-2.4528744129373239</v>
      </c>
      <c r="Q241" s="100">
        <f t="shared" si="70"/>
        <v>7.9228602866520031E-2</v>
      </c>
      <c r="R241" s="22">
        <f t="shared" si="71"/>
        <v>0</v>
      </c>
      <c r="S241" s="29">
        <f t="shared" si="62"/>
        <v>0</v>
      </c>
      <c r="T241" s="19">
        <f t="shared" si="72"/>
        <v>0</v>
      </c>
      <c r="U241" s="51">
        <f t="shared" si="63"/>
        <v>0</v>
      </c>
      <c r="V241" s="51">
        <f t="shared" si="80"/>
        <v>0</v>
      </c>
      <c r="W241" s="47">
        <f t="shared" si="78"/>
        <v>1</v>
      </c>
      <c r="X241" s="47">
        <f t="shared" si="79"/>
        <v>77</v>
      </c>
      <c r="Y241" s="32"/>
      <c r="Z241" s="20">
        <f t="shared" si="73"/>
        <v>1.155967996663429E-2</v>
      </c>
      <c r="AA241" s="20">
        <f t="shared" si="74"/>
        <v>6.3578239816488594E-2</v>
      </c>
      <c r="AB241" s="20">
        <f t="shared" si="75"/>
        <v>4.0458879883220014E-2</v>
      </c>
      <c r="AC241" s="20">
        <f t="shared" si="76"/>
        <v>1.5027583956624577E-2</v>
      </c>
      <c r="AD241" s="41">
        <f t="shared" si="77"/>
        <v>2.311935993326858E-3</v>
      </c>
    </row>
    <row r="242" spans="1:30" ht="15" thickBot="1">
      <c r="A242" s="64"/>
      <c r="B242" s="67"/>
      <c r="C242" s="14">
        <v>78</v>
      </c>
      <c r="D242" s="15">
        <v>1</v>
      </c>
      <c r="E242" s="14">
        <v>6</v>
      </c>
      <c r="F242" s="14">
        <v>3.4</v>
      </c>
      <c r="G242" s="14">
        <v>4.5</v>
      </c>
      <c r="H242" s="14">
        <v>1.6</v>
      </c>
      <c r="I242" s="14">
        <v>1</v>
      </c>
      <c r="J242" s="31"/>
      <c r="K242" s="100">
        <f t="shared" si="64"/>
        <v>0.22586090192374894</v>
      </c>
      <c r="L242" s="90">
        <f t="shared" si="65"/>
        <v>-0.41412195258178791</v>
      </c>
      <c r="M242" s="90">
        <f t="shared" si="66"/>
        <v>-0.65698632669643175</v>
      </c>
      <c r="N242" s="90">
        <f t="shared" si="67"/>
        <v>1.2818216207859676</v>
      </c>
      <c r="O242" s="90">
        <f t="shared" si="68"/>
        <v>0.89867514132713522</v>
      </c>
      <c r="P242" s="100">
        <f t="shared" si="69"/>
        <v>2.7134531953254246</v>
      </c>
      <c r="Q242" s="100">
        <f t="shared" si="70"/>
        <v>0.93781583435204685</v>
      </c>
      <c r="R242" s="22">
        <f t="shared" si="71"/>
        <v>1</v>
      </c>
      <c r="S242" s="29">
        <f t="shared" si="62"/>
        <v>0</v>
      </c>
      <c r="T242" s="19">
        <f t="shared" si="72"/>
        <v>0</v>
      </c>
      <c r="U242" s="51">
        <f t="shared" si="63"/>
        <v>0</v>
      </c>
      <c r="V242" s="51">
        <f t="shared" si="80"/>
        <v>0</v>
      </c>
      <c r="W242" s="47">
        <f t="shared" si="78"/>
        <v>1</v>
      </c>
      <c r="X242" s="47">
        <f t="shared" si="79"/>
        <v>78</v>
      </c>
      <c r="Y242" s="32"/>
      <c r="Z242" s="20">
        <f t="shared" si="73"/>
        <v>-7.2528246885483249E-3</v>
      </c>
      <c r="AA242" s="20">
        <f t="shared" si="74"/>
        <v>-4.3516948131289951E-2</v>
      </c>
      <c r="AB242" s="20">
        <f t="shared" si="75"/>
        <v>-2.4659603941064305E-2</v>
      </c>
      <c r="AC242" s="20">
        <f t="shared" si="76"/>
        <v>-3.2637711098467463E-2</v>
      </c>
      <c r="AD242" s="41">
        <f t="shared" si="77"/>
        <v>-1.160451950167732E-2</v>
      </c>
    </row>
    <row r="243" spans="1:30" ht="15" thickBot="1">
      <c r="A243" s="64"/>
      <c r="B243" s="67"/>
      <c r="C243" s="14">
        <v>79</v>
      </c>
      <c r="D243" s="15">
        <v>1</v>
      </c>
      <c r="E243" s="14">
        <v>5.0999999999999996</v>
      </c>
      <c r="F243" s="14">
        <v>3.7</v>
      </c>
      <c r="G243" s="14">
        <v>1.5</v>
      </c>
      <c r="H243" s="14">
        <v>0.4</v>
      </c>
      <c r="I243" s="14">
        <v>0</v>
      </c>
      <c r="J243" s="31"/>
      <c r="K243" s="100">
        <f t="shared" si="64"/>
        <v>0.22658618439260378</v>
      </c>
      <c r="L243" s="90">
        <f t="shared" si="65"/>
        <v>-0.40977025776865894</v>
      </c>
      <c r="M243" s="90">
        <f t="shared" si="66"/>
        <v>-0.65452036630232535</v>
      </c>
      <c r="N243" s="90">
        <f t="shared" si="67"/>
        <v>1.2850853918958143</v>
      </c>
      <c r="O243" s="90">
        <f t="shared" si="68"/>
        <v>0.899835593277303</v>
      </c>
      <c r="P243" s="100">
        <f t="shared" si="69"/>
        <v>-1.9974051603915179</v>
      </c>
      <c r="Q243" s="100">
        <f t="shared" si="70"/>
        <v>0.1194756328507129</v>
      </c>
      <c r="R243" s="22">
        <f t="shared" si="71"/>
        <v>0</v>
      </c>
      <c r="S243" s="29">
        <f t="shared" si="62"/>
        <v>0</v>
      </c>
      <c r="T243" s="19">
        <f t="shared" si="72"/>
        <v>0</v>
      </c>
      <c r="U243" s="51">
        <f t="shared" si="63"/>
        <v>0</v>
      </c>
      <c r="V243" s="51">
        <f t="shared" si="80"/>
        <v>0</v>
      </c>
      <c r="W243" s="47">
        <f t="shared" si="78"/>
        <v>1</v>
      </c>
      <c r="X243" s="47">
        <f t="shared" si="79"/>
        <v>79</v>
      </c>
      <c r="Y243" s="32"/>
      <c r="Z243" s="20">
        <f t="shared" si="73"/>
        <v>2.5137961328362813E-2</v>
      </c>
      <c r="AA243" s="20">
        <f t="shared" si="74"/>
        <v>0.12820360277465034</v>
      </c>
      <c r="AB243" s="20">
        <f t="shared" si="75"/>
        <v>9.3010456914942419E-2</v>
      </c>
      <c r="AC243" s="20">
        <f t="shared" si="76"/>
        <v>3.7706941992544221E-2</v>
      </c>
      <c r="AD243" s="41">
        <f t="shared" si="77"/>
        <v>1.0055184531345126E-2</v>
      </c>
    </row>
    <row r="244" spans="1:30" ht="15" thickBot="1">
      <c r="A244" s="65"/>
      <c r="B244" s="68"/>
      <c r="C244" s="33">
        <v>80</v>
      </c>
      <c r="D244" s="34">
        <v>1</v>
      </c>
      <c r="E244" s="33">
        <v>5</v>
      </c>
      <c r="F244" s="33">
        <v>3</v>
      </c>
      <c r="G244" s="33">
        <v>1.6</v>
      </c>
      <c r="H244" s="33">
        <v>0.2</v>
      </c>
      <c r="I244" s="33">
        <v>0</v>
      </c>
      <c r="J244" s="35"/>
      <c r="K244" s="101">
        <f t="shared" si="64"/>
        <v>0.2240723882597675</v>
      </c>
      <c r="L244" s="91">
        <f t="shared" si="65"/>
        <v>-0.42259061804612397</v>
      </c>
      <c r="M244" s="91">
        <f t="shared" si="66"/>
        <v>-0.66382141199381961</v>
      </c>
      <c r="N244" s="91">
        <f t="shared" si="67"/>
        <v>1.2813146976965599</v>
      </c>
      <c r="O244" s="91">
        <f t="shared" si="68"/>
        <v>0.89883007482416855</v>
      </c>
      <c r="P244" s="101">
        <f t="shared" si="69"/>
        <v>-1.6504754066729816</v>
      </c>
      <c r="Q244" s="101">
        <f t="shared" si="70"/>
        <v>0.16104470735833973</v>
      </c>
      <c r="R244" s="36">
        <f t="shared" si="71"/>
        <v>0</v>
      </c>
      <c r="S244" s="29">
        <f t="shared" si="62"/>
        <v>0</v>
      </c>
      <c r="T244" s="37">
        <f t="shared" si="72"/>
        <v>0</v>
      </c>
      <c r="U244" s="51">
        <f t="shared" si="63"/>
        <v>0</v>
      </c>
      <c r="V244" s="51">
        <f t="shared" si="80"/>
        <v>0</v>
      </c>
      <c r="W244" s="47">
        <f t="shared" si="78"/>
        <v>1</v>
      </c>
      <c r="X244" s="47">
        <f t="shared" si="79"/>
        <v>80</v>
      </c>
      <c r="Y244" s="38"/>
      <c r="Z244" s="42">
        <f t="shared" si="73"/>
        <v>4.3517278448684242E-2</v>
      </c>
      <c r="AA244" s="42">
        <f t="shared" si="74"/>
        <v>0.21758639224342122</v>
      </c>
      <c r="AB244" s="42">
        <f t="shared" si="75"/>
        <v>0.13055183534605272</v>
      </c>
      <c r="AC244" s="42">
        <f t="shared" si="76"/>
        <v>6.9627645517894785E-2</v>
      </c>
      <c r="AD244" s="43">
        <f t="shared" si="77"/>
        <v>8.7034556897368481E-3</v>
      </c>
    </row>
    <row r="245" spans="1:30" ht="15" thickBot="1">
      <c r="A245" s="63" t="s">
        <v>35</v>
      </c>
      <c r="B245" s="66" t="s">
        <v>38</v>
      </c>
      <c r="C245" s="24">
        <v>1</v>
      </c>
      <c r="D245" s="25">
        <v>1</v>
      </c>
      <c r="E245" s="24">
        <v>5.7</v>
      </c>
      <c r="F245" s="24">
        <v>4.4000000000000004</v>
      </c>
      <c r="G245" s="24">
        <v>1.5</v>
      </c>
      <c r="H245" s="24">
        <v>0.4</v>
      </c>
      <c r="I245" s="26">
        <v>0</v>
      </c>
      <c r="J245" s="27"/>
      <c r="K245" s="99">
        <f t="shared" si="64"/>
        <v>0.21972066041489907</v>
      </c>
      <c r="L245" s="92">
        <f t="shared" si="65"/>
        <v>-0.44434925727046609</v>
      </c>
      <c r="M245" s="92">
        <f t="shared" si="66"/>
        <v>-0.67687659552842483</v>
      </c>
      <c r="N245" s="92">
        <f t="shared" si="67"/>
        <v>1.2743519331447704</v>
      </c>
      <c r="O245" s="92">
        <f t="shared" si="68"/>
        <v>0.89795972925519485</v>
      </c>
      <c r="P245" s="99">
        <f t="shared" si="69"/>
        <v>-3.0206153349325939</v>
      </c>
      <c r="Q245" s="99">
        <f t="shared" si="70"/>
        <v>4.6503182557090968E-2</v>
      </c>
      <c r="R245" s="28">
        <f t="shared" si="71"/>
        <v>0</v>
      </c>
      <c r="S245" s="29">
        <f t="shared" si="62"/>
        <v>0</v>
      </c>
      <c r="T245" s="29">
        <f t="shared" si="72"/>
        <v>0</v>
      </c>
      <c r="U245" s="51">
        <f t="shared" si="63"/>
        <v>0</v>
      </c>
      <c r="V245" s="51">
        <f t="shared" si="80"/>
        <v>0</v>
      </c>
      <c r="W245" s="47">
        <f t="shared" si="78"/>
        <v>1</v>
      </c>
      <c r="X245" s="47">
        <f>W245</f>
        <v>1</v>
      </c>
      <c r="Y245" s="30"/>
      <c r="Z245" s="39">
        <f t="shared" si="73"/>
        <v>4.1239614341458761E-3</v>
      </c>
      <c r="AA245" s="39">
        <f t="shared" si="74"/>
        <v>2.3506580174631496E-2</v>
      </c>
      <c r="AB245" s="39">
        <f t="shared" si="75"/>
        <v>1.8145430310241857E-2</v>
      </c>
      <c r="AC245" s="39">
        <f t="shared" si="76"/>
        <v>6.1859421512188142E-3</v>
      </c>
      <c r="AD245" s="40">
        <f t="shared" si="77"/>
        <v>1.6495845736583506E-3</v>
      </c>
    </row>
    <row r="246" spans="1:30" ht="15" thickBot="1">
      <c r="A246" s="64"/>
      <c r="B246" s="67"/>
      <c r="C246" s="14">
        <v>2</v>
      </c>
      <c r="D246" s="15">
        <v>1</v>
      </c>
      <c r="E246" s="14">
        <v>6.9</v>
      </c>
      <c r="F246" s="14">
        <v>3.1</v>
      </c>
      <c r="G246" s="14">
        <v>4.9000000000000004</v>
      </c>
      <c r="H246" s="14">
        <v>1.5</v>
      </c>
      <c r="I246" s="14">
        <v>1</v>
      </c>
      <c r="J246" s="31"/>
      <c r="K246" s="100">
        <f t="shared" si="64"/>
        <v>0.21930826427148448</v>
      </c>
      <c r="L246" s="90">
        <f t="shared" si="65"/>
        <v>-0.44669991528792924</v>
      </c>
      <c r="M246" s="90">
        <f t="shared" si="66"/>
        <v>-0.67869113855944907</v>
      </c>
      <c r="N246" s="90">
        <f t="shared" si="67"/>
        <v>1.2737333389296486</v>
      </c>
      <c r="O246" s="90">
        <f t="shared" si="68"/>
        <v>0.89779477079782899</v>
      </c>
      <c r="P246" s="100">
        <f t="shared" si="69"/>
        <v>2.6211218362025024</v>
      </c>
      <c r="Q246" s="100">
        <f t="shared" si="70"/>
        <v>0.93220863602544268</v>
      </c>
      <c r="R246" s="22">
        <f t="shared" si="71"/>
        <v>1</v>
      </c>
      <c r="S246" s="29">
        <f t="shared" si="62"/>
        <v>0</v>
      </c>
      <c r="T246" s="19">
        <f t="shared" si="72"/>
        <v>0</v>
      </c>
      <c r="U246" s="51">
        <f t="shared" si="63"/>
        <v>0</v>
      </c>
      <c r="V246" s="51">
        <f t="shared" si="80"/>
        <v>0</v>
      </c>
      <c r="W246" s="47">
        <f t="shared" si="78"/>
        <v>1</v>
      </c>
      <c r="X246" s="47">
        <f t="shared" si="79"/>
        <v>2</v>
      </c>
      <c r="Y246" s="32"/>
      <c r="Z246" s="20">
        <f t="shared" si="73"/>
        <v>-8.5682447152867543E-3</v>
      </c>
      <c r="AA246" s="20">
        <f t="shared" si="74"/>
        <v>-5.9120888535478609E-2</v>
      </c>
      <c r="AB246" s="20">
        <f t="shared" si="75"/>
        <v>-2.6561558617388938E-2</v>
      </c>
      <c r="AC246" s="20">
        <f t="shared" si="76"/>
        <v>-4.1984399104905097E-2</v>
      </c>
      <c r="AD246" s="41">
        <f t="shared" si="77"/>
        <v>-1.2852367072930131E-2</v>
      </c>
    </row>
    <row r="247" spans="1:30" ht="15" thickBot="1">
      <c r="A247" s="64"/>
      <c r="B247" s="67"/>
      <c r="C247" s="14">
        <v>3</v>
      </c>
      <c r="D247" s="15">
        <v>1</v>
      </c>
      <c r="E247" s="14">
        <v>5</v>
      </c>
      <c r="F247" s="14">
        <v>2</v>
      </c>
      <c r="G247" s="14">
        <v>3.5</v>
      </c>
      <c r="H247" s="14">
        <v>1</v>
      </c>
      <c r="I247" s="14">
        <v>1</v>
      </c>
      <c r="J247" s="31"/>
      <c r="K247" s="100">
        <f t="shared" si="64"/>
        <v>0.22016508874301316</v>
      </c>
      <c r="L247" s="90">
        <f t="shared" si="65"/>
        <v>-0.44078782643438136</v>
      </c>
      <c r="M247" s="90">
        <f t="shared" si="66"/>
        <v>-0.67603498269771023</v>
      </c>
      <c r="N247" s="90">
        <f t="shared" si="67"/>
        <v>1.277931778840139</v>
      </c>
      <c r="O247" s="90">
        <f t="shared" si="68"/>
        <v>0.89908000750512196</v>
      </c>
      <c r="P247" s="100">
        <f t="shared" si="69"/>
        <v>2.0359972246212936</v>
      </c>
      <c r="Q247" s="100">
        <f t="shared" si="70"/>
        <v>0.88452505139519311</v>
      </c>
      <c r="R247" s="22">
        <f t="shared" si="71"/>
        <v>1</v>
      </c>
      <c r="S247" s="29">
        <f t="shared" si="62"/>
        <v>0</v>
      </c>
      <c r="T247" s="19">
        <f t="shared" si="72"/>
        <v>0</v>
      </c>
      <c r="U247" s="51">
        <f t="shared" si="63"/>
        <v>0</v>
      </c>
      <c r="V247" s="51">
        <f t="shared" si="80"/>
        <v>0</v>
      </c>
      <c r="W247" s="47">
        <f t="shared" si="78"/>
        <v>1</v>
      </c>
      <c r="X247" s="47">
        <f t="shared" si="79"/>
        <v>3</v>
      </c>
      <c r="Y247" s="32"/>
      <c r="Z247" s="20">
        <f t="shared" si="73"/>
        <v>-2.3589334476937708E-2</v>
      </c>
      <c r="AA247" s="20">
        <f t="shared" si="74"/>
        <v>-0.11794667238468853</v>
      </c>
      <c r="AB247" s="20">
        <f t="shared" si="75"/>
        <v>-4.7178668953875416E-2</v>
      </c>
      <c r="AC247" s="20">
        <f t="shared" si="76"/>
        <v>-8.2562670669281982E-2</v>
      </c>
      <c r="AD247" s="41">
        <f t="shared" si="77"/>
        <v>-2.3589334476937708E-2</v>
      </c>
    </row>
    <row r="248" spans="1:30" ht="15" thickBot="1">
      <c r="A248" s="64"/>
      <c r="B248" s="67"/>
      <c r="C248" s="14">
        <v>4</v>
      </c>
      <c r="D248" s="15">
        <v>1</v>
      </c>
      <c r="E248" s="14">
        <v>5.6</v>
      </c>
      <c r="F248" s="14">
        <v>3</v>
      </c>
      <c r="G248" s="14">
        <v>4.5</v>
      </c>
      <c r="H248" s="14">
        <v>1.5</v>
      </c>
      <c r="I248" s="14">
        <v>1</v>
      </c>
      <c r="J248" s="31"/>
      <c r="K248" s="100">
        <f t="shared" si="64"/>
        <v>0.22252402219070694</v>
      </c>
      <c r="L248" s="90">
        <f t="shared" si="65"/>
        <v>-0.42899315919591252</v>
      </c>
      <c r="M248" s="90">
        <f t="shared" si="66"/>
        <v>-0.67131711580232267</v>
      </c>
      <c r="N248" s="90">
        <f t="shared" si="67"/>
        <v>1.2861880459070671</v>
      </c>
      <c r="O248" s="90">
        <f t="shared" si="68"/>
        <v>0.90143894095281574</v>
      </c>
      <c r="P248" s="100">
        <f t="shared" si="69"/>
        <v>2.9462156012976548</v>
      </c>
      <c r="Q248" s="100">
        <f t="shared" si="70"/>
        <v>0.95008432211521199</v>
      </c>
      <c r="R248" s="22">
        <f t="shared" si="71"/>
        <v>1</v>
      </c>
      <c r="S248" s="29">
        <f t="shared" si="62"/>
        <v>0</v>
      </c>
      <c r="T248" s="19">
        <f t="shared" si="72"/>
        <v>0</v>
      </c>
      <c r="U248" s="51">
        <f t="shared" si="63"/>
        <v>0</v>
      </c>
      <c r="V248" s="51">
        <f t="shared" si="80"/>
        <v>0</v>
      </c>
      <c r="W248" s="47">
        <f t="shared" si="78"/>
        <v>1</v>
      </c>
      <c r="X248" s="47">
        <f t="shared" si="79"/>
        <v>4</v>
      </c>
      <c r="Y248" s="32"/>
      <c r="Z248" s="20">
        <f t="shared" si="73"/>
        <v>-4.7344124972573728E-3</v>
      </c>
      <c r="AA248" s="20">
        <f t="shared" si="74"/>
        <v>-2.6512709984641288E-2</v>
      </c>
      <c r="AB248" s="20">
        <f t="shared" si="75"/>
        <v>-1.4203237491772118E-2</v>
      </c>
      <c r="AC248" s="20">
        <f t="shared" si="76"/>
        <v>-2.1304856237658178E-2</v>
      </c>
      <c r="AD248" s="41">
        <f t="shared" si="77"/>
        <v>-7.1016187458860592E-3</v>
      </c>
    </row>
    <row r="249" spans="1:30" ht="15" thickBot="1">
      <c r="A249" s="64"/>
      <c r="B249" s="67"/>
      <c r="C249" s="14">
        <v>5</v>
      </c>
      <c r="D249" s="15">
        <v>1</v>
      </c>
      <c r="E249" s="14">
        <v>6.2</v>
      </c>
      <c r="F249" s="14">
        <v>2.2000000000000002</v>
      </c>
      <c r="G249" s="14">
        <v>4.5</v>
      </c>
      <c r="H249" s="14">
        <v>1.5</v>
      </c>
      <c r="I249" s="14">
        <v>1</v>
      </c>
      <c r="J249" s="31"/>
      <c r="K249" s="100">
        <f t="shared" si="64"/>
        <v>0.22299746344043267</v>
      </c>
      <c r="L249" s="90">
        <f t="shared" si="65"/>
        <v>-0.42634188819744839</v>
      </c>
      <c r="M249" s="90">
        <f t="shared" si="66"/>
        <v>-0.66989679205314545</v>
      </c>
      <c r="N249" s="90">
        <f t="shared" si="67"/>
        <v>1.288318531530833</v>
      </c>
      <c r="O249" s="90">
        <f t="shared" si="68"/>
        <v>0.90214910282740435</v>
      </c>
      <c r="P249" s="100">
        <f t="shared" si="69"/>
        <v>3.2565618602291879</v>
      </c>
      <c r="Q249" s="100">
        <f t="shared" si="70"/>
        <v>0.9629081893210204</v>
      </c>
      <c r="R249" s="22">
        <f t="shared" si="71"/>
        <v>1</v>
      </c>
      <c r="S249" s="29">
        <f t="shared" si="62"/>
        <v>0</v>
      </c>
      <c r="T249" s="19">
        <f t="shared" si="72"/>
        <v>0</v>
      </c>
      <c r="U249" s="51">
        <f t="shared" si="63"/>
        <v>0</v>
      </c>
      <c r="V249" s="51">
        <f t="shared" si="80"/>
        <v>0</v>
      </c>
      <c r="W249" s="47">
        <f t="shared" si="78"/>
        <v>1</v>
      </c>
      <c r="X249" s="47">
        <f t="shared" si="79"/>
        <v>5</v>
      </c>
      <c r="Y249" s="32"/>
      <c r="Z249" s="20">
        <f t="shared" si="73"/>
        <v>-2.649542833143038E-3</v>
      </c>
      <c r="AA249" s="20">
        <f t="shared" si="74"/>
        <v>-1.6427165565486835E-2</v>
      </c>
      <c r="AB249" s="20">
        <f t="shared" si="75"/>
        <v>-5.8289942329146837E-3</v>
      </c>
      <c r="AC249" s="20">
        <f t="shared" si="76"/>
        <v>-1.1922942749143671E-2</v>
      </c>
      <c r="AD249" s="41">
        <f t="shared" si="77"/>
        <v>-3.9743142497145568E-3</v>
      </c>
    </row>
    <row r="250" spans="1:30" ht="15" thickBot="1">
      <c r="A250" s="64"/>
      <c r="B250" s="67"/>
      <c r="C250" s="14">
        <v>6</v>
      </c>
      <c r="D250" s="15">
        <v>1</v>
      </c>
      <c r="E250" s="14">
        <v>4.5999999999999996</v>
      </c>
      <c r="F250" s="14">
        <v>3.4</v>
      </c>
      <c r="G250" s="14">
        <v>1.4</v>
      </c>
      <c r="H250" s="14">
        <v>0.3</v>
      </c>
      <c r="I250" s="14">
        <v>0</v>
      </c>
      <c r="J250" s="31"/>
      <c r="K250" s="100">
        <f t="shared" si="64"/>
        <v>0.22326241772374697</v>
      </c>
      <c r="L250" s="90">
        <f t="shared" si="65"/>
        <v>-0.42469917164089971</v>
      </c>
      <c r="M250" s="90">
        <f t="shared" si="66"/>
        <v>-0.66931389262985397</v>
      </c>
      <c r="N250" s="90">
        <f t="shared" si="67"/>
        <v>1.2895108258057473</v>
      </c>
      <c r="O250" s="90">
        <f t="shared" si="68"/>
        <v>0.90254653425237585</v>
      </c>
      <c r="P250" s="100">
        <f t="shared" si="69"/>
        <v>-1.9299418903621364</v>
      </c>
      <c r="Q250" s="100">
        <f t="shared" si="70"/>
        <v>0.12675701211939033</v>
      </c>
      <c r="R250" s="22">
        <f t="shared" si="71"/>
        <v>0</v>
      </c>
      <c r="S250" s="29">
        <f t="shared" si="62"/>
        <v>0</v>
      </c>
      <c r="T250" s="19">
        <f t="shared" si="72"/>
        <v>0</v>
      </c>
      <c r="U250" s="51">
        <f t="shared" si="63"/>
        <v>0</v>
      </c>
      <c r="V250" s="51">
        <f t="shared" si="80"/>
        <v>0</v>
      </c>
      <c r="W250" s="47">
        <f t="shared" si="78"/>
        <v>1</v>
      </c>
      <c r="X250" s="47">
        <f t="shared" si="79"/>
        <v>6</v>
      </c>
      <c r="Y250" s="32"/>
      <c r="Z250" s="20">
        <f t="shared" si="73"/>
        <v>2.8061384189872259E-2</v>
      </c>
      <c r="AA250" s="20">
        <f t="shared" si="74"/>
        <v>0.12908236727341238</v>
      </c>
      <c r="AB250" s="20">
        <f t="shared" si="75"/>
        <v>9.5408706245565675E-2</v>
      </c>
      <c r="AC250" s="20">
        <f t="shared" si="76"/>
        <v>3.9285937865821158E-2</v>
      </c>
      <c r="AD250" s="41">
        <f t="shared" si="77"/>
        <v>8.4184152569616779E-3</v>
      </c>
    </row>
    <row r="251" spans="1:30" ht="15" thickBot="1">
      <c r="A251" s="64"/>
      <c r="B251" s="67"/>
      <c r="C251" s="14">
        <v>7</v>
      </c>
      <c r="D251" s="15">
        <v>1</v>
      </c>
      <c r="E251" s="14">
        <v>5.4</v>
      </c>
      <c r="F251" s="14">
        <v>3.4</v>
      </c>
      <c r="G251" s="14">
        <v>1.5</v>
      </c>
      <c r="H251" s="14">
        <v>0.4</v>
      </c>
      <c r="I251" s="14">
        <v>0</v>
      </c>
      <c r="J251" s="31"/>
      <c r="K251" s="100">
        <f t="shared" si="64"/>
        <v>0.22045627930475975</v>
      </c>
      <c r="L251" s="90">
        <f t="shared" si="65"/>
        <v>-0.43760740836824097</v>
      </c>
      <c r="M251" s="90">
        <f t="shared" si="66"/>
        <v>-0.67885476325441052</v>
      </c>
      <c r="N251" s="90">
        <f t="shared" si="67"/>
        <v>1.2855822320191652</v>
      </c>
      <c r="O251" s="90">
        <f t="shared" si="68"/>
        <v>0.90170469272667964</v>
      </c>
      <c r="P251" s="100">
        <f t="shared" si="69"/>
        <v>-2.1616746958293174</v>
      </c>
      <c r="Q251" s="100">
        <f t="shared" si="70"/>
        <v>0.10324529550903744</v>
      </c>
      <c r="R251" s="22">
        <f t="shared" si="71"/>
        <v>0</v>
      </c>
      <c r="S251" s="29">
        <f t="shared" si="62"/>
        <v>0</v>
      </c>
      <c r="T251" s="19">
        <f t="shared" si="72"/>
        <v>0</v>
      </c>
      <c r="U251" s="51">
        <f t="shared" si="63"/>
        <v>0</v>
      </c>
      <c r="V251" s="51">
        <f t="shared" si="80"/>
        <v>0</v>
      </c>
      <c r="W251" s="47">
        <f t="shared" si="78"/>
        <v>1</v>
      </c>
      <c r="X251" s="47">
        <f t="shared" si="79"/>
        <v>7</v>
      </c>
      <c r="Y251" s="32"/>
      <c r="Z251" s="20">
        <f t="shared" si="73"/>
        <v>1.9118076834655842E-2</v>
      </c>
      <c r="AA251" s="20">
        <f t="shared" si="74"/>
        <v>0.10323761490714155</v>
      </c>
      <c r="AB251" s="20">
        <f t="shared" si="75"/>
        <v>6.5001461237829863E-2</v>
      </c>
      <c r="AC251" s="20">
        <f t="shared" si="76"/>
        <v>2.8677115251983763E-2</v>
      </c>
      <c r="AD251" s="41">
        <f t="shared" si="77"/>
        <v>7.6472307338623369E-3</v>
      </c>
    </row>
    <row r="252" spans="1:30" ht="15" thickBot="1">
      <c r="A252" s="64"/>
      <c r="B252" s="67"/>
      <c r="C252" s="14">
        <v>8</v>
      </c>
      <c r="D252" s="15">
        <v>1</v>
      </c>
      <c r="E252" s="14">
        <v>5.2</v>
      </c>
      <c r="F252" s="14">
        <v>2.7</v>
      </c>
      <c r="G252" s="14">
        <v>3.9</v>
      </c>
      <c r="H252" s="14">
        <v>1.4</v>
      </c>
      <c r="I252" s="14">
        <v>1</v>
      </c>
      <c r="J252" s="31"/>
      <c r="K252" s="100">
        <f t="shared" si="64"/>
        <v>0.21854447162129417</v>
      </c>
      <c r="L252" s="90">
        <f t="shared" si="65"/>
        <v>-0.44793116985895515</v>
      </c>
      <c r="M252" s="90">
        <f t="shared" si="66"/>
        <v>-0.68535490937819354</v>
      </c>
      <c r="N252" s="90">
        <f t="shared" si="67"/>
        <v>1.2827145204939669</v>
      </c>
      <c r="O252" s="90">
        <f t="shared" si="68"/>
        <v>0.90093996965329337</v>
      </c>
      <c r="P252" s="100">
        <f t="shared" si="69"/>
        <v>2.3027467204746861</v>
      </c>
      <c r="Q252" s="100">
        <f t="shared" si="70"/>
        <v>0.90910426585075488</v>
      </c>
      <c r="R252" s="22">
        <f t="shared" si="71"/>
        <v>1</v>
      </c>
      <c r="S252" s="29">
        <f t="shared" si="62"/>
        <v>0</v>
      </c>
      <c r="T252" s="19">
        <f t="shared" si="72"/>
        <v>0</v>
      </c>
      <c r="U252" s="51">
        <f t="shared" si="63"/>
        <v>0</v>
      </c>
      <c r="V252" s="51">
        <f t="shared" si="80"/>
        <v>0</v>
      </c>
      <c r="W252" s="47">
        <f t="shared" si="78"/>
        <v>1</v>
      </c>
      <c r="X252" s="47">
        <f t="shared" si="79"/>
        <v>8</v>
      </c>
      <c r="Y252" s="32"/>
      <c r="Z252" s="20">
        <f t="shared" si="73"/>
        <v>-1.5022101592621396E-2</v>
      </c>
      <c r="AA252" s="20">
        <f t="shared" si="74"/>
        <v>-7.811492828163126E-2</v>
      </c>
      <c r="AB252" s="20">
        <f t="shared" si="75"/>
        <v>-4.0559674300077772E-2</v>
      </c>
      <c r="AC252" s="20">
        <f t="shared" si="76"/>
        <v>-5.8586196211223442E-2</v>
      </c>
      <c r="AD252" s="41">
        <f t="shared" si="77"/>
        <v>-2.1030942229669954E-2</v>
      </c>
    </row>
    <row r="253" spans="1:30" ht="15" thickBot="1">
      <c r="A253" s="64"/>
      <c r="B253" s="67"/>
      <c r="C253" s="14">
        <v>9</v>
      </c>
      <c r="D253" s="15">
        <v>1</v>
      </c>
      <c r="E253" s="14">
        <v>5.0999999999999996</v>
      </c>
      <c r="F253" s="14">
        <v>3.8</v>
      </c>
      <c r="G253" s="14">
        <v>1.6</v>
      </c>
      <c r="H253" s="14">
        <v>0.2</v>
      </c>
      <c r="I253" s="14">
        <v>0</v>
      </c>
      <c r="J253" s="31"/>
      <c r="K253" s="100">
        <f t="shared" si="64"/>
        <v>0.22004668178055631</v>
      </c>
      <c r="L253" s="90">
        <f t="shared" si="65"/>
        <v>-0.44011967703079202</v>
      </c>
      <c r="M253" s="90">
        <f t="shared" si="66"/>
        <v>-0.68129894194818574</v>
      </c>
      <c r="N253" s="90">
        <f t="shared" si="67"/>
        <v>1.2885731401150893</v>
      </c>
      <c r="O253" s="90">
        <f t="shared" si="68"/>
        <v>0.90304306387626032</v>
      </c>
      <c r="P253" s="100">
        <f t="shared" si="69"/>
        <v>-2.3711740135201933</v>
      </c>
      <c r="Q253" s="100">
        <f t="shared" si="70"/>
        <v>8.5397398836734001E-2</v>
      </c>
      <c r="R253" s="22">
        <f t="shared" si="71"/>
        <v>0</v>
      </c>
      <c r="S253" s="29">
        <f t="shared" si="62"/>
        <v>0</v>
      </c>
      <c r="T253" s="19">
        <f t="shared" si="72"/>
        <v>0</v>
      </c>
      <c r="U253" s="51">
        <f t="shared" si="63"/>
        <v>0</v>
      </c>
      <c r="V253" s="51">
        <f t="shared" si="80"/>
        <v>0</v>
      </c>
      <c r="W253" s="47">
        <f t="shared" si="78"/>
        <v>1</v>
      </c>
      <c r="X253" s="47">
        <f t="shared" si="79"/>
        <v>9</v>
      </c>
      <c r="Y253" s="32"/>
      <c r="Z253" s="20">
        <f t="shared" si="73"/>
        <v>1.3339873548892855E-2</v>
      </c>
      <c r="AA253" s="20">
        <f t="shared" si="74"/>
        <v>6.8033355099353557E-2</v>
      </c>
      <c r="AB253" s="20">
        <f t="shared" si="75"/>
        <v>5.0691519485792848E-2</v>
      </c>
      <c r="AC253" s="20">
        <f t="shared" si="76"/>
        <v>2.1343797678228568E-2</v>
      </c>
      <c r="AD253" s="41">
        <f t="shared" si="77"/>
        <v>2.667974709778571E-3</v>
      </c>
    </row>
    <row r="254" spans="1:30" ht="15" thickBot="1">
      <c r="A254" s="64"/>
      <c r="B254" s="67"/>
      <c r="C254" s="14">
        <v>10</v>
      </c>
      <c r="D254" s="15">
        <v>1</v>
      </c>
      <c r="E254" s="14">
        <v>5.7</v>
      </c>
      <c r="F254" s="14">
        <v>2.8</v>
      </c>
      <c r="G254" s="14">
        <v>4.0999999999999996</v>
      </c>
      <c r="H254" s="14">
        <v>1.3</v>
      </c>
      <c r="I254" s="14">
        <v>1</v>
      </c>
      <c r="J254" s="31"/>
      <c r="K254" s="100">
        <f t="shared" si="64"/>
        <v>0.21871269442566701</v>
      </c>
      <c r="L254" s="90">
        <f t="shared" si="65"/>
        <v>-0.44692301254072736</v>
      </c>
      <c r="M254" s="90">
        <f t="shared" si="66"/>
        <v>-0.68636809389676501</v>
      </c>
      <c r="N254" s="90">
        <f t="shared" si="67"/>
        <v>1.2864387603472665</v>
      </c>
      <c r="O254" s="90">
        <f t="shared" si="68"/>
        <v>0.90277626640528241</v>
      </c>
      <c r="P254" s="100">
        <f t="shared" si="69"/>
        <v>2.1974289237832378</v>
      </c>
      <c r="Q254" s="100">
        <f t="shared" si="70"/>
        <v>0.90001838967702164</v>
      </c>
      <c r="R254" s="22">
        <f t="shared" si="71"/>
        <v>1</v>
      </c>
      <c r="S254" s="29">
        <f t="shared" si="62"/>
        <v>0</v>
      </c>
      <c r="T254" s="19">
        <f t="shared" si="72"/>
        <v>0</v>
      </c>
      <c r="U254" s="51">
        <f t="shared" si="63"/>
        <v>0</v>
      </c>
      <c r="V254" s="51">
        <f t="shared" si="80"/>
        <v>0</v>
      </c>
      <c r="W254" s="47">
        <f t="shared" si="78"/>
        <v>1</v>
      </c>
      <c r="X254" s="47">
        <f t="shared" si="79"/>
        <v>10</v>
      </c>
      <c r="Y254" s="32"/>
      <c r="Z254" s="20">
        <f t="shared" si="73"/>
        <v>-1.7993747983277391E-2</v>
      </c>
      <c r="AA254" s="20">
        <f t="shared" si="74"/>
        <v>-0.10256436350468114</v>
      </c>
      <c r="AB254" s="20">
        <f t="shared" si="75"/>
        <v>-5.0382494353176689E-2</v>
      </c>
      <c r="AC254" s="20">
        <f t="shared" si="76"/>
        <v>-7.3774366731437294E-2</v>
      </c>
      <c r="AD254" s="41">
        <f t="shared" si="77"/>
        <v>-2.3391872378260608E-2</v>
      </c>
    </row>
    <row r="255" spans="1:30" ht="15" thickBot="1">
      <c r="A255" s="64"/>
      <c r="B255" s="67"/>
      <c r="C255" s="14">
        <v>11</v>
      </c>
      <c r="D255" s="15">
        <v>1</v>
      </c>
      <c r="E255" s="14">
        <v>4.9000000000000004</v>
      </c>
      <c r="F255" s="14">
        <v>3.1</v>
      </c>
      <c r="G255" s="14">
        <v>1.5</v>
      </c>
      <c r="H255" s="14">
        <v>0.1</v>
      </c>
      <c r="I255" s="14">
        <v>0</v>
      </c>
      <c r="J255" s="31"/>
      <c r="K255" s="100">
        <f t="shared" si="64"/>
        <v>0.22051206922399474</v>
      </c>
      <c r="L255" s="90">
        <f t="shared" si="65"/>
        <v>-0.43666657619025923</v>
      </c>
      <c r="M255" s="90">
        <f t="shared" si="66"/>
        <v>-0.68132984446144729</v>
      </c>
      <c r="N255" s="90">
        <f t="shared" si="67"/>
        <v>1.2938161970204103</v>
      </c>
      <c r="O255" s="90">
        <f t="shared" si="68"/>
        <v>0.90511545364310853</v>
      </c>
      <c r="P255" s="100">
        <f t="shared" si="69"/>
        <v>-2.0000408310438362</v>
      </c>
      <c r="Q255" s="100">
        <f t="shared" si="70"/>
        <v>0.11919863509108469</v>
      </c>
      <c r="R255" s="22">
        <f t="shared" si="71"/>
        <v>0</v>
      </c>
      <c r="S255" s="29">
        <f t="shared" si="62"/>
        <v>0</v>
      </c>
      <c r="T255" s="19">
        <f t="shared" si="72"/>
        <v>0</v>
      </c>
      <c r="U255" s="51">
        <f t="shared" si="63"/>
        <v>0</v>
      </c>
      <c r="V255" s="51">
        <f t="shared" si="80"/>
        <v>0</v>
      </c>
      <c r="W255" s="47">
        <f t="shared" si="78"/>
        <v>1</v>
      </c>
      <c r="X255" s="47">
        <f t="shared" si="79"/>
        <v>11</v>
      </c>
      <c r="Y255" s="32"/>
      <c r="Z255" s="20">
        <f t="shared" si="73"/>
        <v>2.5029405798819199E-2</v>
      </c>
      <c r="AA255" s="20">
        <f t="shared" si="74"/>
        <v>0.12264408841421409</v>
      </c>
      <c r="AB255" s="20">
        <f t="shared" si="75"/>
        <v>7.7591157976339517E-2</v>
      </c>
      <c r="AC255" s="20">
        <f t="shared" si="76"/>
        <v>3.7544108698228801E-2</v>
      </c>
      <c r="AD255" s="41">
        <f t="shared" si="77"/>
        <v>2.5029405798819202E-3</v>
      </c>
    </row>
    <row r="256" spans="1:30" ht="15" thickBot="1">
      <c r="A256" s="64"/>
      <c r="B256" s="67"/>
      <c r="C256" s="14">
        <v>12</v>
      </c>
      <c r="D256" s="15">
        <v>1</v>
      </c>
      <c r="E256" s="14">
        <v>5</v>
      </c>
      <c r="F256" s="14">
        <v>3.2</v>
      </c>
      <c r="G256" s="14">
        <v>1.2</v>
      </c>
      <c r="H256" s="14">
        <v>0.2</v>
      </c>
      <c r="I256" s="14">
        <v>0</v>
      </c>
      <c r="J256" s="31"/>
      <c r="K256" s="100">
        <f t="shared" si="64"/>
        <v>0.21800912864411282</v>
      </c>
      <c r="L256" s="90">
        <f t="shared" si="65"/>
        <v>-0.44893098503168061</v>
      </c>
      <c r="M256" s="90">
        <f t="shared" si="66"/>
        <v>-0.68908896025908128</v>
      </c>
      <c r="N256" s="90">
        <f t="shared" si="67"/>
        <v>1.2900617861505874</v>
      </c>
      <c r="O256" s="90">
        <f t="shared" si="68"/>
        <v>0.90486515958512037</v>
      </c>
      <c r="P256" s="100">
        <f t="shared" si="69"/>
        <v>-2.5026832940456218</v>
      </c>
      <c r="Q256" s="100">
        <f t="shared" si="70"/>
        <v>7.56702850914973E-2</v>
      </c>
      <c r="R256" s="22">
        <f t="shared" si="71"/>
        <v>0</v>
      </c>
      <c r="S256" s="29">
        <f t="shared" si="62"/>
        <v>0</v>
      </c>
      <c r="T256" s="19">
        <f t="shared" si="72"/>
        <v>0</v>
      </c>
      <c r="U256" s="51">
        <f t="shared" si="63"/>
        <v>0</v>
      </c>
      <c r="V256" s="51">
        <f t="shared" si="80"/>
        <v>0</v>
      </c>
      <c r="W256" s="47">
        <f t="shared" si="78"/>
        <v>1</v>
      </c>
      <c r="X256" s="47">
        <f t="shared" si="79"/>
        <v>12</v>
      </c>
      <c r="Y256" s="32"/>
      <c r="Z256" s="20">
        <f t="shared" si="73"/>
        <v>1.0585409190577983E-2</v>
      </c>
      <c r="AA256" s="20">
        <f t="shared" si="74"/>
        <v>5.2927045952889912E-2</v>
      </c>
      <c r="AB256" s="20">
        <f t="shared" si="75"/>
        <v>3.3873309409849547E-2</v>
      </c>
      <c r="AC256" s="20">
        <f t="shared" si="76"/>
        <v>1.2702491028693579E-2</v>
      </c>
      <c r="AD256" s="41">
        <f t="shared" si="77"/>
        <v>2.1170818381155967E-3</v>
      </c>
    </row>
    <row r="257" spans="1:30" ht="15" thickBot="1">
      <c r="A257" s="64"/>
      <c r="B257" s="67"/>
      <c r="C257" s="14">
        <v>13</v>
      </c>
      <c r="D257" s="15">
        <v>1</v>
      </c>
      <c r="E257" s="14">
        <v>6.7</v>
      </c>
      <c r="F257" s="14">
        <v>3.1</v>
      </c>
      <c r="G257" s="14">
        <v>4.7</v>
      </c>
      <c r="H257" s="14">
        <v>1.5</v>
      </c>
      <c r="I257" s="14">
        <v>1</v>
      </c>
      <c r="J257" s="31"/>
      <c r="K257" s="100">
        <f t="shared" si="64"/>
        <v>0.21695058772505502</v>
      </c>
      <c r="L257" s="90">
        <f t="shared" si="65"/>
        <v>-0.45422368962696957</v>
      </c>
      <c r="M257" s="90">
        <f t="shared" si="66"/>
        <v>-0.69247629120006626</v>
      </c>
      <c r="N257" s="90">
        <f t="shared" si="67"/>
        <v>1.2887915370477181</v>
      </c>
      <c r="O257" s="90">
        <f t="shared" si="68"/>
        <v>0.90465345140130882</v>
      </c>
      <c r="P257" s="100">
        <f t="shared" si="69"/>
        <v>2.4412757657303921</v>
      </c>
      <c r="Q257" s="100">
        <f t="shared" si="70"/>
        <v>0.91992111907097462</v>
      </c>
      <c r="R257" s="22">
        <f t="shared" si="71"/>
        <v>1</v>
      </c>
      <c r="S257" s="29">
        <f t="shared" si="62"/>
        <v>0</v>
      </c>
      <c r="T257" s="19">
        <f t="shared" si="72"/>
        <v>0</v>
      </c>
      <c r="U257" s="51">
        <f t="shared" si="63"/>
        <v>0</v>
      </c>
      <c r="V257" s="51">
        <f t="shared" si="80"/>
        <v>0</v>
      </c>
      <c r="W257" s="47">
        <f t="shared" si="78"/>
        <v>1</v>
      </c>
      <c r="X257" s="47">
        <f t="shared" si="79"/>
        <v>13</v>
      </c>
      <c r="Y257" s="32"/>
      <c r="Z257" s="20">
        <f t="shared" si="73"/>
        <v>-1.1798222326377384E-2</v>
      </c>
      <c r="AA257" s="20">
        <f t="shared" si="74"/>
        <v>-7.9048089586728473E-2</v>
      </c>
      <c r="AB257" s="20">
        <f t="shared" si="75"/>
        <v>-3.6574489211769895E-2</v>
      </c>
      <c r="AC257" s="20">
        <f t="shared" si="76"/>
        <v>-5.5451644933973705E-2</v>
      </c>
      <c r="AD257" s="41">
        <f t="shared" si="77"/>
        <v>-1.7697333489566078E-2</v>
      </c>
    </row>
    <row r="258" spans="1:30" ht="15" thickBot="1">
      <c r="A258" s="64"/>
      <c r="B258" s="67"/>
      <c r="C258" s="14">
        <v>14</v>
      </c>
      <c r="D258" s="15">
        <v>1</v>
      </c>
      <c r="E258" s="14">
        <v>6</v>
      </c>
      <c r="F258" s="14">
        <v>2.9</v>
      </c>
      <c r="G258" s="14">
        <v>4.5</v>
      </c>
      <c r="H258" s="14">
        <v>1.5</v>
      </c>
      <c r="I258" s="14">
        <v>1</v>
      </c>
      <c r="J258" s="31"/>
      <c r="K258" s="100">
        <f t="shared" si="64"/>
        <v>0.21813040995769276</v>
      </c>
      <c r="L258" s="90">
        <f t="shared" si="65"/>
        <v>-0.44631888066829672</v>
      </c>
      <c r="M258" s="90">
        <f t="shared" si="66"/>
        <v>-0.68881884227888923</v>
      </c>
      <c r="N258" s="90">
        <f t="shared" si="67"/>
        <v>1.2943367015411156</v>
      </c>
      <c r="O258" s="90">
        <f t="shared" si="68"/>
        <v>0.9064231847502654</v>
      </c>
      <c r="P258" s="100">
        <f t="shared" si="69"/>
        <v>2.7267924173995515</v>
      </c>
      <c r="Q258" s="100">
        <f t="shared" si="70"/>
        <v>0.93858921360610548</v>
      </c>
      <c r="R258" s="22">
        <f t="shared" si="71"/>
        <v>1</v>
      </c>
      <c r="S258" s="29">
        <f t="shared" si="62"/>
        <v>0</v>
      </c>
      <c r="T258" s="19">
        <f t="shared" si="72"/>
        <v>0</v>
      </c>
      <c r="U258" s="51">
        <f t="shared" si="63"/>
        <v>0</v>
      </c>
      <c r="V258" s="51">
        <f t="shared" si="80"/>
        <v>0</v>
      </c>
      <c r="W258" s="47">
        <f t="shared" si="78"/>
        <v>1</v>
      </c>
      <c r="X258" s="47">
        <f t="shared" si="79"/>
        <v>14</v>
      </c>
      <c r="Y258" s="32"/>
      <c r="Z258" s="20">
        <f t="shared" si="73"/>
        <v>-7.0793742545274376E-3</v>
      </c>
      <c r="AA258" s="20">
        <f t="shared" si="74"/>
        <v>-4.2476245527164627E-2</v>
      </c>
      <c r="AB258" s="20">
        <f t="shared" si="75"/>
        <v>-2.0530185338129569E-2</v>
      </c>
      <c r="AC258" s="20">
        <f t="shared" si="76"/>
        <v>-3.1857184145373467E-2</v>
      </c>
      <c r="AD258" s="41">
        <f t="shared" si="77"/>
        <v>-1.0619061381791157E-2</v>
      </c>
    </row>
    <row r="259" spans="1:30" ht="15" thickBot="1">
      <c r="A259" s="64"/>
      <c r="B259" s="67"/>
      <c r="C259" s="14">
        <v>15</v>
      </c>
      <c r="D259" s="15">
        <v>1</v>
      </c>
      <c r="E259" s="14">
        <v>5.5</v>
      </c>
      <c r="F259" s="14">
        <v>2.5</v>
      </c>
      <c r="G259" s="14">
        <v>4</v>
      </c>
      <c r="H259" s="14">
        <v>1.3</v>
      </c>
      <c r="I259" s="14">
        <v>1</v>
      </c>
      <c r="J259" s="31"/>
      <c r="K259" s="100">
        <f t="shared" si="64"/>
        <v>0.2188383473831455</v>
      </c>
      <c r="L259" s="90">
        <f t="shared" si="65"/>
        <v>-0.44207125611558024</v>
      </c>
      <c r="M259" s="90">
        <f t="shared" si="66"/>
        <v>-0.68676582374507622</v>
      </c>
      <c r="N259" s="90">
        <f t="shared" si="67"/>
        <v>1.297522419955653</v>
      </c>
      <c r="O259" s="90">
        <f t="shared" si="68"/>
        <v>0.90748509088844453</v>
      </c>
      <c r="P259" s="100">
        <f t="shared" si="69"/>
        <v>2.440352177362354</v>
      </c>
      <c r="Q259" s="100">
        <f t="shared" si="70"/>
        <v>0.91985305538329487</v>
      </c>
      <c r="R259" s="22">
        <f t="shared" si="71"/>
        <v>1</v>
      </c>
      <c r="S259" s="29">
        <f t="shared" si="62"/>
        <v>0</v>
      </c>
      <c r="T259" s="19">
        <f t="shared" si="72"/>
        <v>0</v>
      </c>
      <c r="U259" s="51">
        <f t="shared" si="63"/>
        <v>0</v>
      </c>
      <c r="V259" s="51">
        <f t="shared" si="80"/>
        <v>0</v>
      </c>
      <c r="W259" s="47">
        <f t="shared" si="78"/>
        <v>1</v>
      </c>
      <c r="X259" s="47">
        <f t="shared" si="79"/>
        <v>15</v>
      </c>
      <c r="Y259" s="32"/>
      <c r="Z259" s="20">
        <f t="shared" si="73"/>
        <v>-1.1817412418653273E-2</v>
      </c>
      <c r="AA259" s="20">
        <f t="shared" si="74"/>
        <v>-6.4995768302593002E-2</v>
      </c>
      <c r="AB259" s="20">
        <f t="shared" si="75"/>
        <v>-2.9543531046633181E-2</v>
      </c>
      <c r="AC259" s="20">
        <f t="shared" si="76"/>
        <v>-4.7269649674613091E-2</v>
      </c>
      <c r="AD259" s="41">
        <f t="shared" si="77"/>
        <v>-1.5362636144249256E-2</v>
      </c>
    </row>
    <row r="260" spans="1:30" ht="15" thickBot="1">
      <c r="A260" s="64"/>
      <c r="B260" s="67"/>
      <c r="C260" s="14">
        <v>16</v>
      </c>
      <c r="D260" s="15">
        <v>1</v>
      </c>
      <c r="E260" s="14">
        <v>4.5</v>
      </c>
      <c r="F260" s="14">
        <v>2.2999999999999998</v>
      </c>
      <c r="G260" s="14">
        <v>1.3</v>
      </c>
      <c r="H260" s="14">
        <v>0.3</v>
      </c>
      <c r="I260" s="14">
        <v>0</v>
      </c>
      <c r="J260" s="31"/>
      <c r="K260" s="100">
        <f t="shared" si="64"/>
        <v>0.22002008862501082</v>
      </c>
      <c r="L260" s="90">
        <f t="shared" si="65"/>
        <v>-0.43557167928532092</v>
      </c>
      <c r="M260" s="90">
        <f t="shared" si="66"/>
        <v>-0.68381147064041292</v>
      </c>
      <c r="N260" s="90">
        <f t="shared" si="67"/>
        <v>1.3022493849231143</v>
      </c>
      <c r="O260" s="90">
        <f t="shared" si="68"/>
        <v>0.90902135450286947</v>
      </c>
      <c r="P260" s="100">
        <f t="shared" si="69"/>
        <v>-1.3471882438809737</v>
      </c>
      <c r="Q260" s="100">
        <f t="shared" si="70"/>
        <v>0.20633043969822312</v>
      </c>
      <c r="R260" s="22">
        <f t="shared" si="71"/>
        <v>0</v>
      </c>
      <c r="S260" s="29">
        <f t="shared" si="62"/>
        <v>0</v>
      </c>
      <c r="T260" s="19">
        <f t="shared" si="72"/>
        <v>0</v>
      </c>
      <c r="U260" s="51">
        <f t="shared" si="63"/>
        <v>0</v>
      </c>
      <c r="V260" s="51">
        <f t="shared" si="80"/>
        <v>0</v>
      </c>
      <c r="W260" s="47">
        <f t="shared" si="78"/>
        <v>1</v>
      </c>
      <c r="X260" s="47">
        <f t="shared" si="79"/>
        <v>16</v>
      </c>
      <c r="Y260" s="32"/>
      <c r="Z260" s="20">
        <f t="shared" si="73"/>
        <v>6.7576598426432544E-2</v>
      </c>
      <c r="AA260" s="20">
        <f t="shared" si="74"/>
        <v>0.30409469291894642</v>
      </c>
      <c r="AB260" s="20">
        <f t="shared" si="75"/>
        <v>0.15542617638079484</v>
      </c>
      <c r="AC260" s="20">
        <f t="shared" si="76"/>
        <v>8.784957795436231E-2</v>
      </c>
      <c r="AD260" s="41">
        <f t="shared" si="77"/>
        <v>2.0272979527929762E-2</v>
      </c>
    </row>
    <row r="261" spans="1:30" ht="15" thickBot="1">
      <c r="A261" s="64"/>
      <c r="B261" s="67"/>
      <c r="C261" s="14">
        <v>17</v>
      </c>
      <c r="D261" s="15">
        <v>1</v>
      </c>
      <c r="E261" s="14">
        <v>5.5</v>
      </c>
      <c r="F261" s="14">
        <v>2.4</v>
      </c>
      <c r="G261" s="14">
        <v>3.8</v>
      </c>
      <c r="H261" s="14">
        <v>1.1000000000000001</v>
      </c>
      <c r="I261" s="14">
        <v>1</v>
      </c>
      <c r="J261" s="31"/>
      <c r="K261" s="100">
        <f t="shared" si="64"/>
        <v>0.21326242878236756</v>
      </c>
      <c r="L261" s="90">
        <f t="shared" si="65"/>
        <v>-0.46598114857721556</v>
      </c>
      <c r="M261" s="90">
        <f t="shared" si="66"/>
        <v>-0.69935408827849244</v>
      </c>
      <c r="N261" s="90">
        <f t="shared" si="67"/>
        <v>1.2934644271276781</v>
      </c>
      <c r="O261" s="90">
        <f t="shared" si="68"/>
        <v>0.90699405655007648</v>
      </c>
      <c r="P261" s="100">
        <f t="shared" si="69"/>
        <v>1.8847745850295614</v>
      </c>
      <c r="Q261" s="100">
        <f t="shared" si="70"/>
        <v>0.86815858319773509</v>
      </c>
      <c r="R261" s="22">
        <f t="shared" si="71"/>
        <v>1</v>
      </c>
      <c r="S261" s="29">
        <f t="shared" si="62"/>
        <v>0</v>
      </c>
      <c r="T261" s="19">
        <f t="shared" si="72"/>
        <v>0</v>
      </c>
      <c r="U261" s="51">
        <f t="shared" si="63"/>
        <v>0</v>
      </c>
      <c r="V261" s="51">
        <f t="shared" si="80"/>
        <v>0</v>
      </c>
      <c r="W261" s="47">
        <f t="shared" si="78"/>
        <v>1</v>
      </c>
      <c r="X261" s="47">
        <f t="shared" si="79"/>
        <v>17</v>
      </c>
      <c r="Y261" s="32"/>
      <c r="Z261" s="20">
        <f t="shared" si="73"/>
        <v>-3.0180941380941958E-2</v>
      </c>
      <c r="AA261" s="20">
        <f t="shared" si="74"/>
        <v>-0.16599517759518076</v>
      </c>
      <c r="AB261" s="20">
        <f t="shared" si="75"/>
        <v>-7.2434259314260702E-2</v>
      </c>
      <c r="AC261" s="20">
        <f t="shared" si="76"/>
        <v>-0.11468757724757943</v>
      </c>
      <c r="AD261" s="41">
        <f t="shared" si="77"/>
        <v>-3.3199035519036156E-2</v>
      </c>
    </row>
    <row r="262" spans="1:30" ht="15" thickBot="1">
      <c r="A262" s="64"/>
      <c r="B262" s="67"/>
      <c r="C262" s="14">
        <v>18</v>
      </c>
      <c r="D262" s="15">
        <v>1</v>
      </c>
      <c r="E262" s="14">
        <v>4.7</v>
      </c>
      <c r="F262" s="14">
        <v>3.2</v>
      </c>
      <c r="G262" s="14">
        <v>1.3</v>
      </c>
      <c r="H262" s="14">
        <v>0.2</v>
      </c>
      <c r="I262" s="14">
        <v>0</v>
      </c>
      <c r="J262" s="31"/>
      <c r="K262" s="100">
        <f t="shared" si="64"/>
        <v>0.21628052292046177</v>
      </c>
      <c r="L262" s="90">
        <f t="shared" si="65"/>
        <v>-0.4493816308176975</v>
      </c>
      <c r="M262" s="90">
        <f t="shared" si="66"/>
        <v>-0.69211066234706642</v>
      </c>
      <c r="N262" s="90">
        <f t="shared" si="67"/>
        <v>1.3049331848524359</v>
      </c>
      <c r="O262" s="90">
        <f t="shared" si="68"/>
        <v>0.91031396010198007</v>
      </c>
      <c r="P262" s="100">
        <f t="shared" si="69"/>
        <v>-2.232091329104767</v>
      </c>
      <c r="Q262" s="100">
        <f t="shared" si="70"/>
        <v>9.6905464396137828E-2</v>
      </c>
      <c r="R262" s="22">
        <f t="shared" si="71"/>
        <v>0</v>
      </c>
      <c r="S262" s="29">
        <f t="shared" ref="S262:S325" si="81">R262-I262</f>
        <v>0</v>
      </c>
      <c r="T262" s="19">
        <f t="shared" si="72"/>
        <v>0</v>
      </c>
      <c r="U262" s="51">
        <f t="shared" ref="U262:U325" si="82">IF(T262&lt;0.5, 0, 1)</f>
        <v>0</v>
      </c>
      <c r="V262" s="51">
        <f t="shared" si="80"/>
        <v>0</v>
      </c>
      <c r="W262" s="47">
        <f t="shared" si="78"/>
        <v>1</v>
      </c>
      <c r="X262" s="47">
        <f t="shared" si="79"/>
        <v>18</v>
      </c>
      <c r="Y262" s="32"/>
      <c r="Z262" s="20">
        <f t="shared" si="73"/>
        <v>1.6961323773009844E-2</v>
      </c>
      <c r="AA262" s="20">
        <f t="shared" si="74"/>
        <v>7.9718221733146272E-2</v>
      </c>
      <c r="AB262" s="20">
        <f t="shared" si="75"/>
        <v>5.4276236073631502E-2</v>
      </c>
      <c r="AC262" s="20">
        <f t="shared" si="76"/>
        <v>2.2049720904912799E-2</v>
      </c>
      <c r="AD262" s="41">
        <f t="shared" si="77"/>
        <v>3.3922647546019689E-3</v>
      </c>
    </row>
    <row r="263" spans="1:30" ht="15" thickBot="1">
      <c r="A263" s="64"/>
      <c r="B263" s="67"/>
      <c r="C263" s="14">
        <v>19</v>
      </c>
      <c r="D263" s="15">
        <v>1</v>
      </c>
      <c r="E263" s="14">
        <v>4.8</v>
      </c>
      <c r="F263" s="14">
        <v>3</v>
      </c>
      <c r="G263" s="14">
        <v>1.4</v>
      </c>
      <c r="H263" s="14">
        <v>0.1</v>
      </c>
      <c r="I263" s="14">
        <v>0</v>
      </c>
      <c r="J263" s="31"/>
      <c r="K263" s="100">
        <f t="shared" ref="K263:K326" si="83">K262-$M$2*Z262</f>
        <v>0.21458439054316078</v>
      </c>
      <c r="L263" s="90">
        <f t="shared" ref="L263:L326" si="84">L262-$M$2*AA262</f>
        <v>-0.4573534529910121</v>
      </c>
      <c r="M263" s="90">
        <f t="shared" ref="M263:M326" si="85">M262-$M$2*AB262</f>
        <v>-0.69753828595442957</v>
      </c>
      <c r="N263" s="90">
        <f t="shared" ref="N263:N326" si="86">N262-$M$2*AC262</f>
        <v>1.3027282127619446</v>
      </c>
      <c r="O263" s="90">
        <f t="shared" ref="O263:O326" si="87">O262-$M$2*AD262</f>
        <v>0.90997473362651993</v>
      </c>
      <c r="P263" s="100">
        <f t="shared" ref="P263:P326" si="88">(D263*K263)+(L263*E263)+(M263*F263)+(N263*G263)+(H263*O263)</f>
        <v>-2.1585100704476119</v>
      </c>
      <c r="Q263" s="100">
        <f t="shared" ref="Q263:Q326" si="89">1/(1+EXP(-P263))</f>
        <v>0.10353866268048798</v>
      </c>
      <c r="R263" s="22">
        <f t="shared" ref="R263:R326" si="90">IF(Q263&lt;0.5, 0, 1)</f>
        <v>0</v>
      </c>
      <c r="S263" s="29">
        <f t="shared" si="81"/>
        <v>0</v>
      </c>
      <c r="T263" s="19">
        <f t="shared" ref="T263:T326" si="91">S263^2</f>
        <v>0</v>
      </c>
      <c r="U263" s="51">
        <f t="shared" si="82"/>
        <v>0</v>
      </c>
      <c r="V263" s="51">
        <f t="shared" si="80"/>
        <v>0</v>
      </c>
      <c r="W263" s="47">
        <f t="shared" si="78"/>
        <v>1</v>
      </c>
      <c r="X263" s="47">
        <f t="shared" si="79"/>
        <v>19</v>
      </c>
      <c r="Y263" s="32"/>
      <c r="Z263" s="20">
        <f t="shared" ref="Z263:Z326" si="92">2*($Q263-$I263)*(1-$Q263)*$Q263*D263</f>
        <v>1.9220587675145243E-2</v>
      </c>
      <c r="AA263" s="20">
        <f t="shared" ref="AA263:AA326" si="93">2*($Q263-$I263)*(1-$Q263)*$Q263*E263</f>
        <v>9.2258820840697156E-2</v>
      </c>
      <c r="AB263" s="20">
        <f t="shared" ref="AB263:AB326" si="94">2*($Q263-$I263)*(1-$Q263)*$Q263*F263</f>
        <v>5.7661763025435728E-2</v>
      </c>
      <c r="AC263" s="20">
        <f t="shared" ref="AC263:AC326" si="95">2*($Q263-$I263)*(1-$Q263)*$Q263*G263</f>
        <v>2.6908822745203339E-2</v>
      </c>
      <c r="AD263" s="41">
        <f t="shared" ref="AD263:AD326" si="96">2*($Q263-$I263)*(1-$Q263)*$Q263*H263</f>
        <v>1.9220587675145243E-3</v>
      </c>
    </row>
    <row r="264" spans="1:30" ht="15" thickBot="1">
      <c r="A264" s="64"/>
      <c r="B264" s="67"/>
      <c r="C264" s="14">
        <v>20</v>
      </c>
      <c r="D264" s="15">
        <v>1</v>
      </c>
      <c r="E264" s="14">
        <v>6.4</v>
      </c>
      <c r="F264" s="14">
        <v>2.9</v>
      </c>
      <c r="G264" s="14">
        <v>4.3</v>
      </c>
      <c r="H264" s="14">
        <v>1.3</v>
      </c>
      <c r="I264" s="14">
        <v>1</v>
      </c>
      <c r="J264" s="31"/>
      <c r="K264" s="100">
        <f t="shared" si="83"/>
        <v>0.21266233177564625</v>
      </c>
      <c r="L264" s="90">
        <f t="shared" si="84"/>
        <v>-0.46657933507508181</v>
      </c>
      <c r="M264" s="90">
        <f t="shared" si="85"/>
        <v>-0.70330446225697318</v>
      </c>
      <c r="N264" s="90">
        <f t="shared" si="86"/>
        <v>1.3000373304874242</v>
      </c>
      <c r="O264" s="90">
        <f t="shared" si="87"/>
        <v>0.90978252774976842</v>
      </c>
      <c r="P264" s="100">
        <f t="shared" si="88"/>
        <v>1.9598494539205225</v>
      </c>
      <c r="Q264" s="100">
        <f t="shared" si="89"/>
        <v>0.87651665897251896</v>
      </c>
      <c r="R264" s="22">
        <f t="shared" si="90"/>
        <v>1</v>
      </c>
      <c r="S264" s="29">
        <f t="shared" si="81"/>
        <v>0</v>
      </c>
      <c r="T264" s="19">
        <f t="shared" si="91"/>
        <v>0</v>
      </c>
      <c r="U264" s="51">
        <f t="shared" si="82"/>
        <v>0</v>
      </c>
      <c r="V264" s="51">
        <f t="shared" si="80"/>
        <v>0</v>
      </c>
      <c r="W264" s="47">
        <f t="shared" si="78"/>
        <v>1</v>
      </c>
      <c r="X264" s="47">
        <f t="shared" si="79"/>
        <v>20</v>
      </c>
      <c r="Y264" s="32"/>
      <c r="Z264" s="20">
        <f t="shared" si="92"/>
        <v>-2.6730489587865891E-2</v>
      </c>
      <c r="AA264" s="20">
        <f t="shared" si="93"/>
        <v>-0.1710751333623417</v>
      </c>
      <c r="AB264" s="20">
        <f t="shared" si="94"/>
        <v>-7.7518419804811084E-2</v>
      </c>
      <c r="AC264" s="20">
        <f t="shared" si="95"/>
        <v>-0.11494110522782333</v>
      </c>
      <c r="AD264" s="41">
        <f t="shared" si="96"/>
        <v>-3.4749636464225658E-2</v>
      </c>
    </row>
    <row r="265" spans="1:30" ht="15" thickBot="1">
      <c r="A265" s="64"/>
      <c r="B265" s="67"/>
      <c r="C265" s="14">
        <v>21</v>
      </c>
      <c r="D265" s="15">
        <v>1</v>
      </c>
      <c r="E265" s="14">
        <v>5.9</v>
      </c>
      <c r="F265" s="14">
        <v>3</v>
      </c>
      <c r="G265" s="14">
        <v>4.2</v>
      </c>
      <c r="H265" s="14">
        <v>1.5</v>
      </c>
      <c r="I265" s="14">
        <v>1</v>
      </c>
      <c r="J265" s="31"/>
      <c r="K265" s="100">
        <f t="shared" si="83"/>
        <v>0.21533538073443284</v>
      </c>
      <c r="L265" s="90">
        <f t="shared" si="84"/>
        <v>-0.44947182173884764</v>
      </c>
      <c r="M265" s="90">
        <f t="shared" si="85"/>
        <v>-0.69555262027649212</v>
      </c>
      <c r="N265" s="90">
        <f t="shared" si="86"/>
        <v>1.3115314410102066</v>
      </c>
      <c r="O265" s="90">
        <f t="shared" si="87"/>
        <v>0.91325749139619095</v>
      </c>
      <c r="P265" s="100">
        <f t="shared" si="88"/>
        <v>2.3551120609829104</v>
      </c>
      <c r="Q265" s="100">
        <f t="shared" si="89"/>
        <v>0.9133397045591205</v>
      </c>
      <c r="R265" s="22">
        <f t="shared" si="90"/>
        <v>1</v>
      </c>
      <c r="S265" s="29">
        <f t="shared" si="81"/>
        <v>0</v>
      </c>
      <c r="T265" s="19">
        <f t="shared" si="91"/>
        <v>0</v>
      </c>
      <c r="U265" s="51">
        <f t="shared" si="82"/>
        <v>0</v>
      </c>
      <c r="V265" s="51">
        <f t="shared" si="80"/>
        <v>0</v>
      </c>
      <c r="W265" s="47">
        <f t="shared" si="78"/>
        <v>1</v>
      </c>
      <c r="X265" s="47">
        <f t="shared" si="79"/>
        <v>21</v>
      </c>
      <c r="Y265" s="32"/>
      <c r="Z265" s="20">
        <f t="shared" si="92"/>
        <v>-1.371837479467633E-2</v>
      </c>
      <c r="AA265" s="20">
        <f t="shared" si="93"/>
        <v>-8.0938411288590348E-2</v>
      </c>
      <c r="AB265" s="20">
        <f t="shared" si="94"/>
        <v>-4.115512438402899E-2</v>
      </c>
      <c r="AC265" s="20">
        <f t="shared" si="95"/>
        <v>-5.7617174137640587E-2</v>
      </c>
      <c r="AD265" s="41">
        <f t="shared" si="96"/>
        <v>-2.0577562192014495E-2</v>
      </c>
    </row>
    <row r="266" spans="1:30" ht="15" thickBot="1">
      <c r="A266" s="64"/>
      <c r="B266" s="67"/>
      <c r="C266" s="14">
        <v>22</v>
      </c>
      <c r="D266" s="15">
        <v>1</v>
      </c>
      <c r="E266" s="14">
        <v>5.3</v>
      </c>
      <c r="F266" s="14">
        <v>3.7</v>
      </c>
      <c r="G266" s="14">
        <v>1.5</v>
      </c>
      <c r="H266" s="14">
        <v>0.2</v>
      </c>
      <c r="I266" s="14">
        <v>0</v>
      </c>
      <c r="J266" s="31"/>
      <c r="K266" s="100">
        <f t="shared" si="83"/>
        <v>0.21670721821390049</v>
      </c>
      <c r="L266" s="90">
        <f t="shared" si="84"/>
        <v>-0.44137798060998862</v>
      </c>
      <c r="M266" s="90">
        <f t="shared" si="85"/>
        <v>-0.6914371078380892</v>
      </c>
      <c r="N266" s="90">
        <f t="shared" si="86"/>
        <v>1.3172931584239707</v>
      </c>
      <c r="O266" s="90">
        <f t="shared" si="87"/>
        <v>0.9153152476153924</v>
      </c>
      <c r="P266" s="100">
        <f t="shared" si="88"/>
        <v>-2.5219105908609345</v>
      </c>
      <c r="Q266" s="100">
        <f t="shared" si="89"/>
        <v>7.433636953747691E-2</v>
      </c>
      <c r="R266" s="22">
        <f t="shared" si="90"/>
        <v>0</v>
      </c>
      <c r="S266" s="29">
        <f t="shared" si="81"/>
        <v>0</v>
      </c>
      <c r="T266" s="19">
        <f t="shared" si="91"/>
        <v>0</v>
      </c>
      <c r="U266" s="51">
        <f t="shared" si="82"/>
        <v>0</v>
      </c>
      <c r="V266" s="51">
        <f t="shared" si="80"/>
        <v>0</v>
      </c>
      <c r="W266" s="47">
        <f t="shared" si="78"/>
        <v>1</v>
      </c>
      <c r="X266" s="47">
        <f t="shared" si="79"/>
        <v>22</v>
      </c>
      <c r="Y266" s="32"/>
      <c r="Z266" s="20">
        <f t="shared" si="92"/>
        <v>1.0230241602241815E-2</v>
      </c>
      <c r="AA266" s="20">
        <f t="shared" si="93"/>
        <v>5.4220280491881614E-2</v>
      </c>
      <c r="AB266" s="20">
        <f t="shared" si="94"/>
        <v>3.7851893928294716E-2</v>
      </c>
      <c r="AC266" s="20">
        <f t="shared" si="95"/>
        <v>1.5345362403362723E-2</v>
      </c>
      <c r="AD266" s="41">
        <f t="shared" si="96"/>
        <v>2.0460483204483631E-3</v>
      </c>
    </row>
    <row r="267" spans="1:30" ht="15" thickBot="1">
      <c r="A267" s="64"/>
      <c r="B267" s="67"/>
      <c r="C267" s="14">
        <v>23</v>
      </c>
      <c r="D267" s="15">
        <v>1</v>
      </c>
      <c r="E267" s="14">
        <v>4.9000000000000004</v>
      </c>
      <c r="F267" s="14">
        <v>3.1</v>
      </c>
      <c r="G267" s="14">
        <v>1.5</v>
      </c>
      <c r="H267" s="14">
        <v>0.1</v>
      </c>
      <c r="I267" s="14">
        <v>0</v>
      </c>
      <c r="J267" s="31"/>
      <c r="K267" s="100">
        <f t="shared" si="83"/>
        <v>0.21568419405367631</v>
      </c>
      <c r="L267" s="90">
        <f t="shared" si="84"/>
        <v>-0.44680000865917679</v>
      </c>
      <c r="M267" s="90">
        <f t="shared" si="85"/>
        <v>-0.69522229723091866</v>
      </c>
      <c r="N267" s="90">
        <f t="shared" si="86"/>
        <v>1.3157586221836344</v>
      </c>
      <c r="O267" s="90">
        <f t="shared" si="87"/>
        <v>0.91511064278334753</v>
      </c>
      <c r="P267" s="100">
        <f t="shared" si="88"/>
        <v>-2.0636759722383515</v>
      </c>
      <c r="Q267" s="100">
        <f t="shared" si="89"/>
        <v>0.11267777725538608</v>
      </c>
      <c r="R267" s="22">
        <f t="shared" si="90"/>
        <v>0</v>
      </c>
      <c r="S267" s="29">
        <f t="shared" si="81"/>
        <v>0</v>
      </c>
      <c r="T267" s="19">
        <f t="shared" si="91"/>
        <v>0</v>
      </c>
      <c r="U267" s="51">
        <f t="shared" si="82"/>
        <v>0</v>
      </c>
      <c r="V267" s="51">
        <f t="shared" si="80"/>
        <v>0</v>
      </c>
      <c r="W267" s="47">
        <f t="shared" si="78"/>
        <v>1</v>
      </c>
      <c r="X267" s="47">
        <f t="shared" si="79"/>
        <v>23</v>
      </c>
      <c r="Y267" s="32"/>
      <c r="Z267" s="20">
        <f t="shared" si="92"/>
        <v>2.2531385419652751E-2</v>
      </c>
      <c r="AA267" s="20">
        <f t="shared" si="93"/>
        <v>0.11040378855629848</v>
      </c>
      <c r="AB267" s="20">
        <f t="shared" si="94"/>
        <v>6.9847294800923526E-2</v>
      </c>
      <c r="AC267" s="20">
        <f t="shared" si="95"/>
        <v>3.379707812947913E-2</v>
      </c>
      <c r="AD267" s="41">
        <f t="shared" si="96"/>
        <v>2.2531385419652752E-3</v>
      </c>
    </row>
    <row r="268" spans="1:30" ht="15" thickBot="1">
      <c r="A268" s="64"/>
      <c r="B268" s="67"/>
      <c r="C268" s="14">
        <v>24</v>
      </c>
      <c r="D268" s="15">
        <v>1</v>
      </c>
      <c r="E268" s="14">
        <v>4.7</v>
      </c>
      <c r="F268" s="14">
        <v>3.2</v>
      </c>
      <c r="G268" s="14">
        <v>1.6</v>
      </c>
      <c r="H268" s="14">
        <v>0.2</v>
      </c>
      <c r="I268" s="14">
        <v>0</v>
      </c>
      <c r="J268" s="31"/>
      <c r="K268" s="100">
        <f t="shared" si="83"/>
        <v>0.21343105551171104</v>
      </c>
      <c r="L268" s="90">
        <f t="shared" si="84"/>
        <v>-0.45784038751480666</v>
      </c>
      <c r="M268" s="90">
        <f t="shared" si="85"/>
        <v>-0.70220702671101098</v>
      </c>
      <c r="N268" s="90">
        <f t="shared" si="86"/>
        <v>1.3123789143706865</v>
      </c>
      <c r="O268" s="90">
        <f t="shared" si="87"/>
        <v>0.91488532892915098</v>
      </c>
      <c r="P268" s="100">
        <f t="shared" si="88"/>
        <v>-1.9026979225041867</v>
      </c>
      <c r="Q268" s="100">
        <f t="shared" si="89"/>
        <v>0.12980342739769951</v>
      </c>
      <c r="R268" s="22">
        <f t="shared" si="90"/>
        <v>0</v>
      </c>
      <c r="S268" s="29">
        <f t="shared" si="81"/>
        <v>0</v>
      </c>
      <c r="T268" s="19">
        <f t="shared" si="91"/>
        <v>0</v>
      </c>
      <c r="U268" s="51">
        <f t="shared" si="82"/>
        <v>0</v>
      </c>
      <c r="V268" s="51">
        <f t="shared" si="80"/>
        <v>0</v>
      </c>
      <c r="W268" s="47">
        <f t="shared" si="78"/>
        <v>1</v>
      </c>
      <c r="X268" s="47">
        <f t="shared" si="79"/>
        <v>24</v>
      </c>
      <c r="Y268" s="32"/>
      <c r="Z268" s="20">
        <f t="shared" si="92"/>
        <v>2.9323761865629787E-2</v>
      </c>
      <c r="AA268" s="20">
        <f t="shared" si="93"/>
        <v>0.13782168076845999</v>
      </c>
      <c r="AB268" s="20">
        <f t="shared" si="94"/>
        <v>9.3836037970015329E-2</v>
      </c>
      <c r="AC268" s="20">
        <f t="shared" si="95"/>
        <v>4.6918018985007665E-2</v>
      </c>
      <c r="AD268" s="41">
        <f t="shared" si="96"/>
        <v>5.8647523731259581E-3</v>
      </c>
    </row>
    <row r="269" spans="1:30" ht="15" thickBot="1">
      <c r="A269" s="64"/>
      <c r="B269" s="67"/>
      <c r="C269" s="14">
        <v>25</v>
      </c>
      <c r="D269" s="15">
        <v>1</v>
      </c>
      <c r="E269" s="14">
        <v>5.0999999999999996</v>
      </c>
      <c r="F269" s="14">
        <v>3.8</v>
      </c>
      <c r="G269" s="14">
        <v>1.5</v>
      </c>
      <c r="H269" s="14">
        <v>0.3</v>
      </c>
      <c r="I269" s="14">
        <v>0</v>
      </c>
      <c r="J269" s="31"/>
      <c r="K269" s="100">
        <f t="shared" si="83"/>
        <v>0.21049867932514807</v>
      </c>
      <c r="L269" s="90">
        <f t="shared" si="84"/>
        <v>-0.47162255559165267</v>
      </c>
      <c r="M269" s="90">
        <f t="shared" si="85"/>
        <v>-0.71159063050801252</v>
      </c>
      <c r="N269" s="90">
        <f t="shared" si="86"/>
        <v>1.3076871124721858</v>
      </c>
      <c r="O269" s="90">
        <f t="shared" si="87"/>
        <v>0.91429885369183839</v>
      </c>
      <c r="P269" s="100">
        <f t="shared" si="88"/>
        <v>-2.663000425306898</v>
      </c>
      <c r="Q269" s="100">
        <f t="shared" si="89"/>
        <v>6.5192242140278939E-2</v>
      </c>
      <c r="R269" s="22">
        <f t="shared" si="90"/>
        <v>0</v>
      </c>
      <c r="S269" s="29">
        <f t="shared" si="81"/>
        <v>0</v>
      </c>
      <c r="T269" s="19">
        <f t="shared" si="91"/>
        <v>0</v>
      </c>
      <c r="U269" s="51">
        <f t="shared" si="82"/>
        <v>0</v>
      </c>
      <c r="V269" s="51">
        <f t="shared" si="80"/>
        <v>0</v>
      </c>
      <c r="W269" s="47">
        <f t="shared" si="78"/>
        <v>1</v>
      </c>
      <c r="X269" s="47">
        <f t="shared" si="79"/>
        <v>25</v>
      </c>
      <c r="Y269" s="32"/>
      <c r="Z269" s="20">
        <f t="shared" si="92"/>
        <v>7.9459191048422556E-3</v>
      </c>
      <c r="AA269" s="20">
        <f t="shared" si="93"/>
        <v>4.0524187434695498E-2</v>
      </c>
      <c r="AB269" s="20">
        <f t="shared" si="94"/>
        <v>3.0194492598400569E-2</v>
      </c>
      <c r="AC269" s="20">
        <f t="shared" si="95"/>
        <v>1.1918878657263383E-2</v>
      </c>
      <c r="AD269" s="41">
        <f t="shared" si="96"/>
        <v>2.3837757314526765E-3</v>
      </c>
    </row>
    <row r="270" spans="1:30" ht="15" thickBot="1">
      <c r="A270" s="64"/>
      <c r="B270" s="67"/>
      <c r="C270" s="14">
        <v>26</v>
      </c>
      <c r="D270" s="15">
        <v>1</v>
      </c>
      <c r="E270" s="14">
        <v>5.0999999999999996</v>
      </c>
      <c r="F270" s="14">
        <v>3.4</v>
      </c>
      <c r="G270" s="14">
        <v>1.5</v>
      </c>
      <c r="H270" s="14">
        <v>0.2</v>
      </c>
      <c r="I270" s="14">
        <v>0</v>
      </c>
      <c r="J270" s="31"/>
      <c r="K270" s="100">
        <f t="shared" si="83"/>
        <v>0.20970408741466384</v>
      </c>
      <c r="L270" s="90">
        <f t="shared" si="84"/>
        <v>-0.47567497433512224</v>
      </c>
      <c r="M270" s="90">
        <f t="shared" si="85"/>
        <v>-0.71461007976785262</v>
      </c>
      <c r="N270" s="90">
        <f t="shared" si="86"/>
        <v>1.3064952246064594</v>
      </c>
      <c r="O270" s="90">
        <f t="shared" si="87"/>
        <v>0.91406047611869312</v>
      </c>
      <c r="P270" s="100">
        <f t="shared" si="88"/>
        <v>-2.5033576207717303</v>
      </c>
      <c r="Q270" s="100">
        <f t="shared" si="89"/>
        <v>7.5623133279016486E-2</v>
      </c>
      <c r="R270" s="22">
        <f t="shared" si="90"/>
        <v>0</v>
      </c>
      <c r="S270" s="29">
        <f t="shared" si="81"/>
        <v>0</v>
      </c>
      <c r="T270" s="19">
        <f t="shared" si="91"/>
        <v>0</v>
      </c>
      <c r="U270" s="51">
        <f t="shared" si="82"/>
        <v>0</v>
      </c>
      <c r="V270" s="51">
        <f t="shared" si="80"/>
        <v>0</v>
      </c>
      <c r="W270" s="47">
        <f t="shared" si="78"/>
        <v>1</v>
      </c>
      <c r="X270" s="47">
        <f t="shared" si="79"/>
        <v>26</v>
      </c>
      <c r="Y270" s="32"/>
      <c r="Z270" s="20">
        <f t="shared" si="92"/>
        <v>1.057276060899826E-2</v>
      </c>
      <c r="AA270" s="20">
        <f t="shared" si="93"/>
        <v>5.3921079105891126E-2</v>
      </c>
      <c r="AB270" s="20">
        <f t="shared" si="94"/>
        <v>3.5947386070594084E-2</v>
      </c>
      <c r="AC270" s="20">
        <f t="shared" si="95"/>
        <v>1.585914091349739E-2</v>
      </c>
      <c r="AD270" s="41">
        <f t="shared" si="96"/>
        <v>2.114552121799652E-3</v>
      </c>
    </row>
    <row r="271" spans="1:30" ht="15" thickBot="1">
      <c r="A271" s="64"/>
      <c r="B271" s="67"/>
      <c r="C271" s="14">
        <v>27</v>
      </c>
      <c r="D271" s="15">
        <v>1</v>
      </c>
      <c r="E271" s="14">
        <v>5.9</v>
      </c>
      <c r="F271" s="14">
        <v>3.2</v>
      </c>
      <c r="G271" s="14">
        <v>4.8</v>
      </c>
      <c r="H271" s="14">
        <v>1.8</v>
      </c>
      <c r="I271" s="14">
        <v>1</v>
      </c>
      <c r="J271" s="31"/>
      <c r="K271" s="100">
        <f t="shared" si="83"/>
        <v>0.20864681135376401</v>
      </c>
      <c r="L271" s="90">
        <f t="shared" si="84"/>
        <v>-0.48106708224571137</v>
      </c>
      <c r="M271" s="90">
        <f t="shared" si="85"/>
        <v>-0.71820481837491201</v>
      </c>
      <c r="N271" s="90">
        <f t="shared" si="86"/>
        <v>1.3049093105151097</v>
      </c>
      <c r="O271" s="90">
        <f t="shared" si="87"/>
        <v>0.91384902090651321</v>
      </c>
      <c r="P271" s="100">
        <f t="shared" si="88"/>
        <v>2.9805885354085988</v>
      </c>
      <c r="Q271" s="100">
        <f t="shared" si="89"/>
        <v>0.95168943736220579</v>
      </c>
      <c r="R271" s="22">
        <f t="shared" si="90"/>
        <v>1</v>
      </c>
      <c r="S271" s="29">
        <f t="shared" si="81"/>
        <v>0</v>
      </c>
      <c r="T271" s="19">
        <f t="shared" si="91"/>
        <v>0</v>
      </c>
      <c r="U271" s="51">
        <f t="shared" si="82"/>
        <v>0</v>
      </c>
      <c r="V271" s="51">
        <f t="shared" si="80"/>
        <v>0</v>
      </c>
      <c r="W271" s="47">
        <f t="shared" si="78"/>
        <v>1</v>
      </c>
      <c r="X271" s="47">
        <f t="shared" si="79"/>
        <v>27</v>
      </c>
      <c r="Y271" s="32"/>
      <c r="Z271" s="20">
        <f t="shared" si="92"/>
        <v>-4.4423158695928279E-3</v>
      </c>
      <c r="AA271" s="20">
        <f t="shared" si="93"/>
        <v>-2.6209663630597686E-2</v>
      </c>
      <c r="AB271" s="20">
        <f t="shared" si="94"/>
        <v>-1.4215410782697051E-2</v>
      </c>
      <c r="AC271" s="20">
        <f t="shared" si="95"/>
        <v>-2.1323116174045573E-2</v>
      </c>
      <c r="AD271" s="41">
        <f t="shared" si="96"/>
        <v>-7.9961685652670898E-3</v>
      </c>
    </row>
    <row r="272" spans="1:30" ht="15" thickBot="1">
      <c r="A272" s="64"/>
      <c r="B272" s="67"/>
      <c r="C272" s="14">
        <v>28</v>
      </c>
      <c r="D272" s="15">
        <v>1</v>
      </c>
      <c r="E272" s="14">
        <v>4.5999999999999996</v>
      </c>
      <c r="F272" s="14">
        <v>3.2</v>
      </c>
      <c r="G272" s="14">
        <v>1.4</v>
      </c>
      <c r="H272" s="14">
        <v>0.2</v>
      </c>
      <c r="I272" s="14">
        <v>0</v>
      </c>
      <c r="J272" s="31"/>
      <c r="K272" s="100">
        <f t="shared" si="83"/>
        <v>0.20909104294072328</v>
      </c>
      <c r="L272" s="90">
        <f t="shared" si="84"/>
        <v>-0.47844611588265162</v>
      </c>
      <c r="M272" s="90">
        <f t="shared" si="85"/>
        <v>-0.71678327729664226</v>
      </c>
      <c r="N272" s="90">
        <f t="shared" si="86"/>
        <v>1.3070416221325143</v>
      </c>
      <c r="O272" s="90">
        <f t="shared" si="87"/>
        <v>0.91464863776303995</v>
      </c>
      <c r="P272" s="100">
        <f t="shared" si="88"/>
        <v>-2.2726795789306014</v>
      </c>
      <c r="Q272" s="100">
        <f t="shared" si="89"/>
        <v>9.34110436077384E-2</v>
      </c>
      <c r="R272" s="22">
        <f t="shared" si="90"/>
        <v>0</v>
      </c>
      <c r="S272" s="29">
        <f t="shared" si="81"/>
        <v>0</v>
      </c>
      <c r="T272" s="19">
        <f t="shared" si="91"/>
        <v>0</v>
      </c>
      <c r="U272" s="51">
        <f t="shared" si="82"/>
        <v>0</v>
      </c>
      <c r="V272" s="51">
        <f t="shared" si="80"/>
        <v>0</v>
      </c>
      <c r="W272" s="47">
        <f t="shared" si="78"/>
        <v>1</v>
      </c>
      <c r="X272" s="47">
        <f t="shared" si="79"/>
        <v>28</v>
      </c>
      <c r="Y272" s="32"/>
      <c r="Z272" s="20">
        <f t="shared" si="92"/>
        <v>1.5821107021975485E-2</v>
      </c>
      <c r="AA272" s="20">
        <f t="shared" si="93"/>
        <v>7.2777092301087226E-2</v>
      </c>
      <c r="AB272" s="20">
        <f t="shared" si="94"/>
        <v>5.0627542470321557E-2</v>
      </c>
      <c r="AC272" s="20">
        <f t="shared" si="95"/>
        <v>2.2149549830765676E-2</v>
      </c>
      <c r="AD272" s="41">
        <f t="shared" si="96"/>
        <v>3.1642214043950973E-3</v>
      </c>
    </row>
    <row r="273" spans="1:30" ht="15" thickBot="1">
      <c r="A273" s="64"/>
      <c r="B273" s="67"/>
      <c r="C273" s="14">
        <v>29</v>
      </c>
      <c r="D273" s="15">
        <v>1</v>
      </c>
      <c r="E273" s="14">
        <v>6.1</v>
      </c>
      <c r="F273" s="14">
        <v>2.8</v>
      </c>
      <c r="G273" s="14">
        <v>4</v>
      </c>
      <c r="H273" s="14">
        <v>1.3</v>
      </c>
      <c r="I273" s="14">
        <v>1</v>
      </c>
      <c r="J273" s="31"/>
      <c r="K273" s="100">
        <f t="shared" si="83"/>
        <v>0.20750893223852573</v>
      </c>
      <c r="L273" s="90">
        <f t="shared" si="84"/>
        <v>-0.48572382511276035</v>
      </c>
      <c r="M273" s="90">
        <f t="shared" si="85"/>
        <v>-0.72184603154367444</v>
      </c>
      <c r="N273" s="90">
        <f t="shared" si="86"/>
        <v>1.3048266671494377</v>
      </c>
      <c r="O273" s="90">
        <f t="shared" si="87"/>
        <v>0.91433221562260047</v>
      </c>
      <c r="P273" s="100">
        <f t="shared" si="88"/>
        <v>1.631363259635531</v>
      </c>
      <c r="Q273" s="100">
        <f t="shared" si="89"/>
        <v>0.83635630610259459</v>
      </c>
      <c r="R273" s="22">
        <f t="shared" si="90"/>
        <v>1</v>
      </c>
      <c r="S273" s="29">
        <f t="shared" si="81"/>
        <v>0</v>
      </c>
      <c r="T273" s="19">
        <f t="shared" si="91"/>
        <v>0</v>
      </c>
      <c r="U273" s="51">
        <f t="shared" si="82"/>
        <v>0</v>
      </c>
      <c r="V273" s="51">
        <f t="shared" si="80"/>
        <v>0</v>
      </c>
      <c r="W273" s="47">
        <f t="shared" si="78"/>
        <v>1</v>
      </c>
      <c r="X273" s="47">
        <f t="shared" si="79"/>
        <v>29</v>
      </c>
      <c r="Y273" s="32"/>
      <c r="Z273" s="20">
        <f t="shared" si="92"/>
        <v>-4.4794003526082614E-2</v>
      </c>
      <c r="AA273" s="20">
        <f t="shared" si="93"/>
        <v>-0.27324342150910391</v>
      </c>
      <c r="AB273" s="20">
        <f t="shared" si="94"/>
        <v>-0.12542320987303132</v>
      </c>
      <c r="AC273" s="20">
        <f t="shared" si="95"/>
        <v>-0.17917601410433046</v>
      </c>
      <c r="AD273" s="41">
        <f t="shared" si="96"/>
        <v>-5.8232204583907397E-2</v>
      </c>
    </row>
    <row r="274" spans="1:30" ht="15" thickBot="1">
      <c r="A274" s="64"/>
      <c r="B274" s="67"/>
      <c r="C274" s="14">
        <v>30</v>
      </c>
      <c r="D274" s="15">
        <v>1</v>
      </c>
      <c r="E274" s="14">
        <v>5.8</v>
      </c>
      <c r="F274" s="14">
        <v>2.7</v>
      </c>
      <c r="G274" s="14">
        <v>4.0999999999999996</v>
      </c>
      <c r="H274" s="14">
        <v>1</v>
      </c>
      <c r="I274" s="14">
        <v>1</v>
      </c>
      <c r="J274" s="31"/>
      <c r="K274" s="100">
        <f t="shared" si="83"/>
        <v>0.211988332591134</v>
      </c>
      <c r="L274" s="90">
        <f t="shared" si="84"/>
        <v>-0.45839948296184996</v>
      </c>
      <c r="M274" s="90">
        <f t="shared" si="85"/>
        <v>-0.70930371055637131</v>
      </c>
      <c r="N274" s="90">
        <f t="shared" si="86"/>
        <v>1.3227442685598707</v>
      </c>
      <c r="O274" s="90">
        <f t="shared" si="87"/>
        <v>0.92015543608099126</v>
      </c>
      <c r="P274" s="100">
        <f t="shared" si="88"/>
        <v>1.9815582500866622</v>
      </c>
      <c r="Q274" s="100">
        <f t="shared" si="89"/>
        <v>0.87884717447317473</v>
      </c>
      <c r="R274" s="22">
        <f t="shared" si="90"/>
        <v>1</v>
      </c>
      <c r="S274" s="29">
        <f t="shared" si="81"/>
        <v>0</v>
      </c>
      <c r="T274" s="19">
        <f t="shared" si="91"/>
        <v>0</v>
      </c>
      <c r="U274" s="51">
        <f t="shared" si="82"/>
        <v>0</v>
      </c>
      <c r="V274" s="51">
        <f t="shared" si="80"/>
        <v>0</v>
      </c>
      <c r="W274" s="47">
        <f t="shared" si="78"/>
        <v>1</v>
      </c>
      <c r="X274" s="47">
        <f t="shared" si="79"/>
        <v>30</v>
      </c>
      <c r="Y274" s="32"/>
      <c r="Z274" s="20">
        <f t="shared" si="92"/>
        <v>-2.5799450191702725E-2</v>
      </c>
      <c r="AA274" s="20">
        <f t="shared" si="93"/>
        <v>-0.14963681111187579</v>
      </c>
      <c r="AB274" s="20">
        <f t="shared" si="94"/>
        <v>-6.9658515517597358E-2</v>
      </c>
      <c r="AC274" s="20">
        <f t="shared" si="95"/>
        <v>-0.10577774578598116</v>
      </c>
      <c r="AD274" s="41">
        <f t="shared" si="96"/>
        <v>-2.5799450191702725E-2</v>
      </c>
    </row>
    <row r="275" spans="1:30" ht="15" thickBot="1">
      <c r="A275" s="64"/>
      <c r="B275" s="67"/>
      <c r="C275" s="14">
        <v>31</v>
      </c>
      <c r="D275" s="15">
        <v>1</v>
      </c>
      <c r="E275" s="14">
        <v>6.3</v>
      </c>
      <c r="F275" s="14">
        <v>2.2999999999999998</v>
      </c>
      <c r="G275" s="14">
        <v>4.4000000000000004</v>
      </c>
      <c r="H275" s="14">
        <v>1.3</v>
      </c>
      <c r="I275" s="14">
        <v>1</v>
      </c>
      <c r="J275" s="31"/>
      <c r="K275" s="100">
        <f t="shared" si="83"/>
        <v>0.21456827761030428</v>
      </c>
      <c r="L275" s="90">
        <f t="shared" si="84"/>
        <v>-0.44343580185066239</v>
      </c>
      <c r="M275" s="90">
        <f t="shared" si="85"/>
        <v>-0.70233785900461154</v>
      </c>
      <c r="N275" s="90">
        <f t="shared" si="86"/>
        <v>1.3333220431384689</v>
      </c>
      <c r="O275" s="90">
        <f t="shared" si="87"/>
        <v>0.92273538110016151</v>
      </c>
      <c r="P275" s="100">
        <f t="shared" si="88"/>
        <v>2.8717186354799984</v>
      </c>
      <c r="Q275" s="100">
        <f t="shared" si="89"/>
        <v>0.94643054929105241</v>
      </c>
      <c r="R275" s="22">
        <f t="shared" si="90"/>
        <v>1</v>
      </c>
      <c r="S275" s="29">
        <f t="shared" si="81"/>
        <v>0</v>
      </c>
      <c r="T275" s="19">
        <f t="shared" si="91"/>
        <v>0</v>
      </c>
      <c r="U275" s="51">
        <f t="shared" si="82"/>
        <v>0</v>
      </c>
      <c r="V275" s="51">
        <f t="shared" si="80"/>
        <v>0</v>
      </c>
      <c r="W275" s="47">
        <f t="shared" si="78"/>
        <v>1</v>
      </c>
      <c r="X275" s="47">
        <f t="shared" si="79"/>
        <v>31</v>
      </c>
      <c r="Y275" s="32"/>
      <c r="Z275" s="20">
        <f t="shared" si="92"/>
        <v>-5.4319170877849291E-3</v>
      </c>
      <c r="AA275" s="20">
        <f t="shared" si="93"/>
        <v>-3.4221077653045051E-2</v>
      </c>
      <c r="AB275" s="20">
        <f t="shared" si="94"/>
        <v>-1.2493409301905336E-2</v>
      </c>
      <c r="AC275" s="20">
        <f t="shared" si="95"/>
        <v>-2.3900435186253691E-2</v>
      </c>
      <c r="AD275" s="41">
        <f t="shared" si="96"/>
        <v>-7.061492214120408E-3</v>
      </c>
    </row>
    <row r="276" spans="1:30" ht="15" thickBot="1">
      <c r="A276" s="64"/>
      <c r="B276" s="67"/>
      <c r="C276" s="14">
        <v>32</v>
      </c>
      <c r="D276" s="15">
        <v>1</v>
      </c>
      <c r="E276" s="14">
        <v>6.5</v>
      </c>
      <c r="F276" s="14">
        <v>2.8</v>
      </c>
      <c r="G276" s="14">
        <v>4.5999999999999996</v>
      </c>
      <c r="H276" s="14">
        <v>1.5</v>
      </c>
      <c r="I276" s="14">
        <v>1</v>
      </c>
      <c r="J276" s="31"/>
      <c r="K276" s="100">
        <f t="shared" si="83"/>
        <v>0.21511146931908279</v>
      </c>
      <c r="L276" s="90">
        <f t="shared" si="84"/>
        <v>-0.4400136940853579</v>
      </c>
      <c r="M276" s="90">
        <f t="shared" si="85"/>
        <v>-0.70108851807442096</v>
      </c>
      <c r="N276" s="90">
        <f t="shared" si="86"/>
        <v>1.3357120866570942</v>
      </c>
      <c r="O276" s="90">
        <f t="shared" si="87"/>
        <v>0.9234415303215735</v>
      </c>
      <c r="P276" s="100">
        <f t="shared" si="88"/>
        <v>2.9214125012608707</v>
      </c>
      <c r="Q276" s="100">
        <f t="shared" si="89"/>
        <v>0.94889483955175757</v>
      </c>
      <c r="R276" s="22">
        <f t="shared" si="90"/>
        <v>1</v>
      </c>
      <c r="S276" s="29">
        <f t="shared" si="81"/>
        <v>0</v>
      </c>
      <c r="T276" s="19">
        <f t="shared" si="91"/>
        <v>0</v>
      </c>
      <c r="U276" s="51">
        <f t="shared" si="82"/>
        <v>0</v>
      </c>
      <c r="V276" s="51">
        <f t="shared" si="80"/>
        <v>0</v>
      </c>
      <c r="W276" s="47">
        <f t="shared" ref="W276:W339" si="97">IF(R276=I276,1,0)</f>
        <v>1</v>
      </c>
      <c r="X276" s="47">
        <f t="shared" ref="X276:X339" si="98">X275+W276</f>
        <v>32</v>
      </c>
      <c r="Y276" s="32"/>
      <c r="Z276" s="20">
        <f t="shared" si="92"/>
        <v>-4.9565283286317711E-3</v>
      </c>
      <c r="AA276" s="20">
        <f t="shared" si="93"/>
        <v>-3.2217434136106511E-2</v>
      </c>
      <c r="AB276" s="20">
        <f t="shared" si="94"/>
        <v>-1.3878279320168958E-2</v>
      </c>
      <c r="AC276" s="20">
        <f t="shared" si="95"/>
        <v>-2.2800030311706146E-2</v>
      </c>
      <c r="AD276" s="41">
        <f t="shared" si="96"/>
        <v>-7.4347924929476566E-3</v>
      </c>
    </row>
    <row r="277" spans="1:30" ht="15" thickBot="1">
      <c r="A277" s="64"/>
      <c r="B277" s="67"/>
      <c r="C277" s="14">
        <v>33</v>
      </c>
      <c r="D277" s="15">
        <v>1</v>
      </c>
      <c r="E277" s="14">
        <v>5.5</v>
      </c>
      <c r="F277" s="14">
        <v>4.2</v>
      </c>
      <c r="G277" s="14">
        <v>1.4</v>
      </c>
      <c r="H277" s="14">
        <v>0.2</v>
      </c>
      <c r="I277" s="14">
        <v>0</v>
      </c>
      <c r="J277" s="31"/>
      <c r="K277" s="100">
        <f t="shared" si="83"/>
        <v>0.21560712215194597</v>
      </c>
      <c r="L277" s="90">
        <f t="shared" si="84"/>
        <v>-0.43679195067174725</v>
      </c>
      <c r="M277" s="90">
        <f t="shared" si="85"/>
        <v>-0.6997006901424041</v>
      </c>
      <c r="N277" s="90">
        <f t="shared" si="86"/>
        <v>1.3379920896882649</v>
      </c>
      <c r="O277" s="90">
        <f t="shared" si="87"/>
        <v>0.92418500957086824</v>
      </c>
      <c r="P277" s="100">
        <f t="shared" si="88"/>
        <v>-3.0674655776630173</v>
      </c>
      <c r="Q277" s="100">
        <f t="shared" si="89"/>
        <v>4.4469395684212619E-2</v>
      </c>
      <c r="R277" s="22">
        <f t="shared" si="90"/>
        <v>0</v>
      </c>
      <c r="S277" s="29">
        <f t="shared" si="81"/>
        <v>0</v>
      </c>
      <c r="T277" s="19">
        <f t="shared" si="91"/>
        <v>0</v>
      </c>
      <c r="U277" s="51">
        <f t="shared" si="82"/>
        <v>0</v>
      </c>
      <c r="V277" s="51">
        <f t="shared" si="80"/>
        <v>0</v>
      </c>
      <c r="W277" s="47">
        <f t="shared" si="97"/>
        <v>1</v>
      </c>
      <c r="X277" s="47">
        <f t="shared" si="98"/>
        <v>33</v>
      </c>
      <c r="Y277" s="32"/>
      <c r="Z277" s="20">
        <f t="shared" si="92"/>
        <v>3.7791754301948464E-3</v>
      </c>
      <c r="AA277" s="20">
        <f t="shared" si="93"/>
        <v>2.0785464866071655E-2</v>
      </c>
      <c r="AB277" s="20">
        <f t="shared" si="94"/>
        <v>1.5872536806818355E-2</v>
      </c>
      <c r="AC277" s="20">
        <f t="shared" si="95"/>
        <v>5.2908456022727843E-3</v>
      </c>
      <c r="AD277" s="41">
        <f t="shared" si="96"/>
        <v>7.558350860389693E-4</v>
      </c>
    </row>
    <row r="278" spans="1:30" ht="15" thickBot="1">
      <c r="A278" s="64"/>
      <c r="B278" s="67"/>
      <c r="C278" s="14">
        <v>34</v>
      </c>
      <c r="D278" s="15">
        <v>1</v>
      </c>
      <c r="E278" s="14">
        <v>6.8</v>
      </c>
      <c r="F278" s="14">
        <v>2.8</v>
      </c>
      <c r="G278" s="14">
        <v>4.8</v>
      </c>
      <c r="H278" s="14">
        <v>1.4</v>
      </c>
      <c r="I278" s="14">
        <v>1</v>
      </c>
      <c r="J278" s="31"/>
      <c r="K278" s="100">
        <f t="shared" si="83"/>
        <v>0.21522920460892647</v>
      </c>
      <c r="L278" s="90">
        <f t="shared" si="84"/>
        <v>-0.43887049715835441</v>
      </c>
      <c r="M278" s="90">
        <f t="shared" si="85"/>
        <v>-0.7012879438230859</v>
      </c>
      <c r="N278" s="90">
        <f t="shared" si="86"/>
        <v>1.3374630051280376</v>
      </c>
      <c r="O278" s="90">
        <f t="shared" si="87"/>
        <v>0.92410942606226432</v>
      </c>
      <c r="P278" s="100">
        <f t="shared" si="88"/>
        <v>2.9808792023292279</v>
      </c>
      <c r="Q278" s="100">
        <f t="shared" si="89"/>
        <v>0.9517027994996895</v>
      </c>
      <c r="R278" s="22">
        <f t="shared" si="90"/>
        <v>1</v>
      </c>
      <c r="S278" s="29">
        <f t="shared" si="81"/>
        <v>0</v>
      </c>
      <c r="T278" s="19">
        <f t="shared" si="91"/>
        <v>0</v>
      </c>
      <c r="U278" s="51">
        <f t="shared" si="82"/>
        <v>0</v>
      </c>
      <c r="V278" s="51">
        <f t="shared" si="80"/>
        <v>0</v>
      </c>
      <c r="W278" s="47">
        <f t="shared" si="97"/>
        <v>1</v>
      </c>
      <c r="X278" s="47">
        <f t="shared" si="98"/>
        <v>34</v>
      </c>
      <c r="Y278" s="32"/>
      <c r="Z278" s="20">
        <f t="shared" si="92"/>
        <v>-4.4399211616121927E-3</v>
      </c>
      <c r="AA278" s="20">
        <f t="shared" si="93"/>
        <v>-3.0191463898962909E-2</v>
      </c>
      <c r="AB278" s="20">
        <f t="shared" si="94"/>
        <v>-1.2431779252514139E-2</v>
      </c>
      <c r="AC278" s="20">
        <f t="shared" si="95"/>
        <v>-2.1311621575738526E-2</v>
      </c>
      <c r="AD278" s="41">
        <f t="shared" si="96"/>
        <v>-6.2158896262570693E-3</v>
      </c>
    </row>
    <row r="279" spans="1:30" ht="15" thickBot="1">
      <c r="A279" s="64"/>
      <c r="B279" s="67"/>
      <c r="C279" s="14">
        <v>35</v>
      </c>
      <c r="D279" s="15">
        <v>1</v>
      </c>
      <c r="E279" s="14">
        <v>5.5</v>
      </c>
      <c r="F279" s="14">
        <v>2.6</v>
      </c>
      <c r="G279" s="14">
        <v>4.4000000000000004</v>
      </c>
      <c r="H279" s="14">
        <v>1.2</v>
      </c>
      <c r="I279" s="14">
        <v>1</v>
      </c>
      <c r="J279" s="31"/>
      <c r="K279" s="100">
        <f t="shared" si="83"/>
        <v>0.2156731967250877</v>
      </c>
      <c r="L279" s="90">
        <f t="shared" si="84"/>
        <v>-0.4358513507684581</v>
      </c>
      <c r="M279" s="90">
        <f t="shared" si="85"/>
        <v>-0.70004476589783449</v>
      </c>
      <c r="N279" s="90">
        <f t="shared" si="86"/>
        <v>1.3395941672856115</v>
      </c>
      <c r="O279" s="90">
        <f t="shared" si="87"/>
        <v>0.92473101502488997</v>
      </c>
      <c r="P279" s="100">
        <f t="shared" si="88"/>
        <v>3.0022659302507582</v>
      </c>
      <c r="Q279" s="100">
        <f t="shared" si="89"/>
        <v>0.95267638906851382</v>
      </c>
      <c r="R279" s="22">
        <f t="shared" si="90"/>
        <v>1</v>
      </c>
      <c r="S279" s="29">
        <f t="shared" si="81"/>
        <v>0</v>
      </c>
      <c r="T279" s="19">
        <f t="shared" si="91"/>
        <v>0</v>
      </c>
      <c r="U279" s="51">
        <f t="shared" si="82"/>
        <v>0</v>
      </c>
      <c r="V279" s="51">
        <f t="shared" si="80"/>
        <v>0</v>
      </c>
      <c r="W279" s="47">
        <f t="shared" si="97"/>
        <v>1</v>
      </c>
      <c r="X279" s="47">
        <f t="shared" si="98"/>
        <v>35</v>
      </c>
      <c r="Y279" s="32"/>
      <c r="Z279" s="20">
        <f t="shared" si="92"/>
        <v>-4.2670835639458905E-3</v>
      </c>
      <c r="AA279" s="20">
        <f t="shared" si="93"/>
        <v>-2.3468959601702397E-2</v>
      </c>
      <c r="AB279" s="20">
        <f t="shared" si="94"/>
        <v>-1.1094417266259315E-2</v>
      </c>
      <c r="AC279" s="20">
        <f t="shared" si="95"/>
        <v>-1.8775167681361921E-2</v>
      </c>
      <c r="AD279" s="41">
        <f t="shared" si="96"/>
        <v>-5.1205002767350681E-3</v>
      </c>
    </row>
    <row r="280" spans="1:30" ht="15" thickBot="1">
      <c r="A280" s="64"/>
      <c r="B280" s="67"/>
      <c r="C280" s="14">
        <v>36</v>
      </c>
      <c r="D280" s="15">
        <v>1</v>
      </c>
      <c r="E280" s="14">
        <v>5.4</v>
      </c>
      <c r="F280" s="14">
        <v>3.9</v>
      </c>
      <c r="G280" s="14">
        <v>1.7</v>
      </c>
      <c r="H280" s="14">
        <v>0.4</v>
      </c>
      <c r="I280" s="14">
        <v>0</v>
      </c>
      <c r="J280" s="31"/>
      <c r="K280" s="100">
        <f t="shared" si="83"/>
        <v>0.21609990508148227</v>
      </c>
      <c r="L280" s="90">
        <f t="shared" si="84"/>
        <v>-0.43350445480828786</v>
      </c>
      <c r="M280" s="90">
        <f t="shared" si="85"/>
        <v>-0.69893532417120852</v>
      </c>
      <c r="N280" s="90">
        <f t="shared" si="86"/>
        <v>1.3414716840537477</v>
      </c>
      <c r="O280" s="90">
        <f t="shared" si="87"/>
        <v>0.92524306505256348</v>
      </c>
      <c r="P280" s="100">
        <f t="shared" si="88"/>
        <v>-2.2000728262385891</v>
      </c>
      <c r="Q280" s="100">
        <f t="shared" si="89"/>
        <v>9.9743949490121456E-2</v>
      </c>
      <c r="R280" s="22">
        <f t="shared" si="90"/>
        <v>0</v>
      </c>
      <c r="S280" s="29">
        <f t="shared" si="81"/>
        <v>0</v>
      </c>
      <c r="T280" s="19">
        <f t="shared" si="91"/>
        <v>0</v>
      </c>
      <c r="U280" s="51">
        <f t="shared" si="82"/>
        <v>0</v>
      </c>
      <c r="V280" s="51">
        <f t="shared" si="80"/>
        <v>0</v>
      </c>
      <c r="W280" s="47">
        <f t="shared" si="97"/>
        <v>1</v>
      </c>
      <c r="X280" s="47">
        <f t="shared" si="98"/>
        <v>36</v>
      </c>
      <c r="Y280" s="32"/>
      <c r="Z280" s="20">
        <f t="shared" si="92"/>
        <v>1.7913034646824644E-2</v>
      </c>
      <c r="AA280" s="20">
        <f t="shared" si="93"/>
        <v>9.6730387092853087E-2</v>
      </c>
      <c r="AB280" s="20">
        <f t="shared" si="94"/>
        <v>6.9860835122616108E-2</v>
      </c>
      <c r="AC280" s="20">
        <f t="shared" si="95"/>
        <v>3.0452158899601893E-2</v>
      </c>
      <c r="AD280" s="41">
        <f t="shared" si="96"/>
        <v>7.1652138587298582E-3</v>
      </c>
    </row>
    <row r="281" spans="1:30" ht="15" thickBot="1">
      <c r="A281" s="64"/>
      <c r="B281" s="67"/>
      <c r="C281" s="14">
        <v>37</v>
      </c>
      <c r="D281" s="15">
        <v>1</v>
      </c>
      <c r="E281" s="14">
        <v>4.8</v>
      </c>
      <c r="F281" s="14">
        <v>3</v>
      </c>
      <c r="G281" s="14">
        <v>1.4</v>
      </c>
      <c r="H281" s="14">
        <v>0.3</v>
      </c>
      <c r="I281" s="14">
        <v>0</v>
      </c>
      <c r="J281" s="31"/>
      <c r="K281" s="100">
        <f t="shared" si="83"/>
        <v>0.21430860161679982</v>
      </c>
      <c r="L281" s="90">
        <f t="shared" si="84"/>
        <v>-0.44317749351757318</v>
      </c>
      <c r="M281" s="90">
        <f t="shared" si="85"/>
        <v>-0.70592140768347011</v>
      </c>
      <c r="N281" s="90">
        <f t="shared" si="86"/>
        <v>1.3384264681637876</v>
      </c>
      <c r="O281" s="90">
        <f t="shared" si="87"/>
        <v>0.92452654366669051</v>
      </c>
      <c r="P281" s="100">
        <f t="shared" si="88"/>
        <v>-1.8795525717886514</v>
      </c>
      <c r="Q281" s="100">
        <f t="shared" si="89"/>
        <v>0.13244027452154516</v>
      </c>
      <c r="R281" s="22">
        <f t="shared" si="90"/>
        <v>0</v>
      </c>
      <c r="S281" s="29">
        <f t="shared" si="81"/>
        <v>0</v>
      </c>
      <c r="T281" s="19">
        <f t="shared" si="91"/>
        <v>0</v>
      </c>
      <c r="U281" s="51">
        <f t="shared" si="82"/>
        <v>0</v>
      </c>
      <c r="V281" s="51">
        <f t="shared" si="80"/>
        <v>0</v>
      </c>
      <c r="W281" s="47">
        <f t="shared" si="97"/>
        <v>1</v>
      </c>
      <c r="X281" s="47">
        <f t="shared" si="98"/>
        <v>37</v>
      </c>
      <c r="Y281" s="32"/>
      <c r="Z281" s="20">
        <f t="shared" si="92"/>
        <v>3.0434734877826764E-2</v>
      </c>
      <c r="AA281" s="20">
        <f t="shared" si="93"/>
        <v>0.14608672741356846</v>
      </c>
      <c r="AB281" s="20">
        <f t="shared" si="94"/>
        <v>9.1304204633480296E-2</v>
      </c>
      <c r="AC281" s="20">
        <f t="shared" si="95"/>
        <v>4.2608628828957468E-2</v>
      </c>
      <c r="AD281" s="41">
        <f t="shared" si="96"/>
        <v>9.1304204633480286E-3</v>
      </c>
    </row>
    <row r="282" spans="1:30" ht="15" thickBot="1">
      <c r="A282" s="64"/>
      <c r="B282" s="67"/>
      <c r="C282" s="14">
        <v>38</v>
      </c>
      <c r="D282" s="15">
        <v>1</v>
      </c>
      <c r="E282" s="14">
        <v>6.7</v>
      </c>
      <c r="F282" s="14">
        <v>3.1</v>
      </c>
      <c r="G282" s="14">
        <v>4.4000000000000004</v>
      </c>
      <c r="H282" s="14">
        <v>1.4</v>
      </c>
      <c r="I282" s="14">
        <v>1</v>
      </c>
      <c r="J282" s="31"/>
      <c r="K282" s="100">
        <f t="shared" si="83"/>
        <v>0.21126512812901715</v>
      </c>
      <c r="L282" s="90">
        <f t="shared" si="84"/>
        <v>-0.45778616625893004</v>
      </c>
      <c r="M282" s="90">
        <f t="shared" si="85"/>
        <v>-0.71505182814681811</v>
      </c>
      <c r="N282" s="90">
        <f t="shared" si="86"/>
        <v>1.3341656052808919</v>
      </c>
      <c r="O282" s="90">
        <f t="shared" si="87"/>
        <v>0.92361350162035571</v>
      </c>
      <c r="P282" s="100">
        <f t="shared" si="88"/>
        <v>2.0908247124434722</v>
      </c>
      <c r="Q282" s="100">
        <f t="shared" si="89"/>
        <v>0.89000818569145934</v>
      </c>
      <c r="R282" s="22">
        <f t="shared" si="90"/>
        <v>1</v>
      </c>
      <c r="S282" s="29">
        <f t="shared" si="81"/>
        <v>0</v>
      </c>
      <c r="T282" s="19">
        <f t="shared" si="91"/>
        <v>0</v>
      </c>
      <c r="U282" s="51">
        <f t="shared" si="82"/>
        <v>0</v>
      </c>
      <c r="V282" s="51">
        <f t="shared" si="80"/>
        <v>0</v>
      </c>
      <c r="W282" s="47">
        <f t="shared" si="97"/>
        <v>1</v>
      </c>
      <c r="X282" s="47">
        <f t="shared" si="98"/>
        <v>38</v>
      </c>
      <c r="Y282" s="32"/>
      <c r="Z282" s="20">
        <f t="shared" si="92"/>
        <v>-2.1534992666746362E-2</v>
      </c>
      <c r="AA282" s="20">
        <f t="shared" si="93"/>
        <v>-0.14428445086720063</v>
      </c>
      <c r="AB282" s="20">
        <f t="shared" si="94"/>
        <v>-6.6758477266913724E-2</v>
      </c>
      <c r="AC282" s="20">
        <f t="shared" si="95"/>
        <v>-9.4753967733683997E-2</v>
      </c>
      <c r="AD282" s="41">
        <f t="shared" si="96"/>
        <v>-3.0148989733444907E-2</v>
      </c>
    </row>
    <row r="283" spans="1:30" ht="15" thickBot="1">
      <c r="A283" s="64"/>
      <c r="B283" s="67"/>
      <c r="C283" s="14">
        <v>39</v>
      </c>
      <c r="D283" s="15">
        <v>1</v>
      </c>
      <c r="E283" s="14">
        <v>6.1</v>
      </c>
      <c r="F283" s="14">
        <v>3</v>
      </c>
      <c r="G283" s="14">
        <v>4.5999999999999996</v>
      </c>
      <c r="H283" s="14">
        <v>1.4</v>
      </c>
      <c r="I283" s="14">
        <v>1</v>
      </c>
      <c r="J283" s="31"/>
      <c r="K283" s="100">
        <f t="shared" si="83"/>
        <v>0.21341862739569178</v>
      </c>
      <c r="L283" s="90">
        <f t="shared" si="84"/>
        <v>-0.44335772117220995</v>
      </c>
      <c r="M283" s="90">
        <f t="shared" si="85"/>
        <v>-0.70837598042012673</v>
      </c>
      <c r="N283" s="90">
        <f t="shared" si="86"/>
        <v>1.3436410020542604</v>
      </c>
      <c r="O283" s="90">
        <f t="shared" si="87"/>
        <v>0.92662840059370022</v>
      </c>
      <c r="P283" s="100">
        <f t="shared" si="88"/>
        <v>2.8618369572656084</v>
      </c>
      <c r="Q283" s="100">
        <f t="shared" si="89"/>
        <v>0.94592733470332424</v>
      </c>
      <c r="R283" s="22">
        <f t="shared" si="90"/>
        <v>1</v>
      </c>
      <c r="S283" s="29">
        <f t="shared" si="81"/>
        <v>0</v>
      </c>
      <c r="T283" s="19">
        <f t="shared" si="91"/>
        <v>0</v>
      </c>
      <c r="U283" s="51">
        <f t="shared" si="82"/>
        <v>0</v>
      </c>
      <c r="V283" s="51">
        <f t="shared" si="80"/>
        <v>0</v>
      </c>
      <c r="W283" s="47">
        <f t="shared" si="97"/>
        <v>1</v>
      </c>
      <c r="X283" s="47">
        <f t="shared" si="98"/>
        <v>39</v>
      </c>
      <c r="Y283" s="32"/>
      <c r="Z283" s="20">
        <f t="shared" si="92"/>
        <v>-5.5315052009751358E-3</v>
      </c>
      <c r="AA283" s="20">
        <f t="shared" si="93"/>
        <v>-3.3742181725948325E-2</v>
      </c>
      <c r="AB283" s="20">
        <f t="shared" si="94"/>
        <v>-1.6594515602925408E-2</v>
      </c>
      <c r="AC283" s="20">
        <f t="shared" si="95"/>
        <v>-2.5444923924485621E-2</v>
      </c>
      <c r="AD283" s="41">
        <f t="shared" si="96"/>
        <v>-7.7441072813651899E-3</v>
      </c>
    </row>
    <row r="284" spans="1:30" ht="15" thickBot="1">
      <c r="A284" s="64"/>
      <c r="B284" s="67"/>
      <c r="C284" s="14">
        <v>40</v>
      </c>
      <c r="D284" s="15">
        <v>1</v>
      </c>
      <c r="E284" s="14">
        <v>4.8</v>
      </c>
      <c r="F284" s="14">
        <v>3.4</v>
      </c>
      <c r="G284" s="14">
        <v>1.6</v>
      </c>
      <c r="H284" s="14">
        <v>0.2</v>
      </c>
      <c r="I284" s="14">
        <v>0</v>
      </c>
      <c r="J284" s="31"/>
      <c r="K284" s="100">
        <f t="shared" si="83"/>
        <v>0.21397177791578931</v>
      </c>
      <c r="L284" s="90">
        <f t="shared" si="84"/>
        <v>-0.43998350299961514</v>
      </c>
      <c r="M284" s="90">
        <f t="shared" si="85"/>
        <v>-0.70671652885983416</v>
      </c>
      <c r="N284" s="90">
        <f t="shared" si="86"/>
        <v>1.3461854944467089</v>
      </c>
      <c r="O284" s="90">
        <f t="shared" si="87"/>
        <v>0.92740281132183677</v>
      </c>
      <c r="P284" s="100">
        <f t="shared" si="88"/>
        <v>-1.9614078812266975</v>
      </c>
      <c r="Q284" s="100">
        <f t="shared" si="89"/>
        <v>0.1233147632788472</v>
      </c>
      <c r="R284" s="22">
        <f t="shared" si="90"/>
        <v>0</v>
      </c>
      <c r="S284" s="29">
        <f t="shared" si="81"/>
        <v>0</v>
      </c>
      <c r="T284" s="19">
        <f t="shared" si="91"/>
        <v>0</v>
      </c>
      <c r="U284" s="51">
        <f t="shared" si="82"/>
        <v>0</v>
      </c>
      <c r="V284" s="51">
        <f t="shared" si="80"/>
        <v>0</v>
      </c>
      <c r="W284" s="47">
        <f t="shared" si="97"/>
        <v>1</v>
      </c>
      <c r="X284" s="47">
        <f t="shared" si="98"/>
        <v>40</v>
      </c>
      <c r="Y284" s="32"/>
      <c r="Z284" s="20">
        <f t="shared" si="92"/>
        <v>2.6662682182761022E-2</v>
      </c>
      <c r="AA284" s="20">
        <f t="shared" si="93"/>
        <v>0.1279808744772529</v>
      </c>
      <c r="AB284" s="20">
        <f t="shared" si="94"/>
        <v>9.0653119421387471E-2</v>
      </c>
      <c r="AC284" s="20">
        <f t="shared" si="95"/>
        <v>4.2660291492417637E-2</v>
      </c>
      <c r="AD284" s="41">
        <f t="shared" si="96"/>
        <v>5.3325364365522047E-3</v>
      </c>
    </row>
    <row r="285" spans="1:30" ht="15" thickBot="1">
      <c r="A285" s="64"/>
      <c r="B285" s="67"/>
      <c r="C285" s="14">
        <v>41</v>
      </c>
      <c r="D285" s="15">
        <v>1</v>
      </c>
      <c r="E285" s="14">
        <v>4.9000000000000004</v>
      </c>
      <c r="F285" s="14">
        <v>3.1</v>
      </c>
      <c r="G285" s="14">
        <v>1.5</v>
      </c>
      <c r="H285" s="14">
        <v>0.1</v>
      </c>
      <c r="I285" s="14">
        <v>0</v>
      </c>
      <c r="J285" s="31"/>
      <c r="K285" s="100">
        <f t="shared" si="83"/>
        <v>0.21130550969751322</v>
      </c>
      <c r="L285" s="90">
        <f t="shared" si="84"/>
        <v>-0.45278159044734045</v>
      </c>
      <c r="M285" s="90">
        <f t="shared" si="85"/>
        <v>-0.71578184080197294</v>
      </c>
      <c r="N285" s="90">
        <f t="shared" si="86"/>
        <v>1.3419194652974671</v>
      </c>
      <c r="O285" s="90">
        <f t="shared" si="87"/>
        <v>0.92686955767818158</v>
      </c>
      <c r="P285" s="100">
        <f t="shared" si="88"/>
        <v>-2.1206818362665523</v>
      </c>
      <c r="Q285" s="100">
        <f t="shared" si="89"/>
        <v>0.10710284776803243</v>
      </c>
      <c r="R285" s="22">
        <f t="shared" si="90"/>
        <v>0</v>
      </c>
      <c r="S285" s="29">
        <f t="shared" si="81"/>
        <v>0</v>
      </c>
      <c r="T285" s="19">
        <f t="shared" si="91"/>
        <v>0</v>
      </c>
      <c r="U285" s="51">
        <f t="shared" si="82"/>
        <v>0</v>
      </c>
      <c r="V285" s="51">
        <f t="shared" si="80"/>
        <v>0</v>
      </c>
      <c r="W285" s="47">
        <f t="shared" si="97"/>
        <v>1</v>
      </c>
      <c r="X285" s="47">
        <f t="shared" si="98"/>
        <v>41</v>
      </c>
      <c r="Y285" s="32"/>
      <c r="Z285" s="20">
        <f t="shared" si="92"/>
        <v>2.0484882182431764E-2</v>
      </c>
      <c r="AA285" s="20">
        <f t="shared" si="93"/>
        <v>0.10037592269391565</v>
      </c>
      <c r="AB285" s="20">
        <f t="shared" si="94"/>
        <v>6.3503134765538469E-2</v>
      </c>
      <c r="AC285" s="20">
        <f t="shared" si="95"/>
        <v>3.0727323273647647E-2</v>
      </c>
      <c r="AD285" s="41">
        <f t="shared" si="96"/>
        <v>2.0484882182431764E-3</v>
      </c>
    </row>
    <row r="286" spans="1:30" ht="15" thickBot="1">
      <c r="A286" s="64"/>
      <c r="B286" s="67"/>
      <c r="C286" s="14">
        <v>42</v>
      </c>
      <c r="D286" s="15">
        <v>1</v>
      </c>
      <c r="E286" s="14">
        <v>5.6</v>
      </c>
      <c r="F286" s="14">
        <v>3</v>
      </c>
      <c r="G286" s="14">
        <v>4.0999999999999996</v>
      </c>
      <c r="H286" s="14">
        <v>1.3</v>
      </c>
      <c r="I286" s="14">
        <v>1</v>
      </c>
      <c r="J286" s="31"/>
      <c r="K286" s="100">
        <f t="shared" si="83"/>
        <v>0.20925702147927003</v>
      </c>
      <c r="L286" s="90">
        <f t="shared" si="84"/>
        <v>-0.462819182716732</v>
      </c>
      <c r="M286" s="90">
        <f t="shared" si="85"/>
        <v>-0.72213215427852673</v>
      </c>
      <c r="N286" s="90">
        <f t="shared" si="86"/>
        <v>1.3388467329701024</v>
      </c>
      <c r="O286" s="90">
        <f t="shared" si="87"/>
        <v>0.92666470885635721</v>
      </c>
      <c r="P286" s="100">
        <f t="shared" si="88"/>
        <v>2.1450088621206733</v>
      </c>
      <c r="Q286" s="100">
        <f t="shared" si="89"/>
        <v>0.89520145199713752</v>
      </c>
      <c r="R286" s="22">
        <f t="shared" si="90"/>
        <v>1</v>
      </c>
      <c r="S286" s="29">
        <f t="shared" si="81"/>
        <v>0</v>
      </c>
      <c r="T286" s="19">
        <f t="shared" si="91"/>
        <v>0</v>
      </c>
      <c r="U286" s="51">
        <f t="shared" si="82"/>
        <v>0</v>
      </c>
      <c r="V286" s="51">
        <f t="shared" si="80"/>
        <v>0</v>
      </c>
      <c r="W286" s="47">
        <f t="shared" si="97"/>
        <v>1</v>
      </c>
      <c r="X286" s="47">
        <f t="shared" si="98"/>
        <v>42</v>
      </c>
      <c r="Y286" s="32"/>
      <c r="Z286" s="20">
        <f t="shared" si="92"/>
        <v>-1.96635218257467E-2</v>
      </c>
      <c r="AA286" s="20">
        <f t="shared" si="93"/>
        <v>-0.11011572222418151</v>
      </c>
      <c r="AB286" s="20">
        <f t="shared" si="94"/>
        <v>-5.8990565477240103E-2</v>
      </c>
      <c r="AC286" s="20">
        <f t="shared" si="95"/>
        <v>-8.0620439485561468E-2</v>
      </c>
      <c r="AD286" s="41">
        <f t="shared" si="96"/>
        <v>-2.5562578373470712E-2</v>
      </c>
    </row>
    <row r="287" spans="1:30" ht="15" thickBot="1">
      <c r="A287" s="64"/>
      <c r="B287" s="67"/>
      <c r="C287" s="14">
        <v>43</v>
      </c>
      <c r="D287" s="15">
        <v>1</v>
      </c>
      <c r="E287" s="14">
        <v>7</v>
      </c>
      <c r="F287" s="14">
        <v>3.2</v>
      </c>
      <c r="G287" s="14">
        <v>4.7</v>
      </c>
      <c r="H287" s="14">
        <v>1.4</v>
      </c>
      <c r="I287" s="14">
        <v>1</v>
      </c>
      <c r="J287" s="31"/>
      <c r="K287" s="100">
        <f t="shared" si="83"/>
        <v>0.21122337366184471</v>
      </c>
      <c r="L287" s="90">
        <f t="shared" si="84"/>
        <v>-0.45180761049431384</v>
      </c>
      <c r="M287" s="90">
        <f t="shared" si="85"/>
        <v>-0.71623309773080268</v>
      </c>
      <c r="N287" s="90">
        <f t="shared" si="86"/>
        <v>1.3469087769186585</v>
      </c>
      <c r="O287" s="90">
        <f t="shared" si="87"/>
        <v>0.92922096669370424</v>
      </c>
      <c r="P287" s="100">
        <f t="shared" si="88"/>
        <v>2.3880047923519592</v>
      </c>
      <c r="Q287" s="100">
        <f t="shared" si="89"/>
        <v>0.91590802364576596</v>
      </c>
      <c r="R287" s="22">
        <f t="shared" si="90"/>
        <v>1</v>
      </c>
      <c r="S287" s="29">
        <f t="shared" si="81"/>
        <v>0</v>
      </c>
      <c r="T287" s="19">
        <f t="shared" si="91"/>
        <v>0</v>
      </c>
      <c r="U287" s="51">
        <f t="shared" si="82"/>
        <v>0</v>
      </c>
      <c r="V287" s="51">
        <f t="shared" si="80"/>
        <v>0</v>
      </c>
      <c r="W287" s="47">
        <f t="shared" si="97"/>
        <v>1</v>
      </c>
      <c r="X287" s="47">
        <f t="shared" si="98"/>
        <v>43</v>
      </c>
      <c r="Y287" s="32"/>
      <c r="Z287" s="20">
        <f t="shared" si="92"/>
        <v>-1.2953614798169619E-2</v>
      </c>
      <c r="AA287" s="20">
        <f t="shared" si="93"/>
        <v>-9.0675303587187339E-2</v>
      </c>
      <c r="AB287" s="20">
        <f t="shared" si="94"/>
        <v>-4.1451567354142786E-2</v>
      </c>
      <c r="AC287" s="20">
        <f t="shared" si="95"/>
        <v>-6.088198955139721E-2</v>
      </c>
      <c r="AD287" s="41">
        <f t="shared" si="96"/>
        <v>-1.8135060717437465E-2</v>
      </c>
    </row>
    <row r="288" spans="1:30" ht="15" thickBot="1">
      <c r="A288" s="64"/>
      <c r="B288" s="67"/>
      <c r="C288" s="14">
        <v>44</v>
      </c>
      <c r="D288" s="15">
        <v>1</v>
      </c>
      <c r="E288" s="14">
        <v>5.7</v>
      </c>
      <c r="F288" s="14">
        <v>3</v>
      </c>
      <c r="G288" s="14">
        <v>4.2</v>
      </c>
      <c r="H288" s="14">
        <v>1.2</v>
      </c>
      <c r="I288" s="14">
        <v>1</v>
      </c>
      <c r="J288" s="31"/>
      <c r="K288" s="100">
        <f t="shared" si="83"/>
        <v>0.21251873514166167</v>
      </c>
      <c r="L288" s="90">
        <f t="shared" si="84"/>
        <v>-0.44274008013559513</v>
      </c>
      <c r="M288" s="90">
        <f t="shared" si="85"/>
        <v>-0.71208794099538841</v>
      </c>
      <c r="N288" s="90">
        <f t="shared" si="86"/>
        <v>1.3529969758737983</v>
      </c>
      <c r="O288" s="90">
        <f t="shared" si="87"/>
        <v>0.93103447276544804</v>
      </c>
      <c r="P288" s="100">
        <f t="shared" si="88"/>
        <v>2.352465121371095</v>
      </c>
      <c r="Q288" s="100">
        <f t="shared" si="89"/>
        <v>0.91312996917891842</v>
      </c>
      <c r="R288" s="22">
        <f t="shared" si="90"/>
        <v>1</v>
      </c>
      <c r="S288" s="29">
        <f t="shared" si="81"/>
        <v>0</v>
      </c>
      <c r="T288" s="19">
        <f t="shared" si="91"/>
        <v>0</v>
      </c>
      <c r="U288" s="51">
        <f t="shared" si="82"/>
        <v>0</v>
      </c>
      <c r="V288" s="51">
        <f t="shared" si="80"/>
        <v>0</v>
      </c>
      <c r="W288" s="47">
        <f t="shared" si="97"/>
        <v>1</v>
      </c>
      <c r="X288" s="47">
        <f t="shared" si="98"/>
        <v>44</v>
      </c>
      <c r="Y288" s="32"/>
      <c r="Z288" s="20">
        <f t="shared" si="92"/>
        <v>-1.3781692116776144E-2</v>
      </c>
      <c r="AA288" s="20">
        <f t="shared" si="93"/>
        <v>-7.8555645065624027E-2</v>
      </c>
      <c r="AB288" s="20">
        <f t="shared" si="94"/>
        <v>-4.1345076350328434E-2</v>
      </c>
      <c r="AC288" s="20">
        <f t="shared" si="95"/>
        <v>-5.7883106890459807E-2</v>
      </c>
      <c r="AD288" s="41">
        <f t="shared" si="96"/>
        <v>-1.6538030540131372E-2</v>
      </c>
    </row>
    <row r="289" spans="1:30" ht="15" thickBot="1">
      <c r="A289" s="64"/>
      <c r="B289" s="67"/>
      <c r="C289" s="14">
        <v>45</v>
      </c>
      <c r="D289" s="15">
        <v>1</v>
      </c>
      <c r="E289" s="14">
        <v>4.5999999999999996</v>
      </c>
      <c r="F289" s="14">
        <v>3.1</v>
      </c>
      <c r="G289" s="14">
        <v>1.5</v>
      </c>
      <c r="H289" s="14">
        <v>0.2</v>
      </c>
      <c r="I289" s="14">
        <v>0</v>
      </c>
      <c r="J289" s="31"/>
      <c r="K289" s="100">
        <f t="shared" si="83"/>
        <v>0.21389690435333927</v>
      </c>
      <c r="L289" s="90">
        <f t="shared" si="84"/>
        <v>-0.43488451562903274</v>
      </c>
      <c r="M289" s="90">
        <f t="shared" si="85"/>
        <v>-0.70795343336035554</v>
      </c>
      <c r="N289" s="90">
        <f t="shared" si="86"/>
        <v>1.3587852865628443</v>
      </c>
      <c r="O289" s="90">
        <f t="shared" si="87"/>
        <v>0.93268827581946123</v>
      </c>
      <c r="P289" s="100">
        <f t="shared" si="88"/>
        <v>-1.7565119259491546</v>
      </c>
      <c r="Q289" s="100">
        <f t="shared" si="89"/>
        <v>0.14722773487293536</v>
      </c>
      <c r="R289" s="22">
        <f t="shared" si="90"/>
        <v>0</v>
      </c>
      <c r="S289" s="29">
        <f t="shared" si="81"/>
        <v>0</v>
      </c>
      <c r="T289" s="19">
        <f t="shared" si="91"/>
        <v>0</v>
      </c>
      <c r="U289" s="51">
        <f t="shared" si="82"/>
        <v>0</v>
      </c>
      <c r="V289" s="51">
        <f t="shared" si="80"/>
        <v>0</v>
      </c>
      <c r="W289" s="47">
        <f t="shared" si="97"/>
        <v>1</v>
      </c>
      <c r="X289" s="47">
        <f t="shared" si="98"/>
        <v>45</v>
      </c>
      <c r="Y289" s="32"/>
      <c r="Z289" s="20">
        <f t="shared" si="92"/>
        <v>3.6969393327475016E-2</v>
      </c>
      <c r="AA289" s="20">
        <f t="shared" si="93"/>
        <v>0.17005920930638505</v>
      </c>
      <c r="AB289" s="20">
        <f t="shared" si="94"/>
        <v>0.11460511931517255</v>
      </c>
      <c r="AC289" s="20">
        <f t="shared" si="95"/>
        <v>5.5454089991212527E-2</v>
      </c>
      <c r="AD289" s="41">
        <f t="shared" si="96"/>
        <v>7.3938786654950033E-3</v>
      </c>
    </row>
    <row r="290" spans="1:30" ht="15" thickBot="1">
      <c r="A290" s="64"/>
      <c r="B290" s="67"/>
      <c r="C290" s="14">
        <v>46</v>
      </c>
      <c r="D290" s="15">
        <v>1</v>
      </c>
      <c r="E290" s="14">
        <v>5.2</v>
      </c>
      <c r="F290" s="14">
        <v>4.0999999999999996</v>
      </c>
      <c r="G290" s="14">
        <v>1.5</v>
      </c>
      <c r="H290" s="14">
        <v>0.1</v>
      </c>
      <c r="I290" s="14">
        <v>0</v>
      </c>
      <c r="J290" s="31"/>
      <c r="K290" s="100">
        <f t="shared" si="83"/>
        <v>0.21019996502059177</v>
      </c>
      <c r="L290" s="90">
        <f t="shared" si="84"/>
        <v>-0.45189043655967126</v>
      </c>
      <c r="M290" s="90">
        <f t="shared" si="85"/>
        <v>-0.71941394529187275</v>
      </c>
      <c r="N290" s="90">
        <f t="shared" si="86"/>
        <v>1.3532398775637231</v>
      </c>
      <c r="O290" s="90">
        <f t="shared" si="87"/>
        <v>0.93194888795291175</v>
      </c>
      <c r="P290" s="100">
        <f t="shared" si="88"/>
        <v>-2.9661727756455014</v>
      </c>
      <c r="Q290" s="100">
        <f t="shared" si="89"/>
        <v>4.8977683378167873E-2</v>
      </c>
      <c r="R290" s="22">
        <f t="shared" si="90"/>
        <v>0</v>
      </c>
      <c r="S290" s="29">
        <f t="shared" si="81"/>
        <v>0</v>
      </c>
      <c r="T290" s="19">
        <f t="shared" si="91"/>
        <v>0</v>
      </c>
      <c r="U290" s="51">
        <f t="shared" si="82"/>
        <v>0</v>
      </c>
      <c r="V290" s="51">
        <f t="shared" si="80"/>
        <v>0</v>
      </c>
      <c r="W290" s="47">
        <f t="shared" si="97"/>
        <v>1</v>
      </c>
      <c r="X290" s="47">
        <f t="shared" si="98"/>
        <v>46</v>
      </c>
      <c r="Y290" s="32"/>
      <c r="Z290" s="20">
        <f t="shared" si="92"/>
        <v>4.5626502850391716E-3</v>
      </c>
      <c r="AA290" s="20">
        <f t="shared" si="93"/>
        <v>2.3725781482203695E-2</v>
      </c>
      <c r="AB290" s="20">
        <f t="shared" si="94"/>
        <v>1.8706866168660602E-2</v>
      </c>
      <c r="AC290" s="20">
        <f t="shared" si="95"/>
        <v>6.8439754275587579E-3</v>
      </c>
      <c r="AD290" s="41">
        <f t="shared" si="96"/>
        <v>4.5626502850391719E-4</v>
      </c>
    </row>
    <row r="291" spans="1:30" ht="15" thickBot="1">
      <c r="A291" s="64"/>
      <c r="B291" s="67"/>
      <c r="C291" s="14">
        <v>47</v>
      </c>
      <c r="D291" s="15">
        <v>1</v>
      </c>
      <c r="E291" s="14">
        <v>5.5</v>
      </c>
      <c r="F291" s="14">
        <v>2.4</v>
      </c>
      <c r="G291" s="14">
        <v>3.7</v>
      </c>
      <c r="H291" s="14">
        <v>1</v>
      </c>
      <c r="I291" s="14">
        <v>1</v>
      </c>
      <c r="J291" s="31"/>
      <c r="K291" s="100">
        <f t="shared" si="83"/>
        <v>0.20974369999208786</v>
      </c>
      <c r="L291" s="90">
        <f t="shared" si="84"/>
        <v>-0.45426301470789165</v>
      </c>
      <c r="M291" s="90">
        <f t="shared" si="85"/>
        <v>-0.72128463190873882</v>
      </c>
      <c r="N291" s="90">
        <f t="shared" si="86"/>
        <v>1.3525554800209671</v>
      </c>
      <c r="O291" s="90">
        <f t="shared" si="87"/>
        <v>0.93190326145006142</v>
      </c>
      <c r="P291" s="100">
        <f t="shared" si="88"/>
        <v>1.9165725400453506</v>
      </c>
      <c r="Q291" s="100">
        <f t="shared" si="89"/>
        <v>0.87175573963874997</v>
      </c>
      <c r="R291" s="22">
        <f t="shared" si="90"/>
        <v>1</v>
      </c>
      <c r="S291" s="29">
        <f t="shared" si="81"/>
        <v>0</v>
      </c>
      <c r="T291" s="19">
        <f t="shared" si="91"/>
        <v>0</v>
      </c>
      <c r="U291" s="51">
        <f t="shared" si="82"/>
        <v>0</v>
      </c>
      <c r="V291" s="51">
        <f t="shared" si="80"/>
        <v>0</v>
      </c>
      <c r="W291" s="47">
        <f t="shared" si="97"/>
        <v>1</v>
      </c>
      <c r="X291" s="47">
        <f t="shared" si="98"/>
        <v>47</v>
      </c>
      <c r="Y291" s="32"/>
      <c r="Z291" s="20">
        <f t="shared" si="92"/>
        <v>-2.8674819010229884E-2</v>
      </c>
      <c r="AA291" s="20">
        <f t="shared" si="93"/>
        <v>-0.15771150455626437</v>
      </c>
      <c r="AB291" s="20">
        <f t="shared" si="94"/>
        <v>-6.8819565624551715E-2</v>
      </c>
      <c r="AC291" s="20">
        <f t="shared" si="95"/>
        <v>-0.10609683033785057</v>
      </c>
      <c r="AD291" s="41">
        <f t="shared" si="96"/>
        <v>-2.8674819010229884E-2</v>
      </c>
    </row>
    <row r="292" spans="1:30" ht="15" thickBot="1">
      <c r="A292" s="64"/>
      <c r="B292" s="67"/>
      <c r="C292" s="14">
        <v>48</v>
      </c>
      <c r="D292" s="15">
        <v>1</v>
      </c>
      <c r="E292" s="14">
        <v>5.0999999999999996</v>
      </c>
      <c r="F292" s="14">
        <v>3.3</v>
      </c>
      <c r="G292" s="14">
        <v>1.7</v>
      </c>
      <c r="H292" s="14">
        <v>0.5</v>
      </c>
      <c r="I292" s="14">
        <v>0</v>
      </c>
      <c r="J292" s="31"/>
      <c r="K292" s="100">
        <f t="shared" si="83"/>
        <v>0.21261118189311085</v>
      </c>
      <c r="L292" s="90">
        <f t="shared" si="84"/>
        <v>-0.43849186425226522</v>
      </c>
      <c r="M292" s="90">
        <f t="shared" si="85"/>
        <v>-0.71440267534628366</v>
      </c>
      <c r="N292" s="90">
        <f t="shared" si="86"/>
        <v>1.3631651630547521</v>
      </c>
      <c r="O292" s="90">
        <f t="shared" si="87"/>
        <v>0.93477074335108445</v>
      </c>
      <c r="P292" s="100">
        <f t="shared" si="88"/>
        <v>-1.5964600055675569</v>
      </c>
      <c r="Q292" s="100">
        <f t="shared" si="89"/>
        <v>0.16847695959416401</v>
      </c>
      <c r="R292" s="22">
        <f t="shared" si="90"/>
        <v>0</v>
      </c>
      <c r="S292" s="29">
        <f t="shared" si="81"/>
        <v>0</v>
      </c>
      <c r="T292" s="19">
        <f t="shared" si="91"/>
        <v>0</v>
      </c>
      <c r="U292" s="51">
        <f t="shared" si="82"/>
        <v>0</v>
      </c>
      <c r="V292" s="51">
        <f t="shared" si="80"/>
        <v>0</v>
      </c>
      <c r="W292" s="47">
        <f t="shared" si="97"/>
        <v>1</v>
      </c>
      <c r="X292" s="47">
        <f t="shared" si="98"/>
        <v>48</v>
      </c>
      <c r="Y292" s="32"/>
      <c r="Z292" s="20">
        <f t="shared" si="92"/>
        <v>4.7204708055287425E-2</v>
      </c>
      <c r="AA292" s="20">
        <f t="shared" si="93"/>
        <v>0.24074401108196586</v>
      </c>
      <c r="AB292" s="20">
        <f t="shared" si="94"/>
        <v>0.1557755365824485</v>
      </c>
      <c r="AC292" s="20">
        <f t="shared" si="95"/>
        <v>8.0248003693988615E-2</v>
      </c>
      <c r="AD292" s="41">
        <f t="shared" si="96"/>
        <v>2.3602354027643713E-2</v>
      </c>
    </row>
    <row r="293" spans="1:30" ht="15" thickBot="1">
      <c r="A293" s="64"/>
      <c r="B293" s="67"/>
      <c r="C293" s="14">
        <v>49</v>
      </c>
      <c r="D293" s="15">
        <v>1</v>
      </c>
      <c r="E293" s="14">
        <v>6</v>
      </c>
      <c r="F293" s="14">
        <v>2.7</v>
      </c>
      <c r="G293" s="14">
        <v>5.0999999999999996</v>
      </c>
      <c r="H293" s="14">
        <v>1.6</v>
      </c>
      <c r="I293" s="14">
        <v>1</v>
      </c>
      <c r="J293" s="31"/>
      <c r="K293" s="100">
        <f t="shared" si="83"/>
        <v>0.20789071108758211</v>
      </c>
      <c r="L293" s="90">
        <f t="shared" si="84"/>
        <v>-0.4625662653604618</v>
      </c>
      <c r="M293" s="90">
        <f t="shared" si="85"/>
        <v>-0.72998022900452852</v>
      </c>
      <c r="N293" s="90">
        <f t="shared" si="86"/>
        <v>1.3551403626853533</v>
      </c>
      <c r="O293" s="90">
        <f t="shared" si="87"/>
        <v>0.93241050794832003</v>
      </c>
      <c r="P293" s="100">
        <f t="shared" si="88"/>
        <v>3.864619163025198</v>
      </c>
      <c r="Q293" s="100">
        <f t="shared" si="89"/>
        <v>0.97945983841348094</v>
      </c>
      <c r="R293" s="22">
        <f t="shared" si="90"/>
        <v>1</v>
      </c>
      <c r="S293" s="29">
        <f t="shared" si="81"/>
        <v>0</v>
      </c>
      <c r="T293" s="19">
        <f t="shared" si="91"/>
        <v>0</v>
      </c>
      <c r="U293" s="51">
        <f t="shared" si="82"/>
        <v>0</v>
      </c>
      <c r="V293" s="51">
        <f t="shared" si="80"/>
        <v>0</v>
      </c>
      <c r="W293" s="47">
        <f t="shared" si="97"/>
        <v>1</v>
      </c>
      <c r="X293" s="47">
        <f t="shared" si="98"/>
        <v>49</v>
      </c>
      <c r="Y293" s="32"/>
      <c r="Z293" s="20">
        <f t="shared" si="92"/>
        <v>-8.2646476003743789E-4</v>
      </c>
      <c r="AA293" s="20">
        <f t="shared" si="93"/>
        <v>-4.9587885602246275E-3</v>
      </c>
      <c r="AB293" s="20">
        <f t="shared" si="94"/>
        <v>-2.2314548521010823E-3</v>
      </c>
      <c r="AC293" s="20">
        <f t="shared" si="95"/>
        <v>-4.2149702761909331E-3</v>
      </c>
      <c r="AD293" s="41">
        <f t="shared" si="96"/>
        <v>-1.3223436160599007E-3</v>
      </c>
    </row>
    <row r="294" spans="1:30" ht="15" thickBot="1">
      <c r="A294" s="64"/>
      <c r="B294" s="67"/>
      <c r="C294" s="14">
        <v>50</v>
      </c>
      <c r="D294" s="15">
        <v>1</v>
      </c>
      <c r="E294" s="14">
        <v>5.0999999999999996</v>
      </c>
      <c r="F294" s="14">
        <v>3.5</v>
      </c>
      <c r="G294" s="14">
        <v>1.4</v>
      </c>
      <c r="H294" s="14">
        <v>0.2</v>
      </c>
      <c r="I294" s="14">
        <v>0</v>
      </c>
      <c r="J294" s="31"/>
      <c r="K294" s="100">
        <f t="shared" si="83"/>
        <v>0.20797335756358587</v>
      </c>
      <c r="L294" s="90">
        <f t="shared" si="84"/>
        <v>-0.46207038650443932</v>
      </c>
      <c r="M294" s="90">
        <f t="shared" si="85"/>
        <v>-0.72975708351931845</v>
      </c>
      <c r="N294" s="90">
        <f t="shared" si="86"/>
        <v>1.3555618597129724</v>
      </c>
      <c r="O294" s="90">
        <f t="shared" si="87"/>
        <v>0.93254274230992606</v>
      </c>
      <c r="P294" s="100">
        <f t="shared" si="88"/>
        <v>-2.6184402538665226</v>
      </c>
      <c r="Q294" s="100">
        <f t="shared" si="89"/>
        <v>6.7961024969773978E-2</v>
      </c>
      <c r="R294" s="22">
        <f t="shared" si="90"/>
        <v>0</v>
      </c>
      <c r="S294" s="29">
        <f t="shared" si="81"/>
        <v>0</v>
      </c>
      <c r="T294" s="19">
        <f t="shared" si="91"/>
        <v>0</v>
      </c>
      <c r="U294" s="51">
        <f t="shared" si="82"/>
        <v>0</v>
      </c>
      <c r="V294" s="51">
        <f t="shared" si="80"/>
        <v>0</v>
      </c>
      <c r="W294" s="47">
        <f t="shared" si="97"/>
        <v>1</v>
      </c>
      <c r="X294" s="47">
        <f t="shared" si="98"/>
        <v>50</v>
      </c>
      <c r="Y294" s="32"/>
      <c r="Z294" s="20">
        <f t="shared" si="92"/>
        <v>8.60961853346787E-3</v>
      </c>
      <c r="AA294" s="20">
        <f t="shared" si="93"/>
        <v>4.3909054520686136E-2</v>
      </c>
      <c r="AB294" s="20">
        <f t="shared" si="94"/>
        <v>3.0133664867137547E-2</v>
      </c>
      <c r="AC294" s="20">
        <f t="shared" si="95"/>
        <v>1.2053465946855017E-2</v>
      </c>
      <c r="AD294" s="41">
        <f t="shared" si="96"/>
        <v>1.7219237066935741E-3</v>
      </c>
    </row>
    <row r="295" spans="1:30" ht="15" thickBot="1">
      <c r="A295" s="64"/>
      <c r="B295" s="67"/>
      <c r="C295" s="14">
        <v>51</v>
      </c>
      <c r="D295" s="15">
        <v>1</v>
      </c>
      <c r="E295" s="14">
        <v>5.7</v>
      </c>
      <c r="F295" s="14">
        <v>2.8</v>
      </c>
      <c r="G295" s="14">
        <v>4.5</v>
      </c>
      <c r="H295" s="14">
        <v>1.3</v>
      </c>
      <c r="I295" s="14">
        <v>1</v>
      </c>
      <c r="J295" s="31"/>
      <c r="K295" s="100">
        <f t="shared" si="83"/>
        <v>0.20711239571023909</v>
      </c>
      <c r="L295" s="90">
        <f t="shared" si="84"/>
        <v>-0.46646129195650793</v>
      </c>
      <c r="M295" s="90">
        <f t="shared" si="85"/>
        <v>-0.73277045000603225</v>
      </c>
      <c r="N295" s="90">
        <f t="shared" si="86"/>
        <v>1.3543565131182869</v>
      </c>
      <c r="O295" s="90">
        <f t="shared" si="87"/>
        <v>0.93237054993925672</v>
      </c>
      <c r="P295" s="100">
        <f t="shared" si="88"/>
        <v>2.8032117954945788</v>
      </c>
      <c r="Q295" s="100">
        <f t="shared" si="89"/>
        <v>0.94284913691223604</v>
      </c>
      <c r="R295" s="22">
        <f t="shared" si="90"/>
        <v>1</v>
      </c>
      <c r="S295" s="29">
        <f t="shared" si="81"/>
        <v>0</v>
      </c>
      <c r="T295" s="19">
        <f t="shared" si="91"/>
        <v>0</v>
      </c>
      <c r="U295" s="51">
        <f t="shared" si="82"/>
        <v>0</v>
      </c>
      <c r="V295" s="51">
        <f t="shared" ref="V295:V324" si="99">V294+U295</f>
        <v>0</v>
      </c>
      <c r="W295" s="47">
        <f t="shared" si="97"/>
        <v>1</v>
      </c>
      <c r="X295" s="47">
        <f t="shared" si="98"/>
        <v>51</v>
      </c>
      <c r="Y295" s="32"/>
      <c r="Z295" s="20">
        <f t="shared" si="92"/>
        <v>-6.1591075876450555E-3</v>
      </c>
      <c r="AA295" s="20">
        <f t="shared" si="93"/>
        <v>-3.5106913249576814E-2</v>
      </c>
      <c r="AB295" s="20">
        <f t="shared" si="94"/>
        <v>-1.7245501245406154E-2</v>
      </c>
      <c r="AC295" s="20">
        <f t="shared" si="95"/>
        <v>-2.7715984144402749E-2</v>
      </c>
      <c r="AD295" s="41">
        <f t="shared" si="96"/>
        <v>-8.0068398639385717E-3</v>
      </c>
    </row>
    <row r="296" spans="1:30" ht="15" thickBot="1">
      <c r="A296" s="64"/>
      <c r="B296" s="67"/>
      <c r="C296" s="14">
        <v>52</v>
      </c>
      <c r="D296" s="15">
        <v>1</v>
      </c>
      <c r="E296" s="14">
        <v>5.8</v>
      </c>
      <c r="F296" s="14">
        <v>2.7</v>
      </c>
      <c r="G296" s="14">
        <v>3.9</v>
      </c>
      <c r="H296" s="14">
        <v>1.2</v>
      </c>
      <c r="I296" s="14">
        <v>1</v>
      </c>
      <c r="J296" s="31"/>
      <c r="K296" s="100">
        <f t="shared" si="83"/>
        <v>0.20772830646900359</v>
      </c>
      <c r="L296" s="90">
        <f t="shared" si="84"/>
        <v>-0.46295060063155025</v>
      </c>
      <c r="M296" s="90">
        <f t="shared" si="85"/>
        <v>-0.7310458998814916</v>
      </c>
      <c r="N296" s="90">
        <f t="shared" si="86"/>
        <v>1.3571281115327272</v>
      </c>
      <c r="O296" s="90">
        <f t="shared" si="87"/>
        <v>0.9331712339256506</v>
      </c>
      <c r="P296" s="100">
        <f t="shared" si="88"/>
        <v>1.9613960088144002</v>
      </c>
      <c r="Q296" s="100">
        <f t="shared" si="89"/>
        <v>0.87668395320990455</v>
      </c>
      <c r="R296" s="22">
        <f t="shared" si="90"/>
        <v>1</v>
      </c>
      <c r="S296" s="29">
        <f t="shared" si="81"/>
        <v>0</v>
      </c>
      <c r="T296" s="19">
        <f t="shared" si="91"/>
        <v>0</v>
      </c>
      <c r="U296" s="51">
        <f t="shared" si="82"/>
        <v>0</v>
      </c>
      <c r="V296" s="51">
        <f t="shared" si="99"/>
        <v>0</v>
      </c>
      <c r="W296" s="47">
        <f t="shared" si="97"/>
        <v>1</v>
      </c>
      <c r="X296" s="47">
        <f t="shared" si="98"/>
        <v>52</v>
      </c>
      <c r="Y296" s="32"/>
      <c r="Z296" s="20">
        <f t="shared" si="92"/>
        <v>-2.6663198181859599E-2</v>
      </c>
      <c r="AA296" s="20">
        <f t="shared" si="93"/>
        <v>-0.15464654945478568</v>
      </c>
      <c r="AB296" s="20">
        <f t="shared" si="94"/>
        <v>-7.1990635091020924E-2</v>
      </c>
      <c r="AC296" s="20">
        <f t="shared" si="95"/>
        <v>-0.10398647290925243</v>
      </c>
      <c r="AD296" s="41">
        <f t="shared" si="96"/>
        <v>-3.1995837818231516E-2</v>
      </c>
    </row>
    <row r="297" spans="1:30" ht="15" thickBot="1">
      <c r="A297" s="64"/>
      <c r="B297" s="67"/>
      <c r="C297" s="14">
        <v>53</v>
      </c>
      <c r="D297" s="15">
        <v>1</v>
      </c>
      <c r="E297" s="14">
        <v>4.8</v>
      </c>
      <c r="F297" s="14">
        <v>3.1</v>
      </c>
      <c r="G297" s="14">
        <v>1.6</v>
      </c>
      <c r="H297" s="14">
        <v>0.2</v>
      </c>
      <c r="I297" s="14">
        <v>0</v>
      </c>
      <c r="J297" s="31"/>
      <c r="K297" s="100">
        <f t="shared" si="83"/>
        <v>0.21039462628718955</v>
      </c>
      <c r="L297" s="90">
        <f t="shared" si="84"/>
        <v>-0.4474859456860717</v>
      </c>
      <c r="M297" s="90">
        <f t="shared" si="85"/>
        <v>-0.72384683637238956</v>
      </c>
      <c r="N297" s="90">
        <f t="shared" si="86"/>
        <v>1.3675267588236524</v>
      </c>
      <c r="O297" s="90">
        <f t="shared" si="87"/>
        <v>0.93637081770747377</v>
      </c>
      <c r="P297" s="100">
        <f t="shared" si="88"/>
        <v>-1.8061461281010225</v>
      </c>
      <c r="Q297" s="100">
        <f t="shared" si="89"/>
        <v>0.14110454638976996</v>
      </c>
      <c r="R297" s="22">
        <f t="shared" si="90"/>
        <v>0</v>
      </c>
      <c r="S297" s="29">
        <f t="shared" si="81"/>
        <v>0</v>
      </c>
      <c r="T297" s="19">
        <f t="shared" si="91"/>
        <v>0</v>
      </c>
      <c r="U297" s="51">
        <f t="shared" si="82"/>
        <v>0</v>
      </c>
      <c r="V297" s="51">
        <f t="shared" si="99"/>
        <v>0</v>
      </c>
      <c r="W297" s="47">
        <f t="shared" si="97"/>
        <v>1</v>
      </c>
      <c r="X297" s="47">
        <f t="shared" si="98"/>
        <v>53</v>
      </c>
      <c r="Y297" s="32"/>
      <c r="Z297" s="20">
        <f t="shared" si="92"/>
        <v>3.4202063854054332E-2</v>
      </c>
      <c r="AA297" s="20">
        <f t="shared" si="93"/>
        <v>0.16416990649946078</v>
      </c>
      <c r="AB297" s="20">
        <f t="shared" si="94"/>
        <v>0.10602639794756843</v>
      </c>
      <c r="AC297" s="20">
        <f t="shared" si="95"/>
        <v>5.4723302166486937E-2</v>
      </c>
      <c r="AD297" s="41">
        <f t="shared" si="96"/>
        <v>6.8404127708108671E-3</v>
      </c>
    </row>
    <row r="298" spans="1:30" ht="15" thickBot="1">
      <c r="A298" s="64"/>
      <c r="B298" s="67"/>
      <c r="C298" s="14">
        <v>54</v>
      </c>
      <c r="D298" s="15">
        <v>1</v>
      </c>
      <c r="E298" s="14">
        <v>4.4000000000000004</v>
      </c>
      <c r="F298" s="14">
        <v>2.9</v>
      </c>
      <c r="G298" s="14">
        <v>1.4</v>
      </c>
      <c r="H298" s="14">
        <v>0.2</v>
      </c>
      <c r="I298" s="14">
        <v>0</v>
      </c>
      <c r="J298" s="31"/>
      <c r="K298" s="100">
        <f t="shared" si="83"/>
        <v>0.20697441990178411</v>
      </c>
      <c r="L298" s="90">
        <f t="shared" si="84"/>
        <v>-0.46390293633601776</v>
      </c>
      <c r="M298" s="90">
        <f t="shared" si="85"/>
        <v>-0.7344494761671464</v>
      </c>
      <c r="N298" s="90">
        <f t="shared" si="86"/>
        <v>1.3620544286070038</v>
      </c>
      <c r="O298" s="90">
        <f t="shared" si="87"/>
        <v>0.93568677643039266</v>
      </c>
      <c r="P298" s="100">
        <f t="shared" si="88"/>
        <v>-1.8700884255255348</v>
      </c>
      <c r="Q298" s="100">
        <f t="shared" si="89"/>
        <v>0.13353149129478845</v>
      </c>
      <c r="R298" s="22">
        <f t="shared" si="90"/>
        <v>0</v>
      </c>
      <c r="S298" s="29">
        <f t="shared" si="81"/>
        <v>0</v>
      </c>
      <c r="T298" s="19">
        <f t="shared" si="91"/>
        <v>0</v>
      </c>
      <c r="U298" s="51">
        <f t="shared" si="82"/>
        <v>0</v>
      </c>
      <c r="V298" s="51">
        <f t="shared" si="99"/>
        <v>0</v>
      </c>
      <c r="W298" s="47">
        <f t="shared" si="97"/>
        <v>1</v>
      </c>
      <c r="X298" s="47">
        <f t="shared" si="98"/>
        <v>54</v>
      </c>
      <c r="Y298" s="32"/>
      <c r="Z298" s="20">
        <f t="shared" si="92"/>
        <v>3.0899409316033584E-2</v>
      </c>
      <c r="AA298" s="20">
        <f t="shared" si="93"/>
        <v>0.13595740099054779</v>
      </c>
      <c r="AB298" s="20">
        <f t="shared" si="94"/>
        <v>8.9608287016497395E-2</v>
      </c>
      <c r="AC298" s="20">
        <f t="shared" si="95"/>
        <v>4.3259173042447016E-2</v>
      </c>
      <c r="AD298" s="41">
        <f t="shared" si="96"/>
        <v>6.179881863206717E-3</v>
      </c>
    </row>
    <row r="299" spans="1:30" ht="15" thickBot="1">
      <c r="A299" s="64"/>
      <c r="B299" s="67"/>
      <c r="C299" s="14">
        <v>55</v>
      </c>
      <c r="D299" s="15">
        <v>1</v>
      </c>
      <c r="E299" s="14">
        <v>6.3</v>
      </c>
      <c r="F299" s="14">
        <v>2.5</v>
      </c>
      <c r="G299" s="14">
        <v>4.9000000000000004</v>
      </c>
      <c r="H299" s="14">
        <v>1.5</v>
      </c>
      <c r="I299" s="14">
        <v>1</v>
      </c>
      <c r="J299" s="31"/>
      <c r="K299" s="100">
        <f t="shared" si="83"/>
        <v>0.20388447897018075</v>
      </c>
      <c r="L299" s="90">
        <f t="shared" si="84"/>
        <v>-0.47749867643507254</v>
      </c>
      <c r="M299" s="90">
        <f t="shared" si="85"/>
        <v>-0.74341030486879611</v>
      </c>
      <c r="N299" s="90">
        <f t="shared" si="86"/>
        <v>1.3577285113027591</v>
      </c>
      <c r="O299" s="90">
        <f t="shared" si="87"/>
        <v>0.93506878824407202</v>
      </c>
      <c r="P299" s="100">
        <f t="shared" si="88"/>
        <v>3.3925899430068611</v>
      </c>
      <c r="Q299" s="100">
        <f t="shared" si="89"/>
        <v>0.96747214841110918</v>
      </c>
      <c r="R299" s="22">
        <f t="shared" si="90"/>
        <v>1</v>
      </c>
      <c r="S299" s="29">
        <f t="shared" si="81"/>
        <v>0</v>
      </c>
      <c r="T299" s="19">
        <f t="shared" si="91"/>
        <v>0</v>
      </c>
      <c r="U299" s="51">
        <f t="shared" si="82"/>
        <v>0</v>
      </c>
      <c r="V299" s="51">
        <f t="shared" si="99"/>
        <v>0</v>
      </c>
      <c r="W299" s="47">
        <f t="shared" si="97"/>
        <v>1</v>
      </c>
      <c r="X299" s="47">
        <f t="shared" si="98"/>
        <v>55</v>
      </c>
      <c r="Y299" s="32"/>
      <c r="Z299" s="20">
        <f t="shared" si="92"/>
        <v>-2.0472893472263634E-3</v>
      </c>
      <c r="AA299" s="20">
        <f t="shared" si="93"/>
        <v>-1.289792288752609E-2</v>
      </c>
      <c r="AB299" s="20">
        <f t="shared" si="94"/>
        <v>-5.1182233680659084E-3</v>
      </c>
      <c r="AC299" s="20">
        <f t="shared" si="95"/>
        <v>-1.0031717801409181E-2</v>
      </c>
      <c r="AD299" s="41">
        <f t="shared" si="96"/>
        <v>-3.0709340208395454E-3</v>
      </c>
    </row>
    <row r="300" spans="1:30" ht="15" thickBot="1">
      <c r="A300" s="64"/>
      <c r="B300" s="67"/>
      <c r="C300" s="14">
        <v>56</v>
      </c>
      <c r="D300" s="15">
        <v>1</v>
      </c>
      <c r="E300" s="14">
        <v>5.6</v>
      </c>
      <c r="F300" s="14">
        <v>2.9</v>
      </c>
      <c r="G300" s="14">
        <v>3.6</v>
      </c>
      <c r="H300" s="14">
        <v>1.3</v>
      </c>
      <c r="I300" s="14">
        <v>1</v>
      </c>
      <c r="J300" s="31"/>
      <c r="K300" s="100">
        <f t="shared" si="83"/>
        <v>0.2040892079049034</v>
      </c>
      <c r="L300" s="90">
        <f t="shared" si="84"/>
        <v>-0.47620888414631996</v>
      </c>
      <c r="M300" s="90">
        <f t="shared" si="85"/>
        <v>-0.74289848253198953</v>
      </c>
      <c r="N300" s="90">
        <f t="shared" si="86"/>
        <v>1.3587316830828999</v>
      </c>
      <c r="O300" s="90">
        <f t="shared" si="87"/>
        <v>0.93537588164615593</v>
      </c>
      <c r="P300" s="100">
        <f t="shared" si="88"/>
        <v>1.4903365625811849</v>
      </c>
      <c r="Q300" s="100">
        <f t="shared" si="89"/>
        <v>0.81612878340762973</v>
      </c>
      <c r="R300" s="22">
        <f t="shared" si="90"/>
        <v>1</v>
      </c>
      <c r="S300" s="29">
        <f t="shared" si="81"/>
        <v>0</v>
      </c>
      <c r="T300" s="19">
        <f t="shared" si="91"/>
        <v>0</v>
      </c>
      <c r="U300" s="51">
        <f t="shared" si="82"/>
        <v>0</v>
      </c>
      <c r="V300" s="51">
        <f t="shared" si="99"/>
        <v>0</v>
      </c>
      <c r="W300" s="47">
        <f t="shared" si="97"/>
        <v>1</v>
      </c>
      <c r="X300" s="47">
        <f t="shared" si="98"/>
        <v>56</v>
      </c>
      <c r="Y300" s="32"/>
      <c r="Z300" s="20">
        <f t="shared" si="92"/>
        <v>-5.5184382822857383E-2</v>
      </c>
      <c r="AA300" s="20">
        <f t="shared" si="93"/>
        <v>-0.30903254380800133</v>
      </c>
      <c r="AB300" s="20">
        <f t="shared" si="94"/>
        <v>-0.1600347101862864</v>
      </c>
      <c r="AC300" s="20">
        <f t="shared" si="95"/>
        <v>-0.19866377816228659</v>
      </c>
      <c r="AD300" s="41">
        <f t="shared" si="96"/>
        <v>-7.1739697669714594E-2</v>
      </c>
    </row>
    <row r="301" spans="1:30" ht="15" thickBot="1">
      <c r="A301" s="64"/>
      <c r="B301" s="67"/>
      <c r="C301" s="14">
        <v>57</v>
      </c>
      <c r="D301" s="15">
        <v>1</v>
      </c>
      <c r="E301" s="14">
        <v>6</v>
      </c>
      <c r="F301" s="14">
        <v>2.2000000000000002</v>
      </c>
      <c r="G301" s="14">
        <v>4</v>
      </c>
      <c r="H301" s="14">
        <v>1</v>
      </c>
      <c r="I301" s="14">
        <v>1</v>
      </c>
      <c r="J301" s="31"/>
      <c r="K301" s="100">
        <f t="shared" si="83"/>
        <v>0.20960764618718913</v>
      </c>
      <c r="L301" s="90">
        <f t="shared" si="84"/>
        <v>-0.44530562976551979</v>
      </c>
      <c r="M301" s="90">
        <f t="shared" si="85"/>
        <v>-0.72689501151336089</v>
      </c>
      <c r="N301" s="90">
        <f t="shared" si="86"/>
        <v>1.3785980608991286</v>
      </c>
      <c r="O301" s="90">
        <f t="shared" si="87"/>
        <v>0.94254985141312742</v>
      </c>
      <c r="P301" s="100">
        <f t="shared" si="88"/>
        <v>2.3955469372743181</v>
      </c>
      <c r="Q301" s="100">
        <f t="shared" si="89"/>
        <v>0.91648710431082381</v>
      </c>
      <c r="R301" s="22">
        <f t="shared" si="90"/>
        <v>1</v>
      </c>
      <c r="S301" s="29">
        <f t="shared" si="81"/>
        <v>0</v>
      </c>
      <c r="T301" s="19">
        <f t="shared" si="91"/>
        <v>0</v>
      </c>
      <c r="U301" s="51">
        <f t="shared" si="82"/>
        <v>0</v>
      </c>
      <c r="V301" s="51">
        <f t="shared" si="99"/>
        <v>0</v>
      </c>
      <c r="W301" s="47">
        <f t="shared" si="97"/>
        <v>1</v>
      </c>
      <c r="X301" s="47">
        <f t="shared" si="98"/>
        <v>57</v>
      </c>
      <c r="Y301" s="32"/>
      <c r="Z301" s="20">
        <f t="shared" si="92"/>
        <v>-1.2783902187649307E-2</v>
      </c>
      <c r="AA301" s="20">
        <f t="shared" si="93"/>
        <v>-7.6703413125895847E-2</v>
      </c>
      <c r="AB301" s="20">
        <f t="shared" si="94"/>
        <v>-2.8124584812828479E-2</v>
      </c>
      <c r="AC301" s="20">
        <f t="shared" si="95"/>
        <v>-5.1135608750597229E-2</v>
      </c>
      <c r="AD301" s="41">
        <f t="shared" si="96"/>
        <v>-1.2783902187649307E-2</v>
      </c>
    </row>
    <row r="302" spans="1:30" ht="15" thickBot="1">
      <c r="A302" s="64"/>
      <c r="B302" s="67"/>
      <c r="C302" s="14">
        <v>58</v>
      </c>
      <c r="D302" s="15">
        <v>1</v>
      </c>
      <c r="E302" s="14">
        <v>4.3</v>
      </c>
      <c r="F302" s="14">
        <v>3</v>
      </c>
      <c r="G302" s="14">
        <v>1.1000000000000001</v>
      </c>
      <c r="H302" s="14">
        <v>0.1</v>
      </c>
      <c r="I302" s="14">
        <v>0</v>
      </c>
      <c r="J302" s="31"/>
      <c r="K302" s="100">
        <f t="shared" si="83"/>
        <v>0.21088603640595407</v>
      </c>
      <c r="L302" s="90">
        <f t="shared" si="84"/>
        <v>-0.4376352884529302</v>
      </c>
      <c r="M302" s="90">
        <f t="shared" si="85"/>
        <v>-0.72408255303207802</v>
      </c>
      <c r="N302" s="90">
        <f t="shared" si="86"/>
        <v>1.3837116217741883</v>
      </c>
      <c r="O302" s="90">
        <f t="shared" si="87"/>
        <v>0.94382824163189238</v>
      </c>
      <c r="P302" s="100">
        <f t="shared" si="88"/>
        <v>-2.2267277549230831</v>
      </c>
      <c r="Q302" s="100">
        <f t="shared" si="89"/>
        <v>9.7375872400373487E-2</v>
      </c>
      <c r="R302" s="22">
        <f t="shared" si="90"/>
        <v>0</v>
      </c>
      <c r="S302" s="29">
        <f t="shared" si="81"/>
        <v>0</v>
      </c>
      <c r="T302" s="19">
        <f t="shared" si="91"/>
        <v>0</v>
      </c>
      <c r="U302" s="51">
        <f t="shared" si="82"/>
        <v>0</v>
      </c>
      <c r="V302" s="51">
        <f t="shared" si="99"/>
        <v>0</v>
      </c>
      <c r="W302" s="47">
        <f t="shared" si="97"/>
        <v>1</v>
      </c>
      <c r="X302" s="47">
        <f t="shared" si="98"/>
        <v>58</v>
      </c>
      <c r="Y302" s="32"/>
      <c r="Z302" s="20">
        <f t="shared" si="92"/>
        <v>1.7117473219774689E-2</v>
      </c>
      <c r="AA302" s="20">
        <f t="shared" si="93"/>
        <v>7.3605134845031159E-2</v>
      </c>
      <c r="AB302" s="20">
        <f t="shared" si="94"/>
        <v>5.1352419659324064E-2</v>
      </c>
      <c r="AC302" s="20">
        <f t="shared" si="95"/>
        <v>1.8829220541752161E-2</v>
      </c>
      <c r="AD302" s="41">
        <f t="shared" si="96"/>
        <v>1.711747321977469E-3</v>
      </c>
    </row>
    <row r="303" spans="1:30" ht="15" thickBot="1">
      <c r="A303" s="64"/>
      <c r="B303" s="67"/>
      <c r="C303" s="14">
        <v>59</v>
      </c>
      <c r="D303" s="15">
        <v>1</v>
      </c>
      <c r="E303" s="14">
        <v>5.8</v>
      </c>
      <c r="F303" s="14">
        <v>2.6</v>
      </c>
      <c r="G303" s="14">
        <v>4</v>
      </c>
      <c r="H303" s="14">
        <v>1.2</v>
      </c>
      <c r="I303" s="14">
        <v>1</v>
      </c>
      <c r="J303" s="31"/>
      <c r="K303" s="100">
        <f t="shared" si="83"/>
        <v>0.20917428908397662</v>
      </c>
      <c r="L303" s="90">
        <f t="shared" si="84"/>
        <v>-0.44499580193743332</v>
      </c>
      <c r="M303" s="90">
        <f t="shared" si="85"/>
        <v>-0.72921779499801043</v>
      </c>
      <c r="N303" s="90">
        <f t="shared" si="86"/>
        <v>1.3818286997200131</v>
      </c>
      <c r="O303" s="90">
        <f t="shared" si="87"/>
        <v>0.94365706689969464</v>
      </c>
      <c r="P303" s="100">
        <f t="shared" si="88"/>
        <v>2.3919356500117228</v>
      </c>
      <c r="Q303" s="100">
        <f t="shared" si="89"/>
        <v>0.91621028578043717</v>
      </c>
      <c r="R303" s="22">
        <f t="shared" si="90"/>
        <v>1</v>
      </c>
      <c r="S303" s="29">
        <f t="shared" si="81"/>
        <v>0</v>
      </c>
      <c r="T303" s="19">
        <f t="shared" si="91"/>
        <v>0</v>
      </c>
      <c r="U303" s="51">
        <f t="shared" si="82"/>
        <v>0</v>
      </c>
      <c r="V303" s="51">
        <f t="shared" si="99"/>
        <v>0</v>
      </c>
      <c r="W303" s="47">
        <f t="shared" si="97"/>
        <v>1</v>
      </c>
      <c r="X303" s="47">
        <f t="shared" si="98"/>
        <v>59</v>
      </c>
      <c r="Y303" s="32"/>
      <c r="Z303" s="20">
        <f t="shared" si="92"/>
        <v>-1.2864904808455162E-2</v>
      </c>
      <c r="AA303" s="20">
        <f t="shared" si="93"/>
        <v>-7.4616447889039941E-2</v>
      </c>
      <c r="AB303" s="20">
        <f t="shared" si="94"/>
        <v>-3.3448752501983425E-2</v>
      </c>
      <c r="AC303" s="20">
        <f t="shared" si="95"/>
        <v>-5.1459619233820648E-2</v>
      </c>
      <c r="AD303" s="41">
        <f t="shared" si="96"/>
        <v>-1.5437885770146193E-2</v>
      </c>
    </row>
    <row r="304" spans="1:30" ht="15" thickBot="1">
      <c r="A304" s="64"/>
      <c r="B304" s="67"/>
      <c r="C304" s="14">
        <v>60</v>
      </c>
      <c r="D304" s="15">
        <v>1</v>
      </c>
      <c r="E304" s="14">
        <v>5.0999999999999996</v>
      </c>
      <c r="F304" s="14">
        <v>3.8</v>
      </c>
      <c r="G304" s="14">
        <v>1.9</v>
      </c>
      <c r="H304" s="14">
        <v>0.4</v>
      </c>
      <c r="I304" s="14">
        <v>0</v>
      </c>
      <c r="J304" s="31"/>
      <c r="K304" s="100">
        <f t="shared" si="83"/>
        <v>0.21046077956482212</v>
      </c>
      <c r="L304" s="90">
        <f t="shared" si="84"/>
        <v>-0.43753415714852933</v>
      </c>
      <c r="M304" s="90">
        <f t="shared" si="85"/>
        <v>-0.7258729197478121</v>
      </c>
      <c r="N304" s="90">
        <f t="shared" si="86"/>
        <v>1.3869746616433951</v>
      </c>
      <c r="O304" s="90">
        <f t="shared" si="87"/>
        <v>0.94520085547670929</v>
      </c>
      <c r="P304" s="100">
        <f t="shared" si="88"/>
        <v>-1.7659483176212294</v>
      </c>
      <c r="Q304" s="100">
        <f t="shared" si="89"/>
        <v>0.1460469191597672</v>
      </c>
      <c r="R304" s="22">
        <f t="shared" si="90"/>
        <v>0</v>
      </c>
      <c r="S304" s="29">
        <f t="shared" si="81"/>
        <v>0</v>
      </c>
      <c r="T304" s="19">
        <f t="shared" si="91"/>
        <v>0</v>
      </c>
      <c r="U304" s="51">
        <f t="shared" si="82"/>
        <v>0</v>
      </c>
      <c r="V304" s="51">
        <f t="shared" si="99"/>
        <v>0</v>
      </c>
      <c r="W304" s="47">
        <f t="shared" si="97"/>
        <v>1</v>
      </c>
      <c r="X304" s="47">
        <f t="shared" si="98"/>
        <v>60</v>
      </c>
      <c r="Y304" s="32"/>
      <c r="Z304" s="20">
        <f t="shared" si="92"/>
        <v>3.6429130490621971E-2</v>
      </c>
      <c r="AA304" s="20">
        <f t="shared" si="93"/>
        <v>0.18578856550217204</v>
      </c>
      <c r="AB304" s="20">
        <f t="shared" si="94"/>
        <v>0.13843069586436349</v>
      </c>
      <c r="AC304" s="20">
        <f t="shared" si="95"/>
        <v>6.9215347932181745E-2</v>
      </c>
      <c r="AD304" s="41">
        <f t="shared" si="96"/>
        <v>1.4571652196248789E-2</v>
      </c>
    </row>
    <row r="305" spans="1:30" ht="15" thickBot="1">
      <c r="A305" s="64"/>
      <c r="B305" s="67"/>
      <c r="C305" s="14">
        <v>61</v>
      </c>
      <c r="D305" s="15">
        <v>1</v>
      </c>
      <c r="E305" s="14">
        <v>5.4</v>
      </c>
      <c r="F305" s="14">
        <v>3.9</v>
      </c>
      <c r="G305" s="14">
        <v>1.3</v>
      </c>
      <c r="H305" s="14">
        <v>0.4</v>
      </c>
      <c r="I305" s="14">
        <v>0</v>
      </c>
      <c r="J305" s="31"/>
      <c r="K305" s="100">
        <f t="shared" si="83"/>
        <v>0.20681786651575992</v>
      </c>
      <c r="L305" s="90">
        <f t="shared" si="84"/>
        <v>-0.45611301369874652</v>
      </c>
      <c r="M305" s="90">
        <f t="shared" si="85"/>
        <v>-0.73971598933424842</v>
      </c>
      <c r="N305" s="90">
        <f t="shared" si="86"/>
        <v>1.380053126850177</v>
      </c>
      <c r="O305" s="90">
        <f t="shared" si="87"/>
        <v>0.94374369025708438</v>
      </c>
      <c r="P305" s="100">
        <f t="shared" si="88"/>
        <v>-2.9695182248529761</v>
      </c>
      <c r="Q305" s="100">
        <f t="shared" si="89"/>
        <v>4.8822091048809982E-2</v>
      </c>
      <c r="R305" s="22">
        <f t="shared" si="90"/>
        <v>0</v>
      </c>
      <c r="S305" s="29">
        <f t="shared" si="81"/>
        <v>0</v>
      </c>
      <c r="T305" s="19">
        <f t="shared" si="91"/>
        <v>0</v>
      </c>
      <c r="U305" s="51">
        <f t="shared" si="82"/>
        <v>0</v>
      </c>
      <c r="V305" s="51">
        <f t="shared" si="99"/>
        <v>0</v>
      </c>
      <c r="W305" s="47">
        <f t="shared" si="97"/>
        <v>1</v>
      </c>
      <c r="X305" s="47">
        <f t="shared" si="98"/>
        <v>61</v>
      </c>
      <c r="Y305" s="32"/>
      <c r="Z305" s="20">
        <f t="shared" si="92"/>
        <v>4.5344488108007269E-3</v>
      </c>
      <c r="AA305" s="20">
        <f t="shared" si="93"/>
        <v>2.4486023578323926E-2</v>
      </c>
      <c r="AB305" s="20">
        <f t="shared" si="94"/>
        <v>1.7684350362122833E-2</v>
      </c>
      <c r="AC305" s="20">
        <f t="shared" si="95"/>
        <v>5.8947834540409453E-3</v>
      </c>
      <c r="AD305" s="41">
        <f t="shared" si="96"/>
        <v>1.8137795243202909E-3</v>
      </c>
    </row>
    <row r="306" spans="1:30" ht="15" thickBot="1">
      <c r="A306" s="64"/>
      <c r="B306" s="67"/>
      <c r="C306" s="14">
        <v>62</v>
      </c>
      <c r="D306" s="15">
        <v>1</v>
      </c>
      <c r="E306" s="14">
        <v>5</v>
      </c>
      <c r="F306" s="14">
        <v>3.5</v>
      </c>
      <c r="G306" s="14">
        <v>1.3</v>
      </c>
      <c r="H306" s="14">
        <v>0.3</v>
      </c>
      <c r="I306" s="14">
        <v>0</v>
      </c>
      <c r="J306" s="31"/>
      <c r="K306" s="100">
        <f t="shared" si="83"/>
        <v>0.20636442163467986</v>
      </c>
      <c r="L306" s="90">
        <f t="shared" si="84"/>
        <v>-0.45856161605657891</v>
      </c>
      <c r="M306" s="90">
        <f t="shared" si="85"/>
        <v>-0.74148442437046069</v>
      </c>
      <c r="N306" s="90">
        <f t="shared" si="86"/>
        <v>1.3794636485047729</v>
      </c>
      <c r="O306" s="90">
        <f t="shared" si="87"/>
        <v>0.94356231230465237</v>
      </c>
      <c r="P306" s="100">
        <f t="shared" si="88"/>
        <v>-2.605267707197227</v>
      </c>
      <c r="Q306" s="100">
        <f t="shared" si="89"/>
        <v>6.8800168164701234E-2</v>
      </c>
      <c r="R306" s="22">
        <f t="shared" si="90"/>
        <v>0</v>
      </c>
      <c r="S306" s="29">
        <f t="shared" si="81"/>
        <v>0</v>
      </c>
      <c r="T306" s="19">
        <f t="shared" si="91"/>
        <v>0</v>
      </c>
      <c r="U306" s="51">
        <f t="shared" si="82"/>
        <v>0</v>
      </c>
      <c r="V306" s="51">
        <f t="shared" si="99"/>
        <v>0</v>
      </c>
      <c r="W306" s="47">
        <f t="shared" si="97"/>
        <v>1</v>
      </c>
      <c r="X306" s="47">
        <f t="shared" si="98"/>
        <v>62</v>
      </c>
      <c r="Y306" s="32"/>
      <c r="Z306" s="20">
        <f t="shared" si="92"/>
        <v>8.8156001589855225E-3</v>
      </c>
      <c r="AA306" s="20">
        <f t="shared" si="93"/>
        <v>4.4078000794927616E-2</v>
      </c>
      <c r="AB306" s="20">
        <f t="shared" si="94"/>
        <v>3.0854600556449327E-2</v>
      </c>
      <c r="AC306" s="20">
        <f t="shared" si="95"/>
        <v>1.1460280206681179E-2</v>
      </c>
      <c r="AD306" s="41">
        <f t="shared" si="96"/>
        <v>2.6446800476956568E-3</v>
      </c>
    </row>
    <row r="307" spans="1:30" ht="15" thickBot="1">
      <c r="A307" s="64"/>
      <c r="B307" s="67"/>
      <c r="C307" s="14">
        <v>63</v>
      </c>
      <c r="D307" s="15">
        <v>1</v>
      </c>
      <c r="E307" s="14">
        <v>5.7</v>
      </c>
      <c r="F307" s="14">
        <v>2.9</v>
      </c>
      <c r="G307" s="14">
        <v>4.2</v>
      </c>
      <c r="H307" s="14">
        <v>1.3</v>
      </c>
      <c r="I307" s="14">
        <v>1</v>
      </c>
      <c r="J307" s="31"/>
      <c r="K307" s="100">
        <f t="shared" si="83"/>
        <v>0.20548286161878129</v>
      </c>
      <c r="L307" s="90">
        <f t="shared" si="84"/>
        <v>-0.46296941613607168</v>
      </c>
      <c r="M307" s="90">
        <f t="shared" si="85"/>
        <v>-0.74456988442610561</v>
      </c>
      <c r="N307" s="90">
        <f t="shared" si="86"/>
        <v>1.3783176204841048</v>
      </c>
      <c r="O307" s="90">
        <f t="shared" si="87"/>
        <v>0.94329784429988284</v>
      </c>
      <c r="P307" s="100">
        <f t="shared" si="88"/>
        <v>2.4225257284305544</v>
      </c>
      <c r="Q307" s="100">
        <f t="shared" si="89"/>
        <v>0.91852895358532283</v>
      </c>
      <c r="R307" s="22">
        <f t="shared" si="90"/>
        <v>1</v>
      </c>
      <c r="S307" s="29">
        <f t="shared" si="81"/>
        <v>0</v>
      </c>
      <c r="T307" s="19">
        <f t="shared" si="91"/>
        <v>0</v>
      </c>
      <c r="U307" s="51">
        <f t="shared" si="82"/>
        <v>0</v>
      </c>
      <c r="V307" s="51">
        <f t="shared" si="99"/>
        <v>0</v>
      </c>
      <c r="W307" s="47">
        <f t="shared" si="97"/>
        <v>1</v>
      </c>
      <c r="X307" s="47">
        <f t="shared" si="98"/>
        <v>63</v>
      </c>
      <c r="Y307" s="32"/>
      <c r="Z307" s="20">
        <f t="shared" si="92"/>
        <v>-1.2193529549632532E-2</v>
      </c>
      <c r="AA307" s="20">
        <f t="shared" si="93"/>
        <v>-6.9503118432905436E-2</v>
      </c>
      <c r="AB307" s="20">
        <f t="shared" si="94"/>
        <v>-3.5361235693934338E-2</v>
      </c>
      <c r="AC307" s="20">
        <f t="shared" si="95"/>
        <v>-5.1212824108456637E-2</v>
      </c>
      <c r="AD307" s="41">
        <f t="shared" si="96"/>
        <v>-1.5851588414522291E-2</v>
      </c>
    </row>
    <row r="308" spans="1:30" ht="15" thickBot="1">
      <c r="A308" s="64"/>
      <c r="B308" s="67"/>
      <c r="C308" s="14">
        <v>64</v>
      </c>
      <c r="D308" s="15">
        <v>1</v>
      </c>
      <c r="E308" s="14">
        <v>5.5</v>
      </c>
      <c r="F308" s="14">
        <v>2.2999999999999998</v>
      </c>
      <c r="G308" s="14">
        <v>4</v>
      </c>
      <c r="H308" s="14">
        <v>1.3</v>
      </c>
      <c r="I308" s="14">
        <v>1</v>
      </c>
      <c r="J308" s="31"/>
      <c r="K308" s="100">
        <f t="shared" si="83"/>
        <v>0.20670221457374455</v>
      </c>
      <c r="L308" s="90">
        <f t="shared" si="84"/>
        <v>-0.45601910429278114</v>
      </c>
      <c r="M308" s="90">
        <f t="shared" si="85"/>
        <v>-0.74103376085671213</v>
      </c>
      <c r="N308" s="90">
        <f t="shared" si="86"/>
        <v>1.3834389028949505</v>
      </c>
      <c r="O308" s="90">
        <f t="shared" si="87"/>
        <v>0.94488300314133511</v>
      </c>
      <c r="P308" s="100">
        <f t="shared" si="88"/>
        <v>2.7563230066565487</v>
      </c>
      <c r="Q308" s="100">
        <f t="shared" si="89"/>
        <v>0.94026945776940762</v>
      </c>
      <c r="R308" s="22">
        <f t="shared" si="90"/>
        <v>1</v>
      </c>
      <c r="S308" s="29">
        <f t="shared" si="81"/>
        <v>0</v>
      </c>
      <c r="T308" s="19">
        <f t="shared" si="91"/>
        <v>0</v>
      </c>
      <c r="U308" s="51">
        <f t="shared" si="82"/>
        <v>0</v>
      </c>
      <c r="V308" s="51">
        <f t="shared" si="99"/>
        <v>0</v>
      </c>
      <c r="W308" s="47">
        <f t="shared" si="97"/>
        <v>1</v>
      </c>
      <c r="X308" s="47">
        <f t="shared" si="98"/>
        <v>64</v>
      </c>
      <c r="Y308" s="32"/>
      <c r="Z308" s="20">
        <f t="shared" si="92"/>
        <v>-6.7092695385734501E-3</v>
      </c>
      <c r="AA308" s="20">
        <f t="shared" si="93"/>
        <v>-3.6900982462153974E-2</v>
      </c>
      <c r="AB308" s="20">
        <f t="shared" si="94"/>
        <v>-1.5431319938718935E-2</v>
      </c>
      <c r="AC308" s="20">
        <f t="shared" si="95"/>
        <v>-2.68370781542938E-2</v>
      </c>
      <c r="AD308" s="41">
        <f t="shared" si="96"/>
        <v>-8.7220504001454847E-3</v>
      </c>
    </row>
    <row r="309" spans="1:30" ht="15" thickBot="1">
      <c r="A309" s="64"/>
      <c r="B309" s="67"/>
      <c r="C309" s="14">
        <v>65</v>
      </c>
      <c r="D309" s="15">
        <v>1</v>
      </c>
      <c r="E309" s="14">
        <v>5</v>
      </c>
      <c r="F309" s="14">
        <v>3.5</v>
      </c>
      <c r="G309" s="14">
        <v>1.6</v>
      </c>
      <c r="H309" s="14">
        <v>0.6</v>
      </c>
      <c r="I309" s="14">
        <v>0</v>
      </c>
      <c r="J309" s="31"/>
      <c r="K309" s="100">
        <f t="shared" si="83"/>
        <v>0.20737314152760189</v>
      </c>
      <c r="L309" s="90">
        <f t="shared" si="84"/>
        <v>-0.45232900604656573</v>
      </c>
      <c r="M309" s="90">
        <f t="shared" si="85"/>
        <v>-0.73949062886284023</v>
      </c>
      <c r="N309" s="90">
        <f t="shared" si="86"/>
        <v>1.3861226107103799</v>
      </c>
      <c r="O309" s="90">
        <f t="shared" si="87"/>
        <v>0.94575520818134962</v>
      </c>
      <c r="P309" s="100">
        <f t="shared" si="88"/>
        <v>-1.8572397876797495</v>
      </c>
      <c r="Q309" s="100">
        <f t="shared" si="89"/>
        <v>0.13502510168273552</v>
      </c>
      <c r="R309" s="22">
        <f t="shared" si="90"/>
        <v>0</v>
      </c>
      <c r="S309" s="29">
        <f t="shared" si="81"/>
        <v>0</v>
      </c>
      <c r="T309" s="19">
        <f t="shared" si="91"/>
        <v>0</v>
      </c>
      <c r="U309" s="51">
        <f t="shared" si="82"/>
        <v>0</v>
      </c>
      <c r="V309" s="51">
        <f t="shared" si="99"/>
        <v>0</v>
      </c>
      <c r="W309" s="47">
        <f t="shared" si="97"/>
        <v>1</v>
      </c>
      <c r="X309" s="47">
        <f t="shared" si="98"/>
        <v>65</v>
      </c>
      <c r="Y309" s="32"/>
      <c r="Z309" s="20">
        <f t="shared" si="92"/>
        <v>3.1540060789450847E-2</v>
      </c>
      <c r="AA309" s="20">
        <f t="shared" si="93"/>
        <v>0.15770030394725423</v>
      </c>
      <c r="AB309" s="20">
        <f t="shared" si="94"/>
        <v>0.11039021276307796</v>
      </c>
      <c r="AC309" s="20">
        <f t="shared" si="95"/>
        <v>5.0464097263121357E-2</v>
      </c>
      <c r="AD309" s="41">
        <f t="shared" si="96"/>
        <v>1.8924036473670507E-2</v>
      </c>
    </row>
    <row r="310" spans="1:30" ht="15" thickBot="1">
      <c r="A310" s="64"/>
      <c r="B310" s="67"/>
      <c r="C310" s="14">
        <v>66</v>
      </c>
      <c r="D310" s="15">
        <v>1</v>
      </c>
      <c r="E310" s="14">
        <v>6.1</v>
      </c>
      <c r="F310" s="14">
        <v>2.8</v>
      </c>
      <c r="G310" s="14">
        <v>4.7</v>
      </c>
      <c r="H310" s="14">
        <v>1.2</v>
      </c>
      <c r="I310" s="14">
        <v>1</v>
      </c>
      <c r="J310" s="31"/>
      <c r="K310" s="100">
        <f t="shared" si="83"/>
        <v>0.2042191354486568</v>
      </c>
      <c r="L310" s="90">
        <f t="shared" si="84"/>
        <v>-0.46809903644129114</v>
      </c>
      <c r="M310" s="90">
        <f t="shared" si="85"/>
        <v>-0.75052965013914807</v>
      </c>
      <c r="N310" s="90">
        <f t="shared" si="86"/>
        <v>1.3810762009840678</v>
      </c>
      <c r="O310" s="90">
        <f t="shared" si="87"/>
        <v>0.94386280453398252</v>
      </c>
      <c r="P310" s="100">
        <f t="shared" si="88"/>
        <v>2.8710255028330649</v>
      </c>
      <c r="Q310" s="100">
        <f t="shared" si="89"/>
        <v>0.94639539675293605</v>
      </c>
      <c r="R310" s="22">
        <f t="shared" si="90"/>
        <v>1</v>
      </c>
      <c r="S310" s="29">
        <f t="shared" si="81"/>
        <v>0</v>
      </c>
      <c r="T310" s="19">
        <f t="shared" si="91"/>
        <v>0</v>
      </c>
      <c r="U310" s="51">
        <f t="shared" si="82"/>
        <v>0</v>
      </c>
      <c r="V310" s="51">
        <f t="shared" si="99"/>
        <v>0</v>
      </c>
      <c r="W310" s="47">
        <f t="shared" si="97"/>
        <v>1</v>
      </c>
      <c r="X310" s="47">
        <f t="shared" si="98"/>
        <v>66</v>
      </c>
      <c r="Y310" s="32"/>
      <c r="Z310" s="20">
        <f t="shared" si="92"/>
        <v>-5.4388463100673076E-3</v>
      </c>
      <c r="AA310" s="20">
        <f t="shared" si="93"/>
        <v>-3.3176962491410576E-2</v>
      </c>
      <c r="AB310" s="20">
        <f t="shared" si="94"/>
        <v>-1.5228769668188461E-2</v>
      </c>
      <c r="AC310" s="20">
        <f t="shared" si="95"/>
        <v>-2.5562577657316347E-2</v>
      </c>
      <c r="AD310" s="41">
        <f t="shared" si="96"/>
        <v>-6.5266155720807685E-3</v>
      </c>
    </row>
    <row r="311" spans="1:30" ht="15" thickBot="1">
      <c r="A311" s="64"/>
      <c r="B311" s="67"/>
      <c r="C311" s="14">
        <v>67</v>
      </c>
      <c r="D311" s="15">
        <v>1</v>
      </c>
      <c r="E311" s="14">
        <v>4.8</v>
      </c>
      <c r="F311" s="14">
        <v>3.4</v>
      </c>
      <c r="G311" s="14">
        <v>1.9</v>
      </c>
      <c r="H311" s="14">
        <v>0.2</v>
      </c>
      <c r="I311" s="14">
        <v>0</v>
      </c>
      <c r="J311" s="31"/>
      <c r="K311" s="100">
        <f t="shared" si="83"/>
        <v>0.20476302007966354</v>
      </c>
      <c r="L311" s="90">
        <f t="shared" si="84"/>
        <v>-0.46478134019215006</v>
      </c>
      <c r="M311" s="90">
        <f t="shared" si="85"/>
        <v>-0.74900677317232922</v>
      </c>
      <c r="N311" s="90">
        <f t="shared" si="86"/>
        <v>1.3836324587497995</v>
      </c>
      <c r="O311" s="90">
        <f t="shared" si="87"/>
        <v>0.94451546609119064</v>
      </c>
      <c r="P311" s="100">
        <f t="shared" si="88"/>
        <v>-1.7550056767857189</v>
      </c>
      <c r="Q311" s="100">
        <f t="shared" si="89"/>
        <v>0.14741694756448137</v>
      </c>
      <c r="R311" s="22">
        <f t="shared" si="90"/>
        <v>0</v>
      </c>
      <c r="S311" s="29">
        <f t="shared" si="81"/>
        <v>0</v>
      </c>
      <c r="T311" s="19">
        <f t="shared" si="91"/>
        <v>0</v>
      </c>
      <c r="U311" s="51">
        <f t="shared" si="82"/>
        <v>0</v>
      </c>
      <c r="V311" s="51">
        <f t="shared" si="99"/>
        <v>0</v>
      </c>
      <c r="W311" s="47">
        <f t="shared" si="97"/>
        <v>1</v>
      </c>
      <c r="X311" s="47">
        <f t="shared" si="98"/>
        <v>67</v>
      </c>
      <c r="Y311" s="32"/>
      <c r="Z311" s="20">
        <f t="shared" si="92"/>
        <v>3.7056254462434629E-2</v>
      </c>
      <c r="AA311" s="20">
        <f t="shared" si="93"/>
        <v>0.17787002141968622</v>
      </c>
      <c r="AB311" s="20">
        <f t="shared" si="94"/>
        <v>0.12599126517227774</v>
      </c>
      <c r="AC311" s="20">
        <f t="shared" si="95"/>
        <v>7.0406883478625795E-2</v>
      </c>
      <c r="AD311" s="41">
        <f t="shared" si="96"/>
        <v>7.4112508924869258E-3</v>
      </c>
    </row>
    <row r="312" spans="1:30" ht="15" thickBot="1">
      <c r="A312" s="64"/>
      <c r="B312" s="67"/>
      <c r="C312" s="14">
        <v>68</v>
      </c>
      <c r="D312" s="15">
        <v>1</v>
      </c>
      <c r="E312" s="14">
        <v>5.6</v>
      </c>
      <c r="F312" s="14">
        <v>2.7</v>
      </c>
      <c r="G312" s="14">
        <v>4.2</v>
      </c>
      <c r="H312" s="14">
        <v>1.3</v>
      </c>
      <c r="I312" s="14">
        <v>1</v>
      </c>
      <c r="J312" s="31"/>
      <c r="K312" s="100">
        <f t="shared" si="83"/>
        <v>0.20105739463342009</v>
      </c>
      <c r="L312" s="90">
        <f t="shared" si="84"/>
        <v>-0.48256834233411866</v>
      </c>
      <c r="M312" s="90">
        <f t="shared" si="85"/>
        <v>-0.76160589968955694</v>
      </c>
      <c r="N312" s="90">
        <f t="shared" si="86"/>
        <v>1.3765917704019368</v>
      </c>
      <c r="O312" s="90">
        <f t="shared" si="87"/>
        <v>0.94377434100194191</v>
      </c>
      <c r="P312" s="100">
        <f t="shared" si="88"/>
        <v>2.4509308273912112</v>
      </c>
      <c r="Q312" s="100">
        <f t="shared" si="89"/>
        <v>0.92062949378130166</v>
      </c>
      <c r="R312" s="22">
        <f t="shared" si="90"/>
        <v>1</v>
      </c>
      <c r="S312" s="29">
        <f t="shared" si="81"/>
        <v>0</v>
      </c>
      <c r="T312" s="19">
        <f t="shared" si="91"/>
        <v>0</v>
      </c>
      <c r="U312" s="51">
        <f t="shared" si="82"/>
        <v>0</v>
      </c>
      <c r="V312" s="51">
        <f t="shared" si="99"/>
        <v>0</v>
      </c>
      <c r="W312" s="47">
        <f t="shared" si="97"/>
        <v>1</v>
      </c>
      <c r="X312" s="47">
        <f t="shared" si="98"/>
        <v>68</v>
      </c>
      <c r="Y312" s="32"/>
      <c r="Z312" s="20">
        <f t="shared" si="92"/>
        <v>-1.1599337368954373E-2</v>
      </c>
      <c r="AA312" s="20">
        <f t="shared" si="93"/>
        <v>-6.4956289266144482E-2</v>
      </c>
      <c r="AB312" s="20">
        <f t="shared" si="94"/>
        <v>-3.1318210896176812E-2</v>
      </c>
      <c r="AC312" s="20">
        <f t="shared" si="95"/>
        <v>-4.8717216949608372E-2</v>
      </c>
      <c r="AD312" s="41">
        <f t="shared" si="96"/>
        <v>-1.5079138579640687E-2</v>
      </c>
    </row>
    <row r="313" spans="1:30" ht="15" thickBot="1">
      <c r="A313" s="64"/>
      <c r="B313" s="67"/>
      <c r="C313" s="14">
        <v>69</v>
      </c>
      <c r="D313" s="15">
        <v>1</v>
      </c>
      <c r="E313" s="14">
        <v>6.2</v>
      </c>
      <c r="F313" s="14">
        <v>2.9</v>
      </c>
      <c r="G313" s="14">
        <v>4.3</v>
      </c>
      <c r="H313" s="14">
        <v>1.3</v>
      </c>
      <c r="I313" s="14">
        <v>1</v>
      </c>
      <c r="J313" s="31"/>
      <c r="K313" s="100">
        <f t="shared" si="83"/>
        <v>0.20221732837031553</v>
      </c>
      <c r="L313" s="90">
        <f t="shared" si="84"/>
        <v>-0.47607271340750423</v>
      </c>
      <c r="M313" s="90">
        <f t="shared" si="85"/>
        <v>-0.75847407859993932</v>
      </c>
      <c r="N313" s="90">
        <f t="shared" si="86"/>
        <v>1.3814634920968976</v>
      </c>
      <c r="O313" s="90">
        <f t="shared" si="87"/>
        <v>0.94528225485990602</v>
      </c>
      <c r="P313" s="100">
        <f t="shared" si="88"/>
        <v>2.2201516246385031</v>
      </c>
      <c r="Q313" s="100">
        <f t="shared" si="89"/>
        <v>0.90204459409413129</v>
      </c>
      <c r="R313" s="22">
        <f t="shared" si="90"/>
        <v>1</v>
      </c>
      <c r="S313" s="29">
        <f t="shared" si="81"/>
        <v>0</v>
      </c>
      <c r="T313" s="19">
        <f t="shared" si="91"/>
        <v>0</v>
      </c>
      <c r="U313" s="51">
        <f t="shared" si="82"/>
        <v>0</v>
      </c>
      <c r="V313" s="51">
        <f t="shared" si="99"/>
        <v>0</v>
      </c>
      <c r="W313" s="47">
        <f t="shared" si="97"/>
        <v>1</v>
      </c>
      <c r="X313" s="47">
        <f t="shared" si="98"/>
        <v>69</v>
      </c>
      <c r="Y313" s="32"/>
      <c r="Z313" s="20">
        <f t="shared" si="92"/>
        <v>-1.7310707613308243E-2</v>
      </c>
      <c r="AA313" s="20">
        <f t="shared" si="93"/>
        <v>-0.1073263872025111</v>
      </c>
      <c r="AB313" s="20">
        <f t="shared" si="94"/>
        <v>-5.0201052078593905E-2</v>
      </c>
      <c r="AC313" s="20">
        <f t="shared" si="95"/>
        <v>-7.4436042737225441E-2</v>
      </c>
      <c r="AD313" s="41">
        <f t="shared" si="96"/>
        <v>-2.2503919897300717E-2</v>
      </c>
    </row>
    <row r="314" spans="1:30" ht="15" thickBot="1">
      <c r="A314" s="64"/>
      <c r="B314" s="67"/>
      <c r="C314" s="14">
        <v>70</v>
      </c>
      <c r="D314" s="15">
        <v>1</v>
      </c>
      <c r="E314" s="14">
        <v>4.9000000000000004</v>
      </c>
      <c r="F314" s="14">
        <v>3</v>
      </c>
      <c r="G314" s="14">
        <v>1.4</v>
      </c>
      <c r="H314" s="14">
        <v>0.2</v>
      </c>
      <c r="I314" s="14">
        <v>0</v>
      </c>
      <c r="J314" s="31"/>
      <c r="K314" s="100">
        <f t="shared" si="83"/>
        <v>0.20394839913164636</v>
      </c>
      <c r="L314" s="90">
        <f t="shared" si="84"/>
        <v>-0.46534007468725314</v>
      </c>
      <c r="M314" s="90">
        <f t="shared" si="85"/>
        <v>-0.75345397339207998</v>
      </c>
      <c r="N314" s="90">
        <f t="shared" si="86"/>
        <v>1.38890709637062</v>
      </c>
      <c r="O314" s="90">
        <f t="shared" si="87"/>
        <v>0.94753264684963612</v>
      </c>
      <c r="P314" s="100">
        <f t="shared" si="88"/>
        <v>-2.2026034227233384</v>
      </c>
      <c r="Q314" s="100">
        <f t="shared" si="89"/>
        <v>9.9516944392375614E-2</v>
      </c>
      <c r="R314" s="22">
        <f t="shared" si="90"/>
        <v>0</v>
      </c>
      <c r="S314" s="29">
        <f t="shared" si="81"/>
        <v>0</v>
      </c>
      <c r="T314" s="19">
        <f t="shared" si="91"/>
        <v>0</v>
      </c>
      <c r="U314" s="51">
        <f t="shared" si="82"/>
        <v>0</v>
      </c>
      <c r="V314" s="51">
        <f t="shared" si="99"/>
        <v>0</v>
      </c>
      <c r="W314" s="47">
        <f t="shared" si="97"/>
        <v>1</v>
      </c>
      <c r="X314" s="47">
        <f t="shared" si="98"/>
        <v>70</v>
      </c>
      <c r="Y314" s="32"/>
      <c r="Z314" s="20">
        <f t="shared" si="92"/>
        <v>1.7836087998650808E-2</v>
      </c>
      <c r="AA314" s="20">
        <f t="shared" si="93"/>
        <v>8.7396831193388966E-2</v>
      </c>
      <c r="AB314" s="20">
        <f t="shared" si="94"/>
        <v>5.3508263995952425E-2</v>
      </c>
      <c r="AC314" s="20">
        <f t="shared" si="95"/>
        <v>2.497052319811113E-2</v>
      </c>
      <c r="AD314" s="41">
        <f t="shared" si="96"/>
        <v>3.5672175997301619E-3</v>
      </c>
    </row>
    <row r="315" spans="1:30" ht="15" thickBot="1">
      <c r="A315" s="64"/>
      <c r="B315" s="67"/>
      <c r="C315" s="14">
        <v>71</v>
      </c>
      <c r="D315" s="15">
        <v>1</v>
      </c>
      <c r="E315" s="14">
        <v>5</v>
      </c>
      <c r="F315" s="14">
        <v>3.6</v>
      </c>
      <c r="G315" s="14">
        <v>1.4</v>
      </c>
      <c r="H315" s="14">
        <v>0.2</v>
      </c>
      <c r="I315" s="14">
        <v>0</v>
      </c>
      <c r="J315" s="31"/>
      <c r="K315" s="100">
        <f t="shared" si="83"/>
        <v>0.20216479033178128</v>
      </c>
      <c r="L315" s="90">
        <f t="shared" si="84"/>
        <v>-0.47407975780659201</v>
      </c>
      <c r="M315" s="90">
        <f t="shared" si="85"/>
        <v>-0.75880479979167526</v>
      </c>
      <c r="N315" s="90">
        <f t="shared" si="86"/>
        <v>1.3864100440508089</v>
      </c>
      <c r="O315" s="90">
        <f t="shared" si="87"/>
        <v>0.94717592508966308</v>
      </c>
      <c r="P315" s="100">
        <f t="shared" si="88"/>
        <v>-2.7695220312621451</v>
      </c>
      <c r="Q315" s="100">
        <f t="shared" si="89"/>
        <v>5.8993541496150326E-2</v>
      </c>
      <c r="R315" s="22">
        <f t="shared" si="90"/>
        <v>0</v>
      </c>
      <c r="S315" s="29">
        <f t="shared" si="81"/>
        <v>0</v>
      </c>
      <c r="T315" s="19">
        <f t="shared" si="91"/>
        <v>0</v>
      </c>
      <c r="U315" s="51">
        <f t="shared" si="82"/>
        <v>0</v>
      </c>
      <c r="V315" s="51">
        <f t="shared" si="99"/>
        <v>0</v>
      </c>
      <c r="W315" s="47">
        <f t="shared" si="97"/>
        <v>1</v>
      </c>
      <c r="X315" s="47">
        <f t="shared" si="98"/>
        <v>71</v>
      </c>
      <c r="Y315" s="32"/>
      <c r="Z315" s="20">
        <f t="shared" si="92"/>
        <v>6.54985275406182E-3</v>
      </c>
      <c r="AA315" s="20">
        <f t="shared" si="93"/>
        <v>3.2749263770309102E-2</v>
      </c>
      <c r="AB315" s="20">
        <f t="shared" si="94"/>
        <v>2.3579469914622554E-2</v>
      </c>
      <c r="AC315" s="20">
        <f t="shared" si="95"/>
        <v>9.1697938556865467E-3</v>
      </c>
      <c r="AD315" s="41">
        <f t="shared" si="96"/>
        <v>1.3099705508123642E-3</v>
      </c>
    </row>
    <row r="316" spans="1:30" ht="15" thickBot="1">
      <c r="A316" s="64"/>
      <c r="B316" s="67"/>
      <c r="C316" s="14">
        <v>72</v>
      </c>
      <c r="D316" s="15">
        <v>1</v>
      </c>
      <c r="E316" s="14">
        <v>5.0999999999999996</v>
      </c>
      <c r="F316" s="14">
        <v>2.5</v>
      </c>
      <c r="G316" s="14">
        <v>3</v>
      </c>
      <c r="H316" s="14">
        <v>1.1000000000000001</v>
      </c>
      <c r="I316" s="14">
        <v>1</v>
      </c>
      <c r="J316" s="31"/>
      <c r="K316" s="100">
        <f t="shared" si="83"/>
        <v>0.20150980505637509</v>
      </c>
      <c r="L316" s="90">
        <f t="shared" si="84"/>
        <v>-0.47735468418362292</v>
      </c>
      <c r="M316" s="90">
        <f t="shared" si="85"/>
        <v>-0.76116274678313756</v>
      </c>
      <c r="N316" s="90">
        <f t="shared" si="86"/>
        <v>1.3854930646652404</v>
      </c>
      <c r="O316" s="90">
        <f t="shared" si="87"/>
        <v>0.94704492803458185</v>
      </c>
      <c r="P316" s="100">
        <f t="shared" si="88"/>
        <v>1.0623226635958154</v>
      </c>
      <c r="Q316" s="100">
        <f t="shared" si="89"/>
        <v>0.74313415907408698</v>
      </c>
      <c r="R316" s="22">
        <f t="shared" si="90"/>
        <v>1</v>
      </c>
      <c r="S316" s="29">
        <f t="shared" si="81"/>
        <v>0</v>
      </c>
      <c r="T316" s="19">
        <f t="shared" si="91"/>
        <v>0</v>
      </c>
      <c r="U316" s="51">
        <f t="shared" si="82"/>
        <v>0</v>
      </c>
      <c r="V316" s="51">
        <f t="shared" si="99"/>
        <v>0</v>
      </c>
      <c r="W316" s="47">
        <f t="shared" si="97"/>
        <v>1</v>
      </c>
      <c r="X316" s="47">
        <f t="shared" si="98"/>
        <v>72</v>
      </c>
      <c r="Y316" s="32"/>
      <c r="Z316" s="20">
        <f t="shared" si="92"/>
        <v>-9.8064073156159157E-2</v>
      </c>
      <c r="AA316" s="20">
        <f t="shared" si="93"/>
        <v>-0.50012677309641163</v>
      </c>
      <c r="AB316" s="20">
        <f t="shared" si="94"/>
        <v>-0.2451601828903979</v>
      </c>
      <c r="AC316" s="20">
        <f t="shared" si="95"/>
        <v>-0.29419221946847746</v>
      </c>
      <c r="AD316" s="41">
        <f t="shared" si="96"/>
        <v>-0.10787048047177508</v>
      </c>
    </row>
    <row r="317" spans="1:30" ht="15" thickBot="1">
      <c r="A317" s="64"/>
      <c r="B317" s="67"/>
      <c r="C317" s="14">
        <v>73</v>
      </c>
      <c r="D317" s="15">
        <v>1</v>
      </c>
      <c r="E317" s="14">
        <v>5</v>
      </c>
      <c r="F317" s="14">
        <v>3.4</v>
      </c>
      <c r="G317" s="14">
        <v>1.6</v>
      </c>
      <c r="H317" s="14">
        <v>0.4</v>
      </c>
      <c r="I317" s="14">
        <v>0</v>
      </c>
      <c r="J317" s="31"/>
      <c r="K317" s="100">
        <f t="shared" si="83"/>
        <v>0.211316212371991</v>
      </c>
      <c r="L317" s="90">
        <f t="shared" si="84"/>
        <v>-0.42734200687398177</v>
      </c>
      <c r="M317" s="90">
        <f t="shared" si="85"/>
        <v>-0.73664672849409774</v>
      </c>
      <c r="N317" s="90">
        <f t="shared" si="86"/>
        <v>1.414912286612088</v>
      </c>
      <c r="O317" s="90">
        <f t="shared" si="87"/>
        <v>0.95783197608175941</v>
      </c>
      <c r="P317" s="100">
        <f t="shared" si="88"/>
        <v>-1.7830002498658055</v>
      </c>
      <c r="Q317" s="100">
        <f t="shared" si="89"/>
        <v>0.14393305923230257</v>
      </c>
      <c r="R317" s="22">
        <f t="shared" si="90"/>
        <v>0</v>
      </c>
      <c r="S317" s="29">
        <f t="shared" si="81"/>
        <v>0</v>
      </c>
      <c r="T317" s="19">
        <f t="shared" si="91"/>
        <v>0</v>
      </c>
      <c r="U317" s="51">
        <f t="shared" si="82"/>
        <v>0</v>
      </c>
      <c r="V317" s="51">
        <f t="shared" si="99"/>
        <v>0</v>
      </c>
      <c r="W317" s="47">
        <f t="shared" si="97"/>
        <v>1</v>
      </c>
      <c r="X317" s="47">
        <f t="shared" si="98"/>
        <v>73</v>
      </c>
      <c r="Y317" s="32"/>
      <c r="Z317" s="20">
        <f t="shared" si="92"/>
        <v>3.5469807711451466E-2</v>
      </c>
      <c r="AA317" s="20">
        <f t="shared" si="93"/>
        <v>0.17734903855725734</v>
      </c>
      <c r="AB317" s="20">
        <f t="shared" si="94"/>
        <v>0.12059734621893498</v>
      </c>
      <c r="AC317" s="20">
        <f t="shared" si="95"/>
        <v>5.6751692338322349E-2</v>
      </c>
      <c r="AD317" s="41">
        <f t="shared" si="96"/>
        <v>1.4187923084580587E-2</v>
      </c>
    </row>
    <row r="318" spans="1:30" ht="15" thickBot="1">
      <c r="A318" s="64"/>
      <c r="B318" s="67"/>
      <c r="C318" s="14">
        <v>74</v>
      </c>
      <c r="D318" s="15">
        <v>1</v>
      </c>
      <c r="E318" s="14">
        <v>5.2</v>
      </c>
      <c r="F318" s="14">
        <v>3.5</v>
      </c>
      <c r="G318" s="14">
        <v>1.5</v>
      </c>
      <c r="H318" s="14">
        <v>0.2</v>
      </c>
      <c r="I318" s="14">
        <v>0</v>
      </c>
      <c r="J318" s="31"/>
      <c r="K318" s="100">
        <f t="shared" si="83"/>
        <v>0.20776923160084584</v>
      </c>
      <c r="L318" s="90">
        <f t="shared" si="84"/>
        <v>-0.44507691072970751</v>
      </c>
      <c r="M318" s="90">
        <f t="shared" si="85"/>
        <v>-0.74870646311599121</v>
      </c>
      <c r="N318" s="90">
        <f t="shared" si="86"/>
        <v>1.4092371173782559</v>
      </c>
      <c r="O318" s="90">
        <f t="shared" si="87"/>
        <v>0.95641318377330131</v>
      </c>
      <c r="P318" s="100">
        <f t="shared" si="88"/>
        <v>-2.4219650122775578</v>
      </c>
      <c r="Q318" s="100">
        <f t="shared" si="89"/>
        <v>8.1513016623627976E-2</v>
      </c>
      <c r="R318" s="22">
        <f t="shared" si="90"/>
        <v>0</v>
      </c>
      <c r="S318" s="29">
        <f t="shared" si="81"/>
        <v>0</v>
      </c>
      <c r="T318" s="19">
        <f t="shared" si="91"/>
        <v>0</v>
      </c>
      <c r="U318" s="51">
        <f t="shared" si="82"/>
        <v>0</v>
      </c>
      <c r="V318" s="51">
        <f t="shared" si="99"/>
        <v>0</v>
      </c>
      <c r="W318" s="47">
        <f t="shared" si="97"/>
        <v>1</v>
      </c>
      <c r="X318" s="47">
        <f t="shared" si="98"/>
        <v>74</v>
      </c>
      <c r="Y318" s="32"/>
      <c r="Z318" s="20">
        <f t="shared" si="92"/>
        <v>1.2205538167301045E-2</v>
      </c>
      <c r="AA318" s="20">
        <f t="shared" si="93"/>
        <v>6.3468798469965435E-2</v>
      </c>
      <c r="AB318" s="20">
        <f t="shared" si="94"/>
        <v>4.2719383585553654E-2</v>
      </c>
      <c r="AC318" s="20">
        <f t="shared" si="95"/>
        <v>1.8308307250951568E-2</v>
      </c>
      <c r="AD318" s="41">
        <f t="shared" si="96"/>
        <v>2.4411076334602093E-3</v>
      </c>
    </row>
    <row r="319" spans="1:30" ht="15" thickBot="1">
      <c r="A319" s="64"/>
      <c r="B319" s="67"/>
      <c r="C319" s="14">
        <v>75</v>
      </c>
      <c r="D319" s="15">
        <v>1</v>
      </c>
      <c r="E319" s="14">
        <v>5.7</v>
      </c>
      <c r="F319" s="14">
        <v>2.6</v>
      </c>
      <c r="G319" s="14">
        <v>3.5</v>
      </c>
      <c r="H319" s="14">
        <v>1</v>
      </c>
      <c r="I319" s="14">
        <v>1</v>
      </c>
      <c r="J319" s="31"/>
      <c r="K319" s="100">
        <f t="shared" si="83"/>
        <v>0.20654867778411573</v>
      </c>
      <c r="L319" s="90">
        <f t="shared" si="84"/>
        <v>-0.45142379057670406</v>
      </c>
      <c r="M319" s="90">
        <f t="shared" si="85"/>
        <v>-0.75297840147454653</v>
      </c>
      <c r="N319" s="90">
        <f t="shared" si="86"/>
        <v>1.4074062866531607</v>
      </c>
      <c r="O319" s="90">
        <f t="shared" si="87"/>
        <v>0.95616907300995524</v>
      </c>
      <c r="P319" s="100">
        <f t="shared" si="88"/>
        <v>1.5577803039590996</v>
      </c>
      <c r="Q319" s="100">
        <f t="shared" si="89"/>
        <v>0.82603461028356073</v>
      </c>
      <c r="R319" s="22">
        <f t="shared" si="90"/>
        <v>1</v>
      </c>
      <c r="S319" s="29">
        <f t="shared" si="81"/>
        <v>0</v>
      </c>
      <c r="T319" s="19">
        <f t="shared" si="91"/>
        <v>0</v>
      </c>
      <c r="U319" s="51">
        <f t="shared" si="82"/>
        <v>0</v>
      </c>
      <c r="V319" s="51">
        <f t="shared" si="99"/>
        <v>0</v>
      </c>
      <c r="W319" s="47">
        <f t="shared" si="97"/>
        <v>1</v>
      </c>
      <c r="X319" s="47">
        <f t="shared" si="98"/>
        <v>75</v>
      </c>
      <c r="Y319" s="32"/>
      <c r="Z319" s="20">
        <f t="shared" si="92"/>
        <v>-4.9998151553560528E-2</v>
      </c>
      <c r="AA319" s="20">
        <f t="shared" si="93"/>
        <v>-0.284989463855295</v>
      </c>
      <c r="AB319" s="20">
        <f t="shared" si="94"/>
        <v>-0.12999519403925738</v>
      </c>
      <c r="AC319" s="20">
        <f t="shared" si="95"/>
        <v>-0.17499353043746185</v>
      </c>
      <c r="AD319" s="41">
        <f t="shared" si="96"/>
        <v>-4.9998151553560528E-2</v>
      </c>
    </row>
    <row r="320" spans="1:30" ht="15" thickBot="1">
      <c r="A320" s="64"/>
      <c r="B320" s="67"/>
      <c r="C320" s="14">
        <v>76</v>
      </c>
      <c r="D320" s="15">
        <v>1</v>
      </c>
      <c r="E320" s="14">
        <v>5.0999999999999996</v>
      </c>
      <c r="F320" s="14">
        <v>3.5</v>
      </c>
      <c r="G320" s="14">
        <v>1.4</v>
      </c>
      <c r="H320" s="14">
        <v>0.3</v>
      </c>
      <c r="I320" s="14">
        <v>0</v>
      </c>
      <c r="J320" s="31"/>
      <c r="K320" s="100">
        <f t="shared" si="83"/>
        <v>0.21154849293947178</v>
      </c>
      <c r="L320" s="90">
        <f t="shared" si="84"/>
        <v>-0.42292484419117454</v>
      </c>
      <c r="M320" s="90">
        <f t="shared" si="85"/>
        <v>-0.73997888207062079</v>
      </c>
      <c r="N320" s="90">
        <f t="shared" si="86"/>
        <v>1.4249056396969069</v>
      </c>
      <c r="O320" s="90">
        <f t="shared" si="87"/>
        <v>0.96116888816531132</v>
      </c>
      <c r="P320" s="100">
        <f t="shared" si="88"/>
        <v>-2.2520757376574272</v>
      </c>
      <c r="Q320" s="100">
        <f t="shared" si="89"/>
        <v>9.5170566365341561E-2</v>
      </c>
      <c r="R320" s="22">
        <f t="shared" si="90"/>
        <v>0</v>
      </c>
      <c r="S320" s="29">
        <f t="shared" si="81"/>
        <v>0</v>
      </c>
      <c r="T320" s="19">
        <f t="shared" si="91"/>
        <v>0</v>
      </c>
      <c r="U320" s="51">
        <f t="shared" si="82"/>
        <v>0</v>
      </c>
      <c r="V320" s="51">
        <f t="shared" si="99"/>
        <v>0</v>
      </c>
      <c r="W320" s="47">
        <f t="shared" si="97"/>
        <v>1</v>
      </c>
      <c r="X320" s="47">
        <f t="shared" si="98"/>
        <v>76</v>
      </c>
      <c r="Y320" s="32"/>
      <c r="Z320" s="20">
        <f t="shared" si="92"/>
        <v>1.6390870643047541E-2</v>
      </c>
      <c r="AA320" s="20">
        <f t="shared" si="93"/>
        <v>8.359344027954245E-2</v>
      </c>
      <c r="AB320" s="20">
        <f t="shared" si="94"/>
        <v>5.7368047250666396E-2</v>
      </c>
      <c r="AC320" s="20">
        <f t="shared" si="95"/>
        <v>2.2947218900266554E-2</v>
      </c>
      <c r="AD320" s="41">
        <f t="shared" si="96"/>
        <v>4.9172611929142618E-3</v>
      </c>
    </row>
    <row r="321" spans="1:30" ht="15" thickBot="1">
      <c r="A321" s="64"/>
      <c r="B321" s="67"/>
      <c r="C321" s="14">
        <v>77</v>
      </c>
      <c r="D321" s="15">
        <v>1</v>
      </c>
      <c r="E321" s="14">
        <v>5.5</v>
      </c>
      <c r="F321" s="14">
        <v>3.5</v>
      </c>
      <c r="G321" s="14">
        <v>1.3</v>
      </c>
      <c r="H321" s="14">
        <v>0.2</v>
      </c>
      <c r="I321" s="14">
        <v>0</v>
      </c>
      <c r="J321" s="31"/>
      <c r="K321" s="100">
        <f t="shared" si="83"/>
        <v>0.20990940587516702</v>
      </c>
      <c r="L321" s="90">
        <f t="shared" si="84"/>
        <v>-0.43128418821912878</v>
      </c>
      <c r="M321" s="90">
        <f t="shared" si="85"/>
        <v>-0.74571568679568745</v>
      </c>
      <c r="N321" s="90">
        <f t="shared" si="86"/>
        <v>1.4226109178068802</v>
      </c>
      <c r="O321" s="90">
        <f t="shared" si="87"/>
        <v>0.96067716204601994</v>
      </c>
      <c r="P321" s="100">
        <f t="shared" si="88"/>
        <v>-2.7306289075567989</v>
      </c>
      <c r="Q321" s="100">
        <f t="shared" si="89"/>
        <v>6.1190024746782486E-2</v>
      </c>
      <c r="R321" s="22">
        <f t="shared" si="90"/>
        <v>0</v>
      </c>
      <c r="S321" s="29">
        <f t="shared" si="81"/>
        <v>0</v>
      </c>
      <c r="T321" s="19">
        <f t="shared" si="91"/>
        <v>0</v>
      </c>
      <c r="U321" s="51">
        <f t="shared" si="82"/>
        <v>0</v>
      </c>
      <c r="V321" s="51">
        <f t="shared" si="99"/>
        <v>0</v>
      </c>
      <c r="W321" s="47">
        <f t="shared" si="97"/>
        <v>1</v>
      </c>
      <c r="X321" s="47">
        <f t="shared" si="98"/>
        <v>77</v>
      </c>
      <c r="Y321" s="32"/>
      <c r="Z321" s="20">
        <f t="shared" si="92"/>
        <v>7.0302205347616727E-3</v>
      </c>
      <c r="AA321" s="20">
        <f t="shared" si="93"/>
        <v>3.8666212941189201E-2</v>
      </c>
      <c r="AB321" s="20">
        <f t="shared" si="94"/>
        <v>2.4605771871665856E-2</v>
      </c>
      <c r="AC321" s="20">
        <f t="shared" si="95"/>
        <v>9.1392866951901745E-3</v>
      </c>
      <c r="AD321" s="41">
        <f t="shared" si="96"/>
        <v>1.4060441069523345E-3</v>
      </c>
    </row>
    <row r="322" spans="1:30" ht="15" thickBot="1">
      <c r="A322" s="64"/>
      <c r="B322" s="67"/>
      <c r="C322" s="14">
        <v>78</v>
      </c>
      <c r="D322" s="15">
        <v>1</v>
      </c>
      <c r="E322" s="14">
        <v>6</v>
      </c>
      <c r="F322" s="14">
        <v>3.4</v>
      </c>
      <c r="G322" s="14">
        <v>4.5</v>
      </c>
      <c r="H322" s="14">
        <v>1.6</v>
      </c>
      <c r="I322" s="14">
        <v>1</v>
      </c>
      <c r="J322" s="31"/>
      <c r="K322" s="100">
        <f t="shared" si="83"/>
        <v>0.20920638382169085</v>
      </c>
      <c r="L322" s="90">
        <f t="shared" si="84"/>
        <v>-0.43515080951324769</v>
      </c>
      <c r="M322" s="90">
        <f t="shared" si="85"/>
        <v>-0.74817626398285408</v>
      </c>
      <c r="N322" s="90">
        <f t="shared" si="86"/>
        <v>1.4216969891373612</v>
      </c>
      <c r="O322" s="90">
        <f t="shared" si="87"/>
        <v>0.96053655763532475</v>
      </c>
      <c r="P322" s="100">
        <f t="shared" si="88"/>
        <v>2.9889971725351465</v>
      </c>
      <c r="Q322" s="100">
        <f t="shared" si="89"/>
        <v>0.95207457329545853</v>
      </c>
      <c r="R322" s="22">
        <f t="shared" si="90"/>
        <v>1</v>
      </c>
      <c r="S322" s="29">
        <f t="shared" si="81"/>
        <v>0</v>
      </c>
      <c r="T322" s="19">
        <f t="shared" si="91"/>
        <v>0</v>
      </c>
      <c r="U322" s="51">
        <f t="shared" si="82"/>
        <v>0</v>
      </c>
      <c r="V322" s="51">
        <f t="shared" si="99"/>
        <v>0</v>
      </c>
      <c r="W322" s="47">
        <f t="shared" si="97"/>
        <v>1</v>
      </c>
      <c r="X322" s="47">
        <f t="shared" si="98"/>
        <v>78</v>
      </c>
      <c r="Y322" s="32"/>
      <c r="Z322" s="20">
        <f t="shared" si="92"/>
        <v>-4.3735383500718011E-3</v>
      </c>
      <c r="AA322" s="20">
        <f t="shared" si="93"/>
        <v>-2.6241230100430807E-2</v>
      </c>
      <c r="AB322" s="20">
        <f t="shared" si="94"/>
        <v>-1.4870030390244123E-2</v>
      </c>
      <c r="AC322" s="20">
        <f t="shared" si="95"/>
        <v>-1.9680922575323105E-2</v>
      </c>
      <c r="AD322" s="41">
        <f t="shared" si="96"/>
        <v>-6.997661360114882E-3</v>
      </c>
    </row>
    <row r="323" spans="1:30" ht="15" thickBot="1">
      <c r="A323" s="64"/>
      <c r="B323" s="67"/>
      <c r="C323" s="14">
        <v>79</v>
      </c>
      <c r="D323" s="15">
        <v>1</v>
      </c>
      <c r="E323" s="14">
        <v>5.0999999999999996</v>
      </c>
      <c r="F323" s="14">
        <v>3.7</v>
      </c>
      <c r="G323" s="14">
        <v>1.5</v>
      </c>
      <c r="H323" s="14">
        <v>0.4</v>
      </c>
      <c r="I323" s="14">
        <v>0</v>
      </c>
      <c r="J323" s="31"/>
      <c r="K323" s="100">
        <f t="shared" si="83"/>
        <v>0.20964373765669803</v>
      </c>
      <c r="L323" s="90">
        <f t="shared" si="84"/>
        <v>-0.43252668650320464</v>
      </c>
      <c r="M323" s="90">
        <f t="shared" si="85"/>
        <v>-0.7466892609438297</v>
      </c>
      <c r="N323" s="90">
        <f t="shared" si="86"/>
        <v>1.4236650813948935</v>
      </c>
      <c r="O323" s="90">
        <f t="shared" si="87"/>
        <v>0.96123632377133628</v>
      </c>
      <c r="P323" s="100">
        <f t="shared" si="88"/>
        <v>-2.2390004774009404</v>
      </c>
      <c r="Q323" s="100">
        <f t="shared" si="89"/>
        <v>9.6302493393790545E-2</v>
      </c>
      <c r="R323" s="22">
        <f t="shared" si="90"/>
        <v>0</v>
      </c>
      <c r="S323" s="29">
        <f t="shared" si="81"/>
        <v>0</v>
      </c>
      <c r="T323" s="19">
        <f t="shared" si="91"/>
        <v>0</v>
      </c>
      <c r="U323" s="51">
        <f t="shared" si="82"/>
        <v>0</v>
      </c>
      <c r="V323" s="51">
        <f t="shared" si="99"/>
        <v>0</v>
      </c>
      <c r="W323" s="47">
        <f t="shared" si="97"/>
        <v>1</v>
      </c>
      <c r="X323" s="47">
        <f t="shared" si="98"/>
        <v>79</v>
      </c>
      <c r="Y323" s="32"/>
      <c r="Z323" s="20">
        <f t="shared" si="92"/>
        <v>1.676208903236355E-2</v>
      </c>
      <c r="AA323" s="20">
        <f t="shared" si="93"/>
        <v>8.5486654065054096E-2</v>
      </c>
      <c r="AB323" s="20">
        <f t="shared" si="94"/>
        <v>6.2019729419745137E-2</v>
      </c>
      <c r="AC323" s="20">
        <f t="shared" si="95"/>
        <v>2.5143133548545325E-2</v>
      </c>
      <c r="AD323" s="41">
        <f t="shared" si="96"/>
        <v>6.7048356129454202E-3</v>
      </c>
    </row>
    <row r="324" spans="1:30" ht="15" thickBot="1">
      <c r="A324" s="65"/>
      <c r="B324" s="68"/>
      <c r="C324" s="33">
        <v>80</v>
      </c>
      <c r="D324" s="34">
        <v>1</v>
      </c>
      <c r="E324" s="33">
        <v>5</v>
      </c>
      <c r="F324" s="33">
        <v>3</v>
      </c>
      <c r="G324" s="33">
        <v>1.6</v>
      </c>
      <c r="H324" s="33">
        <v>0.2</v>
      </c>
      <c r="I324" s="33">
        <v>0</v>
      </c>
      <c r="J324" s="35"/>
      <c r="K324" s="101">
        <f t="shared" si="83"/>
        <v>0.20796752875346167</v>
      </c>
      <c r="L324" s="91">
        <f t="shared" si="84"/>
        <v>-0.44107535190971003</v>
      </c>
      <c r="M324" s="91">
        <f t="shared" si="85"/>
        <v>-0.75289123388580426</v>
      </c>
      <c r="N324" s="91">
        <f t="shared" si="86"/>
        <v>1.4211507680400388</v>
      </c>
      <c r="O324" s="91">
        <f t="shared" si="87"/>
        <v>0.96056584021004177</v>
      </c>
      <c r="P324" s="101">
        <f t="shared" si="88"/>
        <v>-1.7901285355464305</v>
      </c>
      <c r="Q324" s="101">
        <f t="shared" si="89"/>
        <v>0.14305696536982748</v>
      </c>
      <c r="R324" s="36">
        <f t="shared" si="90"/>
        <v>0</v>
      </c>
      <c r="S324" s="29">
        <f t="shared" si="81"/>
        <v>0</v>
      </c>
      <c r="T324" s="37">
        <f t="shared" si="91"/>
        <v>0</v>
      </c>
      <c r="U324" s="51">
        <f t="shared" si="82"/>
        <v>0</v>
      </c>
      <c r="V324" s="51">
        <f t="shared" si="99"/>
        <v>0</v>
      </c>
      <c r="W324" s="47">
        <f t="shared" si="97"/>
        <v>1</v>
      </c>
      <c r="X324" s="47">
        <f t="shared" si="98"/>
        <v>80</v>
      </c>
      <c r="Y324" s="38"/>
      <c r="Z324" s="42">
        <f t="shared" si="92"/>
        <v>3.5075184587936931E-2</v>
      </c>
      <c r="AA324" s="42">
        <f t="shared" si="93"/>
        <v>0.17537592293968465</v>
      </c>
      <c r="AB324" s="42">
        <f t="shared" si="94"/>
        <v>0.10522555376381079</v>
      </c>
      <c r="AC324" s="42">
        <f t="shared" si="95"/>
        <v>5.6120295340699095E-2</v>
      </c>
      <c r="AD324" s="43">
        <f t="shared" si="96"/>
        <v>7.0150369175873868E-3</v>
      </c>
    </row>
    <row r="325" spans="1:30" ht="15" thickBot="1">
      <c r="A325" s="63" t="s">
        <v>36</v>
      </c>
      <c r="B325" s="66" t="s">
        <v>38</v>
      </c>
      <c r="C325" s="24">
        <v>1</v>
      </c>
      <c r="D325" s="25">
        <v>1</v>
      </c>
      <c r="E325" s="24">
        <v>5.7</v>
      </c>
      <c r="F325" s="24">
        <v>4.4000000000000004</v>
      </c>
      <c r="G325" s="24">
        <v>1.5</v>
      </c>
      <c r="H325" s="24">
        <v>0.4</v>
      </c>
      <c r="I325" s="26">
        <v>0</v>
      </c>
      <c r="J325" s="27"/>
      <c r="K325" s="99">
        <f t="shared" si="83"/>
        <v>0.20446001029466798</v>
      </c>
      <c r="L325" s="92">
        <f t="shared" si="84"/>
        <v>-0.45861294420367849</v>
      </c>
      <c r="M325" s="92">
        <f t="shared" si="85"/>
        <v>-0.76341378926218528</v>
      </c>
      <c r="N325" s="92">
        <f t="shared" si="86"/>
        <v>1.415538738505969</v>
      </c>
      <c r="O325" s="92">
        <f t="shared" si="87"/>
        <v>0.95986433651828307</v>
      </c>
      <c r="P325" s="99">
        <f t="shared" si="88"/>
        <v>-3.2614006020536488</v>
      </c>
      <c r="Q325" s="99">
        <f t="shared" si="89"/>
        <v>3.6919376706136445E-2</v>
      </c>
      <c r="R325" s="28">
        <f t="shared" si="90"/>
        <v>0</v>
      </c>
      <c r="S325" s="29">
        <f t="shared" si="81"/>
        <v>0</v>
      </c>
      <c r="T325" s="29">
        <f t="shared" si="91"/>
        <v>0</v>
      </c>
      <c r="U325" s="51">
        <f t="shared" si="82"/>
        <v>0</v>
      </c>
      <c r="V325" s="51">
        <f>U325</f>
        <v>0</v>
      </c>
      <c r="W325" s="47">
        <f t="shared" si="97"/>
        <v>1</v>
      </c>
      <c r="X325" s="47">
        <f>W325</f>
        <v>1</v>
      </c>
      <c r="Y325" s="30"/>
      <c r="Z325" s="39">
        <f t="shared" si="92"/>
        <v>2.6254355504974933E-3</v>
      </c>
      <c r="AA325" s="39">
        <f t="shared" si="93"/>
        <v>1.4964982637835711E-2</v>
      </c>
      <c r="AB325" s="39">
        <f t="shared" si="94"/>
        <v>1.1551916422188972E-2</v>
      </c>
      <c r="AC325" s="39">
        <f t="shared" si="95"/>
        <v>3.9381533257462397E-3</v>
      </c>
      <c r="AD325" s="40">
        <f t="shared" si="96"/>
        <v>1.0501742201989973E-3</v>
      </c>
    </row>
    <row r="326" spans="1:30" ht="15" thickBot="1">
      <c r="A326" s="64"/>
      <c r="B326" s="67"/>
      <c r="C326" s="14">
        <v>2</v>
      </c>
      <c r="D326" s="15">
        <v>1</v>
      </c>
      <c r="E326" s="14">
        <v>6.9</v>
      </c>
      <c r="F326" s="14">
        <v>3.1</v>
      </c>
      <c r="G326" s="14">
        <v>4.9000000000000004</v>
      </c>
      <c r="H326" s="14">
        <v>1.5</v>
      </c>
      <c r="I326" s="14">
        <v>1</v>
      </c>
      <c r="J326" s="31"/>
      <c r="K326" s="100">
        <f t="shared" si="83"/>
        <v>0.20419746673961822</v>
      </c>
      <c r="L326" s="90">
        <f t="shared" si="84"/>
        <v>-0.46010944246746205</v>
      </c>
      <c r="M326" s="90">
        <f t="shared" si="85"/>
        <v>-0.76456898090440417</v>
      </c>
      <c r="N326" s="90">
        <f t="shared" si="86"/>
        <v>1.4151449231733944</v>
      </c>
      <c r="O326" s="90">
        <f t="shared" si="87"/>
        <v>0.95975931909626322</v>
      </c>
      <c r="P326" s="100">
        <f t="shared" si="88"/>
        <v>3.0331275751045044</v>
      </c>
      <c r="Q326" s="100">
        <f t="shared" si="89"/>
        <v>0.95404848065874281</v>
      </c>
      <c r="R326" s="22">
        <f t="shared" si="90"/>
        <v>1</v>
      </c>
      <c r="S326" s="29">
        <f t="shared" ref="S326:S389" si="100">R326-I326</f>
        <v>0</v>
      </c>
      <c r="T326" s="19">
        <f t="shared" si="91"/>
        <v>0</v>
      </c>
      <c r="U326" s="51">
        <f t="shared" ref="U326:U389" si="101">IF(T326&lt;0.5, 0, 1)</f>
        <v>0</v>
      </c>
      <c r="V326" s="51">
        <f>V325+U326</f>
        <v>0</v>
      </c>
      <c r="W326" s="47">
        <f t="shared" si="97"/>
        <v>1</v>
      </c>
      <c r="X326" s="47">
        <f t="shared" si="98"/>
        <v>2</v>
      </c>
      <c r="Y326" s="32"/>
      <c r="Z326" s="20">
        <f t="shared" si="92"/>
        <v>-4.0290271215078612E-3</v>
      </c>
      <c r="AA326" s="20">
        <f t="shared" si="93"/>
        <v>-2.7800287138404243E-2</v>
      </c>
      <c r="AB326" s="20">
        <f t="shared" si="94"/>
        <v>-1.2489984076674371E-2</v>
      </c>
      <c r="AC326" s="20">
        <f t="shared" si="95"/>
        <v>-1.9742232895388522E-2</v>
      </c>
      <c r="AD326" s="41">
        <f t="shared" si="96"/>
        <v>-6.0435406822617922E-3</v>
      </c>
    </row>
    <row r="327" spans="1:30" ht="15" thickBot="1">
      <c r="A327" s="64"/>
      <c r="B327" s="67"/>
      <c r="C327" s="14">
        <v>3</v>
      </c>
      <c r="D327" s="15">
        <v>1</v>
      </c>
      <c r="E327" s="14">
        <v>5</v>
      </c>
      <c r="F327" s="14">
        <v>2</v>
      </c>
      <c r="G327" s="14">
        <v>3.5</v>
      </c>
      <c r="H327" s="14">
        <v>1</v>
      </c>
      <c r="I327" s="14">
        <v>1</v>
      </c>
      <c r="J327" s="31"/>
      <c r="K327" s="100">
        <f t="shared" ref="K327:K390" si="102">K326-$M$2*Z326</f>
        <v>0.20460036945176902</v>
      </c>
      <c r="L327" s="90">
        <f t="shared" ref="L327:L390" si="103">L326-$M$2*AA326</f>
        <v>-0.45732941375362163</v>
      </c>
      <c r="M327" s="90">
        <f t="shared" ref="M327:M390" si="104">M326-$M$2*AB326</f>
        <v>-0.76331998249673672</v>
      </c>
      <c r="N327" s="90">
        <f t="shared" ref="N327:N390" si="105">N326-$M$2*AC326</f>
        <v>1.4171191464629331</v>
      </c>
      <c r="O327" s="90">
        <f t="shared" ref="O327:O390" si="106">O326-$M$2*AD326</f>
        <v>0.96036367316448945</v>
      </c>
      <c r="P327" s="100">
        <f t="shared" ref="P327:P390" si="107">(D327*K327)+(L327*E327)+(M327*F327)+(N327*G327)+(H327*O327)</f>
        <v>2.3115940214749426</v>
      </c>
      <c r="Q327" s="100">
        <f t="shared" ref="Q327:Q390" si="108">1/(1+EXP(-P327))</f>
        <v>0.90983270973313424</v>
      </c>
      <c r="R327" s="22">
        <f t="shared" ref="R327:R390" si="109">IF(Q327&lt;0.5, 0, 1)</f>
        <v>1</v>
      </c>
      <c r="S327" s="29">
        <f t="shared" si="100"/>
        <v>0</v>
      </c>
      <c r="T327" s="19">
        <f t="shared" ref="T327:T390" si="110">S327^2</f>
        <v>0</v>
      </c>
      <c r="U327" s="51">
        <f t="shared" si="101"/>
        <v>0</v>
      </c>
      <c r="V327" s="51">
        <f t="shared" ref="V327:V390" si="111">V326+U327</f>
        <v>0</v>
      </c>
      <c r="W327" s="47">
        <f t="shared" si="97"/>
        <v>1</v>
      </c>
      <c r="X327" s="47">
        <f t="shared" si="98"/>
        <v>3</v>
      </c>
      <c r="Y327" s="32"/>
      <c r="Z327" s="20">
        <f t="shared" ref="Z327:Z390" si="112">2*($Q327-$I327)*(1-$Q327)*$Q327*D327</f>
        <v>-1.4794135039347163E-2</v>
      </c>
      <c r="AA327" s="20">
        <f t="shared" ref="AA327:AA390" si="113">2*($Q327-$I327)*(1-$Q327)*$Q327*E327</f>
        <v>-7.3970675196735808E-2</v>
      </c>
      <c r="AB327" s="20">
        <f t="shared" ref="AB327:AB390" si="114">2*($Q327-$I327)*(1-$Q327)*$Q327*F327</f>
        <v>-2.9588270078694325E-2</v>
      </c>
      <c r="AC327" s="20">
        <f t="shared" ref="AC327:AC390" si="115">2*($Q327-$I327)*(1-$Q327)*$Q327*G327</f>
        <v>-5.1779472637715068E-2</v>
      </c>
      <c r="AD327" s="41">
        <f t="shared" ref="AD327:AD390" si="116">2*($Q327-$I327)*(1-$Q327)*$Q327*H327</f>
        <v>-1.4794135039347163E-2</v>
      </c>
    </row>
    <row r="328" spans="1:30" ht="15" thickBot="1">
      <c r="A328" s="64"/>
      <c r="B328" s="67"/>
      <c r="C328" s="14">
        <v>4</v>
      </c>
      <c r="D328" s="15">
        <v>1</v>
      </c>
      <c r="E328" s="14">
        <v>5.6</v>
      </c>
      <c r="F328" s="14">
        <v>3</v>
      </c>
      <c r="G328" s="14">
        <v>4.5</v>
      </c>
      <c r="H328" s="14">
        <v>1.5</v>
      </c>
      <c r="I328" s="14">
        <v>1</v>
      </c>
      <c r="J328" s="31"/>
      <c r="K328" s="100">
        <f t="shared" si="102"/>
        <v>0.20607978295570373</v>
      </c>
      <c r="L328" s="90">
        <f t="shared" si="103"/>
        <v>-0.44993234623394807</v>
      </c>
      <c r="M328" s="90">
        <f t="shared" si="104"/>
        <v>-0.76036115548886729</v>
      </c>
      <c r="N328" s="90">
        <f t="shared" si="105"/>
        <v>1.4222970937267045</v>
      </c>
      <c r="O328" s="90">
        <f t="shared" si="106"/>
        <v>0.96184308666842422</v>
      </c>
      <c r="P328" s="100">
        <f t="shared" si="107"/>
        <v>3.2484767293517995</v>
      </c>
      <c r="Q328" s="100">
        <f t="shared" si="108"/>
        <v>0.96261833747802217</v>
      </c>
      <c r="R328" s="22">
        <f t="shared" si="109"/>
        <v>1</v>
      </c>
      <c r="S328" s="29">
        <f t="shared" si="100"/>
        <v>0</v>
      </c>
      <c r="T328" s="19">
        <f t="shared" si="110"/>
        <v>0</v>
      </c>
      <c r="U328" s="51">
        <f t="shared" si="101"/>
        <v>0</v>
      </c>
      <c r="V328" s="51">
        <f t="shared" si="111"/>
        <v>0</v>
      </c>
      <c r="W328" s="47">
        <f t="shared" si="97"/>
        <v>1</v>
      </c>
      <c r="X328" s="47">
        <f t="shared" si="98"/>
        <v>4</v>
      </c>
      <c r="Y328" s="32"/>
      <c r="Z328" s="20">
        <f t="shared" si="112"/>
        <v>-2.6903039607535269E-3</v>
      </c>
      <c r="AA328" s="20">
        <f t="shared" si="113"/>
        <v>-1.5065702180219749E-2</v>
      </c>
      <c r="AB328" s="20">
        <f t="shared" si="114"/>
        <v>-8.0709118822605806E-3</v>
      </c>
      <c r="AC328" s="20">
        <f t="shared" si="115"/>
        <v>-1.2106367823390871E-2</v>
      </c>
      <c r="AD328" s="41">
        <f t="shared" si="116"/>
        <v>-4.0354559411302903E-3</v>
      </c>
    </row>
    <row r="329" spans="1:30" ht="15" thickBot="1">
      <c r="A329" s="64"/>
      <c r="B329" s="67"/>
      <c r="C329" s="14">
        <v>5</v>
      </c>
      <c r="D329" s="15">
        <v>1</v>
      </c>
      <c r="E329" s="14">
        <v>6.2</v>
      </c>
      <c r="F329" s="14">
        <v>2.2000000000000002</v>
      </c>
      <c r="G329" s="14">
        <v>4.5</v>
      </c>
      <c r="H329" s="14">
        <v>1.5</v>
      </c>
      <c r="I329" s="14">
        <v>1</v>
      </c>
      <c r="J329" s="31"/>
      <c r="K329" s="100">
        <f t="shared" si="102"/>
        <v>0.20634881335177907</v>
      </c>
      <c r="L329" s="90">
        <f t="shared" si="103"/>
        <v>-0.44842577601592609</v>
      </c>
      <c r="M329" s="90">
        <f t="shared" si="104"/>
        <v>-0.75955406430064121</v>
      </c>
      <c r="N329" s="90">
        <f t="shared" si="105"/>
        <v>1.4235077305090436</v>
      </c>
      <c r="O329" s="90">
        <f t="shared" si="106"/>
        <v>0.96224663226253726</v>
      </c>
      <c r="P329" s="100">
        <f t="shared" si="107"/>
        <v>3.604244796276129</v>
      </c>
      <c r="Q329" s="100">
        <f t="shared" si="108"/>
        <v>0.97351268191574591</v>
      </c>
      <c r="R329" s="22">
        <f t="shared" si="109"/>
        <v>1</v>
      </c>
      <c r="S329" s="29">
        <f t="shared" si="100"/>
        <v>0</v>
      </c>
      <c r="T329" s="19">
        <f t="shared" si="110"/>
        <v>0</v>
      </c>
      <c r="U329" s="51">
        <f t="shared" si="101"/>
        <v>0</v>
      </c>
      <c r="V329" s="51">
        <f t="shared" si="111"/>
        <v>0</v>
      </c>
      <c r="W329" s="47">
        <f t="shared" si="97"/>
        <v>1</v>
      </c>
      <c r="X329" s="47">
        <f t="shared" si="98"/>
        <v>5</v>
      </c>
      <c r="Y329" s="32"/>
      <c r="Z329" s="20">
        <f t="shared" si="112"/>
        <v>-1.3659901982768549E-3</v>
      </c>
      <c r="AA329" s="20">
        <f t="shared" si="113"/>
        <v>-8.4691392293165003E-3</v>
      </c>
      <c r="AB329" s="20">
        <f t="shared" si="114"/>
        <v>-3.0051784362090809E-3</v>
      </c>
      <c r="AC329" s="20">
        <f t="shared" si="115"/>
        <v>-6.1469558922458466E-3</v>
      </c>
      <c r="AD329" s="41">
        <f t="shared" si="116"/>
        <v>-2.0489852974152822E-3</v>
      </c>
    </row>
    <row r="330" spans="1:30" ht="15" thickBot="1">
      <c r="A330" s="64"/>
      <c r="B330" s="67"/>
      <c r="C330" s="14">
        <v>6</v>
      </c>
      <c r="D330" s="15">
        <v>1</v>
      </c>
      <c r="E330" s="14">
        <v>4.5999999999999996</v>
      </c>
      <c r="F330" s="14">
        <v>3.4</v>
      </c>
      <c r="G330" s="14">
        <v>1.4</v>
      </c>
      <c r="H330" s="14">
        <v>0.3</v>
      </c>
      <c r="I330" s="14">
        <v>0</v>
      </c>
      <c r="J330" s="31"/>
      <c r="K330" s="100">
        <f t="shared" si="102"/>
        <v>0.20648541237160675</v>
      </c>
      <c r="L330" s="90">
        <f t="shared" si="103"/>
        <v>-0.44757886209299447</v>
      </c>
      <c r="M330" s="90">
        <f t="shared" si="104"/>
        <v>-0.75925354645702026</v>
      </c>
      <c r="N330" s="90">
        <f t="shared" si="105"/>
        <v>1.4241224260982681</v>
      </c>
      <c r="O330" s="90">
        <f t="shared" si="106"/>
        <v>0.96245153079227874</v>
      </c>
      <c r="P330" s="100">
        <f t="shared" si="107"/>
        <v>-2.1513325554347782</v>
      </c>
      <c r="Q330" s="100">
        <f t="shared" si="108"/>
        <v>0.10420676649025747</v>
      </c>
      <c r="R330" s="22">
        <f t="shared" si="109"/>
        <v>0</v>
      </c>
      <c r="S330" s="29">
        <f t="shared" si="100"/>
        <v>0</v>
      </c>
      <c r="T330" s="19">
        <f t="shared" si="110"/>
        <v>0</v>
      </c>
      <c r="U330" s="51">
        <f t="shared" si="101"/>
        <v>0</v>
      </c>
      <c r="V330" s="51">
        <f t="shared" si="111"/>
        <v>0</v>
      </c>
      <c r="W330" s="47">
        <f t="shared" si="97"/>
        <v>1</v>
      </c>
      <c r="X330" s="47">
        <f t="shared" si="98"/>
        <v>6</v>
      </c>
      <c r="Y330" s="32"/>
      <c r="Z330" s="20">
        <f t="shared" si="112"/>
        <v>1.9454927351392769E-2</v>
      </c>
      <c r="AA330" s="20">
        <f t="shared" si="113"/>
        <v>8.9492665816406733E-2</v>
      </c>
      <c r="AB330" s="20">
        <f t="shared" si="114"/>
        <v>6.6146752994735408E-2</v>
      </c>
      <c r="AC330" s="20">
        <f t="shared" si="115"/>
        <v>2.7236898291949876E-2</v>
      </c>
      <c r="AD330" s="41">
        <f t="shared" si="116"/>
        <v>5.8364782054178303E-3</v>
      </c>
    </row>
    <row r="331" spans="1:30" ht="15" thickBot="1">
      <c r="A331" s="64"/>
      <c r="B331" s="67"/>
      <c r="C331" s="14">
        <v>7</v>
      </c>
      <c r="D331" s="15">
        <v>1</v>
      </c>
      <c r="E331" s="14">
        <v>5.4</v>
      </c>
      <c r="F331" s="14">
        <v>3.4</v>
      </c>
      <c r="G331" s="14">
        <v>1.5</v>
      </c>
      <c r="H331" s="14">
        <v>0.4</v>
      </c>
      <c r="I331" s="14">
        <v>0</v>
      </c>
      <c r="J331" s="31"/>
      <c r="K331" s="100">
        <f t="shared" si="102"/>
        <v>0.20453991963646748</v>
      </c>
      <c r="L331" s="90">
        <f t="shared" si="103"/>
        <v>-0.45652812867463516</v>
      </c>
      <c r="M331" s="90">
        <f t="shared" si="104"/>
        <v>-0.76586822175649383</v>
      </c>
      <c r="N331" s="90">
        <f t="shared" si="105"/>
        <v>1.4213987362690732</v>
      </c>
      <c r="O331" s="90">
        <f t="shared" si="106"/>
        <v>0.96186788297173698</v>
      </c>
      <c r="P331" s="100">
        <f t="shared" si="107"/>
        <v>-2.3478186715863369</v>
      </c>
      <c r="Q331" s="100">
        <f t="shared" si="108"/>
        <v>8.7239312281709849E-2</v>
      </c>
      <c r="R331" s="22">
        <f t="shared" si="109"/>
        <v>0</v>
      </c>
      <c r="S331" s="29">
        <f t="shared" si="100"/>
        <v>0</v>
      </c>
      <c r="T331" s="19">
        <f t="shared" si="110"/>
        <v>0</v>
      </c>
      <c r="U331" s="51">
        <f t="shared" si="101"/>
        <v>0</v>
      </c>
      <c r="V331" s="51">
        <f t="shared" si="111"/>
        <v>0</v>
      </c>
      <c r="W331" s="47">
        <f t="shared" si="97"/>
        <v>1</v>
      </c>
      <c r="X331" s="47">
        <f t="shared" si="98"/>
        <v>7</v>
      </c>
      <c r="Y331" s="32"/>
      <c r="Z331" s="20">
        <f t="shared" si="112"/>
        <v>1.3893491164266617E-2</v>
      </c>
      <c r="AA331" s="20">
        <f t="shared" si="113"/>
        <v>7.5024852287039742E-2</v>
      </c>
      <c r="AB331" s="20">
        <f t="shared" si="114"/>
        <v>4.7237869958506498E-2</v>
      </c>
      <c r="AC331" s="20">
        <f t="shared" si="115"/>
        <v>2.0840236746399926E-2</v>
      </c>
      <c r="AD331" s="41">
        <f t="shared" si="116"/>
        <v>5.5573964657066469E-3</v>
      </c>
    </row>
    <row r="332" spans="1:30" ht="15" thickBot="1">
      <c r="A332" s="64"/>
      <c r="B332" s="67"/>
      <c r="C332" s="14">
        <v>8</v>
      </c>
      <c r="D332" s="15">
        <v>1</v>
      </c>
      <c r="E332" s="14">
        <v>5.2</v>
      </c>
      <c r="F332" s="14">
        <v>2.7</v>
      </c>
      <c r="G332" s="14">
        <v>3.9</v>
      </c>
      <c r="H332" s="14">
        <v>1.4</v>
      </c>
      <c r="I332" s="14">
        <v>1</v>
      </c>
      <c r="J332" s="31"/>
      <c r="K332" s="100">
        <f t="shared" si="102"/>
        <v>0.20315057052004082</v>
      </c>
      <c r="L332" s="90">
        <f t="shared" si="103"/>
        <v>-0.46403061390333911</v>
      </c>
      <c r="M332" s="90">
        <f t="shared" si="104"/>
        <v>-0.77059200875234446</v>
      </c>
      <c r="N332" s="90">
        <f t="shared" si="105"/>
        <v>1.4193147125944332</v>
      </c>
      <c r="O332" s="90">
        <f t="shared" si="106"/>
        <v>0.96131214332516635</v>
      </c>
      <c r="P332" s="100">
        <f t="shared" si="107"/>
        <v>2.5907573343648691</v>
      </c>
      <c r="Q332" s="100">
        <f t="shared" si="108"/>
        <v>0.93026436336793672</v>
      </c>
      <c r="R332" s="22">
        <f t="shared" si="109"/>
        <v>1</v>
      </c>
      <c r="S332" s="29">
        <f t="shared" si="100"/>
        <v>0</v>
      </c>
      <c r="T332" s="19">
        <f t="shared" si="110"/>
        <v>0</v>
      </c>
      <c r="U332" s="51">
        <f t="shared" si="101"/>
        <v>0</v>
      </c>
      <c r="V332" s="51">
        <f t="shared" si="111"/>
        <v>0</v>
      </c>
      <c r="W332" s="47">
        <f t="shared" si="97"/>
        <v>1</v>
      </c>
      <c r="X332" s="47">
        <f t="shared" si="98"/>
        <v>8</v>
      </c>
      <c r="Y332" s="32"/>
      <c r="Z332" s="20">
        <f t="shared" si="112"/>
        <v>-9.0478609999713917E-3</v>
      </c>
      <c r="AA332" s="20">
        <f t="shared" si="113"/>
        <v>-4.7048877199851236E-2</v>
      </c>
      <c r="AB332" s="20">
        <f t="shared" si="114"/>
        <v>-2.4429224699922758E-2</v>
      </c>
      <c r="AC332" s="20">
        <f t="shared" si="115"/>
        <v>-3.5286657899888427E-2</v>
      </c>
      <c r="AD332" s="41">
        <f t="shared" si="116"/>
        <v>-1.2667005399959947E-2</v>
      </c>
    </row>
    <row r="333" spans="1:30" ht="15" thickBot="1">
      <c r="A333" s="64"/>
      <c r="B333" s="67"/>
      <c r="C333" s="14">
        <v>9</v>
      </c>
      <c r="D333" s="15">
        <v>1</v>
      </c>
      <c r="E333" s="14">
        <v>5.0999999999999996</v>
      </c>
      <c r="F333" s="14">
        <v>3.8</v>
      </c>
      <c r="G333" s="14">
        <v>1.6</v>
      </c>
      <c r="H333" s="14">
        <v>0.2</v>
      </c>
      <c r="I333" s="14">
        <v>0</v>
      </c>
      <c r="J333" s="31"/>
      <c r="K333" s="100">
        <f t="shared" si="102"/>
        <v>0.20405535662003796</v>
      </c>
      <c r="L333" s="90">
        <f t="shared" si="103"/>
        <v>-0.45932572618335399</v>
      </c>
      <c r="M333" s="90">
        <f t="shared" si="104"/>
        <v>-0.76814908628235223</v>
      </c>
      <c r="N333" s="90">
        <f t="shared" si="105"/>
        <v>1.4228433783844221</v>
      </c>
      <c r="O333" s="90">
        <f t="shared" si="106"/>
        <v>0.96257884386516235</v>
      </c>
      <c r="P333" s="100">
        <f t="shared" si="107"/>
        <v>-2.5884072005998977</v>
      </c>
      <c r="Q333" s="100">
        <f t="shared" si="108"/>
        <v>6.9888250116417736E-2</v>
      </c>
      <c r="R333" s="22">
        <f t="shared" si="109"/>
        <v>0</v>
      </c>
      <c r="S333" s="29">
        <f t="shared" si="100"/>
        <v>0</v>
      </c>
      <c r="T333" s="19">
        <f t="shared" si="110"/>
        <v>0</v>
      </c>
      <c r="U333" s="51">
        <f t="shared" si="101"/>
        <v>0</v>
      </c>
      <c r="V333" s="51">
        <f t="shared" si="111"/>
        <v>0</v>
      </c>
      <c r="W333" s="47">
        <f t="shared" si="97"/>
        <v>1</v>
      </c>
      <c r="X333" s="47">
        <f t="shared" si="98"/>
        <v>9</v>
      </c>
      <c r="Y333" s="32"/>
      <c r="Z333" s="20">
        <f t="shared" si="112"/>
        <v>9.0860152130629972E-3</v>
      </c>
      <c r="AA333" s="20">
        <f t="shared" si="113"/>
        <v>4.6338677586621281E-2</v>
      </c>
      <c r="AB333" s="20">
        <f t="shared" si="114"/>
        <v>3.4526857809639384E-2</v>
      </c>
      <c r="AC333" s="20">
        <f t="shared" si="115"/>
        <v>1.4537624340900796E-2</v>
      </c>
      <c r="AD333" s="41">
        <f t="shared" si="116"/>
        <v>1.8172030426125995E-3</v>
      </c>
    </row>
    <row r="334" spans="1:30" ht="15" thickBot="1">
      <c r="A334" s="64"/>
      <c r="B334" s="67"/>
      <c r="C334" s="14">
        <v>10</v>
      </c>
      <c r="D334" s="15">
        <v>1</v>
      </c>
      <c r="E334" s="14">
        <v>5.7</v>
      </c>
      <c r="F334" s="14">
        <v>2.8</v>
      </c>
      <c r="G334" s="14">
        <v>4.0999999999999996</v>
      </c>
      <c r="H334" s="14">
        <v>1.3</v>
      </c>
      <c r="I334" s="14">
        <v>1</v>
      </c>
      <c r="J334" s="31"/>
      <c r="K334" s="100">
        <f t="shared" si="102"/>
        <v>0.20314675509873165</v>
      </c>
      <c r="L334" s="90">
        <f t="shared" si="103"/>
        <v>-0.46395959394201614</v>
      </c>
      <c r="M334" s="90">
        <f t="shared" si="104"/>
        <v>-0.77160177206331615</v>
      </c>
      <c r="N334" s="90">
        <f t="shared" si="105"/>
        <v>1.4213896159503321</v>
      </c>
      <c r="O334" s="90">
        <f t="shared" si="106"/>
        <v>0.96239712356090112</v>
      </c>
      <c r="P334" s="100">
        <f t="shared" si="107"/>
        <v>2.4769057938774877</v>
      </c>
      <c r="Q334" s="100">
        <f t="shared" si="108"/>
        <v>0.92250688845138396</v>
      </c>
      <c r="R334" s="22">
        <f t="shared" si="109"/>
        <v>1</v>
      </c>
      <c r="S334" s="29">
        <f t="shared" si="100"/>
        <v>0</v>
      </c>
      <c r="T334" s="19">
        <f t="shared" si="110"/>
        <v>0</v>
      </c>
      <c r="U334" s="51">
        <f t="shared" si="101"/>
        <v>0</v>
      </c>
      <c r="V334" s="51">
        <f t="shared" si="111"/>
        <v>0</v>
      </c>
      <c r="W334" s="47">
        <f t="shared" si="97"/>
        <v>1</v>
      </c>
      <c r="X334" s="47">
        <f t="shared" si="98"/>
        <v>10</v>
      </c>
      <c r="Y334" s="32"/>
      <c r="Z334" s="20">
        <f t="shared" si="112"/>
        <v>-1.1079644145475298E-2</v>
      </c>
      <c r="AA334" s="20">
        <f t="shared" si="113"/>
        <v>-6.3153971629209202E-2</v>
      </c>
      <c r="AB334" s="20">
        <f t="shared" si="114"/>
        <v>-3.1023003607330832E-2</v>
      </c>
      <c r="AC334" s="20">
        <f t="shared" si="115"/>
        <v>-4.5426540996448717E-2</v>
      </c>
      <c r="AD334" s="41">
        <f t="shared" si="116"/>
        <v>-1.4403537389117888E-2</v>
      </c>
    </row>
    <row r="335" spans="1:30" ht="15" thickBot="1">
      <c r="A335" s="64"/>
      <c r="B335" s="67"/>
      <c r="C335" s="14">
        <v>11</v>
      </c>
      <c r="D335" s="15">
        <v>1</v>
      </c>
      <c r="E335" s="14">
        <v>4.9000000000000004</v>
      </c>
      <c r="F335" s="14">
        <v>3.1</v>
      </c>
      <c r="G335" s="14">
        <v>1.5</v>
      </c>
      <c r="H335" s="14">
        <v>0.1</v>
      </c>
      <c r="I335" s="14">
        <v>0</v>
      </c>
      <c r="J335" s="31"/>
      <c r="K335" s="100">
        <f t="shared" si="102"/>
        <v>0.20425471951327917</v>
      </c>
      <c r="L335" s="90">
        <f t="shared" si="103"/>
        <v>-0.45764419677909524</v>
      </c>
      <c r="M335" s="90">
        <f t="shared" si="104"/>
        <v>-0.76849947170258304</v>
      </c>
      <c r="N335" s="90">
        <f t="shared" si="105"/>
        <v>1.425932270049977</v>
      </c>
      <c r="O335" s="90">
        <f t="shared" si="106"/>
        <v>0.96383747729981295</v>
      </c>
      <c r="P335" s="100">
        <f t="shared" si="107"/>
        <v>-2.1852680541773477</v>
      </c>
      <c r="Q335" s="100">
        <f t="shared" si="108"/>
        <v>0.10108124537739065</v>
      </c>
      <c r="R335" s="22">
        <f t="shared" si="109"/>
        <v>0</v>
      </c>
      <c r="S335" s="29">
        <f t="shared" si="100"/>
        <v>0</v>
      </c>
      <c r="T335" s="19">
        <f t="shared" si="110"/>
        <v>0</v>
      </c>
      <c r="U335" s="51">
        <f t="shared" si="101"/>
        <v>0</v>
      </c>
      <c r="V335" s="51">
        <f t="shared" si="111"/>
        <v>0</v>
      </c>
      <c r="W335" s="47">
        <f t="shared" si="97"/>
        <v>1</v>
      </c>
      <c r="X335" s="47">
        <f t="shared" si="98"/>
        <v>11</v>
      </c>
      <c r="Y335" s="32"/>
      <c r="Z335" s="20">
        <f t="shared" si="112"/>
        <v>1.8369257628355697E-2</v>
      </c>
      <c r="AA335" s="20">
        <f t="shared" si="113"/>
        <v>9.0009362378942928E-2</v>
      </c>
      <c r="AB335" s="20">
        <f t="shared" si="114"/>
        <v>5.6944698647902664E-2</v>
      </c>
      <c r="AC335" s="20">
        <f t="shared" si="115"/>
        <v>2.7553886442533544E-2</v>
      </c>
      <c r="AD335" s="41">
        <f t="shared" si="116"/>
        <v>1.8369257628355698E-3</v>
      </c>
    </row>
    <row r="336" spans="1:30" ht="15" thickBot="1">
      <c r="A336" s="64"/>
      <c r="B336" s="67"/>
      <c r="C336" s="14">
        <v>12</v>
      </c>
      <c r="D336" s="15">
        <v>1</v>
      </c>
      <c r="E336" s="14">
        <v>5</v>
      </c>
      <c r="F336" s="14">
        <v>3.2</v>
      </c>
      <c r="G336" s="14">
        <v>1.2</v>
      </c>
      <c r="H336" s="14">
        <v>0.2</v>
      </c>
      <c r="I336" s="14">
        <v>0</v>
      </c>
      <c r="J336" s="31"/>
      <c r="K336" s="100">
        <f t="shared" si="102"/>
        <v>0.20241779375044361</v>
      </c>
      <c r="L336" s="90">
        <f t="shared" si="103"/>
        <v>-0.46664513301698951</v>
      </c>
      <c r="M336" s="90">
        <f t="shared" si="104"/>
        <v>-0.77419394156737331</v>
      </c>
      <c r="N336" s="90">
        <f t="shared" si="105"/>
        <v>1.4231768814057237</v>
      </c>
      <c r="O336" s="90">
        <f t="shared" si="106"/>
        <v>0.96365378472352936</v>
      </c>
      <c r="P336" s="100">
        <f t="shared" si="107"/>
        <v>-2.7076854697185242</v>
      </c>
      <c r="Q336" s="100">
        <f t="shared" si="108"/>
        <v>6.2521374389986881E-2</v>
      </c>
      <c r="R336" s="22">
        <f t="shared" si="109"/>
        <v>0</v>
      </c>
      <c r="S336" s="29">
        <f t="shared" si="100"/>
        <v>0</v>
      </c>
      <c r="T336" s="19">
        <f t="shared" si="110"/>
        <v>0</v>
      </c>
      <c r="U336" s="51">
        <f t="shared" si="101"/>
        <v>0</v>
      </c>
      <c r="V336" s="51">
        <f t="shared" si="111"/>
        <v>0</v>
      </c>
      <c r="W336" s="47">
        <f t="shared" si="97"/>
        <v>1</v>
      </c>
      <c r="X336" s="47">
        <f t="shared" si="98"/>
        <v>12</v>
      </c>
      <c r="Y336" s="32"/>
      <c r="Z336" s="20">
        <f t="shared" si="112"/>
        <v>7.3290621276167617E-3</v>
      </c>
      <c r="AA336" s="20">
        <f t="shared" si="113"/>
        <v>3.6645310638083808E-2</v>
      </c>
      <c r="AB336" s="20">
        <f t="shared" si="114"/>
        <v>2.3452998808373638E-2</v>
      </c>
      <c r="AC336" s="20">
        <f t="shared" si="115"/>
        <v>8.794874553140113E-3</v>
      </c>
      <c r="AD336" s="41">
        <f t="shared" si="116"/>
        <v>1.4658124255233524E-3</v>
      </c>
    </row>
    <row r="337" spans="1:30" ht="15" thickBot="1">
      <c r="A337" s="64"/>
      <c r="B337" s="67"/>
      <c r="C337" s="14">
        <v>13</v>
      </c>
      <c r="D337" s="15">
        <v>1</v>
      </c>
      <c r="E337" s="14">
        <v>6.7</v>
      </c>
      <c r="F337" s="14">
        <v>3.1</v>
      </c>
      <c r="G337" s="14">
        <v>4.7</v>
      </c>
      <c r="H337" s="14">
        <v>1.5</v>
      </c>
      <c r="I337" s="14">
        <v>1</v>
      </c>
      <c r="J337" s="31"/>
      <c r="K337" s="100">
        <f t="shared" si="102"/>
        <v>0.20168488753768193</v>
      </c>
      <c r="L337" s="90">
        <f t="shared" si="103"/>
        <v>-0.47030966408079788</v>
      </c>
      <c r="M337" s="90">
        <f t="shared" si="104"/>
        <v>-0.77653924144821063</v>
      </c>
      <c r="N337" s="90">
        <f t="shared" si="105"/>
        <v>1.4222973939504098</v>
      </c>
      <c r="O337" s="90">
        <f t="shared" si="106"/>
        <v>0.96350720348097707</v>
      </c>
      <c r="P337" s="100">
        <f t="shared" si="107"/>
        <v>2.7733970464952753</v>
      </c>
      <c r="Q337" s="100">
        <f t="shared" si="108"/>
        <v>0.94122120614836347</v>
      </c>
      <c r="R337" s="22">
        <f t="shared" si="109"/>
        <v>1</v>
      </c>
      <c r="S337" s="29">
        <f t="shared" si="100"/>
        <v>0</v>
      </c>
      <c r="T337" s="19">
        <f t="shared" si="110"/>
        <v>0</v>
      </c>
      <c r="U337" s="51">
        <f t="shared" si="101"/>
        <v>0</v>
      </c>
      <c r="V337" s="51">
        <f t="shared" si="111"/>
        <v>0</v>
      </c>
      <c r="W337" s="47">
        <f t="shared" si="97"/>
        <v>1</v>
      </c>
      <c r="X337" s="47">
        <f t="shared" si="98"/>
        <v>13</v>
      </c>
      <c r="Y337" s="32"/>
      <c r="Z337" s="20">
        <f t="shared" si="112"/>
        <v>-6.5037380245846124E-3</v>
      </c>
      <c r="AA337" s="20">
        <f t="shared" si="113"/>
        <v>-4.3575044764716901E-2</v>
      </c>
      <c r="AB337" s="20">
        <f t="shared" si="114"/>
        <v>-2.0161587876212299E-2</v>
      </c>
      <c r="AC337" s="20">
        <f t="shared" si="115"/>
        <v>-3.056756871554768E-2</v>
      </c>
      <c r="AD337" s="41">
        <f t="shared" si="116"/>
        <v>-9.7556070368769177E-3</v>
      </c>
    </row>
    <row r="338" spans="1:30" ht="15" thickBot="1">
      <c r="A338" s="64"/>
      <c r="B338" s="67"/>
      <c r="C338" s="14">
        <v>14</v>
      </c>
      <c r="D338" s="15">
        <v>1</v>
      </c>
      <c r="E338" s="14">
        <v>6</v>
      </c>
      <c r="F338" s="14">
        <v>2.9</v>
      </c>
      <c r="G338" s="14">
        <v>4.5</v>
      </c>
      <c r="H338" s="14">
        <v>1.5</v>
      </c>
      <c r="I338" s="14">
        <v>1</v>
      </c>
      <c r="J338" s="31"/>
      <c r="K338" s="100">
        <f t="shared" si="102"/>
        <v>0.2023352613401404</v>
      </c>
      <c r="L338" s="90">
        <f t="shared" si="103"/>
        <v>-0.46595215960432618</v>
      </c>
      <c r="M338" s="90">
        <f t="shared" si="104"/>
        <v>-0.77452308266058945</v>
      </c>
      <c r="N338" s="90">
        <f t="shared" si="105"/>
        <v>1.4253541508219645</v>
      </c>
      <c r="O338" s="90">
        <f t="shared" si="106"/>
        <v>0.96448276418466472</v>
      </c>
      <c r="P338" s="100">
        <f t="shared" si="107"/>
        <v>3.0213231889743115</v>
      </c>
      <c r="Q338" s="100">
        <f t="shared" si="108"/>
        <v>0.95352819406821021</v>
      </c>
      <c r="R338" s="22">
        <f t="shared" si="109"/>
        <v>1</v>
      </c>
      <c r="S338" s="29">
        <f t="shared" si="100"/>
        <v>0</v>
      </c>
      <c r="T338" s="19">
        <f t="shared" si="110"/>
        <v>0</v>
      </c>
      <c r="U338" s="51">
        <f t="shared" si="101"/>
        <v>0</v>
      </c>
      <c r="V338" s="51">
        <f t="shared" si="111"/>
        <v>0</v>
      </c>
      <c r="W338" s="47">
        <f t="shared" si="97"/>
        <v>1</v>
      </c>
      <c r="X338" s="47">
        <f t="shared" si="98"/>
        <v>14</v>
      </c>
      <c r="Y338" s="32"/>
      <c r="Z338" s="20">
        <f t="shared" si="112"/>
        <v>-4.1185337971339844E-3</v>
      </c>
      <c r="AA338" s="20">
        <f t="shared" si="113"/>
        <v>-2.4711202782803907E-2</v>
      </c>
      <c r="AB338" s="20">
        <f t="shared" si="114"/>
        <v>-1.1943748011688555E-2</v>
      </c>
      <c r="AC338" s="20">
        <f t="shared" si="115"/>
        <v>-1.853340208710293E-2</v>
      </c>
      <c r="AD338" s="41">
        <f t="shared" si="116"/>
        <v>-6.1778006957009766E-3</v>
      </c>
    </row>
    <row r="339" spans="1:30" ht="15" thickBot="1">
      <c r="A339" s="64"/>
      <c r="B339" s="67"/>
      <c r="C339" s="14">
        <v>15</v>
      </c>
      <c r="D339" s="15">
        <v>1</v>
      </c>
      <c r="E339" s="14">
        <v>5.5</v>
      </c>
      <c r="F339" s="14">
        <v>2.5</v>
      </c>
      <c r="G339" s="14">
        <v>4</v>
      </c>
      <c r="H339" s="14">
        <v>1.3</v>
      </c>
      <c r="I339" s="14">
        <v>1</v>
      </c>
      <c r="J339" s="31"/>
      <c r="K339" s="100">
        <f t="shared" si="102"/>
        <v>0.20274711471985379</v>
      </c>
      <c r="L339" s="90">
        <f t="shared" si="103"/>
        <v>-0.46348103932604579</v>
      </c>
      <c r="M339" s="90">
        <f t="shared" si="104"/>
        <v>-0.77332870785942054</v>
      </c>
      <c r="N339" s="90">
        <f t="shared" si="105"/>
        <v>1.4272074910306747</v>
      </c>
      <c r="O339" s="90">
        <f t="shared" si="106"/>
        <v>0.96510054425423486</v>
      </c>
      <c r="P339" s="100">
        <f t="shared" si="107"/>
        <v>2.6837403004312548</v>
      </c>
      <c r="Q339" s="100">
        <f t="shared" si="108"/>
        <v>0.93606035115342001</v>
      </c>
      <c r="R339" s="22">
        <f t="shared" si="109"/>
        <v>1</v>
      </c>
      <c r="S339" s="29">
        <f t="shared" si="100"/>
        <v>0</v>
      </c>
      <c r="T339" s="19">
        <f t="shared" si="110"/>
        <v>0</v>
      </c>
      <c r="U339" s="51">
        <f t="shared" si="101"/>
        <v>0</v>
      </c>
      <c r="V339" s="51">
        <f t="shared" si="111"/>
        <v>0</v>
      </c>
      <c r="W339" s="47">
        <f t="shared" si="97"/>
        <v>1</v>
      </c>
      <c r="X339" s="47">
        <f t="shared" si="98"/>
        <v>15</v>
      </c>
      <c r="Y339" s="32"/>
      <c r="Z339" s="20">
        <f t="shared" si="112"/>
        <v>-7.6537511810054956E-3</v>
      </c>
      <c r="AA339" s="20">
        <f t="shared" si="113"/>
        <v>-4.2095631495530222E-2</v>
      </c>
      <c r="AB339" s="20">
        <f t="shared" si="114"/>
        <v>-1.9134377952513739E-2</v>
      </c>
      <c r="AC339" s="20">
        <f t="shared" si="115"/>
        <v>-3.0615004724021982E-2</v>
      </c>
      <c r="AD339" s="41">
        <f t="shared" si="116"/>
        <v>-9.949876535307144E-3</v>
      </c>
    </row>
    <row r="340" spans="1:30" ht="15" thickBot="1">
      <c r="A340" s="64"/>
      <c r="B340" s="67"/>
      <c r="C340" s="14">
        <v>16</v>
      </c>
      <c r="D340" s="15">
        <v>1</v>
      </c>
      <c r="E340" s="14">
        <v>4.5</v>
      </c>
      <c r="F340" s="14">
        <v>2.2999999999999998</v>
      </c>
      <c r="G340" s="14">
        <v>1.3</v>
      </c>
      <c r="H340" s="14">
        <v>0.3</v>
      </c>
      <c r="I340" s="14">
        <v>0</v>
      </c>
      <c r="J340" s="31"/>
      <c r="K340" s="100">
        <f t="shared" si="102"/>
        <v>0.20351248983795434</v>
      </c>
      <c r="L340" s="90">
        <f t="shared" si="103"/>
        <v>-0.45927147617649278</v>
      </c>
      <c r="M340" s="90">
        <f t="shared" si="104"/>
        <v>-0.77141527006416921</v>
      </c>
      <c r="N340" s="90">
        <f t="shared" si="105"/>
        <v>1.4302689915030768</v>
      </c>
      <c r="O340" s="90">
        <f t="shared" si="106"/>
        <v>0.96609553190776554</v>
      </c>
      <c r="P340" s="100">
        <f t="shared" si="107"/>
        <v>-1.4882859255775225</v>
      </c>
      <c r="Q340" s="100">
        <f t="shared" si="108"/>
        <v>0.18417914000519295</v>
      </c>
      <c r="R340" s="22">
        <f t="shared" si="109"/>
        <v>0</v>
      </c>
      <c r="S340" s="29">
        <f t="shared" si="100"/>
        <v>0</v>
      </c>
      <c r="T340" s="19">
        <f t="shared" si="110"/>
        <v>0</v>
      </c>
      <c r="U340" s="51">
        <f t="shared" si="101"/>
        <v>0</v>
      </c>
      <c r="V340" s="51">
        <f t="shared" si="111"/>
        <v>0</v>
      </c>
      <c r="W340" s="47">
        <f t="shared" ref="W340:W403" si="117">IF(R340=I340,1,0)</f>
        <v>1</v>
      </c>
      <c r="X340" s="47">
        <f t="shared" ref="X340:X403" si="118">X339+W340</f>
        <v>16</v>
      </c>
      <c r="Y340" s="32"/>
      <c r="Z340" s="20">
        <f t="shared" si="112"/>
        <v>5.5348478001892264E-2</v>
      </c>
      <c r="AA340" s="20">
        <f t="shared" si="113"/>
        <v>0.24906815100851518</v>
      </c>
      <c r="AB340" s="20">
        <f t="shared" si="114"/>
        <v>0.1273014994043522</v>
      </c>
      <c r="AC340" s="20">
        <f t="shared" si="115"/>
        <v>7.1953021402459946E-2</v>
      </c>
      <c r="AD340" s="41">
        <f t="shared" si="116"/>
        <v>1.6604543400567679E-2</v>
      </c>
    </row>
    <row r="341" spans="1:30" ht="15" thickBot="1">
      <c r="A341" s="64"/>
      <c r="B341" s="67"/>
      <c r="C341" s="14">
        <v>17</v>
      </c>
      <c r="D341" s="15">
        <v>1</v>
      </c>
      <c r="E341" s="14">
        <v>5.5</v>
      </c>
      <c r="F341" s="14">
        <v>2.4</v>
      </c>
      <c r="G341" s="14">
        <v>3.8</v>
      </c>
      <c r="H341" s="14">
        <v>1.1000000000000001</v>
      </c>
      <c r="I341" s="14">
        <v>1</v>
      </c>
      <c r="J341" s="31"/>
      <c r="K341" s="100">
        <f t="shared" si="102"/>
        <v>0.19797764203776511</v>
      </c>
      <c r="L341" s="90">
        <f t="shared" si="103"/>
        <v>-0.4841782912773443</v>
      </c>
      <c r="M341" s="90">
        <f t="shared" si="104"/>
        <v>-0.78414542000460441</v>
      </c>
      <c r="N341" s="90">
        <f t="shared" si="105"/>
        <v>1.4230736893628309</v>
      </c>
      <c r="O341" s="90">
        <f t="shared" si="106"/>
        <v>0.96443507756770874</v>
      </c>
      <c r="P341" s="100">
        <f t="shared" si="107"/>
        <v>2.1216066369045579</v>
      </c>
      <c r="Q341" s="100">
        <f t="shared" si="108"/>
        <v>0.89298556047772815</v>
      </c>
      <c r="R341" s="22">
        <f t="shared" si="109"/>
        <v>1</v>
      </c>
      <c r="S341" s="29">
        <f t="shared" si="100"/>
        <v>0</v>
      </c>
      <c r="T341" s="19">
        <f t="shared" si="110"/>
        <v>0</v>
      </c>
      <c r="U341" s="51">
        <f t="shared" si="101"/>
        <v>0</v>
      </c>
      <c r="V341" s="51">
        <f t="shared" si="111"/>
        <v>0</v>
      </c>
      <c r="W341" s="47">
        <f t="shared" si="117"/>
        <v>1</v>
      </c>
      <c r="X341" s="47">
        <f t="shared" si="118"/>
        <v>17</v>
      </c>
      <c r="Y341" s="32"/>
      <c r="Z341" s="20">
        <f t="shared" si="112"/>
        <v>-2.0453102490126121E-2</v>
      </c>
      <c r="AA341" s="20">
        <f t="shared" si="113"/>
        <v>-0.11249206369569367</v>
      </c>
      <c r="AB341" s="20">
        <f t="shared" si="114"/>
        <v>-4.9087445976302692E-2</v>
      </c>
      <c r="AC341" s="20">
        <f t="shared" si="115"/>
        <v>-7.7721789462479263E-2</v>
      </c>
      <c r="AD341" s="41">
        <f t="shared" si="116"/>
        <v>-2.2498412739138735E-2</v>
      </c>
    </row>
    <row r="342" spans="1:30" ht="15" thickBot="1">
      <c r="A342" s="64"/>
      <c r="B342" s="67"/>
      <c r="C342" s="14">
        <v>18</v>
      </c>
      <c r="D342" s="15">
        <v>1</v>
      </c>
      <c r="E342" s="14">
        <v>4.7</v>
      </c>
      <c r="F342" s="14">
        <v>3.2</v>
      </c>
      <c r="G342" s="14">
        <v>1.3</v>
      </c>
      <c r="H342" s="14">
        <v>0.2</v>
      </c>
      <c r="I342" s="14">
        <v>0</v>
      </c>
      <c r="J342" s="31"/>
      <c r="K342" s="100">
        <f t="shared" si="102"/>
        <v>0.20002295228677772</v>
      </c>
      <c r="L342" s="90">
        <f t="shared" si="103"/>
        <v>-0.47292908490777491</v>
      </c>
      <c r="M342" s="90">
        <f t="shared" si="104"/>
        <v>-0.77923667540697417</v>
      </c>
      <c r="N342" s="90">
        <f t="shared" si="105"/>
        <v>1.4308458683090788</v>
      </c>
      <c r="O342" s="90">
        <f t="shared" si="106"/>
        <v>0.96668491884162266</v>
      </c>
      <c r="P342" s="100">
        <f t="shared" si="107"/>
        <v>-2.4628644955119552</v>
      </c>
      <c r="Q342" s="100">
        <f t="shared" si="108"/>
        <v>7.850286873232723E-2</v>
      </c>
      <c r="R342" s="22">
        <f t="shared" si="109"/>
        <v>0</v>
      </c>
      <c r="S342" s="29">
        <f t="shared" si="100"/>
        <v>0</v>
      </c>
      <c r="T342" s="19">
        <f t="shared" si="110"/>
        <v>0</v>
      </c>
      <c r="U342" s="51">
        <f t="shared" si="101"/>
        <v>0</v>
      </c>
      <c r="V342" s="51">
        <f t="shared" si="111"/>
        <v>0</v>
      </c>
      <c r="W342" s="47">
        <f t="shared" si="117"/>
        <v>1</v>
      </c>
      <c r="X342" s="47">
        <f t="shared" si="118"/>
        <v>18</v>
      </c>
      <c r="Y342" s="32"/>
      <c r="Z342" s="20">
        <f t="shared" si="112"/>
        <v>1.1357821477459101E-2</v>
      </c>
      <c r="AA342" s="20">
        <f t="shared" si="113"/>
        <v>5.3381760944057777E-2</v>
      </c>
      <c r="AB342" s="20">
        <f t="shared" si="114"/>
        <v>3.6345028727869121E-2</v>
      </c>
      <c r="AC342" s="20">
        <f t="shared" si="115"/>
        <v>1.476516792069683E-2</v>
      </c>
      <c r="AD342" s="41">
        <f t="shared" si="116"/>
        <v>2.27156429549182E-3</v>
      </c>
    </row>
    <row r="343" spans="1:30" ht="15" thickBot="1">
      <c r="A343" s="64"/>
      <c r="B343" s="67"/>
      <c r="C343" s="14">
        <v>19</v>
      </c>
      <c r="D343" s="15">
        <v>1</v>
      </c>
      <c r="E343" s="14">
        <v>4.8</v>
      </c>
      <c r="F343" s="14">
        <v>3</v>
      </c>
      <c r="G343" s="14">
        <v>1.4</v>
      </c>
      <c r="H343" s="14">
        <v>0.1</v>
      </c>
      <c r="I343" s="14">
        <v>0</v>
      </c>
      <c r="J343" s="31"/>
      <c r="K343" s="100">
        <f t="shared" si="102"/>
        <v>0.19888717013903182</v>
      </c>
      <c r="L343" s="90">
        <f t="shared" si="103"/>
        <v>-0.4782672610021807</v>
      </c>
      <c r="M343" s="90">
        <f t="shared" si="104"/>
        <v>-0.78287117827976105</v>
      </c>
      <c r="N343" s="90">
        <f t="shared" si="105"/>
        <v>1.4293693515170092</v>
      </c>
      <c r="O343" s="90">
        <f t="shared" si="106"/>
        <v>0.96645776241207348</v>
      </c>
      <c r="P343" s="100">
        <f t="shared" si="107"/>
        <v>-2.3476463491456983</v>
      </c>
      <c r="Q343" s="100">
        <f t="shared" si="108"/>
        <v>8.7253035054973685E-2</v>
      </c>
      <c r="R343" s="22">
        <f t="shared" si="109"/>
        <v>0</v>
      </c>
      <c r="S343" s="29">
        <f t="shared" si="100"/>
        <v>0</v>
      </c>
      <c r="T343" s="19">
        <f t="shared" si="110"/>
        <v>0</v>
      </c>
      <c r="U343" s="51">
        <f t="shared" si="101"/>
        <v>0</v>
      </c>
      <c r="V343" s="51">
        <f t="shared" si="111"/>
        <v>0</v>
      </c>
      <c r="W343" s="47">
        <f t="shared" si="117"/>
        <v>1</v>
      </c>
      <c r="X343" s="47">
        <f t="shared" si="118"/>
        <v>19</v>
      </c>
      <c r="Y343" s="32"/>
      <c r="Z343" s="20">
        <f t="shared" si="112"/>
        <v>1.3897653464262558E-2</v>
      </c>
      <c r="AA343" s="20">
        <f t="shared" si="113"/>
        <v>6.6708736628460275E-2</v>
      </c>
      <c r="AB343" s="20">
        <f t="shared" si="114"/>
        <v>4.1692960392787679E-2</v>
      </c>
      <c r="AC343" s="20">
        <f t="shared" si="115"/>
        <v>1.9456714849967579E-2</v>
      </c>
      <c r="AD343" s="41">
        <f t="shared" si="116"/>
        <v>1.389765346426256E-3</v>
      </c>
    </row>
    <row r="344" spans="1:30" ht="15" thickBot="1">
      <c r="A344" s="64"/>
      <c r="B344" s="67"/>
      <c r="C344" s="14">
        <v>20</v>
      </c>
      <c r="D344" s="15">
        <v>1</v>
      </c>
      <c r="E344" s="14">
        <v>6.4</v>
      </c>
      <c r="F344" s="14">
        <v>2.9</v>
      </c>
      <c r="G344" s="14">
        <v>4.3</v>
      </c>
      <c r="H344" s="14">
        <v>1.3</v>
      </c>
      <c r="I344" s="14">
        <v>1</v>
      </c>
      <c r="J344" s="31"/>
      <c r="K344" s="100">
        <f t="shared" si="102"/>
        <v>0.19749740479260555</v>
      </c>
      <c r="L344" s="90">
        <f t="shared" si="103"/>
        <v>-0.48493813466502672</v>
      </c>
      <c r="M344" s="90">
        <f t="shared" si="104"/>
        <v>-0.78704047431903978</v>
      </c>
      <c r="N344" s="90">
        <f t="shared" si="105"/>
        <v>1.4274236800320124</v>
      </c>
      <c r="O344" s="90">
        <f t="shared" si="106"/>
        <v>0.96631878587743081</v>
      </c>
      <c r="P344" s="100">
        <f t="shared" si="107"/>
        <v>2.2056122131895322</v>
      </c>
      <c r="Q344" s="100">
        <f t="shared" si="108"/>
        <v>0.90075235861192116</v>
      </c>
      <c r="R344" s="22">
        <f t="shared" si="109"/>
        <v>1</v>
      </c>
      <c r="S344" s="29">
        <f t="shared" si="100"/>
        <v>0</v>
      </c>
      <c r="T344" s="19">
        <f t="shared" si="110"/>
        <v>0</v>
      </c>
      <c r="U344" s="51">
        <f t="shared" si="101"/>
        <v>0</v>
      </c>
      <c r="V344" s="51">
        <f t="shared" si="111"/>
        <v>0</v>
      </c>
      <c r="W344" s="47">
        <f t="shared" si="117"/>
        <v>1</v>
      </c>
      <c r="X344" s="47">
        <f t="shared" si="118"/>
        <v>20</v>
      </c>
      <c r="Y344" s="32"/>
      <c r="Z344" s="20">
        <f t="shared" si="112"/>
        <v>-1.774499138455549E-2</v>
      </c>
      <c r="AA344" s="20">
        <f t="shared" si="113"/>
        <v>-0.11356794486115514</v>
      </c>
      <c r="AB344" s="20">
        <f t="shared" si="114"/>
        <v>-5.1460475015210921E-2</v>
      </c>
      <c r="AC344" s="20">
        <f t="shared" si="115"/>
        <v>-7.6303462953588599E-2</v>
      </c>
      <c r="AD344" s="41">
        <f t="shared" si="116"/>
        <v>-2.3068488799922137E-2</v>
      </c>
    </row>
    <row r="345" spans="1:30" ht="15" thickBot="1">
      <c r="A345" s="64"/>
      <c r="B345" s="67"/>
      <c r="C345" s="14">
        <v>21</v>
      </c>
      <c r="D345" s="15">
        <v>1</v>
      </c>
      <c r="E345" s="14">
        <v>5.9</v>
      </c>
      <c r="F345" s="14">
        <v>3</v>
      </c>
      <c r="G345" s="14">
        <v>4.2</v>
      </c>
      <c r="H345" s="14">
        <v>1.5</v>
      </c>
      <c r="I345" s="14">
        <v>1</v>
      </c>
      <c r="J345" s="31"/>
      <c r="K345" s="100">
        <f t="shared" si="102"/>
        <v>0.19927190393106109</v>
      </c>
      <c r="L345" s="90">
        <f t="shared" si="103"/>
        <v>-0.47358134017891118</v>
      </c>
      <c r="M345" s="90">
        <f t="shared" si="104"/>
        <v>-0.78189442681751864</v>
      </c>
      <c r="N345" s="90">
        <f t="shared" si="105"/>
        <v>1.4350540263273712</v>
      </c>
      <c r="O345" s="90">
        <f t="shared" si="106"/>
        <v>0.96862563475742303</v>
      </c>
      <c r="P345" s="100">
        <f t="shared" si="107"/>
        <v>2.5396240791340228</v>
      </c>
      <c r="Q345" s="100">
        <f t="shared" si="108"/>
        <v>0.92687335107218127</v>
      </c>
      <c r="R345" s="22">
        <f t="shared" si="109"/>
        <v>1</v>
      </c>
      <c r="S345" s="29">
        <f t="shared" si="100"/>
        <v>0</v>
      </c>
      <c r="T345" s="19">
        <f t="shared" si="110"/>
        <v>0</v>
      </c>
      <c r="U345" s="51">
        <f t="shared" si="101"/>
        <v>0</v>
      </c>
      <c r="V345" s="51">
        <f t="shared" si="111"/>
        <v>0</v>
      </c>
      <c r="W345" s="47">
        <f t="shared" si="117"/>
        <v>1</v>
      </c>
      <c r="X345" s="47">
        <f t="shared" si="118"/>
        <v>21</v>
      </c>
      <c r="Y345" s="32"/>
      <c r="Z345" s="20">
        <f t="shared" si="112"/>
        <v>-9.9129230644454391E-3</v>
      </c>
      <c r="AA345" s="20">
        <f t="shared" si="113"/>
        <v>-5.8486246080228094E-2</v>
      </c>
      <c r="AB345" s="20">
        <f t="shared" si="114"/>
        <v>-2.9738769193336317E-2</v>
      </c>
      <c r="AC345" s="20">
        <f t="shared" si="115"/>
        <v>-4.1634276870670846E-2</v>
      </c>
      <c r="AD345" s="41">
        <f t="shared" si="116"/>
        <v>-1.4869384596668159E-2</v>
      </c>
    </row>
    <row r="346" spans="1:30" ht="15" thickBot="1">
      <c r="A346" s="64"/>
      <c r="B346" s="67"/>
      <c r="C346" s="14">
        <v>22</v>
      </c>
      <c r="D346" s="15">
        <v>1</v>
      </c>
      <c r="E346" s="14">
        <v>5.3</v>
      </c>
      <c r="F346" s="14">
        <v>3.7</v>
      </c>
      <c r="G346" s="14">
        <v>1.5</v>
      </c>
      <c r="H346" s="14">
        <v>0.2</v>
      </c>
      <c r="I346" s="14">
        <v>0</v>
      </c>
      <c r="J346" s="31"/>
      <c r="K346" s="100">
        <f t="shared" si="102"/>
        <v>0.20026319623750563</v>
      </c>
      <c r="L346" s="90">
        <f t="shared" si="103"/>
        <v>-0.46773271557088836</v>
      </c>
      <c r="M346" s="90">
        <f t="shared" si="104"/>
        <v>-0.77892054989818504</v>
      </c>
      <c r="N346" s="90">
        <f t="shared" si="105"/>
        <v>1.4392174540144382</v>
      </c>
      <c r="O346" s="90">
        <f t="shared" si="106"/>
        <v>0.97011257321708988</v>
      </c>
      <c r="P346" s="100">
        <f t="shared" si="107"/>
        <v>-2.807877535246412</v>
      </c>
      <c r="Q346" s="100">
        <f t="shared" si="108"/>
        <v>5.6899970226564747E-2</v>
      </c>
      <c r="R346" s="22">
        <f t="shared" si="109"/>
        <v>0</v>
      </c>
      <c r="S346" s="29">
        <f t="shared" si="100"/>
        <v>0</v>
      </c>
      <c r="T346" s="19">
        <f t="shared" si="110"/>
        <v>0</v>
      </c>
      <c r="U346" s="51">
        <f t="shared" si="101"/>
        <v>0</v>
      </c>
      <c r="V346" s="51">
        <f t="shared" si="111"/>
        <v>0</v>
      </c>
      <c r="W346" s="47">
        <f t="shared" si="117"/>
        <v>1</v>
      </c>
      <c r="X346" s="47">
        <f t="shared" si="118"/>
        <v>22</v>
      </c>
      <c r="Y346" s="32"/>
      <c r="Z346" s="20">
        <f t="shared" si="112"/>
        <v>6.1067737839362373E-3</v>
      </c>
      <c r="AA346" s="20">
        <f t="shared" si="113"/>
        <v>3.2365901054862055E-2</v>
      </c>
      <c r="AB346" s="20">
        <f t="shared" si="114"/>
        <v>2.2595063000564079E-2</v>
      </c>
      <c r="AC346" s="20">
        <f t="shared" si="115"/>
        <v>9.1601606759043556E-3</v>
      </c>
      <c r="AD346" s="41">
        <f t="shared" si="116"/>
        <v>1.2213547567872475E-3</v>
      </c>
    </row>
    <row r="347" spans="1:30" ht="15" thickBot="1">
      <c r="A347" s="64"/>
      <c r="B347" s="67"/>
      <c r="C347" s="14">
        <v>23</v>
      </c>
      <c r="D347" s="15">
        <v>1</v>
      </c>
      <c r="E347" s="14">
        <v>4.9000000000000004</v>
      </c>
      <c r="F347" s="14">
        <v>3.1</v>
      </c>
      <c r="G347" s="14">
        <v>1.5</v>
      </c>
      <c r="H347" s="14">
        <v>0.1</v>
      </c>
      <c r="I347" s="14">
        <v>0</v>
      </c>
      <c r="J347" s="31"/>
      <c r="K347" s="100">
        <f t="shared" si="102"/>
        <v>0.199652518859112</v>
      </c>
      <c r="L347" s="90">
        <f t="shared" si="103"/>
        <v>-0.47096930567637457</v>
      </c>
      <c r="M347" s="90">
        <f t="shared" si="104"/>
        <v>-0.78118005619824149</v>
      </c>
      <c r="N347" s="90">
        <f t="shared" si="105"/>
        <v>1.4383014379468477</v>
      </c>
      <c r="O347" s="90">
        <f t="shared" si="106"/>
        <v>0.96999043774141114</v>
      </c>
      <c r="P347" s="100">
        <f t="shared" si="107"/>
        <v>-2.2753040524752599</v>
      </c>
      <c r="Q347" s="100">
        <f t="shared" si="108"/>
        <v>9.3189026000332381E-2</v>
      </c>
      <c r="R347" s="22">
        <f t="shared" si="109"/>
        <v>0</v>
      </c>
      <c r="S347" s="29">
        <f t="shared" si="100"/>
        <v>0</v>
      </c>
      <c r="T347" s="19">
        <f t="shared" si="110"/>
        <v>0</v>
      </c>
      <c r="U347" s="51">
        <f t="shared" si="101"/>
        <v>0</v>
      </c>
      <c r="V347" s="51">
        <f t="shared" si="111"/>
        <v>0</v>
      </c>
      <c r="W347" s="47">
        <f t="shared" si="117"/>
        <v>1</v>
      </c>
      <c r="X347" s="47">
        <f t="shared" si="118"/>
        <v>23</v>
      </c>
      <c r="Y347" s="32"/>
      <c r="Z347" s="20">
        <f t="shared" si="112"/>
        <v>1.5749845867209417E-2</v>
      </c>
      <c r="AA347" s="20">
        <f t="shared" si="113"/>
        <v>7.7174244749326146E-2</v>
      </c>
      <c r="AB347" s="20">
        <f t="shared" si="114"/>
        <v>4.8824522188349193E-2</v>
      </c>
      <c r="AC347" s="20">
        <f t="shared" si="115"/>
        <v>2.3624768800814128E-2</v>
      </c>
      <c r="AD347" s="41">
        <f t="shared" si="116"/>
        <v>1.5749845867209418E-3</v>
      </c>
    </row>
    <row r="348" spans="1:30" ht="15" thickBot="1">
      <c r="A348" s="64"/>
      <c r="B348" s="67"/>
      <c r="C348" s="14">
        <v>24</v>
      </c>
      <c r="D348" s="15">
        <v>1</v>
      </c>
      <c r="E348" s="14">
        <v>4.7</v>
      </c>
      <c r="F348" s="14">
        <v>3.2</v>
      </c>
      <c r="G348" s="14">
        <v>1.6</v>
      </c>
      <c r="H348" s="14">
        <v>0.2</v>
      </c>
      <c r="I348" s="14">
        <v>0</v>
      </c>
      <c r="J348" s="31"/>
      <c r="K348" s="100">
        <f t="shared" si="102"/>
        <v>0.19807753427239105</v>
      </c>
      <c r="L348" s="90">
        <f t="shared" si="103"/>
        <v>-0.47868673015130719</v>
      </c>
      <c r="M348" s="90">
        <f t="shared" si="104"/>
        <v>-0.78606250841707637</v>
      </c>
      <c r="N348" s="90">
        <f t="shared" si="105"/>
        <v>1.4359389610667663</v>
      </c>
      <c r="O348" s="90">
        <f t="shared" si="106"/>
        <v>0.96983293928273906</v>
      </c>
      <c r="P348" s="100">
        <f t="shared" si="107"/>
        <v>-2.0756811988100234</v>
      </c>
      <c r="Q348" s="100">
        <f t="shared" si="108"/>
        <v>0.11148304646294829</v>
      </c>
      <c r="R348" s="22">
        <f t="shared" si="109"/>
        <v>0</v>
      </c>
      <c r="S348" s="29">
        <f t="shared" si="100"/>
        <v>0</v>
      </c>
      <c r="T348" s="19">
        <f t="shared" si="110"/>
        <v>0</v>
      </c>
      <c r="U348" s="51">
        <f t="shared" si="101"/>
        <v>0</v>
      </c>
      <c r="V348" s="51">
        <f t="shared" si="111"/>
        <v>0</v>
      </c>
      <c r="W348" s="47">
        <f t="shared" si="117"/>
        <v>1</v>
      </c>
      <c r="X348" s="47">
        <f t="shared" si="118"/>
        <v>24</v>
      </c>
      <c r="Y348" s="32"/>
      <c r="Z348" s="20">
        <f t="shared" si="112"/>
        <v>2.2085811978709992E-2</v>
      </c>
      <c r="AA348" s="20">
        <f t="shared" si="113"/>
        <v>0.10380331629993697</v>
      </c>
      <c r="AB348" s="20">
        <f t="shared" si="114"/>
        <v>7.0674598331871979E-2</v>
      </c>
      <c r="AC348" s="20">
        <f t="shared" si="115"/>
        <v>3.533729916593599E-2</v>
      </c>
      <c r="AD348" s="41">
        <f t="shared" si="116"/>
        <v>4.4171623957419987E-3</v>
      </c>
    </row>
    <row r="349" spans="1:30" ht="15" thickBot="1">
      <c r="A349" s="64"/>
      <c r="B349" s="67"/>
      <c r="C349" s="14">
        <v>25</v>
      </c>
      <c r="D349" s="15">
        <v>1</v>
      </c>
      <c r="E349" s="14">
        <v>5.0999999999999996</v>
      </c>
      <c r="F349" s="14">
        <v>3.8</v>
      </c>
      <c r="G349" s="14">
        <v>1.5</v>
      </c>
      <c r="H349" s="14">
        <v>0.3</v>
      </c>
      <c r="I349" s="14">
        <v>0</v>
      </c>
      <c r="J349" s="31"/>
      <c r="K349" s="100">
        <f t="shared" si="102"/>
        <v>0.19586895307452004</v>
      </c>
      <c r="L349" s="90">
        <f t="shared" si="103"/>
        <v>-0.48906706178130088</v>
      </c>
      <c r="M349" s="90">
        <f t="shared" si="104"/>
        <v>-0.79312996825026361</v>
      </c>
      <c r="N349" s="90">
        <f t="shared" si="105"/>
        <v>1.4324052311501727</v>
      </c>
      <c r="O349" s="90">
        <f t="shared" si="106"/>
        <v>0.96939122304316483</v>
      </c>
      <c r="P349" s="100">
        <f t="shared" si="107"/>
        <v>-2.8728417277229079</v>
      </c>
      <c r="Q349" s="100">
        <f t="shared" si="108"/>
        <v>5.3512538737200348E-2</v>
      </c>
      <c r="R349" s="22">
        <f t="shared" si="109"/>
        <v>0</v>
      </c>
      <c r="S349" s="29">
        <f t="shared" si="100"/>
        <v>0</v>
      </c>
      <c r="T349" s="19">
        <f t="shared" si="110"/>
        <v>0</v>
      </c>
      <c r="U349" s="51">
        <f t="shared" si="101"/>
        <v>0</v>
      </c>
      <c r="V349" s="51">
        <f t="shared" si="111"/>
        <v>0</v>
      </c>
      <c r="W349" s="47">
        <f t="shared" si="117"/>
        <v>1</v>
      </c>
      <c r="X349" s="47">
        <f t="shared" si="118"/>
        <v>25</v>
      </c>
      <c r="Y349" s="32"/>
      <c r="Z349" s="20">
        <f t="shared" si="112"/>
        <v>5.4207074697258852E-3</v>
      </c>
      <c r="AA349" s="20">
        <f t="shared" si="113"/>
        <v>2.7645608095602011E-2</v>
      </c>
      <c r="AB349" s="20">
        <f t="shared" si="114"/>
        <v>2.0598688384958364E-2</v>
      </c>
      <c r="AC349" s="20">
        <f t="shared" si="115"/>
        <v>8.131061204588827E-3</v>
      </c>
      <c r="AD349" s="41">
        <f t="shared" si="116"/>
        <v>1.6262122409177655E-3</v>
      </c>
    </row>
    <row r="350" spans="1:30" ht="15" thickBot="1">
      <c r="A350" s="64"/>
      <c r="B350" s="67"/>
      <c r="C350" s="14">
        <v>26</v>
      </c>
      <c r="D350" s="15">
        <v>1</v>
      </c>
      <c r="E350" s="14">
        <v>5.0999999999999996</v>
      </c>
      <c r="F350" s="14">
        <v>3.4</v>
      </c>
      <c r="G350" s="14">
        <v>1.5</v>
      </c>
      <c r="H350" s="14">
        <v>0.2</v>
      </c>
      <c r="I350" s="14">
        <v>0</v>
      </c>
      <c r="J350" s="31"/>
      <c r="K350" s="100">
        <f t="shared" si="102"/>
        <v>0.19532688232754744</v>
      </c>
      <c r="L350" s="90">
        <f t="shared" si="103"/>
        <v>-0.49183162259086111</v>
      </c>
      <c r="M350" s="90">
        <f t="shared" si="104"/>
        <v>-0.79518983708875945</v>
      </c>
      <c r="N350" s="90">
        <f t="shared" si="105"/>
        <v>1.4315921250297139</v>
      </c>
      <c r="O350" s="90">
        <f t="shared" si="106"/>
        <v>0.969228601819073</v>
      </c>
      <c r="P350" s="100">
        <f t="shared" si="107"/>
        <v>-2.6754259310792405</v>
      </c>
      <c r="Q350" s="100">
        <f t="shared" si="108"/>
        <v>6.4439083099401231E-2</v>
      </c>
      <c r="R350" s="22">
        <f t="shared" si="109"/>
        <v>0</v>
      </c>
      <c r="S350" s="29">
        <f t="shared" si="100"/>
        <v>0</v>
      </c>
      <c r="T350" s="19">
        <f t="shared" si="110"/>
        <v>0</v>
      </c>
      <c r="U350" s="51">
        <f t="shared" si="101"/>
        <v>0</v>
      </c>
      <c r="V350" s="51">
        <f t="shared" si="111"/>
        <v>0</v>
      </c>
      <c r="W350" s="47">
        <f t="shared" si="117"/>
        <v>1</v>
      </c>
      <c r="X350" s="47">
        <f t="shared" si="118"/>
        <v>26</v>
      </c>
      <c r="Y350" s="32"/>
      <c r="Z350" s="20">
        <f t="shared" si="112"/>
        <v>7.7696377529432627E-3</v>
      </c>
      <c r="AA350" s="20">
        <f t="shared" si="113"/>
        <v>3.9625152540010637E-2</v>
      </c>
      <c r="AB350" s="20">
        <f t="shared" si="114"/>
        <v>2.6416768360007094E-2</v>
      </c>
      <c r="AC350" s="20">
        <f t="shared" si="115"/>
        <v>1.1654456629414894E-2</v>
      </c>
      <c r="AD350" s="41">
        <f t="shared" si="116"/>
        <v>1.5539275505886527E-3</v>
      </c>
    </row>
    <row r="351" spans="1:30" ht="15" thickBot="1">
      <c r="A351" s="64"/>
      <c r="B351" s="67"/>
      <c r="C351" s="14">
        <v>27</v>
      </c>
      <c r="D351" s="15">
        <v>1</v>
      </c>
      <c r="E351" s="14">
        <v>5.9</v>
      </c>
      <c r="F351" s="14">
        <v>3.2</v>
      </c>
      <c r="G351" s="14">
        <v>4.8</v>
      </c>
      <c r="H351" s="14">
        <v>1.8</v>
      </c>
      <c r="I351" s="14">
        <v>1</v>
      </c>
      <c r="J351" s="31"/>
      <c r="K351" s="100">
        <f t="shared" si="102"/>
        <v>0.19454991855225312</v>
      </c>
      <c r="L351" s="90">
        <f t="shared" si="103"/>
        <v>-0.49579413784486215</v>
      </c>
      <c r="M351" s="90">
        <f t="shared" si="104"/>
        <v>-0.79783151392476015</v>
      </c>
      <c r="N351" s="90">
        <f t="shared" si="105"/>
        <v>1.4304266793667724</v>
      </c>
      <c r="O351" s="90">
        <f t="shared" si="106"/>
        <v>0.96907320906401417</v>
      </c>
      <c r="P351" s="100">
        <f t="shared" si="107"/>
        <v>3.3266834979840665</v>
      </c>
      <c r="Q351" s="100">
        <f t="shared" si="108"/>
        <v>0.96533295329132451</v>
      </c>
      <c r="R351" s="22">
        <f t="shared" si="109"/>
        <v>1</v>
      </c>
      <c r="S351" s="29">
        <f t="shared" si="100"/>
        <v>0</v>
      </c>
      <c r="T351" s="19">
        <f t="shared" si="110"/>
        <v>0</v>
      </c>
      <c r="U351" s="51">
        <f t="shared" si="101"/>
        <v>0</v>
      </c>
      <c r="V351" s="51">
        <f t="shared" si="111"/>
        <v>0</v>
      </c>
      <c r="W351" s="47">
        <f t="shared" si="117"/>
        <v>1</v>
      </c>
      <c r="X351" s="47">
        <f t="shared" si="118"/>
        <v>27</v>
      </c>
      <c r="Y351" s="32"/>
      <c r="Z351" s="20">
        <f t="shared" si="112"/>
        <v>-2.3202822553574295E-3</v>
      </c>
      <c r="AA351" s="20">
        <f t="shared" si="113"/>
        <v>-1.3689665306608836E-2</v>
      </c>
      <c r="AB351" s="20">
        <f t="shared" si="114"/>
        <v>-7.4249032171437752E-3</v>
      </c>
      <c r="AC351" s="20">
        <f t="shared" si="115"/>
        <v>-1.1137354825715661E-2</v>
      </c>
      <c r="AD351" s="41">
        <f t="shared" si="116"/>
        <v>-4.1765080596433734E-3</v>
      </c>
    </row>
    <row r="352" spans="1:30" ht="15" thickBot="1">
      <c r="A352" s="64"/>
      <c r="B352" s="67"/>
      <c r="C352" s="14">
        <v>28</v>
      </c>
      <c r="D352" s="15">
        <v>1</v>
      </c>
      <c r="E352" s="14">
        <v>4.5999999999999996</v>
      </c>
      <c r="F352" s="14">
        <v>3.2</v>
      </c>
      <c r="G352" s="14">
        <v>1.4</v>
      </c>
      <c r="H352" s="14">
        <v>0.2</v>
      </c>
      <c r="I352" s="14">
        <v>0</v>
      </c>
      <c r="J352" s="31"/>
      <c r="K352" s="100">
        <f t="shared" si="102"/>
        <v>0.19478194677778887</v>
      </c>
      <c r="L352" s="90">
        <f t="shared" si="103"/>
        <v>-0.49442517131420127</v>
      </c>
      <c r="M352" s="90">
        <f t="shared" si="104"/>
        <v>-0.79708902360304579</v>
      </c>
      <c r="N352" s="90">
        <f t="shared" si="105"/>
        <v>1.431540414849344</v>
      </c>
      <c r="O352" s="90">
        <f t="shared" si="106"/>
        <v>0.96949085986997852</v>
      </c>
      <c r="P352" s="100">
        <f t="shared" si="107"/>
        <v>-2.432203964034207</v>
      </c>
      <c r="Q352" s="100">
        <f t="shared" si="108"/>
        <v>8.0749717486508082E-2</v>
      </c>
      <c r="R352" s="22">
        <f t="shared" si="109"/>
        <v>0</v>
      </c>
      <c r="S352" s="29">
        <f t="shared" si="100"/>
        <v>0</v>
      </c>
      <c r="T352" s="19">
        <f t="shared" si="110"/>
        <v>0</v>
      </c>
      <c r="U352" s="51">
        <f t="shared" si="101"/>
        <v>0</v>
      </c>
      <c r="V352" s="51">
        <f t="shared" si="111"/>
        <v>0</v>
      </c>
      <c r="W352" s="47">
        <f t="shared" si="117"/>
        <v>1</v>
      </c>
      <c r="X352" s="47">
        <f t="shared" si="118"/>
        <v>28</v>
      </c>
      <c r="Y352" s="32"/>
      <c r="Z352" s="20">
        <f t="shared" si="112"/>
        <v>1.1987973957394355E-2</v>
      </c>
      <c r="AA352" s="20">
        <f t="shared" si="113"/>
        <v>5.5144680204014029E-2</v>
      </c>
      <c r="AB352" s="20">
        <f t="shared" si="114"/>
        <v>3.8361516663661943E-2</v>
      </c>
      <c r="AC352" s="20">
        <f t="shared" si="115"/>
        <v>1.6783163540352097E-2</v>
      </c>
      <c r="AD352" s="41">
        <f t="shared" si="116"/>
        <v>2.3975947914788714E-3</v>
      </c>
    </row>
    <row r="353" spans="1:30" ht="15" thickBot="1">
      <c r="A353" s="64"/>
      <c r="B353" s="67"/>
      <c r="C353" s="14">
        <v>29</v>
      </c>
      <c r="D353" s="15">
        <v>1</v>
      </c>
      <c r="E353" s="14">
        <v>6.1</v>
      </c>
      <c r="F353" s="14">
        <v>2.8</v>
      </c>
      <c r="G353" s="14">
        <v>4</v>
      </c>
      <c r="H353" s="14">
        <v>1.3</v>
      </c>
      <c r="I353" s="14">
        <v>1</v>
      </c>
      <c r="J353" s="31"/>
      <c r="K353" s="100">
        <f t="shared" si="102"/>
        <v>0.19358314938204943</v>
      </c>
      <c r="L353" s="90">
        <f t="shared" si="103"/>
        <v>-0.49993963933460267</v>
      </c>
      <c r="M353" s="90">
        <f t="shared" si="104"/>
        <v>-0.80092517526941198</v>
      </c>
      <c r="N353" s="90">
        <f t="shared" si="105"/>
        <v>1.4298620984953088</v>
      </c>
      <c r="O353" s="90">
        <f t="shared" si="106"/>
        <v>0.96925110039083062</v>
      </c>
      <c r="P353" s="100">
        <f t="shared" si="107"/>
        <v>1.8808356831759341</v>
      </c>
      <c r="Q353" s="100">
        <f t="shared" si="108"/>
        <v>0.8677070852640355</v>
      </c>
      <c r="R353" s="22">
        <f t="shared" si="109"/>
        <v>1</v>
      </c>
      <c r="S353" s="29">
        <f t="shared" si="100"/>
        <v>0</v>
      </c>
      <c r="T353" s="19">
        <f t="shared" si="110"/>
        <v>0</v>
      </c>
      <c r="U353" s="51">
        <f t="shared" si="101"/>
        <v>0</v>
      </c>
      <c r="V353" s="51">
        <f t="shared" si="111"/>
        <v>0</v>
      </c>
      <c r="W353" s="47">
        <f t="shared" si="117"/>
        <v>1</v>
      </c>
      <c r="X353" s="47">
        <f t="shared" si="118"/>
        <v>29</v>
      </c>
      <c r="Y353" s="32"/>
      <c r="Z353" s="20">
        <f t="shared" si="112"/>
        <v>-3.0372204097412366E-2</v>
      </c>
      <c r="AA353" s="20">
        <f t="shared" si="113"/>
        <v>-0.18527044499421541</v>
      </c>
      <c r="AB353" s="20">
        <f t="shared" si="114"/>
        <v>-8.5042171472754627E-2</v>
      </c>
      <c r="AC353" s="20">
        <f t="shared" si="115"/>
        <v>-0.12148881638964946</v>
      </c>
      <c r="AD353" s="41">
        <f t="shared" si="116"/>
        <v>-3.9483865326636079E-2</v>
      </c>
    </row>
    <row r="354" spans="1:30" ht="15" thickBot="1">
      <c r="A354" s="64"/>
      <c r="B354" s="67"/>
      <c r="C354" s="14">
        <v>30</v>
      </c>
      <c r="D354" s="15">
        <v>1</v>
      </c>
      <c r="E354" s="14">
        <v>5.8</v>
      </c>
      <c r="F354" s="14">
        <v>2.7</v>
      </c>
      <c r="G354" s="14">
        <v>4.0999999999999996</v>
      </c>
      <c r="H354" s="14">
        <v>1</v>
      </c>
      <c r="I354" s="14">
        <v>1</v>
      </c>
      <c r="J354" s="31"/>
      <c r="K354" s="100">
        <f t="shared" si="102"/>
        <v>0.19662036979179068</v>
      </c>
      <c r="L354" s="90">
        <f t="shared" si="103"/>
        <v>-0.48141259483518112</v>
      </c>
      <c r="M354" s="90">
        <f t="shared" si="104"/>
        <v>-0.79242095812213653</v>
      </c>
      <c r="N354" s="90">
        <f t="shared" si="105"/>
        <v>1.4420109801342738</v>
      </c>
      <c r="O354" s="90">
        <f t="shared" si="106"/>
        <v>0.97319948692349423</v>
      </c>
      <c r="P354" s="100">
        <f t="shared" si="107"/>
        <v>2.1503352382919867</v>
      </c>
      <c r="Q354" s="100">
        <f t="shared" si="108"/>
        <v>0.89570009947682283</v>
      </c>
      <c r="R354" s="22">
        <f t="shared" si="109"/>
        <v>1</v>
      </c>
      <c r="S354" s="29">
        <f t="shared" si="100"/>
        <v>0</v>
      </c>
      <c r="T354" s="19">
        <f t="shared" si="110"/>
        <v>0</v>
      </c>
      <c r="U354" s="51">
        <f t="shared" si="101"/>
        <v>0</v>
      </c>
      <c r="V354" s="51">
        <f t="shared" si="111"/>
        <v>0</v>
      </c>
      <c r="W354" s="47">
        <f t="shared" si="117"/>
        <v>1</v>
      </c>
      <c r="X354" s="47">
        <f t="shared" si="118"/>
        <v>30</v>
      </c>
      <c r="Y354" s="32"/>
      <c r="Z354" s="20">
        <f t="shared" si="112"/>
        <v>-1.9487691977228848E-2</v>
      </c>
      <c r="AA354" s="20">
        <f t="shared" si="113"/>
        <v>-0.11302861346792731</v>
      </c>
      <c r="AB354" s="20">
        <f t="shared" si="114"/>
        <v>-5.2616768338517896E-2</v>
      </c>
      <c r="AC354" s="20">
        <f t="shared" si="115"/>
        <v>-7.9899537106638274E-2</v>
      </c>
      <c r="AD354" s="41">
        <f t="shared" si="116"/>
        <v>-1.9487691977228848E-2</v>
      </c>
    </row>
    <row r="355" spans="1:30" ht="15" thickBot="1">
      <c r="A355" s="64"/>
      <c r="B355" s="67"/>
      <c r="C355" s="14">
        <v>31</v>
      </c>
      <c r="D355" s="15">
        <v>1</v>
      </c>
      <c r="E355" s="14">
        <v>6.3</v>
      </c>
      <c r="F355" s="14">
        <v>2.2999999999999998</v>
      </c>
      <c r="G355" s="14">
        <v>4.4000000000000004</v>
      </c>
      <c r="H355" s="14">
        <v>1.3</v>
      </c>
      <c r="I355" s="14">
        <v>1</v>
      </c>
      <c r="J355" s="31"/>
      <c r="K355" s="100">
        <f t="shared" si="102"/>
        <v>0.19856913898951356</v>
      </c>
      <c r="L355" s="90">
        <f t="shared" si="103"/>
        <v>-0.47010973348838836</v>
      </c>
      <c r="M355" s="90">
        <f t="shared" si="104"/>
        <v>-0.78715928128828472</v>
      </c>
      <c r="N355" s="90">
        <f t="shared" si="105"/>
        <v>1.4500009338449376</v>
      </c>
      <c r="O355" s="90">
        <f t="shared" si="106"/>
        <v>0.97514825612121714</v>
      </c>
      <c r="P355" s="100">
        <f t="shared" si="107"/>
        <v>3.0741083129249205</v>
      </c>
      <c r="Q355" s="100">
        <f t="shared" si="108"/>
        <v>0.95581201397746807</v>
      </c>
      <c r="R355" s="22">
        <f t="shared" si="109"/>
        <v>1</v>
      </c>
      <c r="S355" s="29">
        <f t="shared" si="100"/>
        <v>0</v>
      </c>
      <c r="T355" s="19">
        <f t="shared" si="110"/>
        <v>0</v>
      </c>
      <c r="U355" s="51">
        <f t="shared" si="101"/>
        <v>0</v>
      </c>
      <c r="V355" s="51">
        <f t="shared" si="111"/>
        <v>0</v>
      </c>
      <c r="W355" s="47">
        <f t="shared" si="117"/>
        <v>1</v>
      </c>
      <c r="X355" s="47">
        <f t="shared" si="118"/>
        <v>31</v>
      </c>
      <c r="Y355" s="32"/>
      <c r="Z355" s="20">
        <f t="shared" si="112"/>
        <v>-3.7325952291022519E-3</v>
      </c>
      <c r="AA355" s="20">
        <f t="shared" si="113"/>
        <v>-2.3515349943344185E-2</v>
      </c>
      <c r="AB355" s="20">
        <f t="shared" si="114"/>
        <v>-8.5849690269351794E-3</v>
      </c>
      <c r="AC355" s="20">
        <f t="shared" si="115"/>
        <v>-1.642341900804991E-2</v>
      </c>
      <c r="AD355" s="41">
        <f t="shared" si="116"/>
        <v>-4.8523737978329274E-3</v>
      </c>
    </row>
    <row r="356" spans="1:30" ht="15" thickBot="1">
      <c r="A356" s="64"/>
      <c r="B356" s="67"/>
      <c r="C356" s="14">
        <v>32</v>
      </c>
      <c r="D356" s="15">
        <v>1</v>
      </c>
      <c r="E356" s="14">
        <v>6.5</v>
      </c>
      <c r="F356" s="14">
        <v>2.8</v>
      </c>
      <c r="G356" s="14">
        <v>4.5999999999999996</v>
      </c>
      <c r="H356" s="14">
        <v>1.5</v>
      </c>
      <c r="I356" s="14">
        <v>1</v>
      </c>
      <c r="J356" s="31"/>
      <c r="K356" s="100">
        <f t="shared" si="102"/>
        <v>0.19894239851242379</v>
      </c>
      <c r="L356" s="90">
        <f t="shared" si="103"/>
        <v>-0.46775819849405392</v>
      </c>
      <c r="M356" s="90">
        <f t="shared" si="104"/>
        <v>-0.78630078438559114</v>
      </c>
      <c r="N356" s="90">
        <f t="shared" si="105"/>
        <v>1.4516432757457425</v>
      </c>
      <c r="O356" s="90">
        <f t="shared" si="106"/>
        <v>0.97563349350100048</v>
      </c>
      <c r="P356" s="100">
        <f t="shared" si="107"/>
        <v>3.0978812207033335</v>
      </c>
      <c r="Q356" s="100">
        <f t="shared" si="108"/>
        <v>0.95680526283549616</v>
      </c>
      <c r="R356" s="22">
        <f t="shared" si="109"/>
        <v>1</v>
      </c>
      <c r="S356" s="29">
        <f t="shared" si="100"/>
        <v>0</v>
      </c>
      <c r="T356" s="19">
        <f t="shared" si="110"/>
        <v>0</v>
      </c>
      <c r="U356" s="51">
        <f t="shared" si="101"/>
        <v>0</v>
      </c>
      <c r="V356" s="51">
        <f t="shared" si="111"/>
        <v>0</v>
      </c>
      <c r="W356" s="47">
        <f t="shared" si="117"/>
        <v>1</v>
      </c>
      <c r="X356" s="47">
        <f t="shared" si="118"/>
        <v>32</v>
      </c>
      <c r="Y356" s="32"/>
      <c r="Z356" s="20">
        <f t="shared" si="112"/>
        <v>-3.5703864245269518E-3</v>
      </c>
      <c r="AA356" s="20">
        <f t="shared" si="113"/>
        <v>-2.3207511759425186E-2</v>
      </c>
      <c r="AB356" s="20">
        <f t="shared" si="114"/>
        <v>-9.9970819886754641E-3</v>
      </c>
      <c r="AC356" s="20">
        <f t="shared" si="115"/>
        <v>-1.6423777552823978E-2</v>
      </c>
      <c r="AD356" s="41">
        <f t="shared" si="116"/>
        <v>-5.3555796367904277E-3</v>
      </c>
    </row>
    <row r="357" spans="1:30" ht="15" thickBot="1">
      <c r="A357" s="64"/>
      <c r="B357" s="67"/>
      <c r="C357" s="14">
        <v>33</v>
      </c>
      <c r="D357" s="15">
        <v>1</v>
      </c>
      <c r="E357" s="14">
        <v>5.5</v>
      </c>
      <c r="F357" s="14">
        <v>4.2</v>
      </c>
      <c r="G357" s="14">
        <v>1.4</v>
      </c>
      <c r="H357" s="14">
        <v>0.2</v>
      </c>
      <c r="I357" s="14">
        <v>0</v>
      </c>
      <c r="J357" s="31"/>
      <c r="K357" s="100">
        <f t="shared" si="102"/>
        <v>0.1992994371548765</v>
      </c>
      <c r="L357" s="90">
        <f t="shared" si="103"/>
        <v>-0.46543744731811143</v>
      </c>
      <c r="M357" s="90">
        <f t="shared" si="104"/>
        <v>-0.78530107618672362</v>
      </c>
      <c r="N357" s="90">
        <f t="shared" si="105"/>
        <v>1.4532856535010248</v>
      </c>
      <c r="O357" s="90">
        <f t="shared" si="106"/>
        <v>0.97616905146467947</v>
      </c>
      <c r="P357" s="100">
        <f t="shared" si="107"/>
        <v>-3.429037317884605</v>
      </c>
      <c r="Q357" s="100">
        <f t="shared" si="108"/>
        <v>3.1400198274912465E-2</v>
      </c>
      <c r="R357" s="22">
        <f t="shared" si="109"/>
        <v>0</v>
      </c>
      <c r="S357" s="29">
        <f t="shared" si="100"/>
        <v>0</v>
      </c>
      <c r="T357" s="19">
        <f t="shared" si="110"/>
        <v>0</v>
      </c>
      <c r="U357" s="51">
        <f t="shared" si="101"/>
        <v>0</v>
      </c>
      <c r="V357" s="51">
        <f t="shared" si="111"/>
        <v>0</v>
      </c>
      <c r="W357" s="47">
        <f t="shared" si="117"/>
        <v>1</v>
      </c>
      <c r="X357" s="47">
        <f t="shared" si="118"/>
        <v>33</v>
      </c>
      <c r="Y357" s="32"/>
      <c r="Z357" s="20">
        <f t="shared" si="112"/>
        <v>1.9100254424534288E-3</v>
      </c>
      <c r="AA357" s="20">
        <f t="shared" si="113"/>
        <v>1.0505139933493859E-2</v>
      </c>
      <c r="AB357" s="20">
        <f t="shared" si="114"/>
        <v>8.0221068583044008E-3</v>
      </c>
      <c r="AC357" s="20">
        <f t="shared" si="115"/>
        <v>2.6740356194348003E-3</v>
      </c>
      <c r="AD357" s="41">
        <f t="shared" si="116"/>
        <v>3.8200508849068579E-4</v>
      </c>
    </row>
    <row r="358" spans="1:30" ht="15" thickBot="1">
      <c r="A358" s="64"/>
      <c r="B358" s="67"/>
      <c r="C358" s="14">
        <v>34</v>
      </c>
      <c r="D358" s="15">
        <v>1</v>
      </c>
      <c r="E358" s="14">
        <v>6.8</v>
      </c>
      <c r="F358" s="14">
        <v>2.8</v>
      </c>
      <c r="G358" s="14">
        <v>4.8</v>
      </c>
      <c r="H358" s="14">
        <v>1.4</v>
      </c>
      <c r="I358" s="14">
        <v>1</v>
      </c>
      <c r="J358" s="31"/>
      <c r="K358" s="100">
        <f t="shared" si="102"/>
        <v>0.19910843461063116</v>
      </c>
      <c r="L358" s="90">
        <f t="shared" si="103"/>
        <v>-0.46648796131146081</v>
      </c>
      <c r="M358" s="90">
        <f t="shared" si="104"/>
        <v>-0.78610328687255404</v>
      </c>
      <c r="N358" s="90">
        <f t="shared" si="105"/>
        <v>1.4530182499390814</v>
      </c>
      <c r="O358" s="90">
        <f t="shared" si="106"/>
        <v>0.97613085095583041</v>
      </c>
      <c r="P358" s="100">
        <f t="shared" si="107"/>
        <v>3.1669718854952995</v>
      </c>
      <c r="Q358" s="100">
        <f t="shared" si="108"/>
        <v>0.95957227729528127</v>
      </c>
      <c r="R358" s="22">
        <f t="shared" si="109"/>
        <v>1</v>
      </c>
      <c r="S358" s="29">
        <f t="shared" si="100"/>
        <v>0</v>
      </c>
      <c r="T358" s="19">
        <f t="shared" si="110"/>
        <v>0</v>
      </c>
      <c r="U358" s="51">
        <f t="shared" si="101"/>
        <v>0</v>
      </c>
      <c r="V358" s="51">
        <f t="shared" si="111"/>
        <v>0</v>
      </c>
      <c r="W358" s="47">
        <f t="shared" si="117"/>
        <v>1</v>
      </c>
      <c r="X358" s="47">
        <f t="shared" si="118"/>
        <v>34</v>
      </c>
      <c r="Y358" s="32"/>
      <c r="Z358" s="20">
        <f t="shared" si="112"/>
        <v>-3.1366513245021238E-3</v>
      </c>
      <c r="AA358" s="20">
        <f t="shared" si="113"/>
        <v>-2.132922900661444E-2</v>
      </c>
      <c r="AB358" s="20">
        <f t="shared" si="114"/>
        <v>-8.7826237086059463E-3</v>
      </c>
      <c r="AC358" s="20">
        <f t="shared" si="115"/>
        <v>-1.5055926357610194E-2</v>
      </c>
      <c r="AD358" s="41">
        <f t="shared" si="116"/>
        <v>-4.3913118543029732E-3</v>
      </c>
    </row>
    <row r="359" spans="1:30" ht="15" thickBot="1">
      <c r="A359" s="64"/>
      <c r="B359" s="67"/>
      <c r="C359" s="14">
        <v>35</v>
      </c>
      <c r="D359" s="15">
        <v>1</v>
      </c>
      <c r="E359" s="14">
        <v>5.5</v>
      </c>
      <c r="F359" s="14">
        <v>2.6</v>
      </c>
      <c r="G359" s="14">
        <v>4.4000000000000004</v>
      </c>
      <c r="H359" s="14">
        <v>1.2</v>
      </c>
      <c r="I359" s="14">
        <v>1</v>
      </c>
      <c r="J359" s="31"/>
      <c r="K359" s="100">
        <f t="shared" si="102"/>
        <v>0.19942209974308137</v>
      </c>
      <c r="L359" s="90">
        <f t="shared" si="103"/>
        <v>-0.46435503841079934</v>
      </c>
      <c r="M359" s="90">
        <f t="shared" si="104"/>
        <v>-0.7852250245016934</v>
      </c>
      <c r="N359" s="90">
        <f t="shared" si="105"/>
        <v>1.4545238425748424</v>
      </c>
      <c r="O359" s="90">
        <f t="shared" si="106"/>
        <v>0.97656998214126067</v>
      </c>
      <c r="P359" s="100">
        <f t="shared" si="107"/>
        <v>3.1756732106781014</v>
      </c>
      <c r="Q359" s="100">
        <f t="shared" si="108"/>
        <v>0.95990848403012885</v>
      </c>
      <c r="R359" s="22">
        <f t="shared" si="109"/>
        <v>1</v>
      </c>
      <c r="S359" s="29">
        <f t="shared" si="100"/>
        <v>0</v>
      </c>
      <c r="T359" s="19">
        <f t="shared" si="110"/>
        <v>0</v>
      </c>
      <c r="U359" s="51">
        <f t="shared" si="101"/>
        <v>0</v>
      </c>
      <c r="V359" s="51">
        <f t="shared" si="111"/>
        <v>0</v>
      </c>
      <c r="W359" s="47">
        <f t="shared" si="117"/>
        <v>1</v>
      </c>
      <c r="X359" s="47">
        <f t="shared" si="118"/>
        <v>35</v>
      </c>
      <c r="Y359" s="32"/>
      <c r="Z359" s="20">
        <f t="shared" si="112"/>
        <v>-3.0857787406397218E-3</v>
      </c>
      <c r="AA359" s="20">
        <f t="shared" si="113"/>
        <v>-1.697178307351847E-2</v>
      </c>
      <c r="AB359" s="20">
        <f t="shared" si="114"/>
        <v>-8.0230247256632779E-3</v>
      </c>
      <c r="AC359" s="20">
        <f t="shared" si="115"/>
        <v>-1.3577426458814778E-2</v>
      </c>
      <c r="AD359" s="41">
        <f t="shared" si="116"/>
        <v>-3.7029344887676658E-3</v>
      </c>
    </row>
    <row r="360" spans="1:30" ht="15" thickBot="1">
      <c r="A360" s="64"/>
      <c r="B360" s="67"/>
      <c r="C360" s="14">
        <v>36</v>
      </c>
      <c r="D360" s="15">
        <v>1</v>
      </c>
      <c r="E360" s="14">
        <v>5.4</v>
      </c>
      <c r="F360" s="14">
        <v>3.9</v>
      </c>
      <c r="G360" s="14">
        <v>1.7</v>
      </c>
      <c r="H360" s="14">
        <v>0.4</v>
      </c>
      <c r="I360" s="14">
        <v>0</v>
      </c>
      <c r="J360" s="31"/>
      <c r="K360" s="100">
        <f t="shared" si="102"/>
        <v>0.19973067761714533</v>
      </c>
      <c r="L360" s="90">
        <f t="shared" si="103"/>
        <v>-0.4626578601034475</v>
      </c>
      <c r="M360" s="90">
        <f t="shared" si="104"/>
        <v>-0.78442272202912711</v>
      </c>
      <c r="N360" s="90">
        <f t="shared" si="105"/>
        <v>1.4558815852207239</v>
      </c>
      <c r="O360" s="90">
        <f t="shared" si="106"/>
        <v>0.97694027559013741</v>
      </c>
      <c r="P360" s="100">
        <f t="shared" si="107"/>
        <v>-2.4920955777437817</v>
      </c>
      <c r="Q360" s="100">
        <f t="shared" si="108"/>
        <v>7.6414170515226532E-2</v>
      </c>
      <c r="R360" s="22">
        <f t="shared" si="109"/>
        <v>0</v>
      </c>
      <c r="S360" s="29">
        <f t="shared" si="100"/>
        <v>0</v>
      </c>
      <c r="T360" s="19">
        <f t="shared" si="110"/>
        <v>0</v>
      </c>
      <c r="U360" s="51">
        <f t="shared" si="101"/>
        <v>0</v>
      </c>
      <c r="V360" s="51">
        <f t="shared" si="111"/>
        <v>0</v>
      </c>
      <c r="W360" s="47">
        <f t="shared" si="117"/>
        <v>1</v>
      </c>
      <c r="X360" s="47">
        <f t="shared" si="118"/>
        <v>36</v>
      </c>
      <c r="Y360" s="32"/>
      <c r="Z360" s="20">
        <f t="shared" si="112"/>
        <v>1.0785867054622875E-2</v>
      </c>
      <c r="AA360" s="20">
        <f t="shared" si="113"/>
        <v>5.8243682094963528E-2</v>
      </c>
      <c r="AB360" s="20">
        <f t="shared" si="114"/>
        <v>4.2064881513029215E-2</v>
      </c>
      <c r="AC360" s="20">
        <f t="shared" si="115"/>
        <v>1.8335973992858887E-2</v>
      </c>
      <c r="AD360" s="41">
        <f t="shared" si="116"/>
        <v>4.3143468218491505E-3</v>
      </c>
    </row>
    <row r="361" spans="1:30" ht="15" thickBot="1">
      <c r="A361" s="64"/>
      <c r="B361" s="67"/>
      <c r="C361" s="14">
        <v>37</v>
      </c>
      <c r="D361" s="15">
        <v>1</v>
      </c>
      <c r="E361" s="14">
        <v>4.8</v>
      </c>
      <c r="F361" s="14">
        <v>3</v>
      </c>
      <c r="G361" s="14">
        <v>1.4</v>
      </c>
      <c r="H361" s="14">
        <v>0.3</v>
      </c>
      <c r="I361" s="14">
        <v>0</v>
      </c>
      <c r="J361" s="31"/>
      <c r="K361" s="100">
        <f t="shared" si="102"/>
        <v>0.19865209091168304</v>
      </c>
      <c r="L361" s="90">
        <f t="shared" si="103"/>
        <v>-0.46848222831294384</v>
      </c>
      <c r="M361" s="90">
        <f t="shared" si="104"/>
        <v>-0.78862921018042997</v>
      </c>
      <c r="N361" s="90">
        <f t="shared" si="105"/>
        <v>1.4540479878214381</v>
      </c>
      <c r="O361" s="90">
        <f t="shared" si="106"/>
        <v>0.97650884090795254</v>
      </c>
      <c r="P361" s="100">
        <f t="shared" si="107"/>
        <v>-2.0873304003093383</v>
      </c>
      <c r="Q361" s="100">
        <f t="shared" si="108"/>
        <v>0.11033435162046785</v>
      </c>
      <c r="R361" s="22">
        <f t="shared" si="109"/>
        <v>0</v>
      </c>
      <c r="S361" s="29">
        <f t="shared" si="100"/>
        <v>0</v>
      </c>
      <c r="T361" s="19">
        <f t="shared" si="110"/>
        <v>0</v>
      </c>
      <c r="U361" s="51">
        <f t="shared" si="101"/>
        <v>0</v>
      </c>
      <c r="V361" s="51">
        <f t="shared" si="111"/>
        <v>0</v>
      </c>
      <c r="W361" s="47">
        <f t="shared" si="117"/>
        <v>1</v>
      </c>
      <c r="X361" s="47">
        <f t="shared" si="118"/>
        <v>37</v>
      </c>
      <c r="Y361" s="32"/>
      <c r="Z361" s="20">
        <f t="shared" si="112"/>
        <v>2.1660990510553067E-2</v>
      </c>
      <c r="AA361" s="20">
        <f t="shared" si="113"/>
        <v>0.10397275445065472</v>
      </c>
      <c r="AB361" s="20">
        <f t="shared" si="114"/>
        <v>6.4982971531659203E-2</v>
      </c>
      <c r="AC361" s="20">
        <f t="shared" si="115"/>
        <v>3.0325386714774291E-2</v>
      </c>
      <c r="AD361" s="41">
        <f t="shared" si="116"/>
        <v>6.4982971531659202E-3</v>
      </c>
    </row>
    <row r="362" spans="1:30" ht="15" thickBot="1">
      <c r="A362" s="64"/>
      <c r="B362" s="67"/>
      <c r="C362" s="14">
        <v>38</v>
      </c>
      <c r="D362" s="15">
        <v>1</v>
      </c>
      <c r="E362" s="14">
        <v>6.7</v>
      </c>
      <c r="F362" s="14">
        <v>3.1</v>
      </c>
      <c r="G362" s="14">
        <v>4.4000000000000004</v>
      </c>
      <c r="H362" s="14">
        <v>1.4</v>
      </c>
      <c r="I362" s="14">
        <v>1</v>
      </c>
      <c r="J362" s="31"/>
      <c r="K362" s="100">
        <f t="shared" si="102"/>
        <v>0.19648599186062773</v>
      </c>
      <c r="L362" s="90">
        <f t="shared" si="103"/>
        <v>-0.47887950375800931</v>
      </c>
      <c r="M362" s="90">
        <f t="shared" si="104"/>
        <v>-0.79512750733359594</v>
      </c>
      <c r="N362" s="90">
        <f t="shared" si="105"/>
        <v>1.4510154491499607</v>
      </c>
      <c r="O362" s="90">
        <f t="shared" si="106"/>
        <v>0.97585901119263596</v>
      </c>
      <c r="P362" s="100">
        <f t="shared" si="107"/>
        <v>2.2737686358773357</v>
      </c>
      <c r="Q362" s="100">
        <f t="shared" si="108"/>
        <v>0.90668114280866685</v>
      </c>
      <c r="R362" s="22">
        <f t="shared" si="109"/>
        <v>1</v>
      </c>
      <c r="S362" s="29">
        <f t="shared" si="100"/>
        <v>0</v>
      </c>
      <c r="T362" s="19">
        <f t="shared" si="110"/>
        <v>0</v>
      </c>
      <c r="U362" s="51">
        <f t="shared" si="101"/>
        <v>0</v>
      </c>
      <c r="V362" s="51">
        <f t="shared" si="111"/>
        <v>0</v>
      </c>
      <c r="W362" s="47">
        <f t="shared" si="117"/>
        <v>1</v>
      </c>
      <c r="X362" s="47">
        <f t="shared" si="118"/>
        <v>38</v>
      </c>
      <c r="Y362" s="32"/>
      <c r="Z362" s="20">
        <f t="shared" si="112"/>
        <v>-1.5791500643260532E-2</v>
      </c>
      <c r="AA362" s="20">
        <f t="shared" si="113"/>
        <v>-0.10580305430984556</v>
      </c>
      <c r="AB362" s="20">
        <f t="shared" si="114"/>
        <v>-4.8953651994107651E-2</v>
      </c>
      <c r="AC362" s="20">
        <f t="shared" si="115"/>
        <v>-6.9482602830346352E-2</v>
      </c>
      <c r="AD362" s="41">
        <f t="shared" si="116"/>
        <v>-2.2108100900564743E-2</v>
      </c>
    </row>
    <row r="363" spans="1:30" ht="15" thickBot="1">
      <c r="A363" s="64"/>
      <c r="B363" s="67"/>
      <c r="C363" s="14">
        <v>39</v>
      </c>
      <c r="D363" s="15">
        <v>1</v>
      </c>
      <c r="E363" s="14">
        <v>6.1</v>
      </c>
      <c r="F363" s="14">
        <v>3</v>
      </c>
      <c r="G363" s="14">
        <v>4.5999999999999996</v>
      </c>
      <c r="H363" s="14">
        <v>1.4</v>
      </c>
      <c r="I363" s="14">
        <v>1</v>
      </c>
      <c r="J363" s="31"/>
      <c r="K363" s="100">
        <f t="shared" si="102"/>
        <v>0.19806514192495378</v>
      </c>
      <c r="L363" s="90">
        <f t="shared" si="103"/>
        <v>-0.46829919832702477</v>
      </c>
      <c r="M363" s="90">
        <f t="shared" si="104"/>
        <v>-0.79023214213418513</v>
      </c>
      <c r="N363" s="90">
        <f t="shared" si="105"/>
        <v>1.4579637094329954</v>
      </c>
      <c r="O363" s="90">
        <f t="shared" si="106"/>
        <v>0.97806982128269249</v>
      </c>
      <c r="P363" s="100">
        <f t="shared" si="107"/>
        <v>3.0466744189150945</v>
      </c>
      <c r="Q363" s="100">
        <f t="shared" si="108"/>
        <v>0.95463873435040714</v>
      </c>
      <c r="R363" s="22">
        <f t="shared" si="109"/>
        <v>1</v>
      </c>
      <c r="S363" s="29">
        <f t="shared" si="100"/>
        <v>0</v>
      </c>
      <c r="T363" s="19">
        <f t="shared" si="110"/>
        <v>0</v>
      </c>
      <c r="U363" s="51">
        <f t="shared" si="101"/>
        <v>0</v>
      </c>
      <c r="V363" s="51">
        <f t="shared" si="111"/>
        <v>0</v>
      </c>
      <c r="W363" s="47">
        <f t="shared" si="117"/>
        <v>1</v>
      </c>
      <c r="X363" s="47">
        <f t="shared" si="118"/>
        <v>39</v>
      </c>
      <c r="Y363" s="32"/>
      <c r="Z363" s="20">
        <f t="shared" si="112"/>
        <v>-3.9286141322488945E-3</v>
      </c>
      <c r="AA363" s="20">
        <f t="shared" si="113"/>
        <v>-2.3964546206718257E-2</v>
      </c>
      <c r="AB363" s="20">
        <f t="shared" si="114"/>
        <v>-1.1785842396746684E-2</v>
      </c>
      <c r="AC363" s="20">
        <f t="shared" si="115"/>
        <v>-1.8071625008344912E-2</v>
      </c>
      <c r="AD363" s="41">
        <f t="shared" si="116"/>
        <v>-5.5000597851484522E-3</v>
      </c>
    </row>
    <row r="364" spans="1:30" ht="15" thickBot="1">
      <c r="A364" s="64"/>
      <c r="B364" s="67"/>
      <c r="C364" s="14">
        <v>40</v>
      </c>
      <c r="D364" s="15">
        <v>1</v>
      </c>
      <c r="E364" s="14">
        <v>4.8</v>
      </c>
      <c r="F364" s="14">
        <v>3.4</v>
      </c>
      <c r="G364" s="14">
        <v>1.6</v>
      </c>
      <c r="H364" s="14">
        <v>0.2</v>
      </c>
      <c r="I364" s="14">
        <v>0</v>
      </c>
      <c r="J364" s="31"/>
      <c r="K364" s="100">
        <f t="shared" si="102"/>
        <v>0.19845800333817867</v>
      </c>
      <c r="L364" s="90">
        <f t="shared" si="103"/>
        <v>-0.46590274370635293</v>
      </c>
      <c r="M364" s="90">
        <f t="shared" si="104"/>
        <v>-0.78905355789451048</v>
      </c>
      <c r="N364" s="90">
        <f t="shared" si="105"/>
        <v>1.4597708719338298</v>
      </c>
      <c r="O364" s="90">
        <f t="shared" si="106"/>
        <v>0.97861982726120733</v>
      </c>
      <c r="P364" s="100">
        <f t="shared" si="107"/>
        <v>-2.1892999027472819</v>
      </c>
      <c r="Q364" s="100">
        <f t="shared" si="108"/>
        <v>0.10071548496281053</v>
      </c>
      <c r="R364" s="22">
        <f t="shared" si="109"/>
        <v>0</v>
      </c>
      <c r="S364" s="29">
        <f t="shared" si="100"/>
        <v>0</v>
      </c>
      <c r="T364" s="19">
        <f t="shared" si="110"/>
        <v>0</v>
      </c>
      <c r="U364" s="51">
        <f t="shared" si="101"/>
        <v>0</v>
      </c>
      <c r="V364" s="51">
        <f t="shared" si="111"/>
        <v>0</v>
      </c>
      <c r="W364" s="47">
        <f t="shared" si="117"/>
        <v>1</v>
      </c>
      <c r="X364" s="47">
        <f t="shared" si="118"/>
        <v>40</v>
      </c>
      <c r="Y364" s="32"/>
      <c r="Z364" s="20">
        <f t="shared" si="112"/>
        <v>1.8243980841040081E-2</v>
      </c>
      <c r="AA364" s="20">
        <f t="shared" si="113"/>
        <v>8.757110803699239E-2</v>
      </c>
      <c r="AB364" s="20">
        <f t="shared" si="114"/>
        <v>6.2029534859536273E-2</v>
      </c>
      <c r="AC364" s="20">
        <f t="shared" si="115"/>
        <v>2.919036934566413E-2</v>
      </c>
      <c r="AD364" s="41">
        <f t="shared" si="116"/>
        <v>3.6487961682080162E-3</v>
      </c>
    </row>
    <row r="365" spans="1:30" ht="15" thickBot="1">
      <c r="A365" s="64"/>
      <c r="B365" s="67"/>
      <c r="C365" s="14">
        <v>41</v>
      </c>
      <c r="D365" s="15">
        <v>1</v>
      </c>
      <c r="E365" s="14">
        <v>4.9000000000000004</v>
      </c>
      <c r="F365" s="14">
        <v>3.1</v>
      </c>
      <c r="G365" s="14">
        <v>1.5</v>
      </c>
      <c r="H365" s="14">
        <v>0.1</v>
      </c>
      <c r="I365" s="14">
        <v>0</v>
      </c>
      <c r="J365" s="31"/>
      <c r="K365" s="100">
        <f t="shared" si="102"/>
        <v>0.19663360525407467</v>
      </c>
      <c r="L365" s="90">
        <f t="shared" si="103"/>
        <v>-0.47465985451005216</v>
      </c>
      <c r="M365" s="90">
        <f t="shared" si="104"/>
        <v>-0.79525651138046416</v>
      </c>
      <c r="N365" s="90">
        <f t="shared" si="105"/>
        <v>1.4568518349992634</v>
      </c>
      <c r="O365" s="90">
        <f t="shared" si="106"/>
        <v>0.97825494764438647</v>
      </c>
      <c r="P365" s="100">
        <f t="shared" si="107"/>
        <v>-2.3113916198612863</v>
      </c>
      <c r="Q365" s="100">
        <f t="shared" si="108"/>
        <v>9.0183896095822336E-2</v>
      </c>
      <c r="R365" s="22">
        <f t="shared" si="109"/>
        <v>0</v>
      </c>
      <c r="S365" s="29">
        <f t="shared" si="100"/>
        <v>0</v>
      </c>
      <c r="T365" s="19">
        <f t="shared" si="110"/>
        <v>0</v>
      </c>
      <c r="U365" s="51">
        <f t="shared" si="101"/>
        <v>0</v>
      </c>
      <c r="V365" s="51">
        <f t="shared" si="111"/>
        <v>0</v>
      </c>
      <c r="W365" s="47">
        <f t="shared" si="117"/>
        <v>1</v>
      </c>
      <c r="X365" s="47">
        <f t="shared" si="118"/>
        <v>41</v>
      </c>
      <c r="Y365" s="32"/>
      <c r="Z365" s="20">
        <f t="shared" si="112"/>
        <v>1.4799314605751289E-2</v>
      </c>
      <c r="AA365" s="20">
        <f t="shared" si="113"/>
        <v>7.2516641568181314E-2</v>
      </c>
      <c r="AB365" s="20">
        <f t="shared" si="114"/>
        <v>4.5877875277828994E-2</v>
      </c>
      <c r="AC365" s="20">
        <f t="shared" si="115"/>
        <v>2.2198971908626932E-2</v>
      </c>
      <c r="AD365" s="41">
        <f t="shared" si="116"/>
        <v>1.4799314605751289E-3</v>
      </c>
    </row>
    <row r="366" spans="1:30" ht="15" thickBot="1">
      <c r="A366" s="64"/>
      <c r="B366" s="67"/>
      <c r="C366" s="14">
        <v>42</v>
      </c>
      <c r="D366" s="15">
        <v>1</v>
      </c>
      <c r="E366" s="14">
        <v>5.6</v>
      </c>
      <c r="F366" s="14">
        <v>3</v>
      </c>
      <c r="G366" s="14">
        <v>4.0999999999999996</v>
      </c>
      <c r="H366" s="14">
        <v>1.3</v>
      </c>
      <c r="I366" s="14">
        <v>1</v>
      </c>
      <c r="J366" s="31"/>
      <c r="K366" s="100">
        <f t="shared" si="102"/>
        <v>0.19515367379349954</v>
      </c>
      <c r="L366" s="90">
        <f t="shared" si="103"/>
        <v>-0.48191151866687026</v>
      </c>
      <c r="M366" s="90">
        <f t="shared" si="104"/>
        <v>-0.79984429890824704</v>
      </c>
      <c r="N366" s="90">
        <f t="shared" si="105"/>
        <v>1.4546319378084007</v>
      </c>
      <c r="O366" s="90">
        <f t="shared" si="106"/>
        <v>0.97810695449832896</v>
      </c>
      <c r="P366" s="100">
        <f t="shared" si="107"/>
        <v>2.3324462583965557</v>
      </c>
      <c r="Q366" s="100">
        <f t="shared" si="108"/>
        <v>0.9115288115990634</v>
      </c>
      <c r="R366" s="22">
        <f t="shared" si="109"/>
        <v>1</v>
      </c>
      <c r="S366" s="29">
        <f t="shared" si="100"/>
        <v>0</v>
      </c>
      <c r="T366" s="19">
        <f t="shared" si="110"/>
        <v>0</v>
      </c>
      <c r="U366" s="51">
        <f t="shared" si="101"/>
        <v>0</v>
      </c>
      <c r="V366" s="51">
        <f t="shared" si="111"/>
        <v>0</v>
      </c>
      <c r="W366" s="47">
        <f t="shared" si="117"/>
        <v>1</v>
      </c>
      <c r="X366" s="47">
        <f t="shared" si="118"/>
        <v>42</v>
      </c>
      <c r="Y366" s="32"/>
      <c r="Z366" s="20">
        <f t="shared" si="112"/>
        <v>-1.426934762128898E-2</v>
      </c>
      <c r="AA366" s="20">
        <f t="shared" si="113"/>
        <v>-7.9908346679218284E-2</v>
      </c>
      <c r="AB366" s="20">
        <f t="shared" si="114"/>
        <v>-4.2808042863866941E-2</v>
      </c>
      <c r="AC366" s="20">
        <f t="shared" si="115"/>
        <v>-5.8504325247284814E-2</v>
      </c>
      <c r="AD366" s="41">
        <f t="shared" si="116"/>
        <v>-1.8550151907675675E-2</v>
      </c>
    </row>
    <row r="367" spans="1:30" ht="15" thickBot="1">
      <c r="A367" s="64"/>
      <c r="B367" s="67"/>
      <c r="C367" s="14">
        <v>43</v>
      </c>
      <c r="D367" s="15">
        <v>1</v>
      </c>
      <c r="E367" s="14">
        <v>7</v>
      </c>
      <c r="F367" s="14">
        <v>3.2</v>
      </c>
      <c r="G367" s="14">
        <v>4.7</v>
      </c>
      <c r="H367" s="14">
        <v>1.4</v>
      </c>
      <c r="I367" s="14">
        <v>1</v>
      </c>
      <c r="J367" s="31"/>
      <c r="K367" s="100">
        <f t="shared" si="102"/>
        <v>0.19658060855562845</v>
      </c>
      <c r="L367" s="90">
        <f t="shared" si="103"/>
        <v>-0.47392068399894843</v>
      </c>
      <c r="M367" s="90">
        <f t="shared" si="104"/>
        <v>-0.79556349462186038</v>
      </c>
      <c r="N367" s="90">
        <f t="shared" si="105"/>
        <v>1.4604823703331291</v>
      </c>
      <c r="O367" s="90">
        <f t="shared" si="106"/>
        <v>0.97996196968909655</v>
      </c>
      <c r="P367" s="100">
        <f t="shared" si="107"/>
        <v>2.5695465359034788</v>
      </c>
      <c r="Q367" s="100">
        <f t="shared" si="108"/>
        <v>0.92887574336524792</v>
      </c>
      <c r="R367" s="22">
        <f t="shared" si="109"/>
        <v>1</v>
      </c>
      <c r="S367" s="29">
        <f t="shared" si="100"/>
        <v>0</v>
      </c>
      <c r="T367" s="19">
        <f t="shared" si="110"/>
        <v>0</v>
      </c>
      <c r="U367" s="51">
        <f t="shared" si="101"/>
        <v>0</v>
      </c>
      <c r="V367" s="51">
        <f t="shared" si="111"/>
        <v>0</v>
      </c>
      <c r="W367" s="47">
        <f t="shared" si="117"/>
        <v>1</v>
      </c>
      <c r="X367" s="47">
        <f t="shared" si="118"/>
        <v>43</v>
      </c>
      <c r="Y367" s="32"/>
      <c r="Z367" s="20">
        <f t="shared" si="112"/>
        <v>-9.3977329163634615E-3</v>
      </c>
      <c r="AA367" s="20">
        <f t="shared" si="113"/>
        <v>-6.5784130414544228E-2</v>
      </c>
      <c r="AB367" s="20">
        <f t="shared" si="114"/>
        <v>-3.0072745332363079E-2</v>
      </c>
      <c r="AC367" s="20">
        <f t="shared" si="115"/>
        <v>-4.4169344706908267E-2</v>
      </c>
      <c r="AD367" s="41">
        <f t="shared" si="116"/>
        <v>-1.3156826082908845E-2</v>
      </c>
    </row>
    <row r="368" spans="1:30" ht="15" thickBot="1">
      <c r="A368" s="64"/>
      <c r="B368" s="67"/>
      <c r="C368" s="14">
        <v>44</v>
      </c>
      <c r="D368" s="15">
        <v>1</v>
      </c>
      <c r="E368" s="14">
        <v>5.7</v>
      </c>
      <c r="F368" s="14">
        <v>3</v>
      </c>
      <c r="G368" s="14">
        <v>4.2</v>
      </c>
      <c r="H368" s="14">
        <v>1.2</v>
      </c>
      <c r="I368" s="14">
        <v>1</v>
      </c>
      <c r="J368" s="31"/>
      <c r="K368" s="100">
        <f t="shared" si="102"/>
        <v>0.19752038184726481</v>
      </c>
      <c r="L368" s="90">
        <f t="shared" si="103"/>
        <v>-0.46734227095749403</v>
      </c>
      <c r="M368" s="90">
        <f t="shared" si="104"/>
        <v>-0.79255622008862403</v>
      </c>
      <c r="N368" s="90">
        <f t="shared" si="105"/>
        <v>1.4648993048038199</v>
      </c>
      <c r="O368" s="90">
        <f t="shared" si="106"/>
        <v>0.98127765229738739</v>
      </c>
      <c r="P368" s="100">
        <f t="shared" si="107"/>
        <v>2.4861110400565849</v>
      </c>
      <c r="Q368" s="100">
        <f t="shared" si="108"/>
        <v>0.92316239834832869</v>
      </c>
      <c r="R368" s="22">
        <f t="shared" si="109"/>
        <v>1</v>
      </c>
      <c r="S368" s="29">
        <f t="shared" si="100"/>
        <v>0</v>
      </c>
      <c r="T368" s="19">
        <f t="shared" si="110"/>
        <v>0</v>
      </c>
      <c r="U368" s="51">
        <f t="shared" si="101"/>
        <v>0</v>
      </c>
      <c r="V368" s="51">
        <f t="shared" si="111"/>
        <v>0</v>
      </c>
      <c r="W368" s="47">
        <f t="shared" si="117"/>
        <v>1</v>
      </c>
      <c r="X368" s="47">
        <f t="shared" si="118"/>
        <v>44</v>
      </c>
      <c r="Y368" s="32"/>
      <c r="Z368" s="20">
        <f t="shared" si="112"/>
        <v>-1.0900733038141947E-2</v>
      </c>
      <c r="AA368" s="20">
        <f t="shared" si="113"/>
        <v>-6.2134178317409104E-2</v>
      </c>
      <c r="AB368" s="20">
        <f t="shared" si="114"/>
        <v>-3.2702199114425845E-2</v>
      </c>
      <c r="AC368" s="20">
        <f t="shared" si="115"/>
        <v>-4.5783078760196182E-2</v>
      </c>
      <c r="AD368" s="41">
        <f t="shared" si="116"/>
        <v>-1.3080879645770337E-2</v>
      </c>
    </row>
    <row r="369" spans="1:30" ht="15" thickBot="1">
      <c r="A369" s="64"/>
      <c r="B369" s="67"/>
      <c r="C369" s="14">
        <v>45</v>
      </c>
      <c r="D369" s="15">
        <v>1</v>
      </c>
      <c r="E369" s="14">
        <v>4.5999999999999996</v>
      </c>
      <c r="F369" s="14">
        <v>3.1</v>
      </c>
      <c r="G369" s="14">
        <v>1.5</v>
      </c>
      <c r="H369" s="14">
        <v>0.2</v>
      </c>
      <c r="I369" s="14">
        <v>0</v>
      </c>
      <c r="J369" s="31"/>
      <c r="K369" s="100">
        <f t="shared" si="102"/>
        <v>0.198610455151079</v>
      </c>
      <c r="L369" s="90">
        <f t="shared" si="103"/>
        <v>-0.46112885312575314</v>
      </c>
      <c r="M369" s="90">
        <f t="shared" si="104"/>
        <v>-0.78928600017718142</v>
      </c>
      <c r="N369" s="90">
        <f t="shared" si="105"/>
        <v>1.4694776126798395</v>
      </c>
      <c r="O369" s="90">
        <f t="shared" si="106"/>
        <v>0.98258574026196444</v>
      </c>
      <c r="P369" s="100">
        <f t="shared" si="107"/>
        <v>-1.9686353027044958</v>
      </c>
      <c r="Q369" s="100">
        <f t="shared" si="108"/>
        <v>0.12253554430452601</v>
      </c>
      <c r="R369" s="22">
        <f t="shared" si="109"/>
        <v>0</v>
      </c>
      <c r="S369" s="29">
        <f t="shared" si="100"/>
        <v>0</v>
      </c>
      <c r="T369" s="19">
        <f t="shared" si="110"/>
        <v>0</v>
      </c>
      <c r="U369" s="51">
        <f t="shared" si="101"/>
        <v>0</v>
      </c>
      <c r="V369" s="51">
        <f t="shared" si="111"/>
        <v>0</v>
      </c>
      <c r="W369" s="47">
        <f t="shared" si="117"/>
        <v>1</v>
      </c>
      <c r="X369" s="47">
        <f t="shared" si="118"/>
        <v>45</v>
      </c>
      <c r="Y369" s="32"/>
      <c r="Z369" s="20">
        <f t="shared" si="112"/>
        <v>2.635018673700712E-2</v>
      </c>
      <c r="AA369" s="20">
        <f t="shared" si="113"/>
        <v>0.12121085899023275</v>
      </c>
      <c r="AB369" s="20">
        <f t="shared" si="114"/>
        <v>8.1685578884722068E-2</v>
      </c>
      <c r="AC369" s="20">
        <f t="shared" si="115"/>
        <v>3.9525280105510679E-2</v>
      </c>
      <c r="AD369" s="41">
        <f t="shared" si="116"/>
        <v>5.2700373474014245E-3</v>
      </c>
    </row>
    <row r="370" spans="1:30" ht="15" thickBot="1">
      <c r="A370" s="64"/>
      <c r="B370" s="67"/>
      <c r="C370" s="14">
        <v>46</v>
      </c>
      <c r="D370" s="15">
        <v>1</v>
      </c>
      <c r="E370" s="14">
        <v>5.2</v>
      </c>
      <c r="F370" s="14">
        <v>4.0999999999999996</v>
      </c>
      <c r="G370" s="14">
        <v>1.5</v>
      </c>
      <c r="H370" s="14">
        <v>0.1</v>
      </c>
      <c r="I370" s="14">
        <v>0</v>
      </c>
      <c r="J370" s="31"/>
      <c r="K370" s="100">
        <f t="shared" si="102"/>
        <v>0.19597543647737828</v>
      </c>
      <c r="L370" s="90">
        <f t="shared" si="103"/>
        <v>-0.47324993902477641</v>
      </c>
      <c r="M370" s="90">
        <f t="shared" si="104"/>
        <v>-0.79745455806565368</v>
      </c>
      <c r="N370" s="90">
        <f t="shared" si="105"/>
        <v>1.4655250846692884</v>
      </c>
      <c r="O370" s="90">
        <f t="shared" si="106"/>
        <v>0.98205873652722431</v>
      </c>
      <c r="P370" s="100">
        <f t="shared" si="107"/>
        <v>-3.2379944338639839</v>
      </c>
      <c r="Q370" s="100">
        <f t="shared" si="108"/>
        <v>3.7760694884986984E-2</v>
      </c>
      <c r="R370" s="22">
        <f t="shared" si="109"/>
        <v>0</v>
      </c>
      <c r="S370" s="29">
        <f t="shared" si="100"/>
        <v>0</v>
      </c>
      <c r="T370" s="19">
        <f t="shared" si="110"/>
        <v>0</v>
      </c>
      <c r="U370" s="51">
        <f t="shared" si="101"/>
        <v>0</v>
      </c>
      <c r="V370" s="51">
        <f t="shared" si="111"/>
        <v>0</v>
      </c>
      <c r="W370" s="47">
        <f t="shared" si="117"/>
        <v>1</v>
      </c>
      <c r="X370" s="47">
        <f t="shared" si="118"/>
        <v>46</v>
      </c>
      <c r="Y370" s="32"/>
      <c r="Z370" s="20">
        <f t="shared" si="112"/>
        <v>2.7440564664572989E-3</v>
      </c>
      <c r="AA370" s="20">
        <f t="shared" si="113"/>
        <v>1.4269093625577954E-2</v>
      </c>
      <c r="AB370" s="20">
        <f t="shared" si="114"/>
        <v>1.1250631512474924E-2</v>
      </c>
      <c r="AC370" s="20">
        <f t="shared" si="115"/>
        <v>4.1160846996859488E-3</v>
      </c>
      <c r="AD370" s="41">
        <f t="shared" si="116"/>
        <v>2.7440564664572988E-4</v>
      </c>
    </row>
    <row r="371" spans="1:30" ht="15" thickBot="1">
      <c r="A371" s="64"/>
      <c r="B371" s="67"/>
      <c r="C371" s="14">
        <v>47</v>
      </c>
      <c r="D371" s="15">
        <v>1</v>
      </c>
      <c r="E371" s="14">
        <v>5.5</v>
      </c>
      <c r="F371" s="14">
        <v>2.4</v>
      </c>
      <c r="G371" s="14">
        <v>3.7</v>
      </c>
      <c r="H371" s="14">
        <v>1</v>
      </c>
      <c r="I371" s="14">
        <v>1</v>
      </c>
      <c r="J371" s="31"/>
      <c r="K371" s="100">
        <f t="shared" si="102"/>
        <v>0.19570103083073254</v>
      </c>
      <c r="L371" s="90">
        <f t="shared" si="103"/>
        <v>-0.4746768483873342</v>
      </c>
      <c r="M371" s="90">
        <f t="shared" si="104"/>
        <v>-0.79857962121690118</v>
      </c>
      <c r="N371" s="90">
        <f t="shared" si="105"/>
        <v>1.4651134761993199</v>
      </c>
      <c r="O371" s="90">
        <f t="shared" si="106"/>
        <v>0.98203129596255978</v>
      </c>
      <c r="P371" s="100">
        <f t="shared" si="107"/>
        <v>2.0713384316798753</v>
      </c>
      <c r="Q371" s="100">
        <f t="shared" si="108"/>
        <v>0.88808605622738779</v>
      </c>
      <c r="R371" s="22">
        <f t="shared" si="109"/>
        <v>1</v>
      </c>
      <c r="S371" s="29">
        <f t="shared" si="100"/>
        <v>0</v>
      </c>
      <c r="T371" s="19">
        <f t="shared" si="110"/>
        <v>0</v>
      </c>
      <c r="U371" s="51">
        <f t="shared" si="101"/>
        <v>0</v>
      </c>
      <c r="V371" s="51">
        <f t="shared" si="111"/>
        <v>0</v>
      </c>
      <c r="W371" s="47">
        <f t="shared" si="117"/>
        <v>1</v>
      </c>
      <c r="X371" s="47">
        <f t="shared" si="118"/>
        <v>47</v>
      </c>
      <c r="Y371" s="32"/>
      <c r="Z371" s="20">
        <f t="shared" si="112"/>
        <v>-2.2246077582038427E-2</v>
      </c>
      <c r="AA371" s="20">
        <f t="shared" si="113"/>
        <v>-0.12235342670121135</v>
      </c>
      <c r="AB371" s="20">
        <f t="shared" si="114"/>
        <v>-5.3390586196892222E-2</v>
      </c>
      <c r="AC371" s="20">
        <f t="shared" si="115"/>
        <v>-8.2310487053542186E-2</v>
      </c>
      <c r="AD371" s="41">
        <f t="shared" si="116"/>
        <v>-2.2246077582038427E-2</v>
      </c>
    </row>
    <row r="372" spans="1:30" ht="15" thickBot="1">
      <c r="A372" s="64"/>
      <c r="B372" s="67"/>
      <c r="C372" s="14">
        <v>48</v>
      </c>
      <c r="D372" s="15">
        <v>1</v>
      </c>
      <c r="E372" s="14">
        <v>5.0999999999999996</v>
      </c>
      <c r="F372" s="14">
        <v>3.3</v>
      </c>
      <c r="G372" s="14">
        <v>1.7</v>
      </c>
      <c r="H372" s="14">
        <v>0.5</v>
      </c>
      <c r="I372" s="14">
        <v>0</v>
      </c>
      <c r="J372" s="31"/>
      <c r="K372" s="100">
        <f t="shared" si="102"/>
        <v>0.19792563858893639</v>
      </c>
      <c r="L372" s="90">
        <f t="shared" si="103"/>
        <v>-0.4624415057172131</v>
      </c>
      <c r="M372" s="90">
        <f t="shared" si="104"/>
        <v>-0.79324056259721198</v>
      </c>
      <c r="N372" s="90">
        <f t="shared" si="105"/>
        <v>1.4733445249046742</v>
      </c>
      <c r="O372" s="90">
        <f t="shared" si="106"/>
        <v>0.98425590372076366</v>
      </c>
      <c r="P372" s="100">
        <f t="shared" si="107"/>
        <v>-1.7814062529413219</v>
      </c>
      <c r="Q372" s="100">
        <f t="shared" si="108"/>
        <v>0.14412957718526209</v>
      </c>
      <c r="R372" s="22">
        <f t="shared" si="109"/>
        <v>0</v>
      </c>
      <c r="S372" s="29">
        <f t="shared" si="100"/>
        <v>0</v>
      </c>
      <c r="T372" s="19">
        <f t="shared" si="110"/>
        <v>0</v>
      </c>
      <c r="U372" s="51">
        <f t="shared" si="101"/>
        <v>0</v>
      </c>
      <c r="V372" s="51">
        <f t="shared" si="111"/>
        <v>0</v>
      </c>
      <c r="W372" s="47">
        <f t="shared" si="117"/>
        <v>1</v>
      </c>
      <c r="X372" s="47">
        <f t="shared" si="118"/>
        <v>48</v>
      </c>
      <c r="Y372" s="32"/>
      <c r="Z372" s="20">
        <f t="shared" si="112"/>
        <v>3.5558566052998654E-2</v>
      </c>
      <c r="AA372" s="20">
        <f t="shared" si="113"/>
        <v>0.18134868687029312</v>
      </c>
      <c r="AB372" s="20">
        <f t="shared" si="114"/>
        <v>0.11734326797489555</v>
      </c>
      <c r="AC372" s="20">
        <f t="shared" si="115"/>
        <v>6.0449562290097708E-2</v>
      </c>
      <c r="AD372" s="41">
        <f t="shared" si="116"/>
        <v>1.7779283026499327E-2</v>
      </c>
    </row>
    <row r="373" spans="1:30" ht="15" thickBot="1">
      <c r="A373" s="64"/>
      <c r="B373" s="67"/>
      <c r="C373" s="14">
        <v>49</v>
      </c>
      <c r="D373" s="15">
        <v>1</v>
      </c>
      <c r="E373" s="14">
        <v>6</v>
      </c>
      <c r="F373" s="14">
        <v>2.7</v>
      </c>
      <c r="G373" s="14">
        <v>5.0999999999999996</v>
      </c>
      <c r="H373" s="14">
        <v>1.6</v>
      </c>
      <c r="I373" s="14">
        <v>1</v>
      </c>
      <c r="J373" s="31"/>
      <c r="K373" s="100">
        <f t="shared" si="102"/>
        <v>0.19436978198363652</v>
      </c>
      <c r="L373" s="90">
        <f t="shared" si="103"/>
        <v>-0.48057637440424239</v>
      </c>
      <c r="M373" s="90">
        <f t="shared" si="104"/>
        <v>-0.80497488939470152</v>
      </c>
      <c r="N373" s="90">
        <f t="shared" si="105"/>
        <v>1.4672995686756645</v>
      </c>
      <c r="O373" s="90">
        <f t="shared" si="106"/>
        <v>0.98247797541811377</v>
      </c>
      <c r="P373" s="100">
        <f t="shared" si="107"/>
        <v>4.1926718951073587</v>
      </c>
      <c r="Q373" s="100">
        <f t="shared" si="108"/>
        <v>0.9851189220182569</v>
      </c>
      <c r="R373" s="22">
        <f t="shared" si="109"/>
        <v>1</v>
      </c>
      <c r="S373" s="29">
        <f t="shared" si="100"/>
        <v>0</v>
      </c>
      <c r="T373" s="19">
        <f t="shared" si="110"/>
        <v>0</v>
      </c>
      <c r="U373" s="51">
        <f t="shared" si="101"/>
        <v>0</v>
      </c>
      <c r="V373" s="51">
        <f t="shared" si="111"/>
        <v>0</v>
      </c>
      <c r="W373" s="47">
        <f t="shared" si="117"/>
        <v>1</v>
      </c>
      <c r="X373" s="47">
        <f t="shared" si="118"/>
        <v>49</v>
      </c>
      <c r="Y373" s="32"/>
      <c r="Z373" s="20">
        <f t="shared" si="112"/>
        <v>-4.3630223906560337E-4</v>
      </c>
      <c r="AA373" s="20">
        <f t="shared" si="113"/>
        <v>-2.6178134343936201E-3</v>
      </c>
      <c r="AB373" s="20">
        <f t="shared" si="114"/>
        <v>-1.1780160454771293E-3</v>
      </c>
      <c r="AC373" s="20">
        <f t="shared" si="115"/>
        <v>-2.2251414192345771E-3</v>
      </c>
      <c r="AD373" s="41">
        <f t="shared" si="116"/>
        <v>-6.9808358250496544E-4</v>
      </c>
    </row>
    <row r="374" spans="1:30" ht="15" thickBot="1">
      <c r="A374" s="64"/>
      <c r="B374" s="67"/>
      <c r="C374" s="14">
        <v>50</v>
      </c>
      <c r="D374" s="15">
        <v>1</v>
      </c>
      <c r="E374" s="14">
        <v>5.0999999999999996</v>
      </c>
      <c r="F374" s="14">
        <v>3.5</v>
      </c>
      <c r="G374" s="14">
        <v>1.4</v>
      </c>
      <c r="H374" s="14">
        <v>0.2</v>
      </c>
      <c r="I374" s="14">
        <v>0</v>
      </c>
      <c r="J374" s="31"/>
      <c r="K374" s="100">
        <f t="shared" si="102"/>
        <v>0.19441341220754307</v>
      </c>
      <c r="L374" s="90">
        <f t="shared" si="103"/>
        <v>-0.48031459306080304</v>
      </c>
      <c r="M374" s="90">
        <f t="shared" si="104"/>
        <v>-0.80485708779015386</v>
      </c>
      <c r="N374" s="90">
        <f t="shared" si="105"/>
        <v>1.4675220828175879</v>
      </c>
      <c r="O374" s="90">
        <f t="shared" si="106"/>
        <v>0.98254778377636431</v>
      </c>
      <c r="P374" s="100">
        <f t="shared" si="107"/>
        <v>-2.8211503469681949</v>
      </c>
      <c r="Q374" s="100">
        <f t="shared" si="108"/>
        <v>5.6191894495866132E-2</v>
      </c>
      <c r="R374" s="22">
        <f t="shared" si="109"/>
        <v>0</v>
      </c>
      <c r="S374" s="29">
        <f t="shared" si="100"/>
        <v>0</v>
      </c>
      <c r="T374" s="19">
        <f t="shared" si="110"/>
        <v>0</v>
      </c>
      <c r="U374" s="51">
        <f t="shared" si="101"/>
        <v>0</v>
      </c>
      <c r="V374" s="51">
        <f t="shared" si="111"/>
        <v>0</v>
      </c>
      <c r="W374" s="47">
        <f t="shared" si="117"/>
        <v>1</v>
      </c>
      <c r="X374" s="47">
        <f t="shared" si="118"/>
        <v>50</v>
      </c>
      <c r="Y374" s="32"/>
      <c r="Z374" s="20">
        <f t="shared" si="112"/>
        <v>5.9602029404072559E-3</v>
      </c>
      <c r="AA374" s="20">
        <f t="shared" si="113"/>
        <v>3.0397034996077002E-2</v>
      </c>
      <c r="AB374" s="20">
        <f t="shared" si="114"/>
        <v>2.0860710291425395E-2</v>
      </c>
      <c r="AC374" s="20">
        <f t="shared" si="115"/>
        <v>8.3442841165701585E-3</v>
      </c>
      <c r="AD374" s="41">
        <f t="shared" si="116"/>
        <v>1.1920405880814513E-3</v>
      </c>
    </row>
    <row r="375" spans="1:30" ht="15" thickBot="1">
      <c r="A375" s="64"/>
      <c r="B375" s="67"/>
      <c r="C375" s="14">
        <v>51</v>
      </c>
      <c r="D375" s="15">
        <v>1</v>
      </c>
      <c r="E375" s="14">
        <v>5.7</v>
      </c>
      <c r="F375" s="14">
        <v>2.8</v>
      </c>
      <c r="G375" s="14">
        <v>4.5</v>
      </c>
      <c r="H375" s="14">
        <v>1.3</v>
      </c>
      <c r="I375" s="14">
        <v>1</v>
      </c>
      <c r="J375" s="31"/>
      <c r="K375" s="100">
        <f t="shared" si="102"/>
        <v>0.19381739191350233</v>
      </c>
      <c r="L375" s="90">
        <f t="shared" si="103"/>
        <v>-0.48335429656041073</v>
      </c>
      <c r="M375" s="90">
        <f t="shared" si="104"/>
        <v>-0.80694315881929635</v>
      </c>
      <c r="N375" s="90">
        <f t="shared" si="105"/>
        <v>1.4666876544059309</v>
      </c>
      <c r="O375" s="90">
        <f t="shared" si="106"/>
        <v>0.98242857971755615</v>
      </c>
      <c r="P375" s="100">
        <f t="shared" si="107"/>
        <v>3.0565086552846426</v>
      </c>
      <c r="Q375" s="100">
        <f t="shared" si="108"/>
        <v>0.95506269344876071</v>
      </c>
      <c r="R375" s="22">
        <f t="shared" si="109"/>
        <v>1</v>
      </c>
      <c r="S375" s="29">
        <f t="shared" si="100"/>
        <v>0</v>
      </c>
      <c r="T375" s="19">
        <f t="shared" si="110"/>
        <v>0</v>
      </c>
      <c r="U375" s="51">
        <f t="shared" si="101"/>
        <v>0</v>
      </c>
      <c r="V375" s="51">
        <f t="shared" si="111"/>
        <v>0</v>
      </c>
      <c r="W375" s="47">
        <f t="shared" si="117"/>
        <v>1</v>
      </c>
      <c r="X375" s="47">
        <f t="shared" si="118"/>
        <v>51</v>
      </c>
      <c r="Y375" s="32"/>
      <c r="Z375" s="20">
        <f t="shared" si="112"/>
        <v>-3.8572337048288787E-3</v>
      </c>
      <c r="AA375" s="20">
        <f t="shared" si="113"/>
        <v>-2.1986232117524609E-2</v>
      </c>
      <c r="AB375" s="20">
        <f t="shared" si="114"/>
        <v>-1.0800254373520861E-2</v>
      </c>
      <c r="AC375" s="20">
        <f t="shared" si="115"/>
        <v>-1.7357551671729955E-2</v>
      </c>
      <c r="AD375" s="41">
        <f t="shared" si="116"/>
        <v>-5.0144038162775427E-3</v>
      </c>
    </row>
    <row r="376" spans="1:30" ht="15" thickBot="1">
      <c r="A376" s="64"/>
      <c r="B376" s="67"/>
      <c r="C376" s="14">
        <v>52</v>
      </c>
      <c r="D376" s="15">
        <v>1</v>
      </c>
      <c r="E376" s="14">
        <v>5.8</v>
      </c>
      <c r="F376" s="14">
        <v>2.7</v>
      </c>
      <c r="G376" s="14">
        <v>3.9</v>
      </c>
      <c r="H376" s="14">
        <v>1.2</v>
      </c>
      <c r="I376" s="14">
        <v>1</v>
      </c>
      <c r="J376" s="31"/>
      <c r="K376" s="100">
        <f t="shared" si="102"/>
        <v>0.19420311528398523</v>
      </c>
      <c r="L376" s="90">
        <f t="shared" si="103"/>
        <v>-0.48115567334865827</v>
      </c>
      <c r="M376" s="90">
        <f t="shared" si="104"/>
        <v>-0.80586313338194426</v>
      </c>
      <c r="N376" s="90">
        <f t="shared" si="105"/>
        <v>1.4684234095731039</v>
      </c>
      <c r="O376" s="90">
        <f t="shared" si="106"/>
        <v>0.98293002009918395</v>
      </c>
      <c r="P376" s="100">
        <f t="shared" si="107"/>
        <v>2.1340370711846441</v>
      </c>
      <c r="Q376" s="100">
        <f t="shared" si="108"/>
        <v>0.89416765226274098</v>
      </c>
      <c r="R376" s="22">
        <f t="shared" si="109"/>
        <v>1</v>
      </c>
      <c r="S376" s="29">
        <f t="shared" si="100"/>
        <v>0</v>
      </c>
      <c r="T376" s="19">
        <f t="shared" si="110"/>
        <v>0</v>
      </c>
      <c r="U376" s="51">
        <f t="shared" si="101"/>
        <v>0</v>
      </c>
      <c r="V376" s="51">
        <f t="shared" si="111"/>
        <v>0</v>
      </c>
      <c r="W376" s="47">
        <f t="shared" si="117"/>
        <v>1</v>
      </c>
      <c r="X376" s="47">
        <f t="shared" si="118"/>
        <v>52</v>
      </c>
      <c r="Y376" s="32"/>
      <c r="Z376" s="20">
        <f t="shared" si="112"/>
        <v>-2.0030224233298831E-2</v>
      </c>
      <c r="AA376" s="20">
        <f t="shared" si="113"/>
        <v>-0.11617530055313322</v>
      </c>
      <c r="AB376" s="20">
        <f t="shared" si="114"/>
        <v>-5.4081605429906844E-2</v>
      </c>
      <c r="AC376" s="20">
        <f t="shared" si="115"/>
        <v>-7.8117874509865445E-2</v>
      </c>
      <c r="AD376" s="41">
        <f t="shared" si="116"/>
        <v>-2.4036269079958598E-2</v>
      </c>
    </row>
    <row r="377" spans="1:30" ht="15" thickBot="1">
      <c r="A377" s="64"/>
      <c r="B377" s="67"/>
      <c r="C377" s="14">
        <v>53</v>
      </c>
      <c r="D377" s="15">
        <v>1</v>
      </c>
      <c r="E377" s="14">
        <v>4.8</v>
      </c>
      <c r="F377" s="14">
        <v>3.1</v>
      </c>
      <c r="G377" s="14">
        <v>1.6</v>
      </c>
      <c r="H377" s="14">
        <v>0.2</v>
      </c>
      <c r="I377" s="14">
        <v>0</v>
      </c>
      <c r="J377" s="31"/>
      <c r="K377" s="100">
        <f t="shared" si="102"/>
        <v>0.19620613770731513</v>
      </c>
      <c r="L377" s="90">
        <f t="shared" si="103"/>
        <v>-0.46953814329334498</v>
      </c>
      <c r="M377" s="90">
        <f t="shared" si="104"/>
        <v>-0.80045497283895362</v>
      </c>
      <c r="N377" s="90">
        <f t="shared" si="105"/>
        <v>1.4762351970240906</v>
      </c>
      <c r="O377" s="90">
        <f t="shared" si="106"/>
        <v>0.98533364700717985</v>
      </c>
      <c r="P377" s="100">
        <f t="shared" si="107"/>
        <v>-1.9799443212615162</v>
      </c>
      <c r="Q377" s="100">
        <f t="shared" si="108"/>
        <v>0.1213247734025574</v>
      </c>
      <c r="R377" s="22">
        <f t="shared" si="109"/>
        <v>0</v>
      </c>
      <c r="S377" s="29">
        <f t="shared" si="100"/>
        <v>0</v>
      </c>
      <c r="T377" s="19">
        <f t="shared" si="110"/>
        <v>0</v>
      </c>
      <c r="U377" s="51">
        <f t="shared" si="101"/>
        <v>0</v>
      </c>
      <c r="V377" s="51">
        <f t="shared" si="111"/>
        <v>0</v>
      </c>
      <c r="W377" s="47">
        <f t="shared" si="117"/>
        <v>1</v>
      </c>
      <c r="X377" s="47">
        <f t="shared" si="118"/>
        <v>53</v>
      </c>
      <c r="Y377" s="32"/>
      <c r="Z377" s="20">
        <f t="shared" si="112"/>
        <v>2.5867672592674053E-2</v>
      </c>
      <c r="AA377" s="20">
        <f t="shared" si="113"/>
        <v>0.12416482844483545</v>
      </c>
      <c r="AB377" s="20">
        <f t="shared" si="114"/>
        <v>8.0189785037289574E-2</v>
      </c>
      <c r="AC377" s="20">
        <f t="shared" si="115"/>
        <v>4.1388276148278488E-2</v>
      </c>
      <c r="AD377" s="41">
        <f t="shared" si="116"/>
        <v>5.173534518534811E-3</v>
      </c>
    </row>
    <row r="378" spans="1:30" ht="15" thickBot="1">
      <c r="A378" s="64"/>
      <c r="B378" s="67"/>
      <c r="C378" s="14">
        <v>54</v>
      </c>
      <c r="D378" s="15">
        <v>1</v>
      </c>
      <c r="E378" s="14">
        <v>4.4000000000000004</v>
      </c>
      <c r="F378" s="14">
        <v>2.9</v>
      </c>
      <c r="G378" s="14">
        <v>1.4</v>
      </c>
      <c r="H378" s="14">
        <v>0.2</v>
      </c>
      <c r="I378" s="14">
        <v>0</v>
      </c>
      <c r="J378" s="31"/>
      <c r="K378" s="100">
        <f t="shared" si="102"/>
        <v>0.19361937044804772</v>
      </c>
      <c r="L378" s="90">
        <f t="shared" si="103"/>
        <v>-0.48195462613782852</v>
      </c>
      <c r="M378" s="90">
        <f t="shared" si="104"/>
        <v>-0.80847395134268263</v>
      </c>
      <c r="N378" s="90">
        <f t="shared" si="105"/>
        <v>1.4720963694092628</v>
      </c>
      <c r="O378" s="90">
        <f t="shared" si="106"/>
        <v>0.98481629355532641</v>
      </c>
      <c r="P378" s="100">
        <f t="shared" si="107"/>
        <v>-2.0136572675681443</v>
      </c>
      <c r="Q378" s="100">
        <f t="shared" si="108"/>
        <v>0.11777643734975834</v>
      </c>
      <c r="R378" s="22">
        <f t="shared" si="109"/>
        <v>0</v>
      </c>
      <c r="S378" s="29">
        <f t="shared" si="100"/>
        <v>0</v>
      </c>
      <c r="T378" s="19">
        <f t="shared" si="110"/>
        <v>0</v>
      </c>
      <c r="U378" s="51">
        <f t="shared" si="101"/>
        <v>0</v>
      </c>
      <c r="V378" s="51">
        <f t="shared" si="111"/>
        <v>0</v>
      </c>
      <c r="W378" s="47">
        <f t="shared" si="117"/>
        <v>1</v>
      </c>
      <c r="X378" s="47">
        <f t="shared" si="118"/>
        <v>54</v>
      </c>
      <c r="Y378" s="32"/>
      <c r="Z378" s="20">
        <f t="shared" si="112"/>
        <v>2.4475156343979256E-2</v>
      </c>
      <c r="AA378" s="20">
        <f t="shared" si="113"/>
        <v>0.10769068791350873</v>
      </c>
      <c r="AB378" s="20">
        <f t="shared" si="114"/>
        <v>7.0977953397539845E-2</v>
      </c>
      <c r="AC378" s="20">
        <f t="shared" si="115"/>
        <v>3.4265218881570955E-2</v>
      </c>
      <c r="AD378" s="41">
        <f t="shared" si="116"/>
        <v>4.8950312687958512E-3</v>
      </c>
    </row>
    <row r="379" spans="1:30" ht="15" thickBot="1">
      <c r="A379" s="64"/>
      <c r="B379" s="67"/>
      <c r="C379" s="14">
        <v>55</v>
      </c>
      <c r="D379" s="15">
        <v>1</v>
      </c>
      <c r="E379" s="14">
        <v>6.3</v>
      </c>
      <c r="F379" s="14">
        <v>2.5</v>
      </c>
      <c r="G379" s="14">
        <v>4.9000000000000004</v>
      </c>
      <c r="H379" s="14">
        <v>1.5</v>
      </c>
      <c r="I379" s="14">
        <v>1</v>
      </c>
      <c r="J379" s="31"/>
      <c r="K379" s="100">
        <f t="shared" si="102"/>
        <v>0.19117185481364979</v>
      </c>
      <c r="L379" s="90">
        <f t="shared" si="103"/>
        <v>-0.49272369492917939</v>
      </c>
      <c r="M379" s="90">
        <f t="shared" si="104"/>
        <v>-0.81557174668243659</v>
      </c>
      <c r="N379" s="90">
        <f t="shared" si="105"/>
        <v>1.4686698475211057</v>
      </c>
      <c r="O379" s="90">
        <f t="shared" si="106"/>
        <v>0.98432679042844684</v>
      </c>
      <c r="P379" s="100">
        <f t="shared" si="107"/>
        <v>3.7210556485498172</v>
      </c>
      <c r="Q379" s="100">
        <f t="shared" si="108"/>
        <v>0.97636379586459521</v>
      </c>
      <c r="R379" s="22">
        <f t="shared" si="109"/>
        <v>1</v>
      </c>
      <c r="S379" s="29">
        <f t="shared" si="100"/>
        <v>0</v>
      </c>
      <c r="T379" s="19">
        <f t="shared" si="110"/>
        <v>0</v>
      </c>
      <c r="U379" s="51">
        <f t="shared" si="101"/>
        <v>0</v>
      </c>
      <c r="V379" s="51">
        <f t="shared" si="111"/>
        <v>0</v>
      </c>
      <c r="W379" s="47">
        <f t="shared" si="117"/>
        <v>1</v>
      </c>
      <c r="X379" s="47">
        <f t="shared" si="118"/>
        <v>55</v>
      </c>
      <c r="Y379" s="32"/>
      <c r="Z379" s="20">
        <f t="shared" si="112"/>
        <v>-1.0909306086339125E-3</v>
      </c>
      <c r="AA379" s="20">
        <f t="shared" si="113"/>
        <v>-6.8728628343936483E-3</v>
      </c>
      <c r="AB379" s="20">
        <f t="shared" si="114"/>
        <v>-2.7273265215847814E-3</v>
      </c>
      <c r="AC379" s="20">
        <f t="shared" si="115"/>
        <v>-5.3455599823061719E-3</v>
      </c>
      <c r="AD379" s="41">
        <f t="shared" si="116"/>
        <v>-1.6363959129508687E-3</v>
      </c>
    </row>
    <row r="380" spans="1:30" ht="15" thickBot="1">
      <c r="A380" s="64"/>
      <c r="B380" s="67"/>
      <c r="C380" s="14">
        <v>56</v>
      </c>
      <c r="D380" s="15">
        <v>1</v>
      </c>
      <c r="E380" s="14">
        <v>5.6</v>
      </c>
      <c r="F380" s="14">
        <v>2.9</v>
      </c>
      <c r="G380" s="14">
        <v>3.6</v>
      </c>
      <c r="H380" s="14">
        <v>1.3</v>
      </c>
      <c r="I380" s="14">
        <v>1</v>
      </c>
      <c r="J380" s="31"/>
      <c r="K380" s="100">
        <f t="shared" si="102"/>
        <v>0.19128094787451319</v>
      </c>
      <c r="L380" s="90">
        <f t="shared" si="103"/>
        <v>-0.49203640864574</v>
      </c>
      <c r="M380" s="90">
        <f t="shared" si="104"/>
        <v>-0.81529901403027816</v>
      </c>
      <c r="N380" s="90">
        <f t="shared" si="105"/>
        <v>1.4692044035193363</v>
      </c>
      <c r="O380" s="90">
        <f t="shared" si="106"/>
        <v>0.9844904300197419</v>
      </c>
      <c r="P380" s="100">
        <f t="shared" si="107"/>
        <v>1.6404833304658384</v>
      </c>
      <c r="Q380" s="100">
        <f t="shared" si="108"/>
        <v>0.83760069354723854</v>
      </c>
      <c r="R380" s="22">
        <f t="shared" si="109"/>
        <v>1</v>
      </c>
      <c r="S380" s="29">
        <f t="shared" si="100"/>
        <v>0</v>
      </c>
      <c r="T380" s="19">
        <f t="shared" si="110"/>
        <v>0</v>
      </c>
      <c r="U380" s="51">
        <f t="shared" si="101"/>
        <v>0</v>
      </c>
      <c r="V380" s="51">
        <f t="shared" si="111"/>
        <v>0</v>
      </c>
      <c r="W380" s="47">
        <f t="shared" si="117"/>
        <v>1</v>
      </c>
      <c r="X380" s="47">
        <f t="shared" si="118"/>
        <v>56</v>
      </c>
      <c r="Y380" s="32"/>
      <c r="Z380" s="20">
        <f t="shared" si="112"/>
        <v>-4.4180981972897673E-2</v>
      </c>
      <c r="AA380" s="20">
        <f t="shared" si="113"/>
        <v>-0.24741349904822696</v>
      </c>
      <c r="AB380" s="20">
        <f t="shared" si="114"/>
        <v>-0.12812484772140326</v>
      </c>
      <c r="AC380" s="20">
        <f t="shared" si="115"/>
        <v>-0.15905153510243164</v>
      </c>
      <c r="AD380" s="41">
        <f t="shared" si="116"/>
        <v>-5.7435276564766977E-2</v>
      </c>
    </row>
    <row r="381" spans="1:30" ht="15" thickBot="1">
      <c r="A381" s="64"/>
      <c r="B381" s="67"/>
      <c r="C381" s="14">
        <v>57</v>
      </c>
      <c r="D381" s="15">
        <v>1</v>
      </c>
      <c r="E381" s="14">
        <v>6</v>
      </c>
      <c r="F381" s="14">
        <v>2.2000000000000002</v>
      </c>
      <c r="G381" s="14">
        <v>4</v>
      </c>
      <c r="H381" s="14">
        <v>1</v>
      </c>
      <c r="I381" s="14">
        <v>1</v>
      </c>
      <c r="J381" s="31"/>
      <c r="K381" s="100">
        <f t="shared" si="102"/>
        <v>0.19569904607180297</v>
      </c>
      <c r="L381" s="90">
        <f t="shared" si="103"/>
        <v>-0.46729505874091731</v>
      </c>
      <c r="M381" s="90">
        <f t="shared" si="104"/>
        <v>-0.80248652925813779</v>
      </c>
      <c r="N381" s="90">
        <f t="shared" si="105"/>
        <v>1.4851095570295796</v>
      </c>
      <c r="O381" s="90">
        <f t="shared" si="106"/>
        <v>0.99023395767621858</v>
      </c>
      <c r="P381" s="100">
        <f t="shared" si="107"/>
        <v>2.5571305150529331</v>
      </c>
      <c r="Q381" s="100">
        <f t="shared" si="108"/>
        <v>0.9280510909155909</v>
      </c>
      <c r="R381" s="22">
        <f t="shared" si="109"/>
        <v>1</v>
      </c>
      <c r="S381" s="29">
        <f t="shared" si="100"/>
        <v>0</v>
      </c>
      <c r="T381" s="19">
        <f t="shared" si="110"/>
        <v>0</v>
      </c>
      <c r="U381" s="51">
        <f t="shared" si="101"/>
        <v>0</v>
      </c>
      <c r="V381" s="51">
        <f t="shared" si="111"/>
        <v>0</v>
      </c>
      <c r="W381" s="47">
        <f t="shared" si="117"/>
        <v>1</v>
      </c>
      <c r="X381" s="47">
        <f t="shared" si="118"/>
        <v>57</v>
      </c>
      <c r="Y381" s="32"/>
      <c r="Z381" s="20">
        <f t="shared" si="112"/>
        <v>-9.6083830413367186E-3</v>
      </c>
      <c r="AA381" s="20">
        <f t="shared" si="113"/>
        <v>-5.7650298248020315E-2</v>
      </c>
      <c r="AB381" s="20">
        <f t="shared" si="114"/>
        <v>-2.1138442690940784E-2</v>
      </c>
      <c r="AC381" s="20">
        <f t="shared" si="115"/>
        <v>-3.8433532165346874E-2</v>
      </c>
      <c r="AD381" s="41">
        <f t="shared" si="116"/>
        <v>-9.6083830413367186E-3</v>
      </c>
    </row>
    <row r="382" spans="1:30" ht="15" thickBot="1">
      <c r="A382" s="64"/>
      <c r="B382" s="67"/>
      <c r="C382" s="14">
        <v>58</v>
      </c>
      <c r="D382" s="15">
        <v>1</v>
      </c>
      <c r="E382" s="14">
        <v>4.3</v>
      </c>
      <c r="F382" s="14">
        <v>3</v>
      </c>
      <c r="G382" s="14">
        <v>1.1000000000000001</v>
      </c>
      <c r="H382" s="14">
        <v>0.1</v>
      </c>
      <c r="I382" s="14">
        <v>0</v>
      </c>
      <c r="J382" s="31"/>
      <c r="K382" s="100">
        <f t="shared" si="102"/>
        <v>0.19665988437593665</v>
      </c>
      <c r="L382" s="90">
        <f t="shared" si="103"/>
        <v>-0.46153002891611528</v>
      </c>
      <c r="M382" s="90">
        <f t="shared" si="104"/>
        <v>-0.80037268498904368</v>
      </c>
      <c r="N382" s="90">
        <f t="shared" si="105"/>
        <v>1.4889529102461143</v>
      </c>
      <c r="O382" s="90">
        <f t="shared" si="106"/>
        <v>0.99119479598035221</v>
      </c>
      <c r="P382" s="100">
        <f t="shared" si="107"/>
        <v>-2.4520696140617289</v>
      </c>
      <c r="Q382" s="100">
        <f t="shared" si="108"/>
        <v>7.9287333981767377E-2</v>
      </c>
      <c r="R382" s="22">
        <f t="shared" si="109"/>
        <v>0</v>
      </c>
      <c r="S382" s="29">
        <f t="shared" si="100"/>
        <v>0</v>
      </c>
      <c r="T382" s="19">
        <f t="shared" si="110"/>
        <v>0</v>
      </c>
      <c r="U382" s="51">
        <f t="shared" si="101"/>
        <v>0</v>
      </c>
      <c r="V382" s="51">
        <f t="shared" si="111"/>
        <v>0</v>
      </c>
      <c r="W382" s="47">
        <f t="shared" si="117"/>
        <v>1</v>
      </c>
      <c r="X382" s="47">
        <f t="shared" si="118"/>
        <v>58</v>
      </c>
      <c r="Y382" s="32"/>
      <c r="Z382" s="20">
        <f t="shared" si="112"/>
        <v>1.1576085970319035E-2</v>
      </c>
      <c r="AA382" s="20">
        <f t="shared" si="113"/>
        <v>4.9777169672371849E-2</v>
      </c>
      <c r="AB382" s="20">
        <f t="shared" si="114"/>
        <v>3.4728257910957107E-2</v>
      </c>
      <c r="AC382" s="20">
        <f t="shared" si="115"/>
        <v>1.2733694567350939E-2</v>
      </c>
      <c r="AD382" s="41">
        <f t="shared" si="116"/>
        <v>1.1576085970319036E-3</v>
      </c>
    </row>
    <row r="383" spans="1:30" ht="15" thickBot="1">
      <c r="A383" s="64"/>
      <c r="B383" s="67"/>
      <c r="C383" s="14">
        <v>59</v>
      </c>
      <c r="D383" s="15">
        <v>1</v>
      </c>
      <c r="E383" s="14">
        <v>5.8</v>
      </c>
      <c r="F383" s="14">
        <v>2.6</v>
      </c>
      <c r="G383" s="14">
        <v>4</v>
      </c>
      <c r="H383" s="14">
        <v>1.2</v>
      </c>
      <c r="I383" s="14">
        <v>1</v>
      </c>
      <c r="J383" s="31"/>
      <c r="K383" s="100">
        <f t="shared" si="102"/>
        <v>0.19550227577890475</v>
      </c>
      <c r="L383" s="90">
        <f t="shared" si="103"/>
        <v>-0.46650774588335248</v>
      </c>
      <c r="M383" s="90">
        <f t="shared" si="104"/>
        <v>-0.80384551078013944</v>
      </c>
      <c r="N383" s="90">
        <f t="shared" si="105"/>
        <v>1.4876795407893793</v>
      </c>
      <c r="O383" s="90">
        <f t="shared" si="106"/>
        <v>0.99107903512064899</v>
      </c>
      <c r="P383" s="100">
        <f t="shared" si="107"/>
        <v>2.5397720269293935</v>
      </c>
      <c r="Q383" s="100">
        <f t="shared" si="108"/>
        <v>0.9268833782135516</v>
      </c>
      <c r="R383" s="22">
        <f t="shared" si="109"/>
        <v>1</v>
      </c>
      <c r="S383" s="29">
        <f t="shared" si="100"/>
        <v>0</v>
      </c>
      <c r="T383" s="19">
        <f t="shared" si="110"/>
        <v>0</v>
      </c>
      <c r="U383" s="51">
        <f t="shared" si="101"/>
        <v>0</v>
      </c>
      <c r="V383" s="51">
        <f t="shared" si="111"/>
        <v>0</v>
      </c>
      <c r="W383" s="47">
        <f t="shared" si="117"/>
        <v>1</v>
      </c>
      <c r="X383" s="47">
        <f t="shared" si="118"/>
        <v>59</v>
      </c>
      <c r="Y383" s="32"/>
      <c r="Z383" s="20">
        <f t="shared" si="112"/>
        <v>-9.910311937672129E-3</v>
      </c>
      <c r="AA383" s="20">
        <f t="shared" si="113"/>
        <v>-5.7479809238498346E-2</v>
      </c>
      <c r="AB383" s="20">
        <f t="shared" si="114"/>
        <v>-2.5766811037947535E-2</v>
      </c>
      <c r="AC383" s="20">
        <f t="shared" si="115"/>
        <v>-3.9641247750688516E-2</v>
      </c>
      <c r="AD383" s="41">
        <f t="shared" si="116"/>
        <v>-1.1892374325206555E-2</v>
      </c>
    </row>
    <row r="384" spans="1:30" ht="15" thickBot="1">
      <c r="A384" s="64"/>
      <c r="B384" s="67"/>
      <c r="C384" s="14">
        <v>60</v>
      </c>
      <c r="D384" s="15">
        <v>1</v>
      </c>
      <c r="E384" s="14">
        <v>5.0999999999999996</v>
      </c>
      <c r="F384" s="14">
        <v>3.8</v>
      </c>
      <c r="G384" s="14">
        <v>1.9</v>
      </c>
      <c r="H384" s="14">
        <v>0.4</v>
      </c>
      <c r="I384" s="14">
        <v>0</v>
      </c>
      <c r="J384" s="31"/>
      <c r="K384" s="100">
        <f t="shared" si="102"/>
        <v>0.19649330697267195</v>
      </c>
      <c r="L384" s="90">
        <f t="shared" si="103"/>
        <v>-0.46075976495950266</v>
      </c>
      <c r="M384" s="90">
        <f t="shared" si="104"/>
        <v>-0.80126882967634472</v>
      </c>
      <c r="N384" s="90">
        <f t="shared" si="105"/>
        <v>1.4916436655644481</v>
      </c>
      <c r="O384" s="90">
        <f t="shared" si="106"/>
        <v>0.99226827255316963</v>
      </c>
      <c r="P384" s="100">
        <f t="shared" si="107"/>
        <v>-1.9671727734971824</v>
      </c>
      <c r="Q384" s="100">
        <f t="shared" si="108"/>
        <v>0.12269288313131041</v>
      </c>
      <c r="R384" s="22">
        <f t="shared" si="109"/>
        <v>0</v>
      </c>
      <c r="S384" s="29">
        <f t="shared" si="100"/>
        <v>0</v>
      </c>
      <c r="T384" s="19">
        <f t="shared" si="110"/>
        <v>0</v>
      </c>
      <c r="U384" s="51">
        <f t="shared" si="101"/>
        <v>0</v>
      </c>
      <c r="V384" s="51">
        <f t="shared" si="111"/>
        <v>0</v>
      </c>
      <c r="W384" s="47">
        <f t="shared" si="117"/>
        <v>1</v>
      </c>
      <c r="X384" s="47">
        <f t="shared" si="118"/>
        <v>60</v>
      </c>
      <c r="Y384" s="32"/>
      <c r="Z384" s="20">
        <f t="shared" si="112"/>
        <v>2.6413161817991193E-2</v>
      </c>
      <c r="AA384" s="20">
        <f t="shared" si="113"/>
        <v>0.13470712527175507</v>
      </c>
      <c r="AB384" s="20">
        <f t="shared" si="114"/>
        <v>0.10037001490836653</v>
      </c>
      <c r="AC384" s="20">
        <f t="shared" si="115"/>
        <v>5.0185007454183264E-2</v>
      </c>
      <c r="AD384" s="41">
        <f t="shared" si="116"/>
        <v>1.0565264727196478E-2</v>
      </c>
    </row>
    <row r="385" spans="1:30" ht="15" thickBot="1">
      <c r="A385" s="64"/>
      <c r="B385" s="67"/>
      <c r="C385" s="14">
        <v>61</v>
      </c>
      <c r="D385" s="15">
        <v>1</v>
      </c>
      <c r="E385" s="14">
        <v>5.4</v>
      </c>
      <c r="F385" s="14">
        <v>3.9</v>
      </c>
      <c r="G385" s="14">
        <v>1.3</v>
      </c>
      <c r="H385" s="14">
        <v>0.4</v>
      </c>
      <c r="I385" s="14">
        <v>0</v>
      </c>
      <c r="J385" s="31"/>
      <c r="K385" s="100">
        <f t="shared" si="102"/>
        <v>0.19385199079087284</v>
      </c>
      <c r="L385" s="90">
        <f t="shared" si="103"/>
        <v>-0.47423047748667818</v>
      </c>
      <c r="M385" s="90">
        <f t="shared" si="104"/>
        <v>-0.81130583116718136</v>
      </c>
      <c r="N385" s="90">
        <f t="shared" si="105"/>
        <v>1.4866251648190296</v>
      </c>
      <c r="O385" s="90">
        <f t="shared" si="106"/>
        <v>0.99121174608044993</v>
      </c>
      <c r="P385" s="100">
        <f t="shared" si="107"/>
        <v>-3.2019879164922771</v>
      </c>
      <c r="Q385" s="100">
        <f t="shared" si="108"/>
        <v>3.9090982476850861E-2</v>
      </c>
      <c r="R385" s="22">
        <f t="shared" si="109"/>
        <v>0</v>
      </c>
      <c r="S385" s="29">
        <f t="shared" si="100"/>
        <v>0</v>
      </c>
      <c r="T385" s="19">
        <f t="shared" si="110"/>
        <v>0</v>
      </c>
      <c r="U385" s="51">
        <f t="shared" si="101"/>
        <v>0</v>
      </c>
      <c r="V385" s="51">
        <f t="shared" si="111"/>
        <v>0</v>
      </c>
      <c r="W385" s="47">
        <f t="shared" si="117"/>
        <v>1</v>
      </c>
      <c r="X385" s="47">
        <f t="shared" si="118"/>
        <v>61</v>
      </c>
      <c r="Y385" s="32"/>
      <c r="Z385" s="20">
        <f t="shared" si="112"/>
        <v>2.9367395774131137E-3</v>
      </c>
      <c r="AA385" s="20">
        <f t="shared" si="113"/>
        <v>1.5858393718030814E-2</v>
      </c>
      <c r="AB385" s="20">
        <f t="shared" si="114"/>
        <v>1.1453284351911144E-2</v>
      </c>
      <c r="AC385" s="20">
        <f t="shared" si="115"/>
        <v>3.8177614506370479E-3</v>
      </c>
      <c r="AD385" s="41">
        <f t="shared" si="116"/>
        <v>1.1746958309652455E-3</v>
      </c>
    </row>
    <row r="386" spans="1:30" ht="15" thickBot="1">
      <c r="A386" s="64"/>
      <c r="B386" s="67"/>
      <c r="C386" s="14">
        <v>62</v>
      </c>
      <c r="D386" s="15">
        <v>1</v>
      </c>
      <c r="E386" s="14">
        <v>5</v>
      </c>
      <c r="F386" s="14">
        <v>3.5</v>
      </c>
      <c r="G386" s="14">
        <v>1.3</v>
      </c>
      <c r="H386" s="14">
        <v>0.3</v>
      </c>
      <c r="I386" s="14">
        <v>0</v>
      </c>
      <c r="J386" s="31"/>
      <c r="K386" s="100">
        <f t="shared" si="102"/>
        <v>0.19355831683313152</v>
      </c>
      <c r="L386" s="90">
        <f t="shared" si="103"/>
        <v>-0.47581631685848125</v>
      </c>
      <c r="M386" s="90">
        <f t="shared" si="104"/>
        <v>-0.81245115960237246</v>
      </c>
      <c r="N386" s="90">
        <f t="shared" si="105"/>
        <v>1.4862433886739659</v>
      </c>
      <c r="O386" s="90">
        <f t="shared" si="106"/>
        <v>0.99109427649735338</v>
      </c>
      <c r="P386" s="100">
        <f t="shared" si="107"/>
        <v>-2.7996576378422167</v>
      </c>
      <c r="Q386" s="100">
        <f t="shared" si="108"/>
        <v>5.7342679308551137E-2</v>
      </c>
      <c r="R386" s="22">
        <f t="shared" si="109"/>
        <v>0</v>
      </c>
      <c r="S386" s="29">
        <f t="shared" si="100"/>
        <v>0</v>
      </c>
      <c r="T386" s="19">
        <f t="shared" si="110"/>
        <v>0</v>
      </c>
      <c r="U386" s="51">
        <f t="shared" si="101"/>
        <v>0</v>
      </c>
      <c r="V386" s="51">
        <f t="shared" si="111"/>
        <v>0</v>
      </c>
      <c r="W386" s="47">
        <f t="shared" si="117"/>
        <v>1</v>
      </c>
      <c r="X386" s="47">
        <f t="shared" si="118"/>
        <v>62</v>
      </c>
      <c r="Y386" s="32"/>
      <c r="Z386" s="20">
        <f t="shared" si="112"/>
        <v>6.19925930888962E-3</v>
      </c>
      <c r="AA386" s="20">
        <f t="shared" si="113"/>
        <v>3.0996296544448101E-2</v>
      </c>
      <c r="AB386" s="20">
        <f t="shared" si="114"/>
        <v>2.1697407581113669E-2</v>
      </c>
      <c r="AC386" s="20">
        <f t="shared" si="115"/>
        <v>8.0590371015565061E-3</v>
      </c>
      <c r="AD386" s="41">
        <f t="shared" si="116"/>
        <v>1.8597777926668859E-3</v>
      </c>
    </row>
    <row r="387" spans="1:30" ht="15" thickBot="1">
      <c r="A387" s="64"/>
      <c r="B387" s="67"/>
      <c r="C387" s="14">
        <v>63</v>
      </c>
      <c r="D387" s="15">
        <v>1</v>
      </c>
      <c r="E387" s="14">
        <v>5.7</v>
      </c>
      <c r="F387" s="14">
        <v>2.9</v>
      </c>
      <c r="G387" s="14">
        <v>4.2</v>
      </c>
      <c r="H387" s="14">
        <v>1.3</v>
      </c>
      <c r="I387" s="14">
        <v>1</v>
      </c>
      <c r="J387" s="31"/>
      <c r="K387" s="100">
        <f t="shared" si="102"/>
        <v>0.19293839090224255</v>
      </c>
      <c r="L387" s="90">
        <f t="shared" si="103"/>
        <v>-0.47891594651292607</v>
      </c>
      <c r="M387" s="90">
        <f t="shared" si="104"/>
        <v>-0.81462090036048385</v>
      </c>
      <c r="N387" s="90">
        <f t="shared" si="105"/>
        <v>1.4854374849638103</v>
      </c>
      <c r="O387" s="90">
        <f t="shared" si="106"/>
        <v>0.99090829871808672</v>
      </c>
      <c r="P387" s="100">
        <f t="shared" si="107"/>
        <v>2.627735109914676</v>
      </c>
      <c r="Q387" s="100">
        <f t="shared" si="108"/>
        <v>0.93262537376737076</v>
      </c>
      <c r="R387" s="22">
        <f t="shared" si="109"/>
        <v>1</v>
      </c>
      <c r="S387" s="29">
        <f t="shared" si="100"/>
        <v>0</v>
      </c>
      <c r="T387" s="19">
        <f t="shared" si="110"/>
        <v>0</v>
      </c>
      <c r="U387" s="51">
        <f t="shared" si="101"/>
        <v>0</v>
      </c>
      <c r="V387" s="51">
        <f t="shared" si="111"/>
        <v>0</v>
      </c>
      <c r="W387" s="47">
        <f t="shared" si="117"/>
        <v>1</v>
      </c>
      <c r="X387" s="47">
        <f t="shared" si="118"/>
        <v>63</v>
      </c>
      <c r="Y387" s="32"/>
      <c r="Z387" s="20">
        <f t="shared" si="112"/>
        <v>-8.4670078132543531E-3</v>
      </c>
      <c r="AA387" s="20">
        <f t="shared" si="113"/>
        <v>-4.8261944535549814E-2</v>
      </c>
      <c r="AB387" s="20">
        <f t="shared" si="114"/>
        <v>-2.4554322658437624E-2</v>
      </c>
      <c r="AC387" s="20">
        <f t="shared" si="115"/>
        <v>-3.5561432815668287E-2</v>
      </c>
      <c r="AD387" s="41">
        <f t="shared" si="116"/>
        <v>-1.100711015723066E-2</v>
      </c>
    </row>
    <row r="388" spans="1:30" ht="15" thickBot="1">
      <c r="A388" s="64"/>
      <c r="B388" s="67"/>
      <c r="C388" s="14">
        <v>64</v>
      </c>
      <c r="D388" s="15">
        <v>1</v>
      </c>
      <c r="E388" s="14">
        <v>5.5</v>
      </c>
      <c r="F388" s="14">
        <v>2.2999999999999998</v>
      </c>
      <c r="G388" s="14">
        <v>4</v>
      </c>
      <c r="H388" s="14">
        <v>1.3</v>
      </c>
      <c r="I388" s="14">
        <v>1</v>
      </c>
      <c r="J388" s="31"/>
      <c r="K388" s="100">
        <f t="shared" si="102"/>
        <v>0.19378509168356797</v>
      </c>
      <c r="L388" s="90">
        <f t="shared" si="103"/>
        <v>-0.47408975205937109</v>
      </c>
      <c r="M388" s="90">
        <f t="shared" si="104"/>
        <v>-0.81216546809464008</v>
      </c>
      <c r="N388" s="90">
        <f t="shared" si="105"/>
        <v>1.4889936282453771</v>
      </c>
      <c r="O388" s="90">
        <f t="shared" si="106"/>
        <v>0.99200900973380979</v>
      </c>
      <c r="P388" s="100">
        <f t="shared" si="107"/>
        <v>2.9638971043748157</v>
      </c>
      <c r="Q388" s="100">
        <f t="shared" si="108"/>
        <v>0.9509162095655459</v>
      </c>
      <c r="R388" s="22">
        <f t="shared" si="109"/>
        <v>1</v>
      </c>
      <c r="S388" s="29">
        <f t="shared" si="100"/>
        <v>0</v>
      </c>
      <c r="T388" s="19">
        <f t="shared" si="110"/>
        <v>0</v>
      </c>
      <c r="U388" s="51">
        <f t="shared" si="101"/>
        <v>0</v>
      </c>
      <c r="V388" s="51">
        <f t="shared" si="111"/>
        <v>0</v>
      </c>
      <c r="W388" s="47">
        <f t="shared" si="117"/>
        <v>1</v>
      </c>
      <c r="X388" s="47">
        <f t="shared" si="118"/>
        <v>64</v>
      </c>
      <c r="Y388" s="32"/>
      <c r="Z388" s="20">
        <f t="shared" si="112"/>
        <v>-4.5819298165254612E-3</v>
      </c>
      <c r="AA388" s="20">
        <f t="shared" si="113"/>
        <v>-2.5200613990890037E-2</v>
      </c>
      <c r="AB388" s="20">
        <f t="shared" si="114"/>
        <v>-1.053843857800856E-2</v>
      </c>
      <c r="AC388" s="20">
        <f t="shared" si="115"/>
        <v>-1.8327719266101845E-2</v>
      </c>
      <c r="AD388" s="41">
        <f t="shared" si="116"/>
        <v>-5.9565087614830998E-3</v>
      </c>
    </row>
    <row r="389" spans="1:30" ht="15" thickBot="1">
      <c r="A389" s="64"/>
      <c r="B389" s="67"/>
      <c r="C389" s="14">
        <v>65</v>
      </c>
      <c r="D389" s="15">
        <v>1</v>
      </c>
      <c r="E389" s="14">
        <v>5</v>
      </c>
      <c r="F389" s="14">
        <v>3.5</v>
      </c>
      <c r="G389" s="14">
        <v>1.6</v>
      </c>
      <c r="H389" s="14">
        <v>0.6</v>
      </c>
      <c r="I389" s="14">
        <v>0</v>
      </c>
      <c r="J389" s="31"/>
      <c r="K389" s="100">
        <f t="shared" si="102"/>
        <v>0.19424328466522051</v>
      </c>
      <c r="L389" s="90">
        <f t="shared" si="103"/>
        <v>-0.47156969066028209</v>
      </c>
      <c r="M389" s="90">
        <f t="shared" si="104"/>
        <v>-0.81111162423683925</v>
      </c>
      <c r="N389" s="90">
        <f t="shared" si="105"/>
        <v>1.4908264001719873</v>
      </c>
      <c r="O389" s="90">
        <f t="shared" si="106"/>
        <v>0.99260466060995811</v>
      </c>
      <c r="P389" s="100">
        <f t="shared" si="107"/>
        <v>-2.0216108168239728</v>
      </c>
      <c r="Q389" s="100">
        <f t="shared" si="108"/>
        <v>0.11695253168044455</v>
      </c>
      <c r="R389" s="22">
        <f t="shared" si="109"/>
        <v>0</v>
      </c>
      <c r="S389" s="29">
        <f t="shared" si="100"/>
        <v>0</v>
      </c>
      <c r="T389" s="19">
        <f t="shared" si="110"/>
        <v>0</v>
      </c>
      <c r="U389" s="51">
        <f t="shared" si="101"/>
        <v>0</v>
      </c>
      <c r="V389" s="51">
        <f t="shared" si="111"/>
        <v>0</v>
      </c>
      <c r="W389" s="47">
        <f t="shared" si="117"/>
        <v>1</v>
      </c>
      <c r="X389" s="47">
        <f t="shared" si="118"/>
        <v>65</v>
      </c>
      <c r="Y389" s="32"/>
      <c r="Z389" s="20">
        <f t="shared" si="112"/>
        <v>2.415646051432762E-2</v>
      </c>
      <c r="AA389" s="20">
        <f t="shared" si="113"/>
        <v>0.12078230257163811</v>
      </c>
      <c r="AB389" s="20">
        <f t="shared" si="114"/>
        <v>8.4547611800146666E-2</v>
      </c>
      <c r="AC389" s="20">
        <f t="shared" si="115"/>
        <v>3.8650336822924194E-2</v>
      </c>
      <c r="AD389" s="41">
        <f t="shared" si="116"/>
        <v>1.4493876308596571E-2</v>
      </c>
    </row>
    <row r="390" spans="1:30" ht="15" thickBot="1">
      <c r="A390" s="64"/>
      <c r="B390" s="67"/>
      <c r="C390" s="14">
        <v>66</v>
      </c>
      <c r="D390" s="15">
        <v>1</v>
      </c>
      <c r="E390" s="14">
        <v>6.1</v>
      </c>
      <c r="F390" s="14">
        <v>2.8</v>
      </c>
      <c r="G390" s="14">
        <v>4.7</v>
      </c>
      <c r="H390" s="14">
        <v>1.2</v>
      </c>
      <c r="I390" s="14">
        <v>1</v>
      </c>
      <c r="J390" s="31"/>
      <c r="K390" s="100">
        <f t="shared" si="102"/>
        <v>0.19182763861378774</v>
      </c>
      <c r="L390" s="90">
        <f t="shared" si="103"/>
        <v>-0.48364792091744591</v>
      </c>
      <c r="M390" s="90">
        <f t="shared" si="104"/>
        <v>-0.81956638541685389</v>
      </c>
      <c r="N390" s="90">
        <f t="shared" si="105"/>
        <v>1.4869613664896948</v>
      </c>
      <c r="O390" s="90">
        <f t="shared" si="106"/>
        <v>0.99115527297909845</v>
      </c>
      <c r="P390" s="100">
        <f t="shared" si="107"/>
        <v>3.1248941919266606</v>
      </c>
      <c r="Q390" s="100">
        <f t="shared" si="108"/>
        <v>0.95790800608226268</v>
      </c>
      <c r="R390" s="22">
        <f t="shared" si="109"/>
        <v>1</v>
      </c>
      <c r="S390" s="29">
        <f t="shared" ref="S390:S404" si="119">R390-I390</f>
        <v>0</v>
      </c>
      <c r="T390" s="19">
        <f t="shared" si="110"/>
        <v>0</v>
      </c>
      <c r="U390" s="51">
        <f t="shared" ref="U390:U404" si="120">IF(T390&lt;0.5, 0, 1)</f>
        <v>0</v>
      </c>
      <c r="V390" s="51">
        <f t="shared" si="111"/>
        <v>0</v>
      </c>
      <c r="W390" s="47">
        <f t="shared" si="117"/>
        <v>1</v>
      </c>
      <c r="X390" s="47">
        <f t="shared" si="118"/>
        <v>66</v>
      </c>
      <c r="Y390" s="32"/>
      <c r="Z390" s="20">
        <f t="shared" si="112"/>
        <v>-3.3943201061132858E-3</v>
      </c>
      <c r="AA390" s="20">
        <f t="shared" si="113"/>
        <v>-2.0705352647291043E-2</v>
      </c>
      <c r="AB390" s="20">
        <f t="shared" si="114"/>
        <v>-9.504096297117199E-3</v>
      </c>
      <c r="AC390" s="20">
        <f t="shared" si="115"/>
        <v>-1.5953304498732446E-2</v>
      </c>
      <c r="AD390" s="41">
        <f t="shared" si="116"/>
        <v>-4.0731841273359427E-3</v>
      </c>
    </row>
    <row r="391" spans="1:30" ht="15" thickBot="1">
      <c r="A391" s="64"/>
      <c r="B391" s="67"/>
      <c r="C391" s="14">
        <v>67</v>
      </c>
      <c r="D391" s="15">
        <v>1</v>
      </c>
      <c r="E391" s="14">
        <v>4.8</v>
      </c>
      <c r="F391" s="14">
        <v>3.4</v>
      </c>
      <c r="G391" s="14">
        <v>1.9</v>
      </c>
      <c r="H391" s="14">
        <v>0.2</v>
      </c>
      <c r="I391" s="14">
        <v>0</v>
      </c>
      <c r="J391" s="31"/>
      <c r="K391" s="100">
        <f t="shared" ref="K391:K403" si="121">K390-$M$2*Z390</f>
        <v>0.19216707062439906</v>
      </c>
      <c r="L391" s="90">
        <f t="shared" ref="L391:L404" si="122">L390-$M$2*AA390</f>
        <v>-0.48157738565271679</v>
      </c>
      <c r="M391" s="90">
        <f t="shared" ref="M391:M404" si="123">M390-$M$2*AB390</f>
        <v>-0.81861597578714218</v>
      </c>
      <c r="N391" s="90">
        <f t="shared" ref="N391:N404" si="124">N390-$M$2*AC390</f>
        <v>1.488556696939568</v>
      </c>
      <c r="O391" s="90">
        <f t="shared" ref="O391:O404" si="125">O390-$M$2*AD390</f>
        <v>0.991562591391832</v>
      </c>
      <c r="P391" s="100">
        <f t="shared" ref="P391:P404" si="126">(D391*K391)+(L391*E391)+(M391*F391)+(N391*G391)+(H391*O391)</f>
        <v>-1.8761284557213784</v>
      </c>
      <c r="Q391" s="100">
        <f t="shared" ref="Q391:Q404" si="127">1/(1+EXP(-P391))</f>
        <v>0.13283420033512419</v>
      </c>
      <c r="R391" s="22">
        <f t="shared" ref="R391:R404" si="128">IF(Q391&lt;0.5, 0, 1)</f>
        <v>0</v>
      </c>
      <c r="S391" s="29">
        <f t="shared" si="119"/>
        <v>0</v>
      </c>
      <c r="T391" s="19">
        <f t="shared" ref="T391:T404" si="129">S391^2</f>
        <v>0</v>
      </c>
      <c r="U391" s="51">
        <f t="shared" si="120"/>
        <v>0</v>
      </c>
      <c r="V391" s="51">
        <f t="shared" ref="V391:V404" si="130">V390+U391</f>
        <v>0</v>
      </c>
      <c r="W391" s="47">
        <f t="shared" si="117"/>
        <v>1</v>
      </c>
      <c r="X391" s="47">
        <f t="shared" si="118"/>
        <v>67</v>
      </c>
      <c r="Y391" s="32"/>
      <c r="Z391" s="20">
        <f t="shared" ref="Z391:Z404" si="131">2*($Q391-$I391)*(1-$Q391)*$Q391*D391</f>
        <v>3.0602150611447214E-2</v>
      </c>
      <c r="AA391" s="20">
        <f t="shared" ref="AA391:AA404" si="132">2*($Q391-$I391)*(1-$Q391)*$Q391*E391</f>
        <v>0.14689032293494661</v>
      </c>
      <c r="AB391" s="20">
        <f t="shared" ref="AB391:AB404" si="133">2*($Q391-$I391)*(1-$Q391)*$Q391*F391</f>
        <v>0.10404731207892053</v>
      </c>
      <c r="AC391" s="20">
        <f t="shared" ref="AC391:AC404" si="134">2*($Q391-$I391)*(1-$Q391)*$Q391*G391</f>
        <v>5.8144086161749702E-2</v>
      </c>
      <c r="AD391" s="41">
        <f t="shared" ref="AD391:AD404" si="135">2*($Q391-$I391)*(1-$Q391)*$Q391*H391</f>
        <v>6.1204301222894429E-3</v>
      </c>
    </row>
    <row r="392" spans="1:30" ht="15" thickBot="1">
      <c r="A392" s="64"/>
      <c r="B392" s="67"/>
      <c r="C392" s="14">
        <v>68</v>
      </c>
      <c r="D392" s="15">
        <v>1</v>
      </c>
      <c r="E392" s="14">
        <v>5.6</v>
      </c>
      <c r="F392" s="14">
        <v>2.7</v>
      </c>
      <c r="G392" s="14">
        <v>4.2</v>
      </c>
      <c r="H392" s="14">
        <v>1.3</v>
      </c>
      <c r="I392" s="14">
        <v>1</v>
      </c>
      <c r="J392" s="31"/>
      <c r="K392" s="100">
        <f t="shared" si="121"/>
        <v>0.18910685556325432</v>
      </c>
      <c r="L392" s="90">
        <f t="shared" si="122"/>
        <v>-0.49626641794621146</v>
      </c>
      <c r="M392" s="90">
        <f t="shared" si="123"/>
        <v>-0.82902070699503427</v>
      </c>
      <c r="N392" s="90">
        <f t="shared" si="124"/>
        <v>1.4827422883233932</v>
      </c>
      <c r="O392" s="90">
        <f t="shared" si="125"/>
        <v>0.99095054837960306</v>
      </c>
      <c r="P392" s="100">
        <f t="shared" si="126"/>
        <v>2.6874123300296135</v>
      </c>
      <c r="Q392" s="100">
        <f t="shared" si="127"/>
        <v>0.93627977556138375</v>
      </c>
      <c r="R392" s="22">
        <f t="shared" si="128"/>
        <v>1</v>
      </c>
      <c r="S392" s="29">
        <f t="shared" si="119"/>
        <v>0</v>
      </c>
      <c r="T392" s="19">
        <f t="shared" si="129"/>
        <v>0</v>
      </c>
      <c r="U392" s="51">
        <f t="shared" si="120"/>
        <v>0</v>
      </c>
      <c r="V392" s="51">
        <f t="shared" si="130"/>
        <v>0</v>
      </c>
      <c r="W392" s="47">
        <f t="shared" si="117"/>
        <v>1</v>
      </c>
      <c r="X392" s="47">
        <f t="shared" si="118"/>
        <v>68</v>
      </c>
      <c r="Y392" s="32"/>
      <c r="Z392" s="20">
        <f t="shared" si="131"/>
        <v>-7.6030917556542668E-3</v>
      </c>
      <c r="AA392" s="20">
        <f t="shared" si="132"/>
        <v>-4.2577313831663889E-2</v>
      </c>
      <c r="AB392" s="20">
        <f t="shared" si="133"/>
        <v>-2.0528347740266521E-2</v>
      </c>
      <c r="AC392" s="20">
        <f t="shared" si="134"/>
        <v>-3.1932985373747919E-2</v>
      </c>
      <c r="AD392" s="41">
        <f t="shared" si="135"/>
        <v>-9.8840192823505466E-3</v>
      </c>
    </row>
    <row r="393" spans="1:30" ht="15" thickBot="1">
      <c r="A393" s="64"/>
      <c r="B393" s="67"/>
      <c r="C393" s="14">
        <v>69</v>
      </c>
      <c r="D393" s="15">
        <v>1</v>
      </c>
      <c r="E393" s="14">
        <v>6.2</v>
      </c>
      <c r="F393" s="14">
        <v>2.9</v>
      </c>
      <c r="G393" s="14">
        <v>4.3</v>
      </c>
      <c r="H393" s="14">
        <v>1.3</v>
      </c>
      <c r="I393" s="14">
        <v>1</v>
      </c>
      <c r="J393" s="31"/>
      <c r="K393" s="100">
        <f t="shared" si="121"/>
        <v>0.18986716473881976</v>
      </c>
      <c r="L393" s="90">
        <f t="shared" si="122"/>
        <v>-0.49200868656304508</v>
      </c>
      <c r="M393" s="90">
        <f t="shared" si="123"/>
        <v>-0.82696787222100765</v>
      </c>
      <c r="N393" s="90">
        <f t="shared" si="124"/>
        <v>1.485935586860768</v>
      </c>
      <c r="O393" s="90">
        <f t="shared" si="125"/>
        <v>0.99193895030783807</v>
      </c>
      <c r="P393" s="100">
        <f t="shared" si="126"/>
        <v>2.4202501375085097</v>
      </c>
      <c r="Q393" s="100">
        <f t="shared" si="127"/>
        <v>0.91835850085215431</v>
      </c>
      <c r="R393" s="22">
        <f t="shared" si="128"/>
        <v>1</v>
      </c>
      <c r="S393" s="29">
        <f t="shared" si="119"/>
        <v>0</v>
      </c>
      <c r="T393" s="19">
        <f t="shared" si="129"/>
        <v>0</v>
      </c>
      <c r="U393" s="51">
        <f t="shared" si="120"/>
        <v>0</v>
      </c>
      <c r="V393" s="51">
        <f t="shared" si="130"/>
        <v>0</v>
      </c>
      <c r="W393" s="47">
        <f t="shared" si="117"/>
        <v>1</v>
      </c>
      <c r="X393" s="47">
        <f t="shared" si="118"/>
        <v>69</v>
      </c>
      <c r="Y393" s="32"/>
      <c r="Z393" s="20">
        <f t="shared" si="131"/>
        <v>-1.2242332983498191E-2</v>
      </c>
      <c r="AA393" s="20">
        <f t="shared" si="132"/>
        <v>-7.5902464497688782E-2</v>
      </c>
      <c r="AB393" s="20">
        <f t="shared" si="133"/>
        <v>-3.5502765652144753E-2</v>
      </c>
      <c r="AC393" s="20">
        <f t="shared" si="134"/>
        <v>-5.2642031829042216E-2</v>
      </c>
      <c r="AD393" s="41">
        <f t="shared" si="135"/>
        <v>-1.5915032878547647E-2</v>
      </c>
    </row>
    <row r="394" spans="1:30" ht="15" thickBot="1">
      <c r="A394" s="64"/>
      <c r="B394" s="67"/>
      <c r="C394" s="14">
        <v>70</v>
      </c>
      <c r="D394" s="15">
        <v>1</v>
      </c>
      <c r="E394" s="14">
        <v>4.9000000000000004</v>
      </c>
      <c r="F394" s="14">
        <v>3</v>
      </c>
      <c r="G394" s="14">
        <v>1.4</v>
      </c>
      <c r="H394" s="14">
        <v>0.2</v>
      </c>
      <c r="I394" s="14">
        <v>0</v>
      </c>
      <c r="J394" s="31"/>
      <c r="K394" s="100">
        <f t="shared" si="121"/>
        <v>0.19109139803716957</v>
      </c>
      <c r="L394" s="90">
        <f t="shared" si="122"/>
        <v>-0.48441844011327623</v>
      </c>
      <c r="M394" s="90">
        <f t="shared" si="123"/>
        <v>-0.8234175956557932</v>
      </c>
      <c r="N394" s="90">
        <f t="shared" si="124"/>
        <v>1.4911997900436722</v>
      </c>
      <c r="O394" s="90">
        <f t="shared" si="125"/>
        <v>0.99353045359569281</v>
      </c>
      <c r="P394" s="100">
        <f t="shared" si="126"/>
        <v>-2.3664259487049839</v>
      </c>
      <c r="Q394" s="100">
        <f t="shared" si="127"/>
        <v>8.5768975707806575E-2</v>
      </c>
      <c r="R394" s="22">
        <f t="shared" si="128"/>
        <v>0</v>
      </c>
      <c r="S394" s="29">
        <f t="shared" si="119"/>
        <v>0</v>
      </c>
      <c r="T394" s="19">
        <f t="shared" si="129"/>
        <v>0</v>
      </c>
      <c r="U394" s="51">
        <f t="shared" si="120"/>
        <v>0</v>
      </c>
      <c r="V394" s="51">
        <f t="shared" si="130"/>
        <v>0</v>
      </c>
      <c r="W394" s="47">
        <f t="shared" si="117"/>
        <v>1</v>
      </c>
      <c r="X394" s="47">
        <f t="shared" si="118"/>
        <v>70</v>
      </c>
      <c r="Y394" s="32"/>
      <c r="Z394" s="20">
        <f t="shared" si="131"/>
        <v>1.3450746806516195E-2</v>
      </c>
      <c r="AA394" s="20">
        <f t="shared" si="132"/>
        <v>6.5908659351929369E-2</v>
      </c>
      <c r="AB394" s="20">
        <f t="shared" si="133"/>
        <v>4.0352240419548588E-2</v>
      </c>
      <c r="AC394" s="20">
        <f t="shared" si="134"/>
        <v>1.8831045529122674E-2</v>
      </c>
      <c r="AD394" s="41">
        <f t="shared" si="135"/>
        <v>2.6901493613032392E-3</v>
      </c>
    </row>
    <row r="395" spans="1:30" ht="15" thickBot="1">
      <c r="A395" s="64"/>
      <c r="B395" s="67"/>
      <c r="C395" s="14">
        <v>71</v>
      </c>
      <c r="D395" s="15">
        <v>1</v>
      </c>
      <c r="E395" s="14">
        <v>5</v>
      </c>
      <c r="F395" s="14">
        <v>3.6</v>
      </c>
      <c r="G395" s="14">
        <v>1.4</v>
      </c>
      <c r="H395" s="14">
        <v>0.2</v>
      </c>
      <c r="I395" s="14">
        <v>0</v>
      </c>
      <c r="J395" s="31"/>
      <c r="K395" s="100">
        <f t="shared" si="121"/>
        <v>0.18974632335651795</v>
      </c>
      <c r="L395" s="90">
        <f t="shared" si="122"/>
        <v>-0.49100930604846915</v>
      </c>
      <c r="M395" s="90">
        <f t="shared" si="123"/>
        <v>-0.82745281969774809</v>
      </c>
      <c r="N395" s="90">
        <f t="shared" si="124"/>
        <v>1.48931668549076</v>
      </c>
      <c r="O395" s="90">
        <f t="shared" si="125"/>
        <v>0.99326143865956251</v>
      </c>
      <c r="P395" s="100">
        <f t="shared" si="126"/>
        <v>-2.9604347103787441</v>
      </c>
      <c r="Q395" s="100">
        <f t="shared" si="127"/>
        <v>4.9245648731645802E-2</v>
      </c>
      <c r="R395" s="22">
        <f t="shared" si="128"/>
        <v>0</v>
      </c>
      <c r="S395" s="29">
        <f t="shared" si="119"/>
        <v>0</v>
      </c>
      <c r="T395" s="19">
        <f t="shared" si="129"/>
        <v>0</v>
      </c>
      <c r="U395" s="51">
        <f t="shared" si="120"/>
        <v>0</v>
      </c>
      <c r="V395" s="51">
        <f t="shared" si="130"/>
        <v>0</v>
      </c>
      <c r="W395" s="47">
        <f t="shared" si="117"/>
        <v>1</v>
      </c>
      <c r="X395" s="47">
        <f t="shared" si="118"/>
        <v>71</v>
      </c>
      <c r="Y395" s="32"/>
      <c r="Z395" s="20">
        <f t="shared" si="131"/>
        <v>4.6114132517966842E-3</v>
      </c>
      <c r="AA395" s="20">
        <f t="shared" si="132"/>
        <v>2.3057066258983419E-2</v>
      </c>
      <c r="AB395" s="20">
        <f t="shared" si="133"/>
        <v>1.6601087706468065E-2</v>
      </c>
      <c r="AC395" s="20">
        <f t="shared" si="134"/>
        <v>6.4559785525153575E-3</v>
      </c>
      <c r="AD395" s="41">
        <f t="shared" si="135"/>
        <v>9.2228265035933688E-4</v>
      </c>
    </row>
    <row r="396" spans="1:30" ht="15" thickBot="1">
      <c r="A396" s="64"/>
      <c r="B396" s="67"/>
      <c r="C396" s="14">
        <v>72</v>
      </c>
      <c r="D396" s="15">
        <v>1</v>
      </c>
      <c r="E396" s="14">
        <v>5.0999999999999996</v>
      </c>
      <c r="F396" s="14">
        <v>2.5</v>
      </c>
      <c r="G396" s="14">
        <v>3</v>
      </c>
      <c r="H396" s="14">
        <v>1.1000000000000001</v>
      </c>
      <c r="I396" s="14">
        <v>1</v>
      </c>
      <c r="J396" s="31"/>
      <c r="K396" s="100">
        <f t="shared" si="121"/>
        <v>0.18928518203133829</v>
      </c>
      <c r="L396" s="90">
        <f t="shared" si="122"/>
        <v>-0.4933150126743675</v>
      </c>
      <c r="M396" s="90">
        <f t="shared" si="123"/>
        <v>-0.82911292846839491</v>
      </c>
      <c r="N396" s="90">
        <f t="shared" si="124"/>
        <v>1.4886710876355085</v>
      </c>
      <c r="O396" s="90">
        <f t="shared" si="125"/>
        <v>0.99316921039452655</v>
      </c>
      <c r="P396" s="100">
        <f t="shared" si="126"/>
        <v>1.1590956905615819</v>
      </c>
      <c r="Q396" s="100">
        <f t="shared" si="127"/>
        <v>0.76116835827408003</v>
      </c>
      <c r="R396" s="22">
        <f t="shared" si="128"/>
        <v>1</v>
      </c>
      <c r="S396" s="29">
        <f t="shared" si="119"/>
        <v>0</v>
      </c>
      <c r="T396" s="19">
        <f t="shared" si="129"/>
        <v>0</v>
      </c>
      <c r="U396" s="51">
        <f t="shared" si="120"/>
        <v>0</v>
      </c>
      <c r="V396" s="51">
        <f t="shared" si="130"/>
        <v>0</v>
      </c>
      <c r="W396" s="47">
        <f t="shared" si="117"/>
        <v>1</v>
      </c>
      <c r="X396" s="47">
        <f t="shared" si="118"/>
        <v>72</v>
      </c>
      <c r="Y396" s="32"/>
      <c r="Z396" s="20">
        <f t="shared" si="131"/>
        <v>-8.6834928300357703E-2</v>
      </c>
      <c r="AA396" s="20">
        <f t="shared" si="132"/>
        <v>-0.44285813433182425</v>
      </c>
      <c r="AB396" s="20">
        <f t="shared" si="133"/>
        <v>-0.21708732075089426</v>
      </c>
      <c r="AC396" s="20">
        <f t="shared" si="134"/>
        <v>-0.26050478490107309</v>
      </c>
      <c r="AD396" s="41">
        <f t="shared" si="135"/>
        <v>-9.551842113039348E-2</v>
      </c>
    </row>
    <row r="397" spans="1:30" ht="15" thickBot="1">
      <c r="A397" s="64"/>
      <c r="B397" s="67"/>
      <c r="C397" s="14">
        <v>73</v>
      </c>
      <c r="D397" s="15">
        <v>1</v>
      </c>
      <c r="E397" s="14">
        <v>5</v>
      </c>
      <c r="F397" s="14">
        <v>3.4</v>
      </c>
      <c r="G397" s="14">
        <v>1.6</v>
      </c>
      <c r="H397" s="14">
        <v>0.4</v>
      </c>
      <c r="I397" s="14">
        <v>0</v>
      </c>
      <c r="J397" s="31"/>
      <c r="K397" s="100">
        <f t="shared" si="121"/>
        <v>0.19796867486137407</v>
      </c>
      <c r="L397" s="90">
        <f t="shared" si="122"/>
        <v>-0.44902919924118506</v>
      </c>
      <c r="M397" s="90">
        <f t="shared" si="123"/>
        <v>-0.80740419639330552</v>
      </c>
      <c r="N397" s="90">
        <f t="shared" si="124"/>
        <v>1.5147215661256157</v>
      </c>
      <c r="O397" s="90">
        <f t="shared" si="125"/>
        <v>1.0027210525075658</v>
      </c>
      <c r="P397" s="100">
        <f t="shared" si="126"/>
        <v>-1.967708662277778</v>
      </c>
      <c r="Q397" s="100">
        <f t="shared" si="127"/>
        <v>0.12263521207904779</v>
      </c>
      <c r="R397" s="22">
        <f t="shared" si="128"/>
        <v>0</v>
      </c>
      <c r="S397" s="29">
        <f t="shared" si="119"/>
        <v>0</v>
      </c>
      <c r="T397" s="19">
        <f t="shared" si="129"/>
        <v>0</v>
      </c>
      <c r="U397" s="51">
        <f t="shared" si="120"/>
        <v>0</v>
      </c>
      <c r="V397" s="51">
        <f t="shared" si="130"/>
        <v>0</v>
      </c>
      <c r="W397" s="47">
        <f t="shared" si="117"/>
        <v>1</v>
      </c>
      <c r="X397" s="47">
        <f t="shared" si="118"/>
        <v>73</v>
      </c>
      <c r="Y397" s="32"/>
      <c r="Z397" s="20">
        <f t="shared" si="131"/>
        <v>2.639007163333967E-2</v>
      </c>
      <c r="AA397" s="20">
        <f t="shared" si="132"/>
        <v>0.13195035816669834</v>
      </c>
      <c r="AB397" s="20">
        <f t="shared" si="133"/>
        <v>8.9726243553354873E-2</v>
      </c>
      <c r="AC397" s="20">
        <f t="shared" si="134"/>
        <v>4.2224114613343473E-2</v>
      </c>
      <c r="AD397" s="41">
        <f t="shared" si="135"/>
        <v>1.0556028653335868E-2</v>
      </c>
    </row>
    <row r="398" spans="1:30" ht="15" thickBot="1">
      <c r="A398" s="64"/>
      <c r="B398" s="67"/>
      <c r="C398" s="14">
        <v>74</v>
      </c>
      <c r="D398" s="15">
        <v>1</v>
      </c>
      <c r="E398" s="14">
        <v>5.2</v>
      </c>
      <c r="F398" s="14">
        <v>3.5</v>
      </c>
      <c r="G398" s="14">
        <v>1.5</v>
      </c>
      <c r="H398" s="14">
        <v>0.2</v>
      </c>
      <c r="I398" s="14">
        <v>0</v>
      </c>
      <c r="J398" s="31"/>
      <c r="K398" s="100">
        <f t="shared" si="121"/>
        <v>0.19532966769804011</v>
      </c>
      <c r="L398" s="90">
        <f t="shared" si="122"/>
        <v>-0.46222423505785487</v>
      </c>
      <c r="M398" s="90">
        <f t="shared" si="123"/>
        <v>-0.81637682074864104</v>
      </c>
      <c r="N398" s="90">
        <f t="shared" si="124"/>
        <v>1.5104991546642814</v>
      </c>
      <c r="O398" s="90">
        <f t="shared" si="125"/>
        <v>1.0016654496422321</v>
      </c>
      <c r="P398" s="100">
        <f t="shared" si="126"/>
        <v>-2.5994734052981805</v>
      </c>
      <c r="Q398" s="100">
        <f t="shared" si="127"/>
        <v>6.9172318773122798E-2</v>
      </c>
      <c r="R398" s="22">
        <f t="shared" si="128"/>
        <v>0</v>
      </c>
      <c r="S398" s="29">
        <f t="shared" si="119"/>
        <v>0</v>
      </c>
      <c r="T398" s="19">
        <f t="shared" si="129"/>
        <v>0</v>
      </c>
      <c r="U398" s="51">
        <f t="shared" si="120"/>
        <v>0</v>
      </c>
      <c r="V398" s="51">
        <f t="shared" si="130"/>
        <v>0</v>
      </c>
      <c r="W398" s="47">
        <f t="shared" si="117"/>
        <v>1</v>
      </c>
      <c r="X398" s="47">
        <f t="shared" si="118"/>
        <v>74</v>
      </c>
      <c r="Y398" s="32"/>
      <c r="Z398" s="20">
        <f t="shared" si="131"/>
        <v>8.907666607377962E-3</v>
      </c>
      <c r="AA398" s="20">
        <f t="shared" si="132"/>
        <v>4.6319866358365401E-2</v>
      </c>
      <c r="AB398" s="20">
        <f t="shared" si="133"/>
        <v>3.1176833125822867E-2</v>
      </c>
      <c r="AC398" s="20">
        <f t="shared" si="134"/>
        <v>1.3361499911066943E-2</v>
      </c>
      <c r="AD398" s="41">
        <f t="shared" si="135"/>
        <v>1.7815333214755925E-3</v>
      </c>
    </row>
    <row r="399" spans="1:30" ht="15" thickBot="1">
      <c r="A399" s="64"/>
      <c r="B399" s="67"/>
      <c r="C399" s="14">
        <v>75</v>
      </c>
      <c r="D399" s="15">
        <v>1</v>
      </c>
      <c r="E399" s="14">
        <v>5.7</v>
      </c>
      <c r="F399" s="14">
        <v>2.6</v>
      </c>
      <c r="G399" s="14">
        <v>3.5</v>
      </c>
      <c r="H399" s="14">
        <v>1</v>
      </c>
      <c r="I399" s="14">
        <v>1</v>
      </c>
      <c r="J399" s="31"/>
      <c r="K399" s="100">
        <f t="shared" si="121"/>
        <v>0.19443890103730233</v>
      </c>
      <c r="L399" s="90">
        <f t="shared" si="122"/>
        <v>-0.4668562216936914</v>
      </c>
      <c r="M399" s="90">
        <f t="shared" si="123"/>
        <v>-0.81949450406122337</v>
      </c>
      <c r="N399" s="90">
        <f t="shared" si="124"/>
        <v>1.5091630046731748</v>
      </c>
      <c r="O399" s="90">
        <f t="shared" si="125"/>
        <v>1.0014872963100845</v>
      </c>
      <c r="P399" s="100">
        <f t="shared" si="126"/>
        <v>1.686230539490277</v>
      </c>
      <c r="Q399" s="100">
        <f t="shared" si="127"/>
        <v>0.84372779568647416</v>
      </c>
      <c r="R399" s="22">
        <f t="shared" si="128"/>
        <v>1</v>
      </c>
      <c r="S399" s="29">
        <f t="shared" si="119"/>
        <v>0</v>
      </c>
      <c r="T399" s="19">
        <f t="shared" si="129"/>
        <v>0</v>
      </c>
      <c r="U399" s="51">
        <f t="shared" si="120"/>
        <v>0</v>
      </c>
      <c r="V399" s="51">
        <f t="shared" si="130"/>
        <v>0</v>
      </c>
      <c r="W399" s="47">
        <f t="shared" si="117"/>
        <v>1</v>
      </c>
      <c r="X399" s="47">
        <f t="shared" si="118"/>
        <v>75</v>
      </c>
      <c r="Y399" s="32"/>
      <c r="Z399" s="20">
        <f t="shared" si="131"/>
        <v>-4.1209356103538632E-2</v>
      </c>
      <c r="AA399" s="20">
        <f t="shared" si="132"/>
        <v>-0.23489332979017022</v>
      </c>
      <c r="AB399" s="20">
        <f t="shared" si="133"/>
        <v>-0.10714432586920045</v>
      </c>
      <c r="AC399" s="20">
        <f t="shared" si="134"/>
        <v>-0.1442327463623852</v>
      </c>
      <c r="AD399" s="41">
        <f t="shared" si="135"/>
        <v>-4.1209356103538632E-2</v>
      </c>
    </row>
    <row r="400" spans="1:30" ht="15" thickBot="1">
      <c r="A400" s="64"/>
      <c r="B400" s="67"/>
      <c r="C400" s="14">
        <v>76</v>
      </c>
      <c r="D400" s="15">
        <v>1</v>
      </c>
      <c r="E400" s="14">
        <v>5.0999999999999996</v>
      </c>
      <c r="F400" s="14">
        <v>3.5</v>
      </c>
      <c r="G400" s="14">
        <v>1.4</v>
      </c>
      <c r="H400" s="14">
        <v>0.3</v>
      </c>
      <c r="I400" s="14">
        <v>0</v>
      </c>
      <c r="J400" s="31"/>
      <c r="K400" s="100">
        <f t="shared" si="121"/>
        <v>0.1985598366476562</v>
      </c>
      <c r="L400" s="90">
        <f t="shared" si="122"/>
        <v>-0.44336688871467439</v>
      </c>
      <c r="M400" s="90">
        <f t="shared" si="123"/>
        <v>-0.80878007147430331</v>
      </c>
      <c r="N400" s="90">
        <f t="shared" si="124"/>
        <v>1.5235862793094133</v>
      </c>
      <c r="O400" s="90">
        <f t="shared" si="125"/>
        <v>1.0056082319204382</v>
      </c>
      <c r="P400" s="100">
        <f t="shared" si="126"/>
        <v>-2.4586382853479347</v>
      </c>
      <c r="Q400" s="100">
        <f t="shared" si="127"/>
        <v>7.880913860052699E-2</v>
      </c>
      <c r="R400" s="22">
        <f t="shared" si="128"/>
        <v>0</v>
      </c>
      <c r="S400" s="29">
        <f t="shared" si="119"/>
        <v>0</v>
      </c>
      <c r="T400" s="19">
        <f t="shared" si="129"/>
        <v>0</v>
      </c>
      <c r="U400" s="51">
        <f t="shared" si="120"/>
        <v>0</v>
      </c>
      <c r="V400" s="51">
        <f t="shared" si="130"/>
        <v>0</v>
      </c>
      <c r="W400" s="47">
        <f t="shared" si="117"/>
        <v>1</v>
      </c>
      <c r="X400" s="47">
        <f t="shared" si="118"/>
        <v>76</v>
      </c>
      <c r="Y400" s="32"/>
      <c r="Z400" s="20">
        <f t="shared" si="131"/>
        <v>1.1442812396877253E-2</v>
      </c>
      <c r="AA400" s="20">
        <f t="shared" si="132"/>
        <v>5.8358343224073989E-2</v>
      </c>
      <c r="AB400" s="20">
        <f t="shared" si="133"/>
        <v>4.0049843389070389E-2</v>
      </c>
      <c r="AC400" s="20">
        <f t="shared" si="134"/>
        <v>1.6019937355628153E-2</v>
      </c>
      <c r="AD400" s="41">
        <f t="shared" si="135"/>
        <v>3.4328437190631758E-3</v>
      </c>
    </row>
    <row r="401" spans="1:30" ht="15" thickBot="1">
      <c r="A401" s="64"/>
      <c r="B401" s="67"/>
      <c r="C401" s="14">
        <v>77</v>
      </c>
      <c r="D401" s="15">
        <v>1</v>
      </c>
      <c r="E401" s="14">
        <v>5.5</v>
      </c>
      <c r="F401" s="14">
        <v>3.5</v>
      </c>
      <c r="G401" s="14">
        <v>1.3</v>
      </c>
      <c r="H401" s="14">
        <v>0.2</v>
      </c>
      <c r="I401" s="14">
        <v>0</v>
      </c>
      <c r="J401" s="31"/>
      <c r="K401" s="100">
        <f t="shared" si="121"/>
        <v>0.19741555540796846</v>
      </c>
      <c r="L401" s="90">
        <f t="shared" si="122"/>
        <v>-0.44920272303708181</v>
      </c>
      <c r="M401" s="90">
        <f t="shared" si="123"/>
        <v>-0.81278505581321037</v>
      </c>
      <c r="N401" s="90">
        <f t="shared" si="124"/>
        <v>1.5219842855738503</v>
      </c>
      <c r="O401" s="90">
        <f t="shared" si="125"/>
        <v>1.005264947548532</v>
      </c>
      <c r="P401" s="100">
        <f t="shared" si="126"/>
        <v>-2.9383145558865067</v>
      </c>
      <c r="Q401" s="100">
        <f t="shared" si="127"/>
        <v>5.029171315265616E-2</v>
      </c>
      <c r="R401" s="22">
        <f t="shared" si="128"/>
        <v>0</v>
      </c>
      <c r="S401" s="29">
        <f t="shared" si="119"/>
        <v>0</v>
      </c>
      <c r="T401" s="19">
        <f t="shared" si="129"/>
        <v>0</v>
      </c>
      <c r="U401" s="51">
        <f t="shared" si="120"/>
        <v>0</v>
      </c>
      <c r="V401" s="51">
        <f t="shared" si="130"/>
        <v>0</v>
      </c>
      <c r="W401" s="47">
        <f t="shared" si="117"/>
        <v>1</v>
      </c>
      <c r="X401" s="47">
        <f t="shared" si="118"/>
        <v>77</v>
      </c>
      <c r="Y401" s="32"/>
      <c r="Z401" s="20">
        <f t="shared" si="131"/>
        <v>4.804111547751652E-3</v>
      </c>
      <c r="AA401" s="20">
        <f t="shared" si="132"/>
        <v>2.6422613512634086E-2</v>
      </c>
      <c r="AB401" s="20">
        <f t="shared" si="133"/>
        <v>1.6814390417130783E-2</v>
      </c>
      <c r="AC401" s="20">
        <f t="shared" si="134"/>
        <v>6.2453450120771477E-3</v>
      </c>
      <c r="AD401" s="41">
        <f t="shared" si="135"/>
        <v>9.6082230955033042E-4</v>
      </c>
    </row>
    <row r="402" spans="1:30" ht="15" thickBot="1">
      <c r="A402" s="64"/>
      <c r="B402" s="67"/>
      <c r="C402" s="14">
        <v>78</v>
      </c>
      <c r="D402" s="15">
        <v>1</v>
      </c>
      <c r="E402" s="14">
        <v>6</v>
      </c>
      <c r="F402" s="14">
        <v>3.4</v>
      </c>
      <c r="G402" s="14">
        <v>4.5</v>
      </c>
      <c r="H402" s="14">
        <v>1.6</v>
      </c>
      <c r="I402" s="14">
        <v>1</v>
      </c>
      <c r="J402" s="31"/>
      <c r="K402" s="100">
        <f t="shared" si="121"/>
        <v>0.19693514425319328</v>
      </c>
      <c r="L402" s="90">
        <f t="shared" si="122"/>
        <v>-0.45184498438834519</v>
      </c>
      <c r="M402" s="90">
        <f t="shared" si="123"/>
        <v>-0.8144664948549234</v>
      </c>
      <c r="N402" s="90">
        <f t="shared" si="124"/>
        <v>1.5213597510726427</v>
      </c>
      <c r="O402" s="90">
        <f t="shared" si="125"/>
        <v>1.005168865317577</v>
      </c>
      <c r="P402" s="100">
        <f t="shared" si="126"/>
        <v>3.1710682197513984</v>
      </c>
      <c r="Q402" s="100">
        <f t="shared" si="127"/>
        <v>0.95973088889095803</v>
      </c>
      <c r="R402" s="22">
        <f t="shared" si="128"/>
        <v>1</v>
      </c>
      <c r="S402" s="29">
        <f t="shared" si="119"/>
        <v>0</v>
      </c>
      <c r="T402" s="19">
        <f t="shared" si="129"/>
        <v>0</v>
      </c>
      <c r="U402" s="51">
        <f t="shared" si="120"/>
        <v>0</v>
      </c>
      <c r="V402" s="51">
        <f t="shared" si="130"/>
        <v>0</v>
      </c>
      <c r="W402" s="47">
        <f t="shared" si="117"/>
        <v>1</v>
      </c>
      <c r="X402" s="47">
        <f t="shared" si="118"/>
        <v>78</v>
      </c>
      <c r="Y402" s="32"/>
      <c r="Z402" s="20">
        <f t="shared" si="131"/>
        <v>-3.1126017324100913E-3</v>
      </c>
      <c r="AA402" s="20">
        <f t="shared" si="132"/>
        <v>-1.867561039446055E-2</v>
      </c>
      <c r="AB402" s="20">
        <f t="shared" si="133"/>
        <v>-1.0582845890194311E-2</v>
      </c>
      <c r="AC402" s="20">
        <f t="shared" si="134"/>
        <v>-1.4006707795845411E-2</v>
      </c>
      <c r="AD402" s="41">
        <f t="shared" si="135"/>
        <v>-4.9801627718561465E-3</v>
      </c>
    </row>
    <row r="403" spans="1:30" ht="15" thickBot="1">
      <c r="A403" s="64"/>
      <c r="B403" s="67"/>
      <c r="C403" s="14">
        <v>79</v>
      </c>
      <c r="D403" s="15">
        <v>1</v>
      </c>
      <c r="E403" s="14">
        <v>5.0999999999999996</v>
      </c>
      <c r="F403" s="14">
        <v>3.7</v>
      </c>
      <c r="G403" s="14">
        <v>1.5</v>
      </c>
      <c r="H403" s="14">
        <v>0.4</v>
      </c>
      <c r="I403" s="14">
        <v>0</v>
      </c>
      <c r="J403" s="31"/>
      <c r="K403" s="100">
        <f t="shared" si="121"/>
        <v>0.19724640442643429</v>
      </c>
      <c r="L403" s="90">
        <f t="shared" si="122"/>
        <v>-0.44997742334889912</v>
      </c>
      <c r="M403" s="90">
        <f t="shared" si="123"/>
        <v>-0.81340821026590393</v>
      </c>
      <c r="N403" s="90">
        <f t="shared" si="124"/>
        <v>1.5227604218522273</v>
      </c>
      <c r="O403" s="90">
        <f t="shared" si="125"/>
        <v>1.0056668815947627</v>
      </c>
      <c r="P403" s="100">
        <f t="shared" si="126"/>
        <v>-2.4208414472205497</v>
      </c>
      <c r="Q403" s="100">
        <f t="shared" si="127"/>
        <v>8.1597175979381098E-2</v>
      </c>
      <c r="R403" s="22">
        <f t="shared" si="128"/>
        <v>0</v>
      </c>
      <c r="S403" s="29">
        <f t="shared" si="119"/>
        <v>0</v>
      </c>
      <c r="T403" s="19">
        <f t="shared" si="129"/>
        <v>0</v>
      </c>
      <c r="U403" s="51">
        <f t="shared" si="120"/>
        <v>0</v>
      </c>
      <c r="V403" s="51">
        <f t="shared" si="130"/>
        <v>0</v>
      </c>
      <c r="W403" s="47">
        <f t="shared" si="117"/>
        <v>1</v>
      </c>
      <c r="X403" s="47">
        <f t="shared" si="118"/>
        <v>79</v>
      </c>
      <c r="Y403" s="32"/>
      <c r="Z403" s="20">
        <f t="shared" si="131"/>
        <v>1.2229634083180009E-2</v>
      </c>
      <c r="AA403" s="20">
        <f t="shared" si="132"/>
        <v>6.2371133824218043E-2</v>
      </c>
      <c r="AB403" s="20">
        <f t="shared" si="133"/>
        <v>4.5249646107766037E-2</v>
      </c>
      <c r="AC403" s="20">
        <f t="shared" si="134"/>
        <v>1.8344451124770015E-2</v>
      </c>
      <c r="AD403" s="41">
        <f t="shared" si="135"/>
        <v>4.8918536332720041E-3</v>
      </c>
    </row>
    <row r="404" spans="1:30" ht="15" thickBot="1">
      <c r="A404" s="65"/>
      <c r="B404" s="68"/>
      <c r="C404" s="33">
        <v>80</v>
      </c>
      <c r="D404" s="34">
        <v>1</v>
      </c>
      <c r="E404" s="33">
        <v>5</v>
      </c>
      <c r="F404" s="33">
        <v>3</v>
      </c>
      <c r="G404" s="33">
        <v>1.6</v>
      </c>
      <c r="H404" s="33">
        <v>0.2</v>
      </c>
      <c r="I404" s="33">
        <v>0</v>
      </c>
      <c r="J404" s="35"/>
      <c r="K404" s="101">
        <f>K403-$M$2*Z403</f>
        <v>0.19602344101811628</v>
      </c>
      <c r="L404" s="91">
        <f t="shared" si="122"/>
        <v>-0.45621453673132095</v>
      </c>
      <c r="M404" s="91">
        <f t="shared" si="123"/>
        <v>-0.81793317487668049</v>
      </c>
      <c r="N404" s="91">
        <f t="shared" si="124"/>
        <v>1.5209259767397503</v>
      </c>
      <c r="O404" s="91">
        <f t="shared" si="125"/>
        <v>1.0051776962314356</v>
      </c>
      <c r="P404" s="101">
        <f t="shared" si="126"/>
        <v>-1.9043316652386424</v>
      </c>
      <c r="Q404" s="101">
        <f t="shared" si="127"/>
        <v>0.12961900039144081</v>
      </c>
      <c r="R404" s="36">
        <f t="shared" si="128"/>
        <v>0</v>
      </c>
      <c r="S404" s="29">
        <f t="shared" si="119"/>
        <v>0</v>
      </c>
      <c r="T404" s="37">
        <f t="shared" si="129"/>
        <v>0</v>
      </c>
      <c r="U404" s="51">
        <f t="shared" si="120"/>
        <v>0</v>
      </c>
      <c r="V404" s="51">
        <f t="shared" si="130"/>
        <v>0</v>
      </c>
      <c r="W404" s="47">
        <f t="shared" ref="W404" si="136">IF(R404=I404,1,0)</f>
        <v>1</v>
      </c>
      <c r="X404" s="47">
        <f t="shared" ref="X404" si="137">X403+W404</f>
        <v>80</v>
      </c>
      <c r="Y404" s="38"/>
      <c r="Z404" s="42">
        <f t="shared" si="131"/>
        <v>2.9246690770525566E-2</v>
      </c>
      <c r="AA404" s="42">
        <f t="shared" si="132"/>
        <v>0.14623345385262781</v>
      </c>
      <c r="AB404" s="42">
        <f t="shared" si="133"/>
        <v>8.7740072311576697E-2</v>
      </c>
      <c r="AC404" s="42">
        <f t="shared" si="134"/>
        <v>4.6794705232840905E-2</v>
      </c>
      <c r="AD404" s="43">
        <f t="shared" si="135"/>
        <v>5.8493381541051132E-3</v>
      </c>
    </row>
    <row r="405" spans="1:30" ht="15" thickBot="1">
      <c r="K405" s="101">
        <f>K404-$M$2*Z404</f>
        <v>0.19309877194106373</v>
      </c>
      <c r="L405" s="91">
        <f t="shared" ref="L405" si="138">L404-$M$2*AA404</f>
        <v>-0.47083788211658373</v>
      </c>
      <c r="M405" s="91">
        <f t="shared" ref="M405" si="139">M404-$M$2*AB404</f>
        <v>-0.82670718210783811</v>
      </c>
      <c r="N405" s="91">
        <f t="shared" ref="N405" si="140">N404-$M$2*AC404</f>
        <v>1.5162465062164663</v>
      </c>
      <c r="O405" s="91">
        <f t="shared" ref="O405" si="141">O404-$M$2*AD404</f>
        <v>1.0045927624160251</v>
      </c>
    </row>
    <row r="408" spans="1:30">
      <c r="M408" s="94" t="s">
        <v>41</v>
      </c>
      <c r="N408" s="94" t="s">
        <v>40</v>
      </c>
      <c r="O408" s="94" t="s">
        <v>44</v>
      </c>
    </row>
    <row r="409" spans="1:30">
      <c r="M409" s="86">
        <v>1</v>
      </c>
      <c r="N409" s="86">
        <f>X84/80</f>
        <v>0.51249999999999996</v>
      </c>
      <c r="O409" s="86">
        <f>V84</f>
        <v>39</v>
      </c>
    </row>
    <row r="410" spans="1:30">
      <c r="M410" s="86">
        <v>2</v>
      </c>
      <c r="N410" s="86">
        <f>X164/80</f>
        <v>0.97499999999999998</v>
      </c>
      <c r="O410" s="86">
        <f>V164</f>
        <v>2</v>
      </c>
    </row>
    <row r="411" spans="1:30">
      <c r="M411" s="86">
        <v>3</v>
      </c>
      <c r="N411" s="86">
        <f>X244/80</f>
        <v>1</v>
      </c>
      <c r="O411" s="86">
        <f>V244</f>
        <v>0</v>
      </c>
    </row>
    <row r="412" spans="1:30">
      <c r="M412" s="86">
        <v>4</v>
      </c>
      <c r="N412" s="86">
        <f>X324/80</f>
        <v>1</v>
      </c>
      <c r="O412" s="86">
        <f>V324</f>
        <v>0</v>
      </c>
    </row>
    <row r="413" spans="1:30">
      <c r="M413" s="86">
        <v>5</v>
      </c>
      <c r="N413" s="86">
        <f>X404/80</f>
        <v>1</v>
      </c>
      <c r="O413" s="86">
        <f>V404</f>
        <v>0</v>
      </c>
    </row>
    <row r="423" spans="18:18">
      <c r="R423" s="44" t="s">
        <v>43</v>
      </c>
    </row>
  </sheetData>
  <mergeCells count="15">
    <mergeCell ref="R3:R4"/>
    <mergeCell ref="S3:S4"/>
    <mergeCell ref="T3:T4"/>
    <mergeCell ref="B5:B84"/>
    <mergeCell ref="A5:A84"/>
    <mergeCell ref="A85:A164"/>
    <mergeCell ref="A165:A244"/>
    <mergeCell ref="A245:A324"/>
    <mergeCell ref="K2:L2"/>
    <mergeCell ref="K3:O3"/>
    <mergeCell ref="A325:A404"/>
    <mergeCell ref="B325:B404"/>
    <mergeCell ref="B85:B164"/>
    <mergeCell ref="B165:B244"/>
    <mergeCell ref="B245:B32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615E-B5FE-4BA3-A3FF-F3428B0D21EB}">
  <dimension ref="A2:AC127"/>
  <sheetViews>
    <sheetView topLeftCell="B1" workbookViewId="0">
      <pane xSplit="2" ySplit="4" topLeftCell="I5" activePane="bottomRight" state="frozen"/>
      <selection activeCell="B1" sqref="B1"/>
      <selection pane="topRight" activeCell="D1" sqref="D1"/>
      <selection pane="bottomLeft" activeCell="B5" sqref="B5"/>
      <selection pane="bottomRight" activeCell="O140" sqref="O140"/>
    </sheetView>
  </sheetViews>
  <sheetFormatPr defaultRowHeight="14.4"/>
  <cols>
    <col min="1" max="2" width="13.6640625" customWidth="1"/>
    <col min="3" max="3" width="3.44140625" bestFit="1" customWidth="1"/>
    <col min="4" max="4" width="3.109375" bestFit="1" customWidth="1"/>
    <col min="5" max="8" width="4" bestFit="1" customWidth="1"/>
    <col min="9" max="9" width="12.109375" bestFit="1" customWidth="1"/>
    <col min="10" max="10" width="8.6640625" customWidth="1"/>
    <col min="11" max="11" width="8.6640625" style="115" customWidth="1"/>
    <col min="12" max="13" width="11.21875" style="111" bestFit="1" customWidth="1"/>
    <col min="14" max="14" width="10.5546875" style="111" bestFit="1" customWidth="1"/>
    <col min="15" max="15" width="11.5546875" style="111" bestFit="1" customWidth="1"/>
    <col min="16" max="16" width="11" style="102" bestFit="1" customWidth="1"/>
    <col min="17" max="17" width="7.77734375" style="102" bestFit="1" customWidth="1"/>
    <col min="18" max="18" width="7.5546875" bestFit="1" customWidth="1"/>
    <col min="19" max="19" width="12.6640625" bestFit="1" customWidth="1"/>
    <col min="20" max="20" width="15.77734375" bestFit="1" customWidth="1"/>
    <col min="21" max="24" width="8.6640625" customWidth="1"/>
    <col min="25" max="25" width="9" customWidth="1"/>
    <col min="26" max="29" width="8.21875" bestFit="1" customWidth="1"/>
  </cols>
  <sheetData>
    <row r="2" spans="1:29">
      <c r="A2" s="7"/>
      <c r="B2" s="7"/>
      <c r="C2" s="7"/>
      <c r="D2" s="7"/>
      <c r="E2" s="7"/>
      <c r="F2" s="8"/>
      <c r="I2" s="10" t="s">
        <v>2</v>
      </c>
      <c r="K2" s="69" t="s">
        <v>3</v>
      </c>
      <c r="L2" s="70"/>
      <c r="M2" s="105">
        <v>0.1</v>
      </c>
      <c r="N2" s="106"/>
      <c r="O2" s="107"/>
      <c r="P2" s="95"/>
      <c r="Q2" s="95"/>
      <c r="R2" s="21"/>
      <c r="S2" s="16"/>
      <c r="T2" s="16"/>
      <c r="U2" s="17"/>
      <c r="V2" s="17"/>
      <c r="W2" s="17"/>
      <c r="X2" s="17"/>
      <c r="Y2" s="18" t="s">
        <v>4</v>
      </c>
      <c r="Z2" s="17"/>
      <c r="AA2" s="17"/>
      <c r="AB2" s="17"/>
      <c r="AC2" s="17"/>
    </row>
    <row r="3" spans="1:29">
      <c r="E3" s="7"/>
      <c r="I3" s="10" t="s">
        <v>5</v>
      </c>
      <c r="K3" s="71" t="s">
        <v>6</v>
      </c>
      <c r="L3" s="70"/>
      <c r="M3" s="70"/>
      <c r="N3" s="70"/>
      <c r="O3" s="70"/>
      <c r="P3" s="96" t="s">
        <v>7</v>
      </c>
      <c r="Q3" s="97" t="s">
        <v>8</v>
      </c>
      <c r="R3" s="72" t="s">
        <v>9</v>
      </c>
      <c r="S3" s="71" t="s">
        <v>10</v>
      </c>
      <c r="T3" s="75" t="s">
        <v>11</v>
      </c>
      <c r="U3" s="17"/>
      <c r="V3" s="17"/>
      <c r="W3" s="17"/>
      <c r="X3" s="17"/>
      <c r="Y3" s="17"/>
      <c r="Z3" s="17"/>
      <c r="AA3" s="17"/>
      <c r="AB3" s="17"/>
      <c r="AC3" s="17"/>
    </row>
    <row r="4" spans="1:29" ht="15" thickBot="1">
      <c r="A4" s="46" t="s">
        <v>12</v>
      </c>
      <c r="B4" s="46" t="s">
        <v>37</v>
      </c>
      <c r="C4" s="46" t="s">
        <v>13</v>
      </c>
      <c r="D4" s="46" t="s">
        <v>14</v>
      </c>
      <c r="E4" s="46" t="s">
        <v>15</v>
      </c>
      <c r="F4" s="46" t="s">
        <v>16</v>
      </c>
      <c r="G4" s="46" t="s">
        <v>17</v>
      </c>
      <c r="H4" s="46" t="s">
        <v>18</v>
      </c>
      <c r="I4" s="46" t="s">
        <v>19</v>
      </c>
      <c r="K4" s="112" t="s">
        <v>20</v>
      </c>
      <c r="L4" s="108" t="s">
        <v>21</v>
      </c>
      <c r="M4" s="108" t="s">
        <v>22</v>
      </c>
      <c r="N4" s="108" t="s">
        <v>23</v>
      </c>
      <c r="O4" s="108" t="s">
        <v>24</v>
      </c>
      <c r="P4" s="98" t="s">
        <v>25</v>
      </c>
      <c r="Q4" s="98" t="s">
        <v>26</v>
      </c>
      <c r="R4" s="73"/>
      <c r="S4" s="74"/>
      <c r="T4" s="74"/>
      <c r="U4" s="50" t="s">
        <v>46</v>
      </c>
      <c r="V4" s="50" t="s">
        <v>45</v>
      </c>
      <c r="W4" s="45" t="s">
        <v>40</v>
      </c>
      <c r="X4" s="45" t="s">
        <v>42</v>
      </c>
      <c r="Y4" s="18" t="s">
        <v>27</v>
      </c>
      <c r="Z4" s="18" t="s">
        <v>28</v>
      </c>
      <c r="AA4" s="18" t="s">
        <v>29</v>
      </c>
      <c r="AB4" s="18" t="s">
        <v>30</v>
      </c>
      <c r="AC4" s="18" t="s">
        <v>31</v>
      </c>
    </row>
    <row r="5" spans="1:29">
      <c r="A5" s="76" t="s">
        <v>32</v>
      </c>
      <c r="B5" s="79" t="s">
        <v>39</v>
      </c>
      <c r="C5" s="53">
        <v>1</v>
      </c>
      <c r="D5" s="53">
        <v>1</v>
      </c>
      <c r="E5" s="53">
        <v>4.9000000000000004</v>
      </c>
      <c r="F5" s="53">
        <v>2.4</v>
      </c>
      <c r="G5" s="53">
        <v>3.3</v>
      </c>
      <c r="H5" s="53">
        <v>1</v>
      </c>
      <c r="I5" s="53">
        <v>1</v>
      </c>
      <c r="J5" s="27"/>
      <c r="K5" s="113">
        <f>Training!K85</f>
        <v>0.31621117233547608</v>
      </c>
      <c r="L5" s="109">
        <f>Training!L85</f>
        <v>-0.38385646472748081</v>
      </c>
      <c r="M5" s="109">
        <f>Training!M85</f>
        <v>-0.14691556653310278</v>
      </c>
      <c r="N5" s="109">
        <f>Training!N85</f>
        <v>0.35053834659606697</v>
      </c>
      <c r="O5" s="109">
        <f>Training!O85</f>
        <v>0.5001318248654949</v>
      </c>
      <c r="P5" s="99">
        <f>(D5*K5)+(L5*E5)+(M5*F5)+(N5*G5)+(H5*O5)</f>
        <v>-0.26037449587611072</v>
      </c>
      <c r="Q5" s="99">
        <f>1/(1+EXP(-P5))</f>
        <v>0.4352716510450344</v>
      </c>
      <c r="R5" s="28">
        <f>IF(Q5&lt;0.5, 0, 1)</f>
        <v>0</v>
      </c>
      <c r="S5" s="29">
        <f>R5-I5</f>
        <v>-1</v>
      </c>
      <c r="T5" s="29">
        <f>S5^2</f>
        <v>1</v>
      </c>
      <c r="U5" s="54">
        <f>IF(T5&lt;0.5, 0, 1)</f>
        <v>1</v>
      </c>
      <c r="V5" s="54">
        <f>U5</f>
        <v>1</v>
      </c>
      <c r="W5" s="55">
        <f>IF(R5=I5,1,0)</f>
        <v>0</v>
      </c>
      <c r="X5" s="55">
        <f>W5</f>
        <v>0</v>
      </c>
      <c r="Y5" s="17"/>
      <c r="Z5" s="17"/>
      <c r="AA5" s="17"/>
      <c r="AB5" s="17"/>
      <c r="AC5" s="17"/>
    </row>
    <row r="6" spans="1:29">
      <c r="A6" s="77"/>
      <c r="B6" s="80"/>
      <c r="C6" s="9">
        <v>2</v>
      </c>
      <c r="D6" s="9">
        <v>1</v>
      </c>
      <c r="E6" s="9">
        <v>6.7</v>
      </c>
      <c r="F6" s="9">
        <v>3</v>
      </c>
      <c r="G6" s="9">
        <v>5</v>
      </c>
      <c r="H6" s="9">
        <v>1.7</v>
      </c>
      <c r="I6" s="9">
        <v>1</v>
      </c>
      <c r="J6" s="31"/>
      <c r="K6" s="114"/>
      <c r="L6" s="110"/>
      <c r="M6" s="110"/>
      <c r="N6" s="110"/>
      <c r="O6" s="110"/>
      <c r="P6" s="100">
        <f>(D6*$K$5)+(E6*$L$5)+(F6*$M$5)+(G6*$N$5)+(H6*$O$5)</f>
        <v>-9.3458005686277268E-2</v>
      </c>
      <c r="Q6" s="100">
        <f>1/(1+EXP(-P6))</f>
        <v>0.47665248997710363</v>
      </c>
      <c r="R6" s="22">
        <f>IF(Q6&lt;0.5, 0, 1)</f>
        <v>0</v>
      </c>
      <c r="S6" s="19">
        <f>R6-I6</f>
        <v>-1</v>
      </c>
      <c r="T6" s="19">
        <f>S6^2</f>
        <v>1</v>
      </c>
      <c r="U6" s="51">
        <f>IF(T6&lt;0.5, 0, 1)</f>
        <v>1</v>
      </c>
      <c r="V6" s="51">
        <f>V5+U6</f>
        <v>2</v>
      </c>
      <c r="W6" s="47">
        <f>IF(R6=I6,1,0)</f>
        <v>0</v>
      </c>
      <c r="X6" s="47">
        <f>X5+W6</f>
        <v>0</v>
      </c>
      <c r="Y6" s="17"/>
      <c r="Z6" s="17"/>
      <c r="AA6" s="17"/>
      <c r="AB6" s="17"/>
      <c r="AC6" s="17"/>
    </row>
    <row r="7" spans="1:29">
      <c r="A7" s="77"/>
      <c r="B7" s="80"/>
      <c r="C7" s="9">
        <v>3</v>
      </c>
      <c r="D7" s="9">
        <v>1</v>
      </c>
      <c r="E7" s="9">
        <v>6.1</v>
      </c>
      <c r="F7" s="9">
        <v>2.9</v>
      </c>
      <c r="G7" s="9">
        <v>4.7</v>
      </c>
      <c r="H7" s="9">
        <v>1.4</v>
      </c>
      <c r="I7" s="9">
        <v>1</v>
      </c>
      <c r="J7" s="31"/>
      <c r="K7" s="114"/>
      <c r="L7" s="110"/>
      <c r="M7" s="110"/>
      <c r="N7" s="110"/>
      <c r="O7" s="110"/>
      <c r="P7" s="100">
        <f t="shared" ref="P7:P24" si="0">(D7*$K$5)+(E7*$L$5)+(F7*$M$5)+(G7*$N$5)+(H7*$O$5)</f>
        <v>-0.10365362163494696</v>
      </c>
      <c r="Q7" s="100">
        <f t="shared" ref="Q7:Q24" si="1">1/(1+EXP(-P7))</f>
        <v>0.47410977098457785</v>
      </c>
      <c r="R7" s="22">
        <f t="shared" ref="R7:R24" si="2">IF(Q7&lt;0.5, 0, 1)</f>
        <v>0</v>
      </c>
      <c r="S7" s="19">
        <f t="shared" ref="S7:S24" si="3">R7-I7</f>
        <v>-1</v>
      </c>
      <c r="T7" s="19">
        <f t="shared" ref="T7:T24" si="4">S7^2</f>
        <v>1</v>
      </c>
      <c r="U7" s="51">
        <f t="shared" ref="U7:U70" si="5">IF(T7&lt;0.5, 0, 1)</f>
        <v>1</v>
      </c>
      <c r="V7" s="51">
        <f t="shared" ref="V7:V70" si="6">V6+U7</f>
        <v>3</v>
      </c>
      <c r="W7" s="47">
        <f t="shared" ref="W7:W70" si="7">IF(R7=I7,1,0)</f>
        <v>0</v>
      </c>
      <c r="X7" s="47">
        <f t="shared" ref="X7:X70" si="8">X6+W7</f>
        <v>0</v>
      </c>
      <c r="Y7" s="17"/>
      <c r="Z7" s="17"/>
      <c r="AA7" s="17"/>
      <c r="AB7" s="17"/>
      <c r="AC7" s="17"/>
    </row>
    <row r="8" spans="1:29">
      <c r="A8" s="77"/>
      <c r="B8" s="80"/>
      <c r="C8" s="9">
        <v>4</v>
      </c>
      <c r="D8" s="9">
        <v>1</v>
      </c>
      <c r="E8" s="9">
        <v>6.4</v>
      </c>
      <c r="F8" s="9">
        <v>3.2</v>
      </c>
      <c r="G8" s="9">
        <v>4.5</v>
      </c>
      <c r="H8" s="9">
        <v>1.5</v>
      </c>
      <c r="I8" s="9">
        <v>1</v>
      </c>
      <c r="J8" s="31"/>
      <c r="K8" s="114"/>
      <c r="L8" s="110"/>
      <c r="M8" s="110"/>
      <c r="N8" s="110"/>
      <c r="O8" s="110"/>
      <c r="P8" s="100">
        <f t="shared" si="0"/>
        <v>-0.28297971784578657</v>
      </c>
      <c r="Q8" s="100">
        <f t="shared" si="1"/>
        <v>0.4297234104255761</v>
      </c>
      <c r="R8" s="22">
        <f t="shared" si="2"/>
        <v>0</v>
      </c>
      <c r="S8" s="19">
        <f t="shared" si="3"/>
        <v>-1</v>
      </c>
      <c r="T8" s="19">
        <f t="shared" si="4"/>
        <v>1</v>
      </c>
      <c r="U8" s="51">
        <f t="shared" si="5"/>
        <v>1</v>
      </c>
      <c r="V8" s="51">
        <f t="shared" si="6"/>
        <v>4</v>
      </c>
      <c r="W8" s="47">
        <f t="shared" si="7"/>
        <v>0</v>
      </c>
      <c r="X8" s="47">
        <f t="shared" si="8"/>
        <v>0</v>
      </c>
      <c r="Y8" s="17"/>
      <c r="Z8" s="17"/>
      <c r="AA8" s="17"/>
      <c r="AB8" s="17"/>
      <c r="AC8" s="17"/>
    </row>
    <row r="9" spans="1:29">
      <c r="A9" s="77"/>
      <c r="B9" s="80"/>
      <c r="C9" s="9">
        <v>5</v>
      </c>
      <c r="D9" s="9">
        <v>1</v>
      </c>
      <c r="E9" s="9">
        <v>5</v>
      </c>
      <c r="F9" s="9">
        <v>3.4</v>
      </c>
      <c r="G9" s="9">
        <v>1.5</v>
      </c>
      <c r="H9" s="9">
        <v>0.2</v>
      </c>
      <c r="I9" s="9">
        <v>0</v>
      </c>
      <c r="J9" s="31"/>
      <c r="K9" s="114"/>
      <c r="L9" s="110"/>
      <c r="M9" s="110"/>
      <c r="N9" s="110"/>
      <c r="O9" s="110"/>
      <c r="P9" s="100">
        <f t="shared" si="0"/>
        <v>-1.4767501926472777</v>
      </c>
      <c r="Q9" s="100">
        <f t="shared" si="1"/>
        <v>0.18591878538325934</v>
      </c>
      <c r="R9" s="22">
        <f t="shared" si="2"/>
        <v>0</v>
      </c>
      <c r="S9" s="19">
        <f t="shared" si="3"/>
        <v>0</v>
      </c>
      <c r="T9" s="19">
        <f t="shared" si="4"/>
        <v>0</v>
      </c>
      <c r="U9" s="51">
        <f t="shared" si="5"/>
        <v>0</v>
      </c>
      <c r="V9" s="51">
        <f t="shared" si="6"/>
        <v>4</v>
      </c>
      <c r="W9" s="47">
        <f>IF(R9=I9,1,0)</f>
        <v>1</v>
      </c>
      <c r="X9" s="47">
        <f t="shared" si="8"/>
        <v>1</v>
      </c>
      <c r="Y9" s="17"/>
      <c r="Z9" s="17"/>
      <c r="AA9" s="17"/>
      <c r="AB9" s="17"/>
      <c r="AC9" s="17"/>
    </row>
    <row r="10" spans="1:29">
      <c r="A10" s="77"/>
      <c r="B10" s="80"/>
      <c r="C10" s="9">
        <v>6</v>
      </c>
      <c r="D10" s="9">
        <v>1</v>
      </c>
      <c r="E10" s="9">
        <v>5.8</v>
      </c>
      <c r="F10" s="9">
        <v>4</v>
      </c>
      <c r="G10" s="9">
        <v>1.2</v>
      </c>
      <c r="H10" s="9">
        <v>0.2</v>
      </c>
      <c r="I10" s="9">
        <v>0</v>
      </c>
      <c r="J10" s="31"/>
      <c r="K10" s="114"/>
      <c r="L10" s="110"/>
      <c r="M10" s="110"/>
      <c r="N10" s="110"/>
      <c r="O10" s="110"/>
      <c r="P10" s="100">
        <f t="shared" si="0"/>
        <v>-1.9771462083279441</v>
      </c>
      <c r="Q10" s="100">
        <f t="shared" si="1"/>
        <v>0.12162338263980277</v>
      </c>
      <c r="R10" s="22">
        <f t="shared" si="2"/>
        <v>0</v>
      </c>
      <c r="S10" s="19">
        <f t="shared" si="3"/>
        <v>0</v>
      </c>
      <c r="T10" s="19">
        <f t="shared" si="4"/>
        <v>0</v>
      </c>
      <c r="U10" s="51">
        <f t="shared" si="5"/>
        <v>0</v>
      </c>
      <c r="V10" s="51">
        <f t="shared" si="6"/>
        <v>4</v>
      </c>
      <c r="W10" s="47">
        <f t="shared" si="7"/>
        <v>1</v>
      </c>
      <c r="X10" s="47">
        <f t="shared" si="8"/>
        <v>2</v>
      </c>
      <c r="Y10" s="17"/>
      <c r="Z10" s="17"/>
      <c r="AA10" s="17"/>
      <c r="AB10" s="17"/>
      <c r="AC10" s="17"/>
    </row>
    <row r="11" spans="1:29">
      <c r="A11" s="77"/>
      <c r="B11" s="80"/>
      <c r="C11" s="9">
        <v>7</v>
      </c>
      <c r="D11" s="9">
        <v>1</v>
      </c>
      <c r="E11" s="9">
        <v>5.4</v>
      </c>
      <c r="F11" s="9">
        <v>3.4</v>
      </c>
      <c r="G11" s="9">
        <v>1.7</v>
      </c>
      <c r="H11" s="9">
        <v>0.2</v>
      </c>
      <c r="I11" s="9">
        <v>0</v>
      </c>
      <c r="J11" s="31"/>
      <c r="K11" s="114"/>
      <c r="L11" s="110"/>
      <c r="M11" s="110"/>
      <c r="N11" s="110"/>
      <c r="O11" s="110"/>
      <c r="P11" s="100">
        <f t="shared" si="0"/>
        <v>-1.5601851092190568</v>
      </c>
      <c r="Q11" s="100">
        <f t="shared" si="1"/>
        <v>0.17362008665593118</v>
      </c>
      <c r="R11" s="22">
        <f t="shared" si="2"/>
        <v>0</v>
      </c>
      <c r="S11" s="19">
        <f t="shared" si="3"/>
        <v>0</v>
      </c>
      <c r="T11" s="19">
        <f t="shared" si="4"/>
        <v>0</v>
      </c>
      <c r="U11" s="51">
        <f t="shared" si="5"/>
        <v>0</v>
      </c>
      <c r="V11" s="51">
        <f t="shared" si="6"/>
        <v>4</v>
      </c>
      <c r="W11" s="47">
        <f t="shared" si="7"/>
        <v>1</v>
      </c>
      <c r="X11" s="47">
        <f t="shared" si="8"/>
        <v>3</v>
      </c>
      <c r="Y11" s="17"/>
      <c r="Z11" s="17"/>
      <c r="AA11" s="17"/>
      <c r="AB11" s="17"/>
      <c r="AC11" s="17"/>
    </row>
    <row r="12" spans="1:29">
      <c r="A12" s="77"/>
      <c r="B12" s="80"/>
      <c r="C12" s="9">
        <v>8</v>
      </c>
      <c r="D12" s="9">
        <v>1</v>
      </c>
      <c r="E12" s="9">
        <v>6.6</v>
      </c>
      <c r="F12" s="9">
        <v>3</v>
      </c>
      <c r="G12" s="9">
        <v>4.4000000000000004</v>
      </c>
      <c r="H12" s="9">
        <v>1.4</v>
      </c>
      <c r="I12" s="9">
        <v>1</v>
      </c>
      <c r="J12" s="31"/>
      <c r="K12" s="114"/>
      <c r="L12" s="110"/>
      <c r="M12" s="110"/>
      <c r="N12" s="110"/>
      <c r="O12" s="110"/>
      <c r="P12" s="100">
        <f t="shared" si="0"/>
        <v>-0.41543491463081772</v>
      </c>
      <c r="Q12" s="100">
        <f t="shared" si="1"/>
        <v>0.39760964936734511</v>
      </c>
      <c r="R12" s="22">
        <f t="shared" si="2"/>
        <v>0</v>
      </c>
      <c r="S12" s="19">
        <f t="shared" si="3"/>
        <v>-1</v>
      </c>
      <c r="T12" s="19">
        <f t="shared" si="4"/>
        <v>1</v>
      </c>
      <c r="U12" s="51">
        <f t="shared" si="5"/>
        <v>1</v>
      </c>
      <c r="V12" s="51">
        <f t="shared" si="6"/>
        <v>5</v>
      </c>
      <c r="W12" s="47">
        <f t="shared" si="7"/>
        <v>0</v>
      </c>
      <c r="X12" s="47">
        <f t="shared" si="8"/>
        <v>3</v>
      </c>
      <c r="Y12" s="17"/>
      <c r="Z12" s="17"/>
      <c r="AA12" s="17"/>
      <c r="AB12" s="17"/>
      <c r="AC12" s="17"/>
    </row>
    <row r="13" spans="1:29">
      <c r="A13" s="77"/>
      <c r="B13" s="80"/>
      <c r="C13" s="9">
        <v>9</v>
      </c>
      <c r="D13" s="9">
        <v>1</v>
      </c>
      <c r="E13" s="9">
        <v>5.7</v>
      </c>
      <c r="F13" s="9">
        <v>3.8</v>
      </c>
      <c r="G13" s="9">
        <v>1.7</v>
      </c>
      <c r="H13" s="9">
        <v>0.3</v>
      </c>
      <c r="I13" s="9">
        <v>0</v>
      </c>
      <c r="J13" s="31"/>
      <c r="K13" s="114"/>
      <c r="L13" s="110"/>
      <c r="M13" s="110"/>
      <c r="N13" s="110"/>
      <c r="O13" s="110"/>
      <c r="P13" s="100">
        <f t="shared" si="0"/>
        <v>-1.6840950927639926</v>
      </c>
      <c r="Q13" s="100">
        <f t="shared" si="1"/>
        <v>0.15655397224628292</v>
      </c>
      <c r="R13" s="22">
        <f t="shared" si="2"/>
        <v>0</v>
      </c>
      <c r="S13" s="19">
        <f t="shared" si="3"/>
        <v>0</v>
      </c>
      <c r="T13" s="19">
        <f t="shared" si="4"/>
        <v>0</v>
      </c>
      <c r="U13" s="51">
        <f t="shared" si="5"/>
        <v>0</v>
      </c>
      <c r="V13" s="51">
        <f t="shared" si="6"/>
        <v>5</v>
      </c>
      <c r="W13" s="47">
        <f t="shared" si="7"/>
        <v>1</v>
      </c>
      <c r="X13" s="47">
        <f t="shared" si="8"/>
        <v>4</v>
      </c>
      <c r="Y13" s="17"/>
      <c r="Z13" s="17"/>
      <c r="AA13" s="17"/>
      <c r="AB13" s="17"/>
      <c r="AC13" s="17"/>
    </row>
    <row r="14" spans="1:29">
      <c r="A14" s="77"/>
      <c r="B14" s="80"/>
      <c r="C14" s="9">
        <v>10</v>
      </c>
      <c r="D14" s="9">
        <v>1</v>
      </c>
      <c r="E14" s="9">
        <v>4.5999999999999996</v>
      </c>
      <c r="F14" s="9">
        <v>3.6</v>
      </c>
      <c r="G14" s="9">
        <v>1</v>
      </c>
      <c r="H14" s="9">
        <v>0.2</v>
      </c>
      <c r="I14" s="9">
        <v>0</v>
      </c>
      <c r="J14" s="31"/>
      <c r="K14" s="114"/>
      <c r="L14" s="110"/>
      <c r="M14" s="110"/>
      <c r="N14" s="110"/>
      <c r="O14" s="110"/>
      <c r="P14" s="100">
        <f t="shared" si="0"/>
        <v>-1.5278598933609395</v>
      </c>
      <c r="Q14" s="100">
        <f t="shared" si="1"/>
        <v>0.17830702473773721</v>
      </c>
      <c r="R14" s="22">
        <f t="shared" si="2"/>
        <v>0</v>
      </c>
      <c r="S14" s="19">
        <f t="shared" si="3"/>
        <v>0</v>
      </c>
      <c r="T14" s="19">
        <f t="shared" si="4"/>
        <v>0</v>
      </c>
      <c r="U14" s="51">
        <f t="shared" si="5"/>
        <v>0</v>
      </c>
      <c r="V14" s="51">
        <f t="shared" si="6"/>
        <v>5</v>
      </c>
      <c r="W14" s="47">
        <f t="shared" si="7"/>
        <v>1</v>
      </c>
      <c r="X14" s="47">
        <f t="shared" si="8"/>
        <v>5</v>
      </c>
      <c r="Y14" s="17"/>
      <c r="Z14" s="17"/>
      <c r="AA14" s="17"/>
      <c r="AB14" s="17"/>
      <c r="AC14" s="17"/>
    </row>
    <row r="15" spans="1:29">
      <c r="A15" s="77"/>
      <c r="B15" s="80"/>
      <c r="C15" s="9">
        <v>11</v>
      </c>
      <c r="D15" s="9">
        <v>1</v>
      </c>
      <c r="E15" s="9">
        <v>4.4000000000000004</v>
      </c>
      <c r="F15" s="9">
        <v>3.2</v>
      </c>
      <c r="G15" s="9">
        <v>1.3</v>
      </c>
      <c r="H15" s="9">
        <v>0.2</v>
      </c>
      <c r="I15" s="9">
        <v>0</v>
      </c>
      <c r="J15" s="31"/>
      <c r="K15" s="114"/>
      <c r="L15" s="110"/>
      <c r="M15" s="110"/>
      <c r="N15" s="110"/>
      <c r="O15" s="110"/>
      <c r="P15" s="100">
        <f t="shared" si="0"/>
        <v>-1.2871608698233823</v>
      </c>
      <c r="Q15" s="100">
        <f t="shared" si="1"/>
        <v>0.21633375072655361</v>
      </c>
      <c r="R15" s="22">
        <f t="shared" si="2"/>
        <v>0</v>
      </c>
      <c r="S15" s="19">
        <f t="shared" si="3"/>
        <v>0</v>
      </c>
      <c r="T15" s="19">
        <f t="shared" si="4"/>
        <v>0</v>
      </c>
      <c r="U15" s="51">
        <f t="shared" si="5"/>
        <v>0</v>
      </c>
      <c r="V15" s="51">
        <f t="shared" si="6"/>
        <v>5</v>
      </c>
      <c r="W15" s="47">
        <f t="shared" si="7"/>
        <v>1</v>
      </c>
      <c r="X15" s="47">
        <f t="shared" si="8"/>
        <v>6</v>
      </c>
      <c r="Y15" s="17"/>
      <c r="Z15" s="17"/>
      <c r="AA15" s="17"/>
      <c r="AB15" s="17"/>
      <c r="AC15" s="17"/>
    </row>
    <row r="16" spans="1:29">
      <c r="A16" s="77"/>
      <c r="B16" s="80"/>
      <c r="C16" s="9">
        <v>12</v>
      </c>
      <c r="D16" s="9">
        <v>1</v>
      </c>
      <c r="E16" s="9">
        <v>6.6</v>
      </c>
      <c r="F16" s="9">
        <v>2.9</v>
      </c>
      <c r="G16" s="9">
        <v>4.5999999999999996</v>
      </c>
      <c r="H16" s="9">
        <v>1.3</v>
      </c>
      <c r="I16" s="9">
        <v>1</v>
      </c>
      <c r="J16" s="31"/>
      <c r="K16" s="114"/>
      <c r="L16" s="110"/>
      <c r="M16" s="110"/>
      <c r="N16" s="110"/>
      <c r="O16" s="110"/>
      <c r="P16" s="100">
        <f t="shared" si="0"/>
        <v>-0.38064887114484369</v>
      </c>
      <c r="Q16" s="100">
        <f t="shared" si="1"/>
        <v>0.40597040677319673</v>
      </c>
      <c r="R16" s="22">
        <f t="shared" si="2"/>
        <v>0</v>
      </c>
      <c r="S16" s="19">
        <f t="shared" si="3"/>
        <v>-1</v>
      </c>
      <c r="T16" s="19">
        <f t="shared" si="4"/>
        <v>1</v>
      </c>
      <c r="U16" s="51">
        <f t="shared" si="5"/>
        <v>1</v>
      </c>
      <c r="V16" s="51">
        <f t="shared" si="6"/>
        <v>6</v>
      </c>
      <c r="W16" s="47">
        <f t="shared" si="7"/>
        <v>0</v>
      </c>
      <c r="X16" s="47">
        <f t="shared" si="8"/>
        <v>6</v>
      </c>
      <c r="Y16" s="17"/>
      <c r="Z16" s="17"/>
      <c r="AA16" s="17"/>
      <c r="AB16" s="17"/>
      <c r="AC16" s="17"/>
    </row>
    <row r="17" spans="1:29">
      <c r="A17" s="77"/>
      <c r="B17" s="80"/>
      <c r="C17" s="9">
        <v>13</v>
      </c>
      <c r="D17" s="9">
        <v>1</v>
      </c>
      <c r="E17" s="9">
        <v>5</v>
      </c>
      <c r="F17" s="9">
        <v>3.3</v>
      </c>
      <c r="G17" s="9">
        <v>1.4</v>
      </c>
      <c r="H17" s="9">
        <v>0.2</v>
      </c>
      <c r="I17" s="9">
        <v>0</v>
      </c>
      <c r="J17" s="31"/>
      <c r="K17" s="114"/>
      <c r="L17" s="110"/>
      <c r="M17" s="110"/>
      <c r="N17" s="110"/>
      <c r="O17" s="110"/>
      <c r="P17" s="100">
        <f t="shared" si="0"/>
        <v>-1.4971124706535739</v>
      </c>
      <c r="Q17" s="100">
        <f t="shared" si="1"/>
        <v>0.18285658354832221</v>
      </c>
      <c r="R17" s="22">
        <f t="shared" si="2"/>
        <v>0</v>
      </c>
      <c r="S17" s="19">
        <f t="shared" si="3"/>
        <v>0</v>
      </c>
      <c r="T17" s="19">
        <f t="shared" si="4"/>
        <v>0</v>
      </c>
      <c r="U17" s="51">
        <f t="shared" si="5"/>
        <v>0</v>
      </c>
      <c r="V17" s="51">
        <f t="shared" si="6"/>
        <v>6</v>
      </c>
      <c r="W17" s="47">
        <f t="shared" si="7"/>
        <v>1</v>
      </c>
      <c r="X17" s="47">
        <f t="shared" si="8"/>
        <v>7</v>
      </c>
      <c r="Y17" s="17"/>
      <c r="Z17" s="17"/>
      <c r="AA17" s="17"/>
      <c r="AB17" s="17"/>
      <c r="AC17" s="17"/>
    </row>
    <row r="18" spans="1:29">
      <c r="A18" s="77"/>
      <c r="B18" s="80"/>
      <c r="C18" s="9">
        <v>14</v>
      </c>
      <c r="D18" s="9">
        <v>1</v>
      </c>
      <c r="E18" s="9">
        <v>4.4000000000000004</v>
      </c>
      <c r="F18" s="9">
        <v>3</v>
      </c>
      <c r="G18" s="9">
        <v>1.3</v>
      </c>
      <c r="H18" s="9">
        <v>0.2</v>
      </c>
      <c r="I18" s="9">
        <v>0</v>
      </c>
      <c r="J18" s="31"/>
      <c r="K18" s="114"/>
      <c r="L18" s="110"/>
      <c r="M18" s="110"/>
      <c r="N18" s="110"/>
      <c r="O18" s="110"/>
      <c r="P18" s="100">
        <f t="shared" si="0"/>
        <v>-1.2577777565167618</v>
      </c>
      <c r="Q18" s="100">
        <f t="shared" si="1"/>
        <v>0.22135667625359953</v>
      </c>
      <c r="R18" s="22">
        <f t="shared" si="2"/>
        <v>0</v>
      </c>
      <c r="S18" s="19">
        <f t="shared" si="3"/>
        <v>0</v>
      </c>
      <c r="T18" s="19">
        <f t="shared" si="4"/>
        <v>0</v>
      </c>
      <c r="U18" s="51">
        <f t="shared" si="5"/>
        <v>0</v>
      </c>
      <c r="V18" s="51">
        <f t="shared" si="6"/>
        <v>6</v>
      </c>
      <c r="W18" s="47">
        <f t="shared" si="7"/>
        <v>1</v>
      </c>
      <c r="X18" s="47">
        <f t="shared" si="8"/>
        <v>8</v>
      </c>
      <c r="Y18" s="17"/>
      <c r="Z18" s="17"/>
      <c r="AA18" s="17"/>
      <c r="AB18" s="17"/>
      <c r="AC18" s="17"/>
    </row>
    <row r="19" spans="1:29">
      <c r="A19" s="77"/>
      <c r="B19" s="80"/>
      <c r="C19" s="9">
        <v>15</v>
      </c>
      <c r="D19" s="9">
        <v>1</v>
      </c>
      <c r="E19" s="9">
        <v>5.4</v>
      </c>
      <c r="F19" s="9">
        <v>3.7</v>
      </c>
      <c r="G19" s="9">
        <v>1.5</v>
      </c>
      <c r="H19" s="9">
        <v>0.2</v>
      </c>
      <c r="I19" s="9">
        <v>0</v>
      </c>
      <c r="J19" s="31"/>
      <c r="K19" s="114"/>
      <c r="L19" s="110"/>
      <c r="M19" s="110"/>
      <c r="N19" s="110"/>
      <c r="O19" s="110"/>
      <c r="P19" s="100">
        <f t="shared" si="0"/>
        <v>-1.674367448498201</v>
      </c>
      <c r="Q19" s="100">
        <f t="shared" si="1"/>
        <v>0.15784275289221186</v>
      </c>
      <c r="R19" s="22">
        <f t="shared" si="2"/>
        <v>0</v>
      </c>
      <c r="S19" s="19">
        <f t="shared" si="3"/>
        <v>0</v>
      </c>
      <c r="T19" s="19">
        <f t="shared" si="4"/>
        <v>0</v>
      </c>
      <c r="U19" s="51">
        <f t="shared" si="5"/>
        <v>0</v>
      </c>
      <c r="V19" s="51">
        <f t="shared" si="6"/>
        <v>6</v>
      </c>
      <c r="W19" s="47">
        <f t="shared" si="7"/>
        <v>1</v>
      </c>
      <c r="X19" s="47">
        <f t="shared" si="8"/>
        <v>9</v>
      </c>
      <c r="Y19" s="17"/>
      <c r="Z19" s="17"/>
      <c r="AA19" s="17"/>
      <c r="AB19" s="17"/>
      <c r="AC19" s="17"/>
    </row>
    <row r="20" spans="1:29">
      <c r="A20" s="77"/>
      <c r="B20" s="80"/>
      <c r="C20" s="9">
        <v>16</v>
      </c>
      <c r="D20" s="9">
        <v>1</v>
      </c>
      <c r="E20" s="9">
        <v>5</v>
      </c>
      <c r="F20" s="9">
        <v>2.2999999999999998</v>
      </c>
      <c r="G20" s="9">
        <v>3.3</v>
      </c>
      <c r="H20" s="9">
        <v>1</v>
      </c>
      <c r="I20" s="9">
        <v>1</v>
      </c>
      <c r="J20" s="31"/>
      <c r="K20" s="114"/>
      <c r="L20" s="110"/>
      <c r="M20" s="110"/>
      <c r="N20" s="110"/>
      <c r="O20" s="110"/>
      <c r="P20" s="100">
        <f t="shared" si="0"/>
        <v>-0.28406858569554827</v>
      </c>
      <c r="Q20" s="100">
        <f t="shared" si="1"/>
        <v>0.42945659160647964</v>
      </c>
      <c r="R20" s="22">
        <f t="shared" si="2"/>
        <v>0</v>
      </c>
      <c r="S20" s="19">
        <f t="shared" si="3"/>
        <v>-1</v>
      </c>
      <c r="T20" s="19">
        <f t="shared" si="4"/>
        <v>1</v>
      </c>
      <c r="U20" s="51">
        <f t="shared" si="5"/>
        <v>1</v>
      </c>
      <c r="V20" s="51">
        <f t="shared" si="6"/>
        <v>7</v>
      </c>
      <c r="W20" s="47">
        <f t="shared" si="7"/>
        <v>0</v>
      </c>
      <c r="X20" s="47">
        <f t="shared" si="8"/>
        <v>9</v>
      </c>
      <c r="Y20" s="17"/>
      <c r="Z20" s="17"/>
      <c r="AA20" s="17"/>
      <c r="AB20" s="17"/>
      <c r="AC20" s="17"/>
    </row>
    <row r="21" spans="1:29">
      <c r="A21" s="77"/>
      <c r="B21" s="80"/>
      <c r="C21" s="9">
        <v>17</v>
      </c>
      <c r="D21" s="9">
        <v>1</v>
      </c>
      <c r="E21" s="9">
        <v>5.6</v>
      </c>
      <c r="F21" s="9">
        <v>2.5</v>
      </c>
      <c r="G21" s="9">
        <v>3.9</v>
      </c>
      <c r="H21" s="9">
        <v>1.1000000000000001</v>
      </c>
      <c r="I21" s="9">
        <v>1</v>
      </c>
      <c r="J21" s="31"/>
      <c r="K21" s="114"/>
      <c r="L21" s="110"/>
      <c r="M21" s="110"/>
      <c r="N21" s="110"/>
      <c r="O21" s="110"/>
      <c r="P21" s="100">
        <f t="shared" si="0"/>
        <v>-0.28342938739446755</v>
      </c>
      <c r="Q21" s="100">
        <f t="shared" si="1"/>
        <v>0.42961321735003705</v>
      </c>
      <c r="R21" s="22">
        <f t="shared" si="2"/>
        <v>0</v>
      </c>
      <c r="S21" s="19">
        <f t="shared" si="3"/>
        <v>-1</v>
      </c>
      <c r="T21" s="19">
        <f t="shared" si="4"/>
        <v>1</v>
      </c>
      <c r="U21" s="51">
        <f t="shared" si="5"/>
        <v>1</v>
      </c>
      <c r="V21" s="51">
        <f t="shared" si="6"/>
        <v>8</v>
      </c>
      <c r="W21" s="47">
        <f t="shared" si="7"/>
        <v>0</v>
      </c>
      <c r="X21" s="47">
        <f t="shared" si="8"/>
        <v>9</v>
      </c>
      <c r="Y21" s="17"/>
      <c r="Z21" s="17"/>
      <c r="AA21" s="17"/>
      <c r="AB21" s="17"/>
      <c r="AC21" s="17"/>
    </row>
    <row r="22" spans="1:29">
      <c r="A22" s="77"/>
      <c r="B22" s="80"/>
      <c r="C22" s="9">
        <v>18</v>
      </c>
      <c r="D22" s="9">
        <v>1</v>
      </c>
      <c r="E22" s="9">
        <v>5.2</v>
      </c>
      <c r="F22" s="9">
        <v>3.4</v>
      </c>
      <c r="G22" s="9">
        <v>1.4</v>
      </c>
      <c r="H22" s="9">
        <v>0.2</v>
      </c>
      <c r="I22" s="9">
        <v>0</v>
      </c>
      <c r="J22" s="31"/>
      <c r="K22" s="114"/>
      <c r="L22" s="110"/>
      <c r="M22" s="110"/>
      <c r="N22" s="110"/>
      <c r="O22" s="110"/>
      <c r="P22" s="100">
        <f t="shared" si="0"/>
        <v>-1.5885753202523807</v>
      </c>
      <c r="Q22" s="100">
        <f t="shared" si="1"/>
        <v>0.16958443381429</v>
      </c>
      <c r="R22" s="22">
        <f t="shared" si="2"/>
        <v>0</v>
      </c>
      <c r="S22" s="19">
        <f t="shared" si="3"/>
        <v>0</v>
      </c>
      <c r="T22" s="19">
        <f t="shared" si="4"/>
        <v>0</v>
      </c>
      <c r="U22" s="51">
        <f t="shared" si="5"/>
        <v>0</v>
      </c>
      <c r="V22" s="51">
        <f t="shared" si="6"/>
        <v>8</v>
      </c>
      <c r="W22" s="47">
        <f t="shared" si="7"/>
        <v>1</v>
      </c>
      <c r="X22" s="47">
        <f t="shared" si="8"/>
        <v>10</v>
      </c>
      <c r="Y22" s="17"/>
      <c r="Z22" s="17"/>
      <c r="AA22" s="17"/>
      <c r="AB22" s="17"/>
      <c r="AC22" s="17"/>
    </row>
    <row r="23" spans="1:29">
      <c r="A23" s="77"/>
      <c r="B23" s="80"/>
      <c r="C23" s="9">
        <v>19</v>
      </c>
      <c r="D23" s="9">
        <v>1</v>
      </c>
      <c r="E23" s="9">
        <v>6.3</v>
      </c>
      <c r="F23" s="9">
        <v>3.3</v>
      </c>
      <c r="G23" s="9">
        <v>4.7</v>
      </c>
      <c r="H23" s="9">
        <v>1.6</v>
      </c>
      <c r="I23" s="9">
        <v>1</v>
      </c>
      <c r="J23" s="31"/>
      <c r="K23" s="114"/>
      <c r="L23" s="110"/>
      <c r="M23" s="110"/>
      <c r="N23" s="110"/>
      <c r="O23" s="110"/>
      <c r="P23" s="100">
        <f t="shared" si="0"/>
        <v>-0.13916477622058554</v>
      </c>
      <c r="Q23" s="100">
        <f t="shared" si="1"/>
        <v>0.46526484702291204</v>
      </c>
      <c r="R23" s="22">
        <f t="shared" si="2"/>
        <v>0</v>
      </c>
      <c r="S23" s="19">
        <f t="shared" si="3"/>
        <v>-1</v>
      </c>
      <c r="T23" s="19">
        <f t="shared" si="4"/>
        <v>1</v>
      </c>
      <c r="U23" s="51">
        <f t="shared" si="5"/>
        <v>1</v>
      </c>
      <c r="V23" s="51">
        <f t="shared" si="6"/>
        <v>9</v>
      </c>
      <c r="W23" s="47">
        <f t="shared" si="7"/>
        <v>0</v>
      </c>
      <c r="X23" s="47">
        <f t="shared" si="8"/>
        <v>10</v>
      </c>
      <c r="Y23" s="17"/>
      <c r="Z23" s="17"/>
      <c r="AA23" s="17"/>
      <c r="AB23" s="17"/>
      <c r="AC23" s="17"/>
    </row>
    <row r="24" spans="1:29" ht="15" thickBot="1">
      <c r="A24" s="78"/>
      <c r="B24" s="81"/>
      <c r="C24" s="56">
        <v>20</v>
      </c>
      <c r="D24" s="56">
        <v>1</v>
      </c>
      <c r="E24" s="56">
        <v>5.4</v>
      </c>
      <c r="F24" s="56">
        <v>3</v>
      </c>
      <c r="G24" s="56">
        <v>4.5</v>
      </c>
      <c r="H24" s="56">
        <v>1.5</v>
      </c>
      <c r="I24" s="56">
        <v>1</v>
      </c>
      <c r="J24" s="35"/>
      <c r="K24" s="114"/>
      <c r="L24" s="110"/>
      <c r="M24" s="110"/>
      <c r="N24" s="110"/>
      <c r="O24" s="110"/>
      <c r="P24" s="100">
        <f t="shared" si="0"/>
        <v>0.13025986018831481</v>
      </c>
      <c r="Q24" s="100">
        <f t="shared" si="1"/>
        <v>0.5325189971823987</v>
      </c>
      <c r="R24" s="22">
        <f t="shared" si="2"/>
        <v>1</v>
      </c>
      <c r="S24" s="19">
        <f t="shared" si="3"/>
        <v>0</v>
      </c>
      <c r="T24" s="19">
        <f t="shared" si="4"/>
        <v>0</v>
      </c>
      <c r="U24" s="57">
        <f t="shared" si="5"/>
        <v>0</v>
      </c>
      <c r="V24" s="57">
        <f t="shared" si="6"/>
        <v>9</v>
      </c>
      <c r="W24" s="58">
        <f t="shared" si="7"/>
        <v>1</v>
      </c>
      <c r="X24" s="58">
        <f>X23+W24</f>
        <v>11</v>
      </c>
      <c r="Y24" s="17"/>
      <c r="Z24" s="17"/>
      <c r="AA24" s="17"/>
      <c r="AB24" s="17"/>
      <c r="AC24" s="17"/>
    </row>
    <row r="25" spans="1:29">
      <c r="A25" s="76" t="s">
        <v>33</v>
      </c>
      <c r="B25" s="79" t="s">
        <v>39</v>
      </c>
      <c r="C25" s="59">
        <v>1</v>
      </c>
      <c r="D25" s="60">
        <v>1</v>
      </c>
      <c r="E25" s="60">
        <v>4.9000000000000004</v>
      </c>
      <c r="F25" s="60">
        <v>2.4</v>
      </c>
      <c r="G25" s="60">
        <v>3.3</v>
      </c>
      <c r="H25" s="60">
        <v>1</v>
      </c>
      <c r="I25" s="60">
        <v>1</v>
      </c>
      <c r="J25" s="27"/>
      <c r="K25" s="114">
        <f>Training!K165</f>
        <v>0.24395297743485506</v>
      </c>
      <c r="L25" s="110">
        <f>Training!L165</f>
        <v>-0.42674874818665109</v>
      </c>
      <c r="M25" s="110">
        <f>Training!M165</f>
        <v>-0.53749165684700451</v>
      </c>
      <c r="N25" s="110">
        <f>Training!N165</f>
        <v>1.038027680915653</v>
      </c>
      <c r="O25" s="110">
        <f>Training!O165</f>
        <v>0.79586932988460646</v>
      </c>
      <c r="P25" s="100">
        <f>(D25*K25)+(L25*E25)+(M25*F25)+(N25*G25)+(H25*O25)</f>
        <v>1.0842648117937146</v>
      </c>
      <c r="Q25" s="100">
        <f>1/(1+EXP(-P25))</f>
        <v>0.74730021060707996</v>
      </c>
      <c r="R25" s="22">
        <f>IF(Q25&lt;0.5, 0, 1)</f>
        <v>1</v>
      </c>
      <c r="S25" s="19">
        <f>R25-I25</f>
        <v>0</v>
      </c>
      <c r="T25" s="19">
        <f>S25^2</f>
        <v>0</v>
      </c>
      <c r="U25" s="54">
        <f t="shared" si="5"/>
        <v>0</v>
      </c>
      <c r="V25" s="54">
        <f>U25</f>
        <v>0</v>
      </c>
      <c r="W25" s="55">
        <f t="shared" si="7"/>
        <v>1</v>
      </c>
      <c r="X25" s="55">
        <f>W25</f>
        <v>1</v>
      </c>
      <c r="Y25" s="17"/>
      <c r="Z25" s="17"/>
      <c r="AA25" s="17"/>
      <c r="AB25" s="17"/>
      <c r="AC25" s="17"/>
    </row>
    <row r="26" spans="1:29">
      <c r="A26" s="77"/>
      <c r="B26" s="80"/>
      <c r="C26" s="13">
        <v>2</v>
      </c>
      <c r="D26" s="11">
        <v>1</v>
      </c>
      <c r="E26" s="11">
        <v>6.7</v>
      </c>
      <c r="F26" s="11">
        <v>3</v>
      </c>
      <c r="G26" s="11">
        <v>5</v>
      </c>
      <c r="H26" s="11">
        <v>1.7</v>
      </c>
      <c r="I26" s="11">
        <v>1</v>
      </c>
      <c r="J26" s="31"/>
      <c r="K26" s="114"/>
      <c r="L26" s="110"/>
      <c r="M26" s="110"/>
      <c r="N26" s="110"/>
      <c r="O26" s="110"/>
      <c r="P26" s="100">
        <f>(D26*$K$25)+(E26*$L$25)+(F26*$M$25)+(G26*$N$25)+(H26*$O$25)</f>
        <v>2.3153776594253754</v>
      </c>
      <c r="Q26" s="100">
        <f t="shared" ref="Q26:Q89" si="9">1/(1+EXP(-P26))</f>
        <v>0.91014262766071607</v>
      </c>
      <c r="R26" s="22">
        <f t="shared" ref="R26:R89" si="10">IF(Q26&lt;0.5, 0, 1)</f>
        <v>1</v>
      </c>
      <c r="S26" s="19">
        <f>R26-I26</f>
        <v>0</v>
      </c>
      <c r="T26" s="19">
        <f t="shared" ref="T26:T89" si="11">S26^2</f>
        <v>0</v>
      </c>
      <c r="U26" s="51">
        <f t="shared" si="5"/>
        <v>0</v>
      </c>
      <c r="V26" s="51">
        <f t="shared" si="6"/>
        <v>0</v>
      </c>
      <c r="W26" s="47">
        <f t="shared" si="7"/>
        <v>1</v>
      </c>
      <c r="X26" s="47">
        <f t="shared" si="8"/>
        <v>2</v>
      </c>
      <c r="Y26" s="17"/>
      <c r="Z26" s="17"/>
      <c r="AA26" s="17"/>
      <c r="AB26" s="17"/>
      <c r="AC26" s="17"/>
    </row>
    <row r="27" spans="1:29">
      <c r="A27" s="77"/>
      <c r="B27" s="80"/>
      <c r="C27" s="13">
        <v>3</v>
      </c>
      <c r="D27" s="11">
        <v>1</v>
      </c>
      <c r="E27" s="11">
        <v>6.1</v>
      </c>
      <c r="F27" s="11">
        <v>2.9</v>
      </c>
      <c r="G27" s="11">
        <v>4.7</v>
      </c>
      <c r="H27" s="11">
        <v>1.4</v>
      </c>
      <c r="I27" s="11">
        <v>1</v>
      </c>
      <c r="J27" s="31"/>
      <c r="K27" s="114"/>
      <c r="L27" s="110"/>
      <c r="M27" s="110"/>
      <c r="N27" s="110"/>
      <c r="O27" s="110"/>
      <c r="P27" s="100">
        <f t="shared" ref="P27:P44" si="12">(D27*$K$25)+(E27*$L$25)+(F27*$M$25)+(G27*$N$25)+(H27*$O$25)</f>
        <v>2.0750069707819883</v>
      </c>
      <c r="Q27" s="100">
        <f t="shared" ref="Q27:Q44" si="13">1/(1+EXP(-P27))</f>
        <v>0.88845015066864308</v>
      </c>
      <c r="R27" s="22">
        <f t="shared" ref="R27:R44" si="14">IF(Q27&lt;0.5, 0, 1)</f>
        <v>1</v>
      </c>
      <c r="S27" s="19">
        <f t="shared" ref="S27:S44" si="15">R27-I27</f>
        <v>0</v>
      </c>
      <c r="T27" s="19">
        <f t="shared" ref="T27:T44" si="16">S27^2</f>
        <v>0</v>
      </c>
      <c r="U27" s="51">
        <f t="shared" si="5"/>
        <v>0</v>
      </c>
      <c r="V27" s="51">
        <f t="shared" si="6"/>
        <v>0</v>
      </c>
      <c r="W27" s="47">
        <f t="shared" si="7"/>
        <v>1</v>
      </c>
      <c r="X27" s="47">
        <f t="shared" si="8"/>
        <v>3</v>
      </c>
      <c r="Y27" s="17"/>
      <c r="Z27" s="17"/>
      <c r="AA27" s="17"/>
      <c r="AB27" s="17"/>
      <c r="AC27" s="17"/>
    </row>
    <row r="28" spans="1:29">
      <c r="A28" s="77"/>
      <c r="B28" s="80"/>
      <c r="C28" s="13">
        <v>4</v>
      </c>
      <c r="D28" s="11">
        <v>1</v>
      </c>
      <c r="E28" s="11">
        <v>6.4</v>
      </c>
      <c r="F28" s="11">
        <v>3.2</v>
      </c>
      <c r="G28" s="11">
        <v>4.5</v>
      </c>
      <c r="H28" s="11">
        <v>1.5</v>
      </c>
      <c r="I28" s="11">
        <v>1</v>
      </c>
      <c r="J28" s="31"/>
      <c r="K28" s="114"/>
      <c r="L28" s="110"/>
      <c r="M28" s="110"/>
      <c r="N28" s="110"/>
      <c r="O28" s="110"/>
      <c r="P28" s="100">
        <f t="shared" si="12"/>
        <v>1.6577162460772215</v>
      </c>
      <c r="Q28" s="100">
        <f t="shared" si="13"/>
        <v>0.83993119800567906</v>
      </c>
      <c r="R28" s="22">
        <f t="shared" si="14"/>
        <v>1</v>
      </c>
      <c r="S28" s="19">
        <f t="shared" si="15"/>
        <v>0</v>
      </c>
      <c r="T28" s="19">
        <f t="shared" si="16"/>
        <v>0</v>
      </c>
      <c r="U28" s="51">
        <f t="shared" si="5"/>
        <v>0</v>
      </c>
      <c r="V28" s="51">
        <f t="shared" si="6"/>
        <v>0</v>
      </c>
      <c r="W28" s="47">
        <f>IF(R28=I28,1,0)</f>
        <v>1</v>
      </c>
      <c r="X28" s="47">
        <f t="shared" si="8"/>
        <v>4</v>
      </c>
      <c r="Y28" s="17"/>
      <c r="Z28" s="17"/>
      <c r="AA28" s="17"/>
      <c r="AB28" s="17"/>
      <c r="AC28" s="17"/>
    </row>
    <row r="29" spans="1:29">
      <c r="A29" s="77"/>
      <c r="B29" s="80"/>
      <c r="C29" s="13">
        <v>5</v>
      </c>
      <c r="D29" s="11">
        <v>1</v>
      </c>
      <c r="E29" s="11">
        <v>5</v>
      </c>
      <c r="F29" s="11">
        <v>3.4</v>
      </c>
      <c r="G29" s="11">
        <v>1.5</v>
      </c>
      <c r="H29" s="11">
        <v>0.2</v>
      </c>
      <c r="I29" s="11">
        <v>0</v>
      </c>
      <c r="J29" s="31"/>
      <c r="K29" s="114"/>
      <c r="L29" s="110"/>
      <c r="M29" s="110"/>
      <c r="N29" s="110"/>
      <c r="O29" s="110"/>
      <c r="P29" s="100">
        <f t="shared" si="12"/>
        <v>-2.0010470094278152</v>
      </c>
      <c r="Q29" s="100">
        <f t="shared" si="13"/>
        <v>0.11909303656950281</v>
      </c>
      <c r="R29" s="22">
        <f t="shared" si="14"/>
        <v>0</v>
      </c>
      <c r="S29" s="19">
        <f t="shared" si="15"/>
        <v>0</v>
      </c>
      <c r="T29" s="19">
        <f t="shared" si="16"/>
        <v>0</v>
      </c>
      <c r="U29" s="51">
        <f t="shared" si="5"/>
        <v>0</v>
      </c>
      <c r="V29" s="51">
        <f t="shared" si="6"/>
        <v>0</v>
      </c>
      <c r="W29" s="47">
        <f>IF(R29=I29,1,0)</f>
        <v>1</v>
      </c>
      <c r="X29" s="47">
        <f t="shared" si="8"/>
        <v>5</v>
      </c>
      <c r="Y29" s="17"/>
      <c r="Z29" s="17"/>
      <c r="AA29" s="17"/>
      <c r="AB29" s="17"/>
      <c r="AC29" s="17"/>
    </row>
    <row r="30" spans="1:29">
      <c r="A30" s="77"/>
      <c r="B30" s="80"/>
      <c r="C30" s="13">
        <v>6</v>
      </c>
      <c r="D30" s="11">
        <v>1</v>
      </c>
      <c r="E30" s="11">
        <v>5.8</v>
      </c>
      <c r="F30" s="11">
        <v>4</v>
      </c>
      <c r="G30" s="11">
        <v>1.2</v>
      </c>
      <c r="H30" s="11">
        <v>0.2</v>
      </c>
      <c r="I30" s="11">
        <v>0</v>
      </c>
      <c r="J30" s="31"/>
      <c r="K30" s="114"/>
      <c r="L30" s="110"/>
      <c r="M30" s="110"/>
      <c r="N30" s="110"/>
      <c r="O30" s="110"/>
      <c r="P30" s="100">
        <f t="shared" si="12"/>
        <v>-2.9763493063600346</v>
      </c>
      <c r="Q30" s="100">
        <f t="shared" si="13"/>
        <v>4.8505841828324299E-2</v>
      </c>
      <c r="R30" s="22">
        <f t="shared" si="14"/>
        <v>0</v>
      </c>
      <c r="S30" s="19">
        <f t="shared" si="15"/>
        <v>0</v>
      </c>
      <c r="T30" s="19">
        <f t="shared" si="16"/>
        <v>0</v>
      </c>
      <c r="U30" s="51">
        <f t="shared" si="5"/>
        <v>0</v>
      </c>
      <c r="V30" s="51">
        <f t="shared" si="6"/>
        <v>0</v>
      </c>
      <c r="W30" s="47">
        <f t="shared" si="7"/>
        <v>1</v>
      </c>
      <c r="X30" s="47">
        <f t="shared" si="8"/>
        <v>6</v>
      </c>
      <c r="Y30" s="17"/>
      <c r="Z30" s="17"/>
      <c r="AA30" s="17"/>
      <c r="AB30" s="17"/>
      <c r="AC30" s="17"/>
    </row>
    <row r="31" spans="1:29">
      <c r="A31" s="77"/>
      <c r="B31" s="80"/>
      <c r="C31" s="13">
        <v>7</v>
      </c>
      <c r="D31" s="11">
        <v>1</v>
      </c>
      <c r="E31" s="11">
        <v>5.4</v>
      </c>
      <c r="F31" s="11">
        <v>3.4</v>
      </c>
      <c r="G31" s="11">
        <v>1.7</v>
      </c>
      <c r="H31" s="11">
        <v>0.2</v>
      </c>
      <c r="I31" s="11">
        <v>0</v>
      </c>
      <c r="J31" s="31"/>
      <c r="K31" s="114"/>
      <c r="L31" s="110"/>
      <c r="M31" s="110"/>
      <c r="N31" s="110"/>
      <c r="O31" s="110"/>
      <c r="P31" s="100">
        <f t="shared" si="12"/>
        <v>-1.9641409725193455</v>
      </c>
      <c r="Q31" s="100">
        <f t="shared" si="13"/>
        <v>0.1230195976713092</v>
      </c>
      <c r="R31" s="22">
        <f t="shared" si="14"/>
        <v>0</v>
      </c>
      <c r="S31" s="19">
        <f t="shared" si="15"/>
        <v>0</v>
      </c>
      <c r="T31" s="19">
        <f t="shared" si="16"/>
        <v>0</v>
      </c>
      <c r="U31" s="51">
        <f t="shared" si="5"/>
        <v>0</v>
      </c>
      <c r="V31" s="51">
        <f t="shared" si="6"/>
        <v>0</v>
      </c>
      <c r="W31" s="47">
        <f t="shared" si="7"/>
        <v>1</v>
      </c>
      <c r="X31" s="47">
        <f t="shared" si="8"/>
        <v>7</v>
      </c>
      <c r="Y31" s="17"/>
      <c r="Z31" s="17"/>
      <c r="AA31" s="17"/>
      <c r="AB31" s="17"/>
      <c r="AC31" s="17"/>
    </row>
    <row r="32" spans="1:29">
      <c r="A32" s="77"/>
      <c r="B32" s="80"/>
      <c r="C32" s="13">
        <v>8</v>
      </c>
      <c r="D32" s="11">
        <v>1</v>
      </c>
      <c r="E32" s="11">
        <v>6.6</v>
      </c>
      <c r="F32" s="11">
        <v>3</v>
      </c>
      <c r="G32" s="11">
        <v>4.4000000000000004</v>
      </c>
      <c r="H32" s="11">
        <v>1.4</v>
      </c>
      <c r="I32" s="11">
        <v>1</v>
      </c>
      <c r="J32" s="31"/>
      <c r="K32" s="114"/>
      <c r="L32" s="110"/>
      <c r="M32" s="110"/>
      <c r="N32" s="110"/>
      <c r="O32" s="110"/>
      <c r="P32" s="100">
        <f t="shared" si="12"/>
        <v>1.4964751267292673</v>
      </c>
      <c r="Q32" s="100">
        <f t="shared" si="13"/>
        <v>0.81704816523862389</v>
      </c>
      <c r="R32" s="22">
        <f t="shared" si="14"/>
        <v>1</v>
      </c>
      <c r="S32" s="19">
        <f t="shared" si="15"/>
        <v>0</v>
      </c>
      <c r="T32" s="19">
        <f t="shared" si="16"/>
        <v>0</v>
      </c>
      <c r="U32" s="51">
        <f t="shared" si="5"/>
        <v>0</v>
      </c>
      <c r="V32" s="51">
        <f t="shared" si="6"/>
        <v>0</v>
      </c>
      <c r="W32" s="47">
        <f t="shared" si="7"/>
        <v>1</v>
      </c>
      <c r="X32" s="47">
        <f t="shared" si="8"/>
        <v>8</v>
      </c>
      <c r="Y32" s="17"/>
      <c r="Z32" s="17"/>
      <c r="AA32" s="17"/>
      <c r="AB32" s="17"/>
      <c r="AC32" s="17"/>
    </row>
    <row r="33" spans="1:29">
      <c r="A33" s="77"/>
      <c r="B33" s="80"/>
      <c r="C33" s="13">
        <v>9</v>
      </c>
      <c r="D33" s="11">
        <v>1</v>
      </c>
      <c r="E33" s="11">
        <v>5.7</v>
      </c>
      <c r="F33" s="11">
        <v>3.8</v>
      </c>
      <c r="G33" s="11">
        <v>1.7</v>
      </c>
      <c r="H33" s="11">
        <v>0.3</v>
      </c>
      <c r="I33" s="11">
        <v>0</v>
      </c>
      <c r="J33" s="31"/>
      <c r="K33" s="114"/>
      <c r="L33" s="110"/>
      <c r="M33" s="110"/>
      <c r="N33" s="110"/>
      <c r="O33" s="110"/>
      <c r="P33" s="100">
        <f t="shared" si="12"/>
        <v>-2.227575326725681</v>
      </c>
      <c r="Q33" s="100">
        <f t="shared" si="13"/>
        <v>9.7301401501670881E-2</v>
      </c>
      <c r="R33" s="22">
        <f t="shared" si="14"/>
        <v>0</v>
      </c>
      <c r="S33" s="19">
        <f t="shared" si="15"/>
        <v>0</v>
      </c>
      <c r="T33" s="19">
        <f t="shared" si="16"/>
        <v>0</v>
      </c>
      <c r="U33" s="51">
        <f t="shared" si="5"/>
        <v>0</v>
      </c>
      <c r="V33" s="51">
        <f t="shared" si="6"/>
        <v>0</v>
      </c>
      <c r="W33" s="47">
        <f t="shared" si="7"/>
        <v>1</v>
      </c>
      <c r="X33" s="47">
        <f t="shared" si="8"/>
        <v>9</v>
      </c>
      <c r="Y33" s="17"/>
      <c r="Z33" s="17"/>
      <c r="AA33" s="17"/>
      <c r="AB33" s="17"/>
      <c r="AC33" s="17"/>
    </row>
    <row r="34" spans="1:29">
      <c r="A34" s="77"/>
      <c r="B34" s="80"/>
      <c r="C34" s="13">
        <v>10</v>
      </c>
      <c r="D34" s="11">
        <v>1</v>
      </c>
      <c r="E34" s="12">
        <v>4.5999999999999996</v>
      </c>
      <c r="F34" s="12">
        <v>3.6</v>
      </c>
      <c r="G34" s="12">
        <v>1</v>
      </c>
      <c r="H34" s="12">
        <v>0.2</v>
      </c>
      <c r="I34" s="12">
        <v>0</v>
      </c>
      <c r="J34" s="31"/>
      <c r="K34" s="114"/>
      <c r="L34" s="110"/>
      <c r="M34" s="110"/>
      <c r="N34" s="110"/>
      <c r="O34" s="110"/>
      <c r="P34" s="100">
        <f t="shared" si="12"/>
        <v>-2.4568596819803821</v>
      </c>
      <c r="Q34" s="100">
        <f t="shared" si="13"/>
        <v>7.8938358876082734E-2</v>
      </c>
      <c r="R34" s="22">
        <f t="shared" si="14"/>
        <v>0</v>
      </c>
      <c r="S34" s="19">
        <f t="shared" si="15"/>
        <v>0</v>
      </c>
      <c r="T34" s="19">
        <f t="shared" si="16"/>
        <v>0</v>
      </c>
      <c r="U34" s="51">
        <f t="shared" si="5"/>
        <v>0</v>
      </c>
      <c r="V34" s="51">
        <f t="shared" si="6"/>
        <v>0</v>
      </c>
      <c r="W34" s="47">
        <f t="shared" si="7"/>
        <v>1</v>
      </c>
      <c r="X34" s="47">
        <f t="shared" si="8"/>
        <v>10</v>
      </c>
      <c r="Y34" s="17"/>
      <c r="Z34" s="17"/>
      <c r="AA34" s="17"/>
      <c r="AB34" s="17"/>
      <c r="AC34" s="17"/>
    </row>
    <row r="35" spans="1:29">
      <c r="A35" s="77"/>
      <c r="B35" s="80"/>
      <c r="C35" s="13">
        <v>11</v>
      </c>
      <c r="D35" s="11">
        <v>1</v>
      </c>
      <c r="E35" s="12">
        <v>4.4000000000000004</v>
      </c>
      <c r="F35" s="12">
        <v>3.2</v>
      </c>
      <c r="G35" s="12">
        <v>1.3</v>
      </c>
      <c r="H35" s="12">
        <v>0.2</v>
      </c>
      <c r="I35" s="12">
        <v>0</v>
      </c>
      <c r="J35" s="31"/>
      <c r="K35" s="114"/>
      <c r="L35" s="110"/>
      <c r="M35" s="110"/>
      <c r="N35" s="110"/>
      <c r="O35" s="110"/>
      <c r="P35" s="100">
        <f t="shared" si="12"/>
        <v>-1.8451049653295541</v>
      </c>
      <c r="Q35" s="100">
        <f t="shared" si="13"/>
        <v>0.13644865523189945</v>
      </c>
      <c r="R35" s="22">
        <f t="shared" si="14"/>
        <v>0</v>
      </c>
      <c r="S35" s="19">
        <f t="shared" si="15"/>
        <v>0</v>
      </c>
      <c r="T35" s="19">
        <f t="shared" si="16"/>
        <v>0</v>
      </c>
      <c r="U35" s="51">
        <f t="shared" si="5"/>
        <v>0</v>
      </c>
      <c r="V35" s="51">
        <f t="shared" si="6"/>
        <v>0</v>
      </c>
      <c r="W35" s="47">
        <f t="shared" si="7"/>
        <v>1</v>
      </c>
      <c r="X35" s="47">
        <f t="shared" si="8"/>
        <v>11</v>
      </c>
      <c r="Y35" s="17"/>
      <c r="Z35" s="17"/>
      <c r="AA35" s="17"/>
      <c r="AB35" s="17"/>
      <c r="AC35" s="17"/>
    </row>
    <row r="36" spans="1:29">
      <c r="A36" s="77"/>
      <c r="B36" s="80"/>
      <c r="C36" s="13">
        <v>12</v>
      </c>
      <c r="D36" s="11">
        <v>1</v>
      </c>
      <c r="E36" s="12">
        <v>6.6</v>
      </c>
      <c r="F36" s="12">
        <v>2.9</v>
      </c>
      <c r="G36" s="12">
        <v>4.5999999999999996</v>
      </c>
      <c r="H36" s="12">
        <v>1.3</v>
      </c>
      <c r="I36" s="12">
        <v>1</v>
      </c>
      <c r="J36" s="31"/>
      <c r="K36" s="114"/>
      <c r="L36" s="110"/>
      <c r="M36" s="110"/>
      <c r="N36" s="110"/>
      <c r="O36" s="110"/>
      <c r="P36" s="100">
        <f t="shared" si="12"/>
        <v>1.678242895608637</v>
      </c>
      <c r="Q36" s="100">
        <f t="shared" si="13"/>
        <v>0.84267172131914536</v>
      </c>
      <c r="R36" s="22">
        <f t="shared" si="14"/>
        <v>1</v>
      </c>
      <c r="S36" s="19">
        <f t="shared" si="15"/>
        <v>0</v>
      </c>
      <c r="T36" s="19">
        <f t="shared" si="16"/>
        <v>0</v>
      </c>
      <c r="U36" s="51">
        <f t="shared" si="5"/>
        <v>0</v>
      </c>
      <c r="V36" s="51">
        <f t="shared" si="6"/>
        <v>0</v>
      </c>
      <c r="W36" s="47">
        <f t="shared" si="7"/>
        <v>1</v>
      </c>
      <c r="X36" s="47">
        <f t="shared" si="8"/>
        <v>12</v>
      </c>
      <c r="Y36" s="17"/>
      <c r="Z36" s="17"/>
      <c r="AA36" s="17"/>
      <c r="AB36" s="17"/>
      <c r="AC36" s="17"/>
    </row>
    <row r="37" spans="1:29">
      <c r="A37" s="77"/>
      <c r="B37" s="80"/>
      <c r="C37" s="13">
        <v>13</v>
      </c>
      <c r="D37" s="11">
        <v>1</v>
      </c>
      <c r="E37" s="12">
        <v>5</v>
      </c>
      <c r="F37" s="12">
        <v>3.3</v>
      </c>
      <c r="G37" s="12">
        <v>1.4</v>
      </c>
      <c r="H37" s="12">
        <v>0.2</v>
      </c>
      <c r="I37" s="12">
        <v>0</v>
      </c>
      <c r="J37" s="31"/>
      <c r="K37" s="114"/>
      <c r="L37" s="110"/>
      <c r="M37" s="110"/>
      <c r="N37" s="110"/>
      <c r="O37" s="110"/>
      <c r="P37" s="100">
        <f t="shared" si="12"/>
        <v>-2.0511006118346797</v>
      </c>
      <c r="Q37" s="100">
        <f t="shared" si="13"/>
        <v>0.11394121780921193</v>
      </c>
      <c r="R37" s="22">
        <f t="shared" si="14"/>
        <v>0</v>
      </c>
      <c r="S37" s="19">
        <f t="shared" si="15"/>
        <v>0</v>
      </c>
      <c r="T37" s="19">
        <f t="shared" si="16"/>
        <v>0</v>
      </c>
      <c r="U37" s="51">
        <f t="shared" si="5"/>
        <v>0</v>
      </c>
      <c r="V37" s="51">
        <f t="shared" si="6"/>
        <v>0</v>
      </c>
      <c r="W37" s="47">
        <f t="shared" si="7"/>
        <v>1</v>
      </c>
      <c r="X37" s="47">
        <f t="shared" si="8"/>
        <v>13</v>
      </c>
      <c r="Y37" s="17"/>
      <c r="Z37" s="17"/>
      <c r="AA37" s="17"/>
      <c r="AB37" s="17"/>
      <c r="AC37" s="17"/>
    </row>
    <row r="38" spans="1:29">
      <c r="A38" s="77"/>
      <c r="B38" s="80"/>
      <c r="C38" s="13">
        <v>14</v>
      </c>
      <c r="D38" s="11">
        <v>1</v>
      </c>
      <c r="E38" s="12">
        <v>4.4000000000000004</v>
      </c>
      <c r="F38" s="12">
        <v>3</v>
      </c>
      <c r="G38" s="12">
        <v>1.3</v>
      </c>
      <c r="H38" s="12">
        <v>0.2</v>
      </c>
      <c r="I38" s="12">
        <v>0</v>
      </c>
      <c r="J38" s="31"/>
      <c r="K38" s="114"/>
      <c r="L38" s="110"/>
      <c r="M38" s="110"/>
      <c r="N38" s="110"/>
      <c r="O38" s="110"/>
      <c r="P38" s="100">
        <f t="shared" si="12"/>
        <v>-1.7376066339601532</v>
      </c>
      <c r="Q38" s="100">
        <f t="shared" si="13"/>
        <v>0.14961719171637003</v>
      </c>
      <c r="R38" s="22">
        <f t="shared" si="14"/>
        <v>0</v>
      </c>
      <c r="S38" s="19">
        <f t="shared" si="15"/>
        <v>0</v>
      </c>
      <c r="T38" s="19">
        <f t="shared" si="16"/>
        <v>0</v>
      </c>
      <c r="U38" s="51">
        <f t="shared" si="5"/>
        <v>0</v>
      </c>
      <c r="V38" s="51">
        <f t="shared" si="6"/>
        <v>0</v>
      </c>
      <c r="W38" s="47">
        <f t="shared" si="7"/>
        <v>1</v>
      </c>
      <c r="X38" s="47">
        <f t="shared" si="8"/>
        <v>14</v>
      </c>
      <c r="Y38" s="17"/>
      <c r="Z38" s="17"/>
      <c r="AA38" s="17"/>
      <c r="AB38" s="17"/>
      <c r="AC38" s="17"/>
    </row>
    <row r="39" spans="1:29">
      <c r="A39" s="77"/>
      <c r="B39" s="80"/>
      <c r="C39" s="13">
        <v>15</v>
      </c>
      <c r="D39" s="11">
        <v>1</v>
      </c>
      <c r="E39" s="12">
        <v>5.4</v>
      </c>
      <c r="F39" s="12">
        <v>3.7</v>
      </c>
      <c r="G39" s="12">
        <v>1.5</v>
      </c>
      <c r="H39" s="12">
        <v>0.2</v>
      </c>
      <c r="I39" s="12">
        <v>0</v>
      </c>
      <c r="J39" s="31"/>
      <c r="K39" s="114"/>
      <c r="L39" s="110"/>
      <c r="M39" s="110"/>
      <c r="N39" s="110"/>
      <c r="O39" s="110"/>
      <c r="P39" s="100">
        <f t="shared" si="12"/>
        <v>-2.3329940057565768</v>
      </c>
      <c r="Q39" s="100">
        <f t="shared" si="13"/>
        <v>8.8427025798410844E-2</v>
      </c>
      <c r="R39" s="22">
        <f t="shared" si="14"/>
        <v>0</v>
      </c>
      <c r="S39" s="19">
        <f t="shared" si="15"/>
        <v>0</v>
      </c>
      <c r="T39" s="19">
        <f t="shared" si="16"/>
        <v>0</v>
      </c>
      <c r="U39" s="51">
        <f t="shared" si="5"/>
        <v>0</v>
      </c>
      <c r="V39" s="51">
        <f t="shared" si="6"/>
        <v>0</v>
      </c>
      <c r="W39" s="47">
        <f t="shared" si="7"/>
        <v>1</v>
      </c>
      <c r="X39" s="47">
        <f t="shared" si="8"/>
        <v>15</v>
      </c>
      <c r="Y39" s="17"/>
      <c r="Z39" s="17"/>
      <c r="AA39" s="17"/>
      <c r="AB39" s="17"/>
      <c r="AC39" s="17"/>
    </row>
    <row r="40" spans="1:29">
      <c r="A40" s="77"/>
      <c r="B40" s="80"/>
      <c r="C40" s="13">
        <v>16</v>
      </c>
      <c r="D40" s="11">
        <v>1</v>
      </c>
      <c r="E40" s="11">
        <v>5</v>
      </c>
      <c r="F40" s="11">
        <v>2.2999999999999998</v>
      </c>
      <c r="G40" s="11">
        <v>3.3</v>
      </c>
      <c r="H40" s="11">
        <v>1</v>
      </c>
      <c r="I40" s="11">
        <v>1</v>
      </c>
      <c r="J40" s="31"/>
      <c r="K40" s="114"/>
      <c r="L40" s="110"/>
      <c r="M40" s="110"/>
      <c r="N40" s="110"/>
      <c r="O40" s="110"/>
      <c r="P40" s="100">
        <f t="shared" si="12"/>
        <v>1.0953391026597501</v>
      </c>
      <c r="Q40" s="100">
        <f t="shared" si="13"/>
        <v>0.74938577555410402</v>
      </c>
      <c r="R40" s="22">
        <f t="shared" si="14"/>
        <v>1</v>
      </c>
      <c r="S40" s="19">
        <f t="shared" si="15"/>
        <v>0</v>
      </c>
      <c r="T40" s="19">
        <f t="shared" si="16"/>
        <v>0</v>
      </c>
      <c r="U40" s="51">
        <f t="shared" si="5"/>
        <v>0</v>
      </c>
      <c r="V40" s="51">
        <f t="shared" si="6"/>
        <v>0</v>
      </c>
      <c r="W40" s="47">
        <f t="shared" si="7"/>
        <v>1</v>
      </c>
      <c r="X40" s="47">
        <f t="shared" si="8"/>
        <v>16</v>
      </c>
      <c r="Y40" s="17"/>
      <c r="Z40" s="17"/>
      <c r="AA40" s="17"/>
      <c r="AB40" s="17"/>
      <c r="AC40" s="17"/>
    </row>
    <row r="41" spans="1:29">
      <c r="A41" s="77"/>
      <c r="B41" s="80"/>
      <c r="C41" s="13">
        <v>17</v>
      </c>
      <c r="D41" s="11">
        <v>1</v>
      </c>
      <c r="E41" s="11">
        <v>5.6</v>
      </c>
      <c r="F41" s="11">
        <v>2.5</v>
      </c>
      <c r="G41" s="11">
        <v>3.9</v>
      </c>
      <c r="H41" s="11">
        <v>1.1000000000000001</v>
      </c>
      <c r="I41" s="11">
        <v>1</v>
      </c>
      <c r="J41" s="31"/>
      <c r="K41" s="114"/>
      <c r="L41" s="110"/>
      <c r="M41" s="110"/>
      <c r="N41" s="110"/>
      <c r="O41" s="110"/>
      <c r="P41" s="100">
        <f t="shared" si="12"/>
        <v>1.4341950639162113</v>
      </c>
      <c r="Q41" s="100">
        <f t="shared" si="13"/>
        <v>0.8075541138979726</v>
      </c>
      <c r="R41" s="22">
        <f t="shared" si="14"/>
        <v>1</v>
      </c>
      <c r="S41" s="19">
        <f t="shared" si="15"/>
        <v>0</v>
      </c>
      <c r="T41" s="19">
        <f t="shared" si="16"/>
        <v>0</v>
      </c>
      <c r="U41" s="51">
        <f t="shared" si="5"/>
        <v>0</v>
      </c>
      <c r="V41" s="51">
        <f t="shared" si="6"/>
        <v>0</v>
      </c>
      <c r="W41" s="47">
        <f t="shared" si="7"/>
        <v>1</v>
      </c>
      <c r="X41" s="47">
        <f t="shared" si="8"/>
        <v>17</v>
      </c>
      <c r="Y41" s="17"/>
      <c r="Z41" s="17"/>
      <c r="AA41" s="17"/>
      <c r="AB41" s="17"/>
      <c r="AC41" s="17"/>
    </row>
    <row r="42" spans="1:29">
      <c r="A42" s="77"/>
      <c r="B42" s="80"/>
      <c r="C42" s="13">
        <v>18</v>
      </c>
      <c r="D42" s="11">
        <v>1</v>
      </c>
      <c r="E42" s="11">
        <v>5.2</v>
      </c>
      <c r="F42" s="11">
        <v>3.4</v>
      </c>
      <c r="G42" s="11">
        <v>1.4</v>
      </c>
      <c r="H42" s="11">
        <v>0.2</v>
      </c>
      <c r="I42" s="11">
        <v>0</v>
      </c>
      <c r="J42" s="31"/>
      <c r="K42" s="114"/>
      <c r="L42" s="110"/>
      <c r="M42" s="110"/>
      <c r="N42" s="110"/>
      <c r="O42" s="110"/>
      <c r="P42" s="100">
        <f t="shared" si="12"/>
        <v>-2.190199527156711</v>
      </c>
      <c r="Q42" s="100">
        <f t="shared" si="13"/>
        <v>0.10063403355564218</v>
      </c>
      <c r="R42" s="22">
        <f t="shared" si="14"/>
        <v>0</v>
      </c>
      <c r="S42" s="19">
        <f t="shared" si="15"/>
        <v>0</v>
      </c>
      <c r="T42" s="19">
        <f t="shared" si="16"/>
        <v>0</v>
      </c>
      <c r="U42" s="51">
        <f t="shared" si="5"/>
        <v>0</v>
      </c>
      <c r="V42" s="51">
        <f t="shared" si="6"/>
        <v>0</v>
      </c>
      <c r="W42" s="47">
        <f t="shared" si="7"/>
        <v>1</v>
      </c>
      <c r="X42" s="47">
        <f t="shared" si="8"/>
        <v>18</v>
      </c>
      <c r="Y42" s="17"/>
      <c r="Z42" s="17"/>
      <c r="AA42" s="17"/>
      <c r="AB42" s="17"/>
      <c r="AC42" s="17"/>
    </row>
    <row r="43" spans="1:29">
      <c r="A43" s="77"/>
      <c r="B43" s="80"/>
      <c r="C43" s="13">
        <v>19</v>
      </c>
      <c r="D43" s="11">
        <v>1</v>
      </c>
      <c r="E43" s="11">
        <v>6.3</v>
      </c>
      <c r="F43" s="11">
        <v>3.3</v>
      </c>
      <c r="G43" s="11">
        <v>4.7</v>
      </c>
      <c r="H43" s="11">
        <v>1.6</v>
      </c>
      <c r="I43" s="11">
        <v>1</v>
      </c>
      <c r="J43" s="31"/>
      <c r="K43" s="114"/>
      <c r="L43" s="110"/>
      <c r="M43" s="110"/>
      <c r="N43" s="110"/>
      <c r="O43" s="110"/>
      <c r="P43" s="100">
        <f t="shared" si="12"/>
        <v>1.9338344243827779</v>
      </c>
      <c r="Q43" s="100">
        <f t="shared" si="13"/>
        <v>0.87367322557577487</v>
      </c>
      <c r="R43" s="22">
        <f t="shared" si="14"/>
        <v>1</v>
      </c>
      <c r="S43" s="19">
        <f t="shared" si="15"/>
        <v>0</v>
      </c>
      <c r="T43" s="19">
        <f t="shared" si="16"/>
        <v>0</v>
      </c>
      <c r="U43" s="51">
        <f t="shared" si="5"/>
        <v>0</v>
      </c>
      <c r="V43" s="51">
        <f t="shared" si="6"/>
        <v>0</v>
      </c>
      <c r="W43" s="47">
        <f t="shared" si="7"/>
        <v>1</v>
      </c>
      <c r="X43" s="47">
        <f t="shared" si="8"/>
        <v>19</v>
      </c>
      <c r="Y43" s="17"/>
      <c r="Z43" s="17"/>
      <c r="AA43" s="17"/>
      <c r="AB43" s="17"/>
      <c r="AC43" s="17"/>
    </row>
    <row r="44" spans="1:29" ht="15" thickBot="1">
      <c r="A44" s="78"/>
      <c r="B44" s="81"/>
      <c r="C44" s="61">
        <v>20</v>
      </c>
      <c r="D44" s="62">
        <v>1</v>
      </c>
      <c r="E44" s="62">
        <v>5.4</v>
      </c>
      <c r="F44" s="62">
        <v>3</v>
      </c>
      <c r="G44" s="62">
        <v>4.5</v>
      </c>
      <c r="H44" s="62">
        <v>1.5</v>
      </c>
      <c r="I44" s="62">
        <v>1</v>
      </c>
      <c r="J44" s="35"/>
      <c r="K44" s="114"/>
      <c r="L44" s="110"/>
      <c r="M44" s="110"/>
      <c r="N44" s="110"/>
      <c r="O44" s="110"/>
      <c r="P44" s="100">
        <f t="shared" si="12"/>
        <v>2.1919633256332731</v>
      </c>
      <c r="Q44" s="100">
        <f t="shared" si="13"/>
        <v>0.89952548983433467</v>
      </c>
      <c r="R44" s="22">
        <f t="shared" si="14"/>
        <v>1</v>
      </c>
      <c r="S44" s="19">
        <f t="shared" si="15"/>
        <v>0</v>
      </c>
      <c r="T44" s="19">
        <f t="shared" si="16"/>
        <v>0</v>
      </c>
      <c r="U44" s="57">
        <f t="shared" si="5"/>
        <v>0</v>
      </c>
      <c r="V44" s="57">
        <f t="shared" si="6"/>
        <v>0</v>
      </c>
      <c r="W44" s="58">
        <f t="shared" si="7"/>
        <v>1</v>
      </c>
      <c r="X44" s="58">
        <f t="shared" si="8"/>
        <v>20</v>
      </c>
      <c r="Y44" s="17"/>
      <c r="Z44" s="17"/>
      <c r="AA44" s="17"/>
      <c r="AB44" s="17"/>
      <c r="AC44" s="17"/>
    </row>
    <row r="45" spans="1:29">
      <c r="A45" s="76" t="s">
        <v>34</v>
      </c>
      <c r="B45" s="79" t="s">
        <v>39</v>
      </c>
      <c r="C45" s="59">
        <v>1</v>
      </c>
      <c r="D45" s="60">
        <v>1</v>
      </c>
      <c r="E45" s="60">
        <v>4.9000000000000004</v>
      </c>
      <c r="F45" s="60">
        <v>2.4</v>
      </c>
      <c r="G45" s="60">
        <v>3.3</v>
      </c>
      <c r="H45" s="60">
        <v>1</v>
      </c>
      <c r="I45" s="60">
        <v>1</v>
      </c>
      <c r="J45" s="27"/>
      <c r="K45" s="114">
        <f>Training!K245</f>
        <v>0.21972066041489907</v>
      </c>
      <c r="L45" s="110">
        <f>Training!L245</f>
        <v>-0.44434925727046609</v>
      </c>
      <c r="M45" s="110">
        <f>Training!M245</f>
        <v>-0.67687659552842483</v>
      </c>
      <c r="N45" s="110">
        <f>Training!N245</f>
        <v>1.2743519331447704</v>
      </c>
      <c r="O45" s="110">
        <f>Training!O245</f>
        <v>0.89795972925519485</v>
      </c>
      <c r="P45" s="100">
        <f>(D45*$K$45)+(E45*$L$45)+(F45*$M$45)+(G45*$N$45)+(O45*$H$45)</f>
        <v>1.5212265791543322</v>
      </c>
      <c r="Q45" s="100">
        <f t="shared" si="9"/>
        <v>0.82071902959885334</v>
      </c>
      <c r="R45" s="22">
        <f t="shared" si="10"/>
        <v>1</v>
      </c>
      <c r="S45" s="19">
        <f>R45-I45</f>
        <v>0</v>
      </c>
      <c r="T45" s="19">
        <f t="shared" si="11"/>
        <v>0</v>
      </c>
      <c r="U45" s="54">
        <f t="shared" si="5"/>
        <v>0</v>
      </c>
      <c r="V45" s="54">
        <f>U45</f>
        <v>0</v>
      </c>
      <c r="W45" s="55">
        <f t="shared" si="7"/>
        <v>1</v>
      </c>
      <c r="X45" s="55">
        <f>W45</f>
        <v>1</v>
      </c>
      <c r="Y45" s="17"/>
      <c r="Z45" s="17"/>
      <c r="AA45" s="17"/>
      <c r="AB45" s="17"/>
      <c r="AC45" s="17"/>
    </row>
    <row r="46" spans="1:29">
      <c r="A46" s="77"/>
      <c r="B46" s="80"/>
      <c r="C46" s="13">
        <v>2</v>
      </c>
      <c r="D46" s="11">
        <v>1</v>
      </c>
      <c r="E46" s="11">
        <v>6.7</v>
      </c>
      <c r="F46" s="11">
        <v>3</v>
      </c>
      <c r="G46" s="11">
        <v>5</v>
      </c>
      <c r="H46" s="11">
        <v>1.7</v>
      </c>
      <c r="I46" s="11">
        <v>1</v>
      </c>
      <c r="J46" s="31"/>
      <c r="K46" s="114"/>
      <c r="L46" s="110"/>
      <c r="M46" s="110"/>
      <c r="N46" s="110"/>
      <c r="O46" s="110"/>
      <c r="P46" s="100">
        <f>(D46*$K$45)+(E46*$L$45)+(F46*$M$45)+(G46*$N$45)+(H46*$O$45)</f>
        <v>3.1102420555751848</v>
      </c>
      <c r="Q46" s="100">
        <f t="shared" si="9"/>
        <v>0.95731324837922971</v>
      </c>
      <c r="R46" s="22">
        <f t="shared" si="10"/>
        <v>1</v>
      </c>
      <c r="S46" s="19">
        <f>R46-I46</f>
        <v>0</v>
      </c>
      <c r="T46" s="19">
        <f t="shared" si="11"/>
        <v>0</v>
      </c>
      <c r="U46" s="51">
        <f t="shared" si="5"/>
        <v>0</v>
      </c>
      <c r="V46" s="51">
        <f t="shared" si="6"/>
        <v>0</v>
      </c>
      <c r="W46" s="47">
        <f t="shared" si="7"/>
        <v>1</v>
      </c>
      <c r="X46" s="47">
        <f t="shared" si="8"/>
        <v>2</v>
      </c>
      <c r="Y46" s="17"/>
      <c r="Z46" s="17"/>
      <c r="AA46" s="17"/>
      <c r="AB46" s="17"/>
      <c r="AC46" s="17"/>
    </row>
    <row r="47" spans="1:29">
      <c r="A47" s="77"/>
      <c r="B47" s="80"/>
      <c r="C47" s="13">
        <v>3</v>
      </c>
      <c r="D47" s="11">
        <v>1</v>
      </c>
      <c r="E47" s="11">
        <v>6.1</v>
      </c>
      <c r="F47" s="11">
        <v>2.9</v>
      </c>
      <c r="G47" s="11">
        <v>4.7</v>
      </c>
      <c r="H47" s="11">
        <v>1.4</v>
      </c>
      <c r="I47" s="11">
        <v>1</v>
      </c>
      <c r="J47" s="31"/>
      <c r="K47" s="114"/>
      <c r="L47" s="110"/>
      <c r="M47" s="110"/>
      <c r="N47" s="110"/>
      <c r="O47" s="110"/>
      <c r="P47" s="100">
        <f t="shared" ref="P47:P64" si="17">(D47*$K$45)+(E47*$L$45)+(F47*$M$45)+(G47*$N$45)+(H47*$O$45)</f>
        <v>2.7928457707703176</v>
      </c>
      <c r="Q47" s="100">
        <f t="shared" ref="Q47:Q64" si="18">1/(1+EXP(-P47))</f>
        <v>0.94228799644333683</v>
      </c>
      <c r="R47" s="22">
        <f t="shared" ref="R47:R64" si="19">IF(Q47&lt;0.5, 0, 1)</f>
        <v>1</v>
      </c>
      <c r="S47" s="19">
        <f t="shared" ref="S47:S64" si="20">R47-I47</f>
        <v>0</v>
      </c>
      <c r="T47" s="19">
        <f t="shared" ref="T47:T64" si="21">S47^2</f>
        <v>0</v>
      </c>
      <c r="U47" s="51">
        <f t="shared" si="5"/>
        <v>0</v>
      </c>
      <c r="V47" s="51">
        <f t="shared" si="6"/>
        <v>0</v>
      </c>
      <c r="W47" s="47">
        <f t="shared" si="7"/>
        <v>1</v>
      </c>
      <c r="X47" s="47">
        <f t="shared" si="8"/>
        <v>3</v>
      </c>
      <c r="Y47" s="17"/>
      <c r="Z47" s="17"/>
      <c r="AA47" s="17"/>
      <c r="AB47" s="17"/>
      <c r="AC47" s="17"/>
    </row>
    <row r="48" spans="1:29">
      <c r="A48" s="77"/>
      <c r="B48" s="80"/>
      <c r="C48" s="13">
        <v>4</v>
      </c>
      <c r="D48" s="11">
        <v>1</v>
      </c>
      <c r="E48" s="11">
        <v>6.4</v>
      </c>
      <c r="F48" s="11">
        <v>3.2</v>
      </c>
      <c r="G48" s="11">
        <v>4.5</v>
      </c>
      <c r="H48" s="11">
        <v>1.5</v>
      </c>
      <c r="I48" s="11">
        <v>1</v>
      </c>
      <c r="J48" s="31"/>
      <c r="K48" s="114"/>
      <c r="L48" s="110"/>
      <c r="M48" s="110"/>
      <c r="N48" s="110"/>
      <c r="O48" s="110"/>
      <c r="P48" s="100">
        <f t="shared" si="17"/>
        <v>2.2914036012272141</v>
      </c>
      <c r="Q48" s="100">
        <f t="shared" si="18"/>
        <v>0.90816258213785206</v>
      </c>
      <c r="R48" s="22">
        <f t="shared" si="19"/>
        <v>1</v>
      </c>
      <c r="S48" s="19">
        <f t="shared" si="20"/>
        <v>0</v>
      </c>
      <c r="T48" s="19">
        <f t="shared" si="21"/>
        <v>0</v>
      </c>
      <c r="U48" s="51">
        <f t="shared" si="5"/>
        <v>0</v>
      </c>
      <c r="V48" s="51">
        <f t="shared" si="6"/>
        <v>0</v>
      </c>
      <c r="W48" s="47">
        <f t="shared" si="7"/>
        <v>1</v>
      </c>
      <c r="X48" s="47">
        <f t="shared" si="8"/>
        <v>4</v>
      </c>
      <c r="Y48" s="17"/>
      <c r="Z48" s="17"/>
      <c r="AA48" s="17"/>
      <c r="AB48" s="17"/>
      <c r="AC48" s="17"/>
    </row>
    <row r="49" spans="1:29">
      <c r="A49" s="77"/>
      <c r="B49" s="80"/>
      <c r="C49" s="13">
        <v>5</v>
      </c>
      <c r="D49" s="11">
        <v>1</v>
      </c>
      <c r="E49" s="11">
        <v>5</v>
      </c>
      <c r="F49" s="11">
        <v>3.4</v>
      </c>
      <c r="G49" s="11">
        <v>1.5</v>
      </c>
      <c r="H49" s="11">
        <v>0.2</v>
      </c>
      <c r="I49" s="11">
        <v>0</v>
      </c>
      <c r="J49" s="31"/>
      <c r="K49" s="114"/>
      <c r="L49" s="110"/>
      <c r="M49" s="110"/>
      <c r="N49" s="110"/>
      <c r="O49" s="110"/>
      <c r="P49" s="100">
        <f t="shared" si="17"/>
        <v>-2.2122862051658809</v>
      </c>
      <c r="Q49" s="100">
        <f t="shared" si="18"/>
        <v>9.8652596602472165E-2</v>
      </c>
      <c r="R49" s="22">
        <f t="shared" si="19"/>
        <v>0</v>
      </c>
      <c r="S49" s="19">
        <f t="shared" si="20"/>
        <v>0</v>
      </c>
      <c r="T49" s="19">
        <f t="shared" si="21"/>
        <v>0</v>
      </c>
      <c r="U49" s="51">
        <f t="shared" si="5"/>
        <v>0</v>
      </c>
      <c r="V49" s="51">
        <f t="shared" si="6"/>
        <v>0</v>
      </c>
      <c r="W49" s="47">
        <f t="shared" si="7"/>
        <v>1</v>
      </c>
      <c r="X49" s="47">
        <f t="shared" si="8"/>
        <v>5</v>
      </c>
      <c r="Y49" s="17"/>
      <c r="Z49" s="17"/>
      <c r="AA49" s="17"/>
      <c r="AB49" s="17"/>
      <c r="AC49" s="17"/>
    </row>
    <row r="50" spans="1:29">
      <c r="A50" s="77"/>
      <c r="B50" s="80"/>
      <c r="C50" s="13">
        <v>6</v>
      </c>
      <c r="D50" s="11">
        <v>1</v>
      </c>
      <c r="E50" s="11">
        <v>5.8</v>
      </c>
      <c r="F50" s="11">
        <v>4</v>
      </c>
      <c r="G50" s="11">
        <v>1.2</v>
      </c>
      <c r="H50" s="11">
        <v>0.2</v>
      </c>
      <c r="I50" s="11">
        <v>0</v>
      </c>
      <c r="J50" s="31"/>
      <c r="K50" s="114"/>
      <c r="L50" s="110"/>
      <c r="M50" s="110"/>
      <c r="N50" s="110"/>
      <c r="O50" s="110"/>
      <c r="P50" s="100">
        <f t="shared" si="17"/>
        <v>-3.3561971482427402</v>
      </c>
      <c r="Q50" s="100">
        <f t="shared" si="18"/>
        <v>3.3692815730420635E-2</v>
      </c>
      <c r="R50" s="22">
        <f t="shared" si="19"/>
        <v>0</v>
      </c>
      <c r="S50" s="19">
        <f t="shared" si="20"/>
        <v>0</v>
      </c>
      <c r="T50" s="19">
        <f t="shared" si="21"/>
        <v>0</v>
      </c>
      <c r="U50" s="51">
        <f t="shared" si="5"/>
        <v>0</v>
      </c>
      <c r="V50" s="51">
        <f t="shared" si="6"/>
        <v>0</v>
      </c>
      <c r="W50" s="47">
        <f t="shared" si="7"/>
        <v>1</v>
      </c>
      <c r="X50" s="47">
        <f t="shared" si="8"/>
        <v>6</v>
      </c>
      <c r="Y50" s="17"/>
      <c r="Z50" s="17"/>
      <c r="AA50" s="17"/>
      <c r="AB50" s="17"/>
      <c r="AC50" s="17"/>
    </row>
    <row r="51" spans="1:29">
      <c r="A51" s="77"/>
      <c r="B51" s="80"/>
      <c r="C51" s="13">
        <v>7</v>
      </c>
      <c r="D51" s="11">
        <v>1</v>
      </c>
      <c r="E51" s="11">
        <v>5.4</v>
      </c>
      <c r="F51" s="11">
        <v>3.4</v>
      </c>
      <c r="G51" s="11">
        <v>1.7</v>
      </c>
      <c r="H51" s="11">
        <v>0.2</v>
      </c>
      <c r="I51" s="11">
        <v>0</v>
      </c>
      <c r="J51" s="31"/>
      <c r="K51" s="114"/>
      <c r="L51" s="110"/>
      <c r="M51" s="110"/>
      <c r="N51" s="110"/>
      <c r="O51" s="110"/>
      <c r="P51" s="100">
        <f t="shared" si="17"/>
        <v>-2.1351555214451143</v>
      </c>
      <c r="Q51" s="100">
        <f t="shared" si="18"/>
        <v>0.10572655335786939</v>
      </c>
      <c r="R51" s="22">
        <f t="shared" si="19"/>
        <v>0</v>
      </c>
      <c r="S51" s="19">
        <f t="shared" si="20"/>
        <v>0</v>
      </c>
      <c r="T51" s="19">
        <f t="shared" si="21"/>
        <v>0</v>
      </c>
      <c r="U51" s="51">
        <f t="shared" si="5"/>
        <v>0</v>
      </c>
      <c r="V51" s="51">
        <f t="shared" si="6"/>
        <v>0</v>
      </c>
      <c r="W51" s="47">
        <f t="shared" si="7"/>
        <v>1</v>
      </c>
      <c r="X51" s="47">
        <f t="shared" si="8"/>
        <v>7</v>
      </c>
      <c r="Y51" s="17"/>
      <c r="Z51" s="17"/>
      <c r="AA51" s="17"/>
      <c r="AB51" s="17"/>
      <c r="AC51" s="17"/>
    </row>
    <row r="52" spans="1:29">
      <c r="A52" s="77"/>
      <c r="B52" s="80"/>
      <c r="C52" s="13">
        <v>8</v>
      </c>
      <c r="D52" s="11">
        <v>1</v>
      </c>
      <c r="E52" s="11">
        <v>6.6</v>
      </c>
      <c r="F52" s="11">
        <v>3</v>
      </c>
      <c r="G52" s="11">
        <v>4.4000000000000004</v>
      </c>
      <c r="H52" s="11">
        <v>1.4</v>
      </c>
      <c r="I52" s="11">
        <v>1</v>
      </c>
      <c r="J52" s="31"/>
      <c r="K52" s="114"/>
      <c r="L52" s="110"/>
      <c r="M52" s="110"/>
      <c r="N52" s="110"/>
      <c r="O52" s="110"/>
      <c r="P52" s="100">
        <f t="shared" si="17"/>
        <v>2.1206779026388105</v>
      </c>
      <c r="Q52" s="100">
        <f t="shared" si="18"/>
        <v>0.89289677605137552</v>
      </c>
      <c r="R52" s="22">
        <f t="shared" si="19"/>
        <v>1</v>
      </c>
      <c r="S52" s="19">
        <f t="shared" si="20"/>
        <v>0</v>
      </c>
      <c r="T52" s="19">
        <f t="shared" si="21"/>
        <v>0</v>
      </c>
      <c r="U52" s="51">
        <f t="shared" si="5"/>
        <v>0</v>
      </c>
      <c r="V52" s="51">
        <f t="shared" si="6"/>
        <v>0</v>
      </c>
      <c r="W52" s="47">
        <f t="shared" si="7"/>
        <v>1</v>
      </c>
      <c r="X52" s="47">
        <f t="shared" si="8"/>
        <v>8</v>
      </c>
      <c r="Y52" s="17"/>
      <c r="Z52" s="17"/>
      <c r="AA52" s="17"/>
      <c r="AB52" s="17"/>
      <c r="AC52" s="17"/>
    </row>
    <row r="53" spans="1:29">
      <c r="A53" s="77"/>
      <c r="B53" s="80"/>
      <c r="C53" s="13">
        <v>9</v>
      </c>
      <c r="D53" s="11">
        <v>1</v>
      </c>
      <c r="E53" s="11">
        <v>5.7</v>
      </c>
      <c r="F53" s="11">
        <v>3.8</v>
      </c>
      <c r="G53" s="11">
        <v>1.7</v>
      </c>
      <c r="H53" s="11">
        <v>0.3</v>
      </c>
      <c r="I53" s="11">
        <v>0</v>
      </c>
      <c r="J53" s="31"/>
      <c r="K53" s="114"/>
      <c r="L53" s="110"/>
      <c r="M53" s="110"/>
      <c r="N53" s="110"/>
      <c r="O53" s="110"/>
      <c r="P53" s="100">
        <f t="shared" si="17"/>
        <v>-2.4494149639121043</v>
      </c>
      <c r="Q53" s="100">
        <f t="shared" si="18"/>
        <v>7.9481342269422953E-2</v>
      </c>
      <c r="R53" s="22">
        <f t="shared" si="19"/>
        <v>0</v>
      </c>
      <c r="S53" s="19">
        <f t="shared" si="20"/>
        <v>0</v>
      </c>
      <c r="T53" s="19">
        <f t="shared" si="21"/>
        <v>0</v>
      </c>
      <c r="U53" s="51">
        <f t="shared" si="5"/>
        <v>0</v>
      </c>
      <c r="V53" s="51">
        <f t="shared" si="6"/>
        <v>0</v>
      </c>
      <c r="W53" s="47">
        <f t="shared" si="7"/>
        <v>1</v>
      </c>
      <c r="X53" s="47">
        <f t="shared" si="8"/>
        <v>9</v>
      </c>
      <c r="Y53" s="17"/>
      <c r="Z53" s="17"/>
      <c r="AA53" s="17"/>
      <c r="AB53" s="17"/>
      <c r="AC53" s="17"/>
    </row>
    <row r="54" spans="1:29">
      <c r="A54" s="77"/>
      <c r="B54" s="80"/>
      <c r="C54" s="13">
        <v>10</v>
      </c>
      <c r="D54" s="11">
        <v>1</v>
      </c>
      <c r="E54" s="12">
        <v>4.5999999999999996</v>
      </c>
      <c r="F54" s="12">
        <v>3.6</v>
      </c>
      <c r="G54" s="12">
        <v>1</v>
      </c>
      <c r="H54" s="12">
        <v>0.2</v>
      </c>
      <c r="I54" s="12">
        <v>0</v>
      </c>
      <c r="J54" s="31"/>
      <c r="K54" s="114"/>
      <c r="L54" s="110"/>
      <c r="M54" s="110"/>
      <c r="N54" s="110"/>
      <c r="O54" s="110"/>
      <c r="P54" s="100">
        <f t="shared" si="17"/>
        <v>-2.8070977879357639</v>
      </c>
      <c r="Q54" s="100">
        <f t="shared" si="18"/>
        <v>5.6941827770190433E-2</v>
      </c>
      <c r="R54" s="22">
        <f t="shared" si="19"/>
        <v>0</v>
      </c>
      <c r="S54" s="19">
        <f t="shared" si="20"/>
        <v>0</v>
      </c>
      <c r="T54" s="19">
        <f t="shared" si="21"/>
        <v>0</v>
      </c>
      <c r="U54" s="51">
        <f t="shared" si="5"/>
        <v>0</v>
      </c>
      <c r="V54" s="51">
        <f t="shared" si="6"/>
        <v>0</v>
      </c>
      <c r="W54" s="47">
        <f t="shared" si="7"/>
        <v>1</v>
      </c>
      <c r="X54" s="47">
        <f t="shared" si="8"/>
        <v>10</v>
      </c>
      <c r="Y54" s="17"/>
      <c r="Z54" s="17"/>
      <c r="AA54" s="17"/>
      <c r="AB54" s="17"/>
      <c r="AC54" s="17"/>
    </row>
    <row r="55" spans="1:29">
      <c r="A55" s="77"/>
      <c r="B55" s="80"/>
      <c r="C55" s="13">
        <v>11</v>
      </c>
      <c r="D55" s="11">
        <v>1</v>
      </c>
      <c r="E55" s="12">
        <v>4.4000000000000004</v>
      </c>
      <c r="F55" s="12">
        <v>3.2</v>
      </c>
      <c r="G55" s="12">
        <v>1.3</v>
      </c>
      <c r="H55" s="12">
        <v>0.2</v>
      </c>
      <c r="I55" s="12">
        <v>0</v>
      </c>
      <c r="J55" s="31"/>
      <c r="K55" s="114"/>
      <c r="L55" s="110"/>
      <c r="M55" s="110"/>
      <c r="N55" s="110"/>
      <c r="O55" s="110"/>
      <c r="P55" s="100">
        <f t="shared" si="17"/>
        <v>-2.0651717183268707</v>
      </c>
      <c r="Q55" s="100">
        <f t="shared" si="18"/>
        <v>0.11252831693972816</v>
      </c>
      <c r="R55" s="22">
        <f t="shared" si="19"/>
        <v>0</v>
      </c>
      <c r="S55" s="19">
        <f t="shared" si="20"/>
        <v>0</v>
      </c>
      <c r="T55" s="19">
        <f t="shared" si="21"/>
        <v>0</v>
      </c>
      <c r="U55" s="51">
        <f t="shared" si="5"/>
        <v>0</v>
      </c>
      <c r="V55" s="51">
        <f t="shared" si="6"/>
        <v>0</v>
      </c>
      <c r="W55" s="47">
        <f t="shared" si="7"/>
        <v>1</v>
      </c>
      <c r="X55" s="47">
        <f t="shared" si="8"/>
        <v>11</v>
      </c>
      <c r="Y55" s="17"/>
      <c r="Z55" s="17"/>
      <c r="AA55" s="17"/>
      <c r="AB55" s="17"/>
      <c r="AC55" s="17"/>
    </row>
    <row r="56" spans="1:29">
      <c r="A56" s="77"/>
      <c r="B56" s="80"/>
      <c r="C56" s="13">
        <v>12</v>
      </c>
      <c r="D56" s="11">
        <v>1</v>
      </c>
      <c r="E56" s="12">
        <v>6.6</v>
      </c>
      <c r="F56" s="12">
        <v>2.9</v>
      </c>
      <c r="G56" s="12">
        <v>4.5999999999999996</v>
      </c>
      <c r="H56" s="12">
        <v>1.3</v>
      </c>
      <c r="I56" s="12">
        <v>1</v>
      </c>
      <c r="J56" s="31"/>
      <c r="K56" s="114"/>
      <c r="L56" s="110"/>
      <c r="M56" s="110"/>
      <c r="N56" s="110"/>
      <c r="O56" s="110"/>
      <c r="P56" s="100">
        <f t="shared" si="17"/>
        <v>2.3534399758950872</v>
      </c>
      <c r="Q56" s="100">
        <f t="shared" si="18"/>
        <v>0.9132072670398983</v>
      </c>
      <c r="R56" s="22">
        <f t="shared" si="19"/>
        <v>1</v>
      </c>
      <c r="S56" s="19">
        <f t="shared" si="20"/>
        <v>0</v>
      </c>
      <c r="T56" s="19">
        <f t="shared" si="21"/>
        <v>0</v>
      </c>
      <c r="U56" s="51">
        <f t="shared" si="5"/>
        <v>0</v>
      </c>
      <c r="V56" s="51">
        <f t="shared" si="6"/>
        <v>0</v>
      </c>
      <c r="W56" s="47">
        <f t="shared" si="7"/>
        <v>1</v>
      </c>
      <c r="X56" s="47">
        <f t="shared" si="8"/>
        <v>12</v>
      </c>
      <c r="Y56" s="17"/>
      <c r="Z56" s="17"/>
      <c r="AA56" s="17"/>
      <c r="AB56" s="17"/>
      <c r="AC56" s="17"/>
    </row>
    <row r="57" spans="1:29">
      <c r="A57" s="77"/>
      <c r="B57" s="80"/>
      <c r="C57" s="13">
        <v>13</v>
      </c>
      <c r="D57" s="11">
        <v>1</v>
      </c>
      <c r="E57" s="12">
        <v>5</v>
      </c>
      <c r="F57" s="12">
        <v>3.3</v>
      </c>
      <c r="G57" s="12">
        <v>1.4</v>
      </c>
      <c r="H57" s="12">
        <v>0.2</v>
      </c>
      <c r="I57" s="12">
        <v>0</v>
      </c>
      <c r="J57" s="31"/>
      <c r="K57" s="114"/>
      <c r="L57" s="110"/>
      <c r="M57" s="110"/>
      <c r="N57" s="110"/>
      <c r="O57" s="110"/>
      <c r="P57" s="100">
        <f t="shared" si="17"/>
        <v>-2.272033738927516</v>
      </c>
      <c r="Q57" s="100">
        <f t="shared" si="18"/>
        <v>9.346575120384451E-2</v>
      </c>
      <c r="R57" s="22">
        <f t="shared" si="19"/>
        <v>0</v>
      </c>
      <c r="S57" s="19">
        <f t="shared" si="20"/>
        <v>0</v>
      </c>
      <c r="T57" s="19">
        <f t="shared" si="21"/>
        <v>0</v>
      </c>
      <c r="U57" s="51">
        <f t="shared" si="5"/>
        <v>0</v>
      </c>
      <c r="V57" s="51">
        <f t="shared" si="6"/>
        <v>0</v>
      </c>
      <c r="W57" s="47">
        <f t="shared" si="7"/>
        <v>1</v>
      </c>
      <c r="X57" s="47">
        <f t="shared" si="8"/>
        <v>13</v>
      </c>
      <c r="Y57" s="17"/>
      <c r="Z57" s="17"/>
      <c r="AA57" s="17"/>
      <c r="AB57" s="17"/>
      <c r="AC57" s="17"/>
    </row>
    <row r="58" spans="1:29">
      <c r="A58" s="77"/>
      <c r="B58" s="80"/>
      <c r="C58" s="13">
        <v>14</v>
      </c>
      <c r="D58" s="11">
        <v>1</v>
      </c>
      <c r="E58" s="12">
        <v>4.4000000000000004</v>
      </c>
      <c r="F58" s="12">
        <v>3</v>
      </c>
      <c r="G58" s="12">
        <v>1.3</v>
      </c>
      <c r="H58" s="12">
        <v>0.2</v>
      </c>
      <c r="I58" s="12">
        <v>0</v>
      </c>
      <c r="J58" s="31"/>
      <c r="K58" s="114"/>
      <c r="L58" s="110"/>
      <c r="M58" s="110"/>
      <c r="N58" s="110"/>
      <c r="O58" s="110"/>
      <c r="P58" s="100">
        <f t="shared" si="17"/>
        <v>-1.929796399221186</v>
      </c>
      <c r="Q58" s="100">
        <f t="shared" si="18"/>
        <v>0.12677311736060409</v>
      </c>
      <c r="R58" s="22">
        <f t="shared" si="19"/>
        <v>0</v>
      </c>
      <c r="S58" s="19">
        <f t="shared" si="20"/>
        <v>0</v>
      </c>
      <c r="T58" s="19">
        <f t="shared" si="21"/>
        <v>0</v>
      </c>
      <c r="U58" s="51">
        <f t="shared" si="5"/>
        <v>0</v>
      </c>
      <c r="V58" s="51">
        <f t="shared" si="6"/>
        <v>0</v>
      </c>
      <c r="W58" s="47">
        <f t="shared" si="7"/>
        <v>1</v>
      </c>
      <c r="X58" s="47">
        <f t="shared" si="8"/>
        <v>14</v>
      </c>
      <c r="Y58" s="17"/>
      <c r="Z58" s="17"/>
      <c r="AA58" s="17"/>
      <c r="AB58" s="17"/>
      <c r="AC58" s="17"/>
    </row>
    <row r="59" spans="1:29">
      <c r="A59" s="77"/>
      <c r="B59" s="80"/>
      <c r="C59" s="13">
        <v>15</v>
      </c>
      <c r="D59" s="11">
        <v>1</v>
      </c>
      <c r="E59" s="12">
        <v>5.4</v>
      </c>
      <c r="F59" s="12">
        <v>3.7</v>
      </c>
      <c r="G59" s="12">
        <v>1.5</v>
      </c>
      <c r="H59" s="12">
        <v>0.2</v>
      </c>
      <c r="I59" s="12">
        <v>0</v>
      </c>
      <c r="J59" s="31"/>
      <c r="K59" s="114"/>
      <c r="L59" s="110"/>
      <c r="M59" s="110"/>
      <c r="N59" s="110"/>
      <c r="O59" s="110"/>
      <c r="P59" s="100">
        <f t="shared" si="17"/>
        <v>-2.5930888867325961</v>
      </c>
      <c r="Q59" s="100">
        <f t="shared" si="18"/>
        <v>6.9584534471827886E-2</v>
      </c>
      <c r="R59" s="22">
        <f t="shared" si="19"/>
        <v>0</v>
      </c>
      <c r="S59" s="19">
        <f t="shared" si="20"/>
        <v>0</v>
      </c>
      <c r="T59" s="19">
        <f t="shared" si="21"/>
        <v>0</v>
      </c>
      <c r="U59" s="51">
        <f t="shared" si="5"/>
        <v>0</v>
      </c>
      <c r="V59" s="51">
        <f t="shared" si="6"/>
        <v>0</v>
      </c>
      <c r="W59" s="47">
        <f t="shared" si="7"/>
        <v>1</v>
      </c>
      <c r="X59" s="47">
        <f t="shared" si="8"/>
        <v>15</v>
      </c>
      <c r="Y59" s="17"/>
      <c r="Z59" s="17"/>
      <c r="AA59" s="17"/>
      <c r="AB59" s="17"/>
      <c r="AC59" s="17"/>
    </row>
    <row r="60" spans="1:29">
      <c r="A60" s="77"/>
      <c r="B60" s="80"/>
      <c r="C60" s="13">
        <v>16</v>
      </c>
      <c r="D60" s="11">
        <v>1</v>
      </c>
      <c r="E60" s="11">
        <v>5</v>
      </c>
      <c r="F60" s="11">
        <v>2.2999999999999998</v>
      </c>
      <c r="G60" s="11">
        <v>3.3</v>
      </c>
      <c r="H60" s="11">
        <v>1</v>
      </c>
      <c r="I60" s="11">
        <v>1</v>
      </c>
      <c r="J60" s="31"/>
      <c r="K60" s="114"/>
      <c r="L60" s="110"/>
      <c r="M60" s="110"/>
      <c r="N60" s="110"/>
      <c r="O60" s="110"/>
      <c r="P60" s="100">
        <f t="shared" si="17"/>
        <v>1.5444793129801277</v>
      </c>
      <c r="Q60" s="100">
        <f t="shared" si="18"/>
        <v>0.8241149423223344</v>
      </c>
      <c r="R60" s="22">
        <f t="shared" si="19"/>
        <v>1</v>
      </c>
      <c r="S60" s="19">
        <f t="shared" si="20"/>
        <v>0</v>
      </c>
      <c r="T60" s="19">
        <f t="shared" si="21"/>
        <v>0</v>
      </c>
      <c r="U60" s="51">
        <f t="shared" si="5"/>
        <v>0</v>
      </c>
      <c r="V60" s="51">
        <f t="shared" si="6"/>
        <v>0</v>
      </c>
      <c r="W60" s="47">
        <f t="shared" si="7"/>
        <v>1</v>
      </c>
      <c r="X60" s="47">
        <f t="shared" si="8"/>
        <v>16</v>
      </c>
      <c r="Y60" s="17"/>
      <c r="Z60" s="17"/>
      <c r="AA60" s="17"/>
      <c r="AB60" s="17"/>
      <c r="AC60" s="17"/>
    </row>
    <row r="61" spans="1:29">
      <c r="A61" s="77"/>
      <c r="B61" s="80"/>
      <c r="C61" s="13">
        <v>17</v>
      </c>
      <c r="D61" s="11">
        <v>1</v>
      </c>
      <c r="E61" s="11">
        <v>5.6</v>
      </c>
      <c r="F61" s="11">
        <v>2.5</v>
      </c>
      <c r="G61" s="11">
        <v>3.9</v>
      </c>
      <c r="H61" s="11">
        <v>1.1000000000000001</v>
      </c>
      <c r="I61" s="11">
        <v>1</v>
      </c>
      <c r="J61" s="31"/>
      <c r="K61" s="114"/>
      <c r="L61" s="110"/>
      <c r="M61" s="110"/>
      <c r="N61" s="110"/>
      <c r="O61" s="110"/>
      <c r="P61" s="100">
        <f t="shared" si="17"/>
        <v>1.9969015723245453</v>
      </c>
      <c r="Q61" s="100">
        <f t="shared" si="18"/>
        <v>0.88047137892442862</v>
      </c>
      <c r="R61" s="22">
        <f t="shared" si="19"/>
        <v>1</v>
      </c>
      <c r="S61" s="19">
        <f t="shared" si="20"/>
        <v>0</v>
      </c>
      <c r="T61" s="19">
        <f t="shared" si="21"/>
        <v>0</v>
      </c>
      <c r="U61" s="51">
        <f t="shared" si="5"/>
        <v>0</v>
      </c>
      <c r="V61" s="51">
        <f t="shared" si="6"/>
        <v>0</v>
      </c>
      <c r="W61" s="47">
        <f t="shared" si="7"/>
        <v>1</v>
      </c>
      <c r="X61" s="47">
        <f t="shared" si="8"/>
        <v>17</v>
      </c>
      <c r="Y61" s="17"/>
      <c r="Z61" s="17"/>
      <c r="AA61" s="17"/>
      <c r="AB61" s="17"/>
      <c r="AC61" s="17"/>
    </row>
    <row r="62" spans="1:29">
      <c r="A62" s="77"/>
      <c r="B62" s="80"/>
      <c r="C62" s="13">
        <v>18</v>
      </c>
      <c r="D62" s="11">
        <v>1</v>
      </c>
      <c r="E62" s="11">
        <v>5.2</v>
      </c>
      <c r="F62" s="11">
        <v>3.4</v>
      </c>
      <c r="G62" s="11">
        <v>1.4</v>
      </c>
      <c r="H62" s="11">
        <v>0.2</v>
      </c>
      <c r="I62" s="11">
        <v>0</v>
      </c>
      <c r="J62" s="31"/>
      <c r="K62" s="114"/>
      <c r="L62" s="110"/>
      <c r="M62" s="110"/>
      <c r="N62" s="110"/>
      <c r="O62" s="110"/>
      <c r="P62" s="100">
        <f t="shared" si="17"/>
        <v>-2.4285912499344517</v>
      </c>
      <c r="Q62" s="100">
        <f t="shared" si="18"/>
        <v>8.1018292866766206E-2</v>
      </c>
      <c r="R62" s="22">
        <f t="shared" si="19"/>
        <v>0</v>
      </c>
      <c r="S62" s="19">
        <f t="shared" si="20"/>
        <v>0</v>
      </c>
      <c r="T62" s="19">
        <f t="shared" si="21"/>
        <v>0</v>
      </c>
      <c r="U62" s="51">
        <f t="shared" si="5"/>
        <v>0</v>
      </c>
      <c r="V62" s="51">
        <f t="shared" si="6"/>
        <v>0</v>
      </c>
      <c r="W62" s="47">
        <f t="shared" si="7"/>
        <v>1</v>
      </c>
      <c r="X62" s="47">
        <f t="shared" si="8"/>
        <v>18</v>
      </c>
      <c r="Y62" s="17"/>
      <c r="Z62" s="17"/>
      <c r="AA62" s="17"/>
      <c r="AB62" s="17"/>
      <c r="AC62" s="17"/>
    </row>
    <row r="63" spans="1:29">
      <c r="A63" s="77"/>
      <c r="B63" s="80"/>
      <c r="C63" s="13">
        <v>19</v>
      </c>
      <c r="D63" s="11">
        <v>1</v>
      </c>
      <c r="E63" s="11">
        <v>6.3</v>
      </c>
      <c r="F63" s="11">
        <v>3.3</v>
      </c>
      <c r="G63" s="11">
        <v>4.7</v>
      </c>
      <c r="H63" s="11">
        <v>1.6</v>
      </c>
      <c r="I63" s="11">
        <v>1</v>
      </c>
      <c r="J63" s="31"/>
      <c r="K63" s="114"/>
      <c r="L63" s="110"/>
      <c r="M63" s="110"/>
      <c r="N63" s="110"/>
      <c r="O63" s="110"/>
      <c r="P63" s="100">
        <f t="shared" si="17"/>
        <v>2.6128172269558947</v>
      </c>
      <c r="Q63" s="100">
        <f t="shared" si="18"/>
        <v>0.93168193299217528</v>
      </c>
      <c r="R63" s="22">
        <f t="shared" si="19"/>
        <v>1</v>
      </c>
      <c r="S63" s="19">
        <f t="shared" si="20"/>
        <v>0</v>
      </c>
      <c r="T63" s="19">
        <f t="shared" si="21"/>
        <v>0</v>
      </c>
      <c r="U63" s="51">
        <f t="shared" si="5"/>
        <v>0</v>
      </c>
      <c r="V63" s="51">
        <f t="shared" si="6"/>
        <v>0</v>
      </c>
      <c r="W63" s="47">
        <f t="shared" si="7"/>
        <v>1</v>
      </c>
      <c r="X63" s="47">
        <f t="shared" si="8"/>
        <v>19</v>
      </c>
      <c r="Y63" s="17"/>
      <c r="Z63" s="17"/>
      <c r="AA63" s="17"/>
      <c r="AB63" s="17"/>
      <c r="AC63" s="17"/>
    </row>
    <row r="64" spans="1:29" ht="15" thickBot="1">
      <c r="A64" s="78"/>
      <c r="B64" s="81"/>
      <c r="C64" s="61">
        <v>20</v>
      </c>
      <c r="D64" s="62">
        <v>1</v>
      </c>
      <c r="E64" s="62">
        <v>5.4</v>
      </c>
      <c r="F64" s="62">
        <v>3</v>
      </c>
      <c r="G64" s="62">
        <v>4.5</v>
      </c>
      <c r="H64" s="62">
        <v>1.5</v>
      </c>
      <c r="I64" s="62">
        <v>1</v>
      </c>
      <c r="J64" s="35"/>
      <c r="K64" s="114"/>
      <c r="L64" s="110"/>
      <c r="M64" s="110"/>
      <c r="N64" s="110"/>
      <c r="O64" s="110"/>
      <c r="P64" s="100">
        <f t="shared" si="17"/>
        <v>2.8711281776033659</v>
      </c>
      <c r="Q64" s="100">
        <f t="shared" si="18"/>
        <v>0.94640060532335279</v>
      </c>
      <c r="R64" s="22">
        <f t="shared" si="19"/>
        <v>1</v>
      </c>
      <c r="S64" s="19">
        <f t="shared" si="20"/>
        <v>0</v>
      </c>
      <c r="T64" s="19">
        <f t="shared" si="21"/>
        <v>0</v>
      </c>
      <c r="U64" s="57">
        <f t="shared" si="5"/>
        <v>0</v>
      </c>
      <c r="V64" s="57">
        <f t="shared" si="6"/>
        <v>0</v>
      </c>
      <c r="W64" s="58">
        <f t="shared" si="7"/>
        <v>1</v>
      </c>
      <c r="X64" s="58">
        <f t="shared" si="8"/>
        <v>20</v>
      </c>
      <c r="Y64" s="17"/>
      <c r="Z64" s="17"/>
      <c r="AA64" s="17"/>
      <c r="AB64" s="17"/>
      <c r="AC64" s="17"/>
    </row>
    <row r="65" spans="1:29">
      <c r="A65" s="76" t="s">
        <v>35</v>
      </c>
      <c r="B65" s="79" t="s">
        <v>39</v>
      </c>
      <c r="C65" s="59">
        <v>1</v>
      </c>
      <c r="D65" s="60">
        <v>1</v>
      </c>
      <c r="E65" s="60">
        <v>4.9000000000000004</v>
      </c>
      <c r="F65" s="60">
        <v>2.4</v>
      </c>
      <c r="G65" s="60">
        <v>3.3</v>
      </c>
      <c r="H65" s="60">
        <v>1</v>
      </c>
      <c r="I65" s="60">
        <v>1</v>
      </c>
      <c r="J65" s="27"/>
      <c r="K65" s="114">
        <f>Training!K325</f>
        <v>0.20446001029466798</v>
      </c>
      <c r="L65" s="110">
        <f>Training!L325</f>
        <v>-0.45861294420367849</v>
      </c>
      <c r="M65" s="110">
        <f>Training!M325</f>
        <v>-0.76341378926218528</v>
      </c>
      <c r="N65" s="110">
        <f>Training!N325</f>
        <v>1.415538738505969</v>
      </c>
      <c r="O65" s="110">
        <f>Training!O325</f>
        <v>0.95986433651828307</v>
      </c>
      <c r="P65" s="100">
        <f>(D65*$K$65)+(E65*$L$65)+(F65*$M$65)+(G65*$N$65)+(H65*$O$65)</f>
        <v>1.7562056630553795</v>
      </c>
      <c r="Q65" s="100">
        <f t="shared" si="9"/>
        <v>0.8527338091367106</v>
      </c>
      <c r="R65" s="22">
        <f t="shared" si="10"/>
        <v>1</v>
      </c>
      <c r="S65" s="19">
        <f>R65-I65</f>
        <v>0</v>
      </c>
      <c r="T65" s="19">
        <f t="shared" si="11"/>
        <v>0</v>
      </c>
      <c r="U65" s="54">
        <f t="shared" si="5"/>
        <v>0</v>
      </c>
      <c r="V65" s="54">
        <f>U65</f>
        <v>0</v>
      </c>
      <c r="W65" s="55">
        <f t="shared" si="7"/>
        <v>1</v>
      </c>
      <c r="X65" s="55">
        <f>W65</f>
        <v>1</v>
      </c>
      <c r="Y65" s="17"/>
      <c r="Z65" s="17"/>
      <c r="AA65" s="17"/>
      <c r="AB65" s="17"/>
      <c r="AC65" s="17"/>
    </row>
    <row r="66" spans="1:29">
      <c r="A66" s="77"/>
      <c r="B66" s="80"/>
      <c r="C66" s="13">
        <v>2</v>
      </c>
      <c r="D66" s="11">
        <v>1</v>
      </c>
      <c r="E66" s="11">
        <v>6.7</v>
      </c>
      <c r="F66" s="11">
        <v>3</v>
      </c>
      <c r="G66" s="11">
        <v>5</v>
      </c>
      <c r="H66" s="11">
        <v>1.7</v>
      </c>
      <c r="I66" s="11">
        <v>1</v>
      </c>
      <c r="J66" s="31"/>
      <c r="K66" s="114"/>
      <c r="L66" s="110"/>
      <c r="M66" s="110"/>
      <c r="N66" s="110"/>
      <c r="O66" s="110"/>
      <c r="P66" s="100">
        <f t="shared" ref="P66:P84" si="22">(D66*$K$65)+(E66*$L$65)+(F66*$M$65)+(G66*$N$65)+(H66*$O$65)</f>
        <v>3.5509749809543916</v>
      </c>
      <c r="Q66" s="100">
        <f t="shared" ref="Q66:Q84" si="23">1/(1+EXP(-P66))</f>
        <v>0.97210387785314201</v>
      </c>
      <c r="R66" s="22">
        <f t="shared" ref="R66:R84" si="24">IF(Q66&lt;0.5, 0, 1)</f>
        <v>1</v>
      </c>
      <c r="S66" s="19">
        <f t="shared" ref="S66:S84" si="25">R66-I66</f>
        <v>0</v>
      </c>
      <c r="T66" s="19">
        <f t="shared" ref="T66:T84" si="26">S66^2</f>
        <v>0</v>
      </c>
      <c r="U66" s="51">
        <f t="shared" si="5"/>
        <v>0</v>
      </c>
      <c r="V66" s="51">
        <f t="shared" si="6"/>
        <v>0</v>
      </c>
      <c r="W66" s="47">
        <f t="shared" si="7"/>
        <v>1</v>
      </c>
      <c r="X66" s="47">
        <f t="shared" si="8"/>
        <v>2</v>
      </c>
      <c r="Y66" s="17"/>
      <c r="Z66" s="17"/>
      <c r="AA66" s="17"/>
      <c r="AB66" s="17"/>
      <c r="AC66" s="17"/>
    </row>
    <row r="67" spans="1:29">
      <c r="A67" s="77"/>
      <c r="B67" s="80"/>
      <c r="C67" s="13">
        <v>3</v>
      </c>
      <c r="D67" s="11">
        <v>1</v>
      </c>
      <c r="E67" s="11">
        <v>6.1</v>
      </c>
      <c r="F67" s="11">
        <v>2.9</v>
      </c>
      <c r="G67" s="11">
        <v>4.7</v>
      </c>
      <c r="H67" s="11">
        <v>1.4</v>
      </c>
      <c r="I67" s="11">
        <v>1</v>
      </c>
      <c r="J67" s="31"/>
      <c r="K67" s="114"/>
      <c r="L67" s="110"/>
      <c r="M67" s="110"/>
      <c r="N67" s="110"/>
      <c r="O67" s="110"/>
      <c r="P67" s="100">
        <f t="shared" si="22"/>
        <v>3.189863203895543</v>
      </c>
      <c r="Q67" s="100">
        <f t="shared" si="23"/>
        <v>0.96045102459628251</v>
      </c>
      <c r="R67" s="22">
        <f t="shared" si="24"/>
        <v>1</v>
      </c>
      <c r="S67" s="19">
        <f t="shared" si="25"/>
        <v>0</v>
      </c>
      <c r="T67" s="19">
        <f t="shared" si="26"/>
        <v>0</v>
      </c>
      <c r="U67" s="51">
        <f t="shared" si="5"/>
        <v>0</v>
      </c>
      <c r="V67" s="51">
        <f t="shared" si="6"/>
        <v>0</v>
      </c>
      <c r="W67" s="47">
        <f t="shared" si="7"/>
        <v>1</v>
      </c>
      <c r="X67" s="47">
        <f t="shared" si="8"/>
        <v>3</v>
      </c>
      <c r="Y67" s="17"/>
      <c r="Z67" s="17"/>
      <c r="AA67" s="17"/>
      <c r="AB67" s="17"/>
      <c r="AC67" s="17"/>
    </row>
    <row r="68" spans="1:29">
      <c r="A68" s="77"/>
      <c r="B68" s="80"/>
      <c r="C68" s="13">
        <v>4</v>
      </c>
      <c r="D68" s="11">
        <v>1</v>
      </c>
      <c r="E68" s="11">
        <v>6.4</v>
      </c>
      <c r="F68" s="11">
        <v>3.2</v>
      </c>
      <c r="G68" s="11">
        <v>4.5</v>
      </c>
      <c r="H68" s="11">
        <v>1.5</v>
      </c>
      <c r="I68" s="11">
        <v>1</v>
      </c>
      <c r="J68" s="31"/>
      <c r="K68" s="114"/>
      <c r="L68" s="110"/>
      <c r="M68" s="110"/>
      <c r="N68" s="110"/>
      <c r="O68" s="110"/>
      <c r="P68" s="100">
        <f t="shared" si="22"/>
        <v>2.6361338698064181</v>
      </c>
      <c r="Q68" s="100">
        <f t="shared" si="23"/>
        <v>0.93315119856290762</v>
      </c>
      <c r="R68" s="22">
        <f t="shared" si="24"/>
        <v>1</v>
      </c>
      <c r="S68" s="19">
        <f t="shared" si="25"/>
        <v>0</v>
      </c>
      <c r="T68" s="19">
        <f t="shared" si="26"/>
        <v>0</v>
      </c>
      <c r="U68" s="51">
        <f t="shared" si="5"/>
        <v>0</v>
      </c>
      <c r="V68" s="51">
        <f t="shared" si="6"/>
        <v>0</v>
      </c>
      <c r="W68" s="47">
        <f t="shared" si="7"/>
        <v>1</v>
      </c>
      <c r="X68" s="47">
        <f t="shared" si="8"/>
        <v>4</v>
      </c>
      <c r="Y68" s="17"/>
      <c r="Z68" s="17"/>
      <c r="AA68" s="17"/>
      <c r="AB68" s="17"/>
      <c r="AC68" s="17"/>
    </row>
    <row r="69" spans="1:29">
      <c r="A69" s="77"/>
      <c r="B69" s="80"/>
      <c r="C69" s="13">
        <v>5</v>
      </c>
      <c r="D69" s="11">
        <v>1</v>
      </c>
      <c r="E69" s="11">
        <v>5</v>
      </c>
      <c r="F69" s="11">
        <v>3.4</v>
      </c>
      <c r="G69" s="11">
        <v>1.5</v>
      </c>
      <c r="H69" s="11">
        <v>0.2</v>
      </c>
      <c r="I69" s="11">
        <v>0</v>
      </c>
      <c r="J69" s="31"/>
      <c r="K69" s="114"/>
      <c r="L69" s="110"/>
      <c r="M69" s="110"/>
      <c r="N69" s="110"/>
      <c r="O69" s="110"/>
      <c r="P69" s="100">
        <f t="shared" si="22"/>
        <v>-2.3689306191525445</v>
      </c>
      <c r="Q69" s="100">
        <f t="shared" si="23"/>
        <v>8.5572781495768468E-2</v>
      </c>
      <c r="R69" s="22">
        <f t="shared" si="24"/>
        <v>0</v>
      </c>
      <c r="S69" s="19">
        <f t="shared" si="25"/>
        <v>0</v>
      </c>
      <c r="T69" s="19">
        <f t="shared" si="26"/>
        <v>0</v>
      </c>
      <c r="U69" s="51">
        <f t="shared" si="5"/>
        <v>0</v>
      </c>
      <c r="V69" s="51">
        <f t="shared" si="6"/>
        <v>0</v>
      </c>
      <c r="W69" s="47">
        <f t="shared" si="7"/>
        <v>1</v>
      </c>
      <c r="X69" s="47">
        <f t="shared" si="8"/>
        <v>5</v>
      </c>
      <c r="Y69" s="17"/>
      <c r="Z69" s="17"/>
      <c r="AA69" s="17"/>
      <c r="AB69" s="17"/>
      <c r="AC69" s="17"/>
    </row>
    <row r="70" spans="1:29">
      <c r="A70" s="77"/>
      <c r="B70" s="80"/>
      <c r="C70" s="13">
        <v>6</v>
      </c>
      <c r="D70" s="11">
        <v>1</v>
      </c>
      <c r="E70" s="11">
        <v>5.8</v>
      </c>
      <c r="F70" s="11">
        <v>4</v>
      </c>
      <c r="G70" s="11">
        <v>1.2</v>
      </c>
      <c r="H70" s="11">
        <v>0.2</v>
      </c>
      <c r="I70" s="11">
        <v>0</v>
      </c>
      <c r="J70" s="31"/>
      <c r="K70" s="114"/>
      <c r="L70" s="110"/>
      <c r="M70" s="110"/>
      <c r="N70" s="110"/>
      <c r="O70" s="110"/>
      <c r="P70" s="100">
        <f t="shared" si="22"/>
        <v>-3.6185308696245895</v>
      </c>
      <c r="Q70" s="100">
        <f t="shared" si="23"/>
        <v>2.6121422484227195E-2</v>
      </c>
      <c r="R70" s="22">
        <f t="shared" si="24"/>
        <v>0</v>
      </c>
      <c r="S70" s="19">
        <f t="shared" si="25"/>
        <v>0</v>
      </c>
      <c r="T70" s="19">
        <f t="shared" si="26"/>
        <v>0</v>
      </c>
      <c r="U70" s="51">
        <f t="shared" si="5"/>
        <v>0</v>
      </c>
      <c r="V70" s="51">
        <f t="shared" si="6"/>
        <v>0</v>
      </c>
      <c r="W70" s="47">
        <f t="shared" si="7"/>
        <v>1</v>
      </c>
      <c r="X70" s="47">
        <f t="shared" si="8"/>
        <v>6</v>
      </c>
      <c r="Y70" s="17"/>
      <c r="Z70" s="17"/>
      <c r="AA70" s="17"/>
      <c r="AB70" s="17"/>
      <c r="AC70" s="17"/>
    </row>
    <row r="71" spans="1:29">
      <c r="A71" s="77"/>
      <c r="B71" s="80"/>
      <c r="C71" s="13">
        <v>7</v>
      </c>
      <c r="D71" s="11">
        <v>1</v>
      </c>
      <c r="E71" s="11">
        <v>5.4</v>
      </c>
      <c r="F71" s="11">
        <v>3.4</v>
      </c>
      <c r="G71" s="11">
        <v>1.7</v>
      </c>
      <c r="H71" s="11">
        <v>0.2</v>
      </c>
      <c r="I71" s="11">
        <v>0</v>
      </c>
      <c r="J71" s="31"/>
      <c r="K71" s="114"/>
      <c r="L71" s="110"/>
      <c r="M71" s="110"/>
      <c r="N71" s="110"/>
      <c r="O71" s="110"/>
      <c r="P71" s="100">
        <f t="shared" si="22"/>
        <v>-2.2692680491328221</v>
      </c>
      <c r="Q71" s="100">
        <f t="shared" si="23"/>
        <v>9.3700351458879991E-2</v>
      </c>
      <c r="R71" s="22">
        <f t="shared" si="24"/>
        <v>0</v>
      </c>
      <c r="S71" s="19">
        <f t="shared" si="25"/>
        <v>0</v>
      </c>
      <c r="T71" s="19">
        <f t="shared" si="26"/>
        <v>0</v>
      </c>
      <c r="U71" s="51">
        <f t="shared" ref="U71:U104" si="27">IF(T71&lt;0.5, 0, 1)</f>
        <v>0</v>
      </c>
      <c r="V71" s="51">
        <f t="shared" ref="V71:V104" si="28">V70+U71</f>
        <v>0</v>
      </c>
      <c r="W71" s="47">
        <f t="shared" ref="W71:W104" si="29">IF(R71=I71,1,0)</f>
        <v>1</v>
      </c>
      <c r="X71" s="47">
        <f t="shared" ref="X71:X104" si="30">X70+W71</f>
        <v>7</v>
      </c>
      <c r="Y71" s="17"/>
      <c r="Z71" s="17"/>
      <c r="AA71" s="17"/>
      <c r="AB71" s="17"/>
      <c r="AC71" s="17"/>
    </row>
    <row r="72" spans="1:29">
      <c r="A72" s="77"/>
      <c r="B72" s="80"/>
      <c r="C72" s="13">
        <v>8</v>
      </c>
      <c r="D72" s="11">
        <v>1</v>
      </c>
      <c r="E72" s="11">
        <v>6.6</v>
      </c>
      <c r="F72" s="11">
        <v>3</v>
      </c>
      <c r="G72" s="11">
        <v>4.4000000000000004</v>
      </c>
      <c r="H72" s="11">
        <v>1.4</v>
      </c>
      <c r="I72" s="11">
        <v>1</v>
      </c>
      <c r="J72" s="31"/>
      <c r="K72" s="114"/>
      <c r="L72" s="110"/>
      <c r="M72" s="110"/>
      <c r="N72" s="110"/>
      <c r="O72" s="110"/>
      <c r="P72" s="100">
        <f t="shared" si="22"/>
        <v>2.4595537313156948</v>
      </c>
      <c r="Q72" s="100">
        <f t="shared" si="23"/>
        <v>0.92125729556211977</v>
      </c>
      <c r="R72" s="22">
        <f t="shared" si="24"/>
        <v>1</v>
      </c>
      <c r="S72" s="19">
        <f t="shared" si="25"/>
        <v>0</v>
      </c>
      <c r="T72" s="19">
        <f t="shared" si="26"/>
        <v>0</v>
      </c>
      <c r="U72" s="51">
        <f t="shared" si="27"/>
        <v>0</v>
      </c>
      <c r="V72" s="51">
        <f t="shared" si="28"/>
        <v>0</v>
      </c>
      <c r="W72" s="47">
        <f t="shared" si="29"/>
        <v>1</v>
      </c>
      <c r="X72" s="47">
        <f t="shared" si="30"/>
        <v>8</v>
      </c>
      <c r="Y72" s="17"/>
      <c r="Z72" s="17"/>
      <c r="AA72" s="17"/>
      <c r="AB72" s="17"/>
      <c r="AC72" s="17"/>
    </row>
    <row r="73" spans="1:29">
      <c r="A73" s="77"/>
      <c r="B73" s="80"/>
      <c r="C73" s="13">
        <v>9</v>
      </c>
      <c r="D73" s="11">
        <v>1</v>
      </c>
      <c r="E73" s="11">
        <v>5.7</v>
      </c>
      <c r="F73" s="11">
        <v>3.8</v>
      </c>
      <c r="G73" s="11">
        <v>1.7</v>
      </c>
      <c r="H73" s="11">
        <v>0.3</v>
      </c>
      <c r="I73" s="11">
        <v>0</v>
      </c>
      <c r="J73" s="31"/>
      <c r="K73" s="114"/>
      <c r="L73" s="110"/>
      <c r="M73" s="110"/>
      <c r="N73" s="110"/>
      <c r="O73" s="110"/>
      <c r="P73" s="100">
        <f t="shared" si="22"/>
        <v>-2.616231014446972</v>
      </c>
      <c r="Q73" s="100">
        <f t="shared" si="23"/>
        <v>6.8101096967605759E-2</v>
      </c>
      <c r="R73" s="22">
        <f t="shared" si="24"/>
        <v>0</v>
      </c>
      <c r="S73" s="19">
        <f t="shared" si="25"/>
        <v>0</v>
      </c>
      <c r="T73" s="19">
        <f t="shared" si="26"/>
        <v>0</v>
      </c>
      <c r="U73" s="51">
        <f t="shared" si="27"/>
        <v>0</v>
      </c>
      <c r="V73" s="51">
        <f t="shared" si="28"/>
        <v>0</v>
      </c>
      <c r="W73" s="47">
        <f t="shared" si="29"/>
        <v>1</v>
      </c>
      <c r="X73" s="47">
        <f t="shared" si="30"/>
        <v>9</v>
      </c>
      <c r="Y73" s="17"/>
      <c r="Z73" s="17"/>
      <c r="AA73" s="17"/>
      <c r="AB73" s="17"/>
      <c r="AC73" s="17"/>
    </row>
    <row r="74" spans="1:29">
      <c r="A74" s="77"/>
      <c r="B74" s="80"/>
      <c r="C74" s="13">
        <v>10</v>
      </c>
      <c r="D74" s="11">
        <v>1</v>
      </c>
      <c r="E74" s="12">
        <v>4.5999999999999996</v>
      </c>
      <c r="F74" s="12">
        <v>3.6</v>
      </c>
      <c r="G74" s="12">
        <v>1</v>
      </c>
      <c r="H74" s="12">
        <v>0.2</v>
      </c>
      <c r="I74" s="12">
        <v>0</v>
      </c>
      <c r="J74" s="31"/>
      <c r="K74" s="114"/>
      <c r="L74" s="110"/>
      <c r="M74" s="110"/>
      <c r="N74" s="110"/>
      <c r="O74" s="110"/>
      <c r="P74" s="100">
        <f t="shared" si="22"/>
        <v>-3.0459375685764942</v>
      </c>
      <c r="Q74" s="100">
        <f t="shared" si="23"/>
        <v>4.5393184628994068E-2</v>
      </c>
      <c r="R74" s="22">
        <f t="shared" si="24"/>
        <v>0</v>
      </c>
      <c r="S74" s="19">
        <f t="shared" si="25"/>
        <v>0</v>
      </c>
      <c r="T74" s="19">
        <f t="shared" si="26"/>
        <v>0</v>
      </c>
      <c r="U74" s="51">
        <f t="shared" si="27"/>
        <v>0</v>
      </c>
      <c r="V74" s="51">
        <f t="shared" si="28"/>
        <v>0</v>
      </c>
      <c r="W74" s="47">
        <f t="shared" si="29"/>
        <v>1</v>
      </c>
      <c r="X74" s="47">
        <f t="shared" si="30"/>
        <v>10</v>
      </c>
      <c r="Y74" s="17"/>
      <c r="Z74" s="17"/>
      <c r="AA74" s="17"/>
      <c r="AB74" s="17"/>
      <c r="AC74" s="17"/>
    </row>
    <row r="75" spans="1:29">
      <c r="A75" s="77"/>
      <c r="B75" s="80"/>
      <c r="C75" s="13">
        <v>11</v>
      </c>
      <c r="D75" s="11">
        <v>1</v>
      </c>
      <c r="E75" s="12">
        <v>4.4000000000000004</v>
      </c>
      <c r="F75" s="12">
        <v>3.2</v>
      </c>
      <c r="G75" s="12">
        <v>1.3</v>
      </c>
      <c r="H75" s="12">
        <v>0.2</v>
      </c>
      <c r="I75" s="12">
        <v>0</v>
      </c>
      <c r="J75" s="31"/>
      <c r="K75" s="114"/>
      <c r="L75" s="110"/>
      <c r="M75" s="110"/>
      <c r="N75" s="110"/>
      <c r="O75" s="110"/>
      <c r="P75" s="100">
        <f t="shared" si="22"/>
        <v>-2.2241878424790937</v>
      </c>
      <c r="Q75" s="100">
        <f t="shared" si="23"/>
        <v>9.7599343394916674E-2</v>
      </c>
      <c r="R75" s="22">
        <f t="shared" si="24"/>
        <v>0</v>
      </c>
      <c r="S75" s="19">
        <f t="shared" si="25"/>
        <v>0</v>
      </c>
      <c r="T75" s="19">
        <f t="shared" si="26"/>
        <v>0</v>
      </c>
      <c r="U75" s="51">
        <f t="shared" si="27"/>
        <v>0</v>
      </c>
      <c r="V75" s="51">
        <f t="shared" si="28"/>
        <v>0</v>
      </c>
      <c r="W75" s="47">
        <f t="shared" si="29"/>
        <v>1</v>
      </c>
      <c r="X75" s="47">
        <f t="shared" si="30"/>
        <v>11</v>
      </c>
      <c r="Y75" s="17"/>
      <c r="Z75" s="17"/>
      <c r="AA75" s="17"/>
      <c r="AB75" s="17"/>
      <c r="AC75" s="17"/>
    </row>
    <row r="76" spans="1:29">
      <c r="A76" s="77"/>
      <c r="B76" s="80"/>
      <c r="C76" s="13">
        <v>12</v>
      </c>
      <c r="D76" s="11">
        <v>1</v>
      </c>
      <c r="E76" s="12">
        <v>6.6</v>
      </c>
      <c r="F76" s="12">
        <v>2.9</v>
      </c>
      <c r="G76" s="12">
        <v>4.5999999999999996</v>
      </c>
      <c r="H76" s="12">
        <v>1.3</v>
      </c>
      <c r="I76" s="12">
        <v>1</v>
      </c>
      <c r="J76" s="31"/>
      <c r="K76" s="114"/>
      <c r="L76" s="110"/>
      <c r="M76" s="110"/>
      <c r="N76" s="110"/>
      <c r="O76" s="110"/>
      <c r="P76" s="100">
        <f t="shared" si="22"/>
        <v>2.723016424291278</v>
      </c>
      <c r="Q76" s="100">
        <f t="shared" si="23"/>
        <v>0.93837120646014005</v>
      </c>
      <c r="R76" s="22">
        <f t="shared" si="24"/>
        <v>1</v>
      </c>
      <c r="S76" s="19">
        <f t="shared" si="25"/>
        <v>0</v>
      </c>
      <c r="T76" s="19">
        <f t="shared" si="26"/>
        <v>0</v>
      </c>
      <c r="U76" s="51">
        <f t="shared" si="27"/>
        <v>0</v>
      </c>
      <c r="V76" s="51">
        <f t="shared" si="28"/>
        <v>0</v>
      </c>
      <c r="W76" s="47">
        <f t="shared" si="29"/>
        <v>1</v>
      </c>
      <c r="X76" s="47">
        <f t="shared" si="30"/>
        <v>12</v>
      </c>
      <c r="Y76" s="17"/>
      <c r="Z76" s="17"/>
      <c r="AA76" s="17"/>
      <c r="AB76" s="17"/>
      <c r="AC76" s="17"/>
    </row>
    <row r="77" spans="1:29">
      <c r="A77" s="77"/>
      <c r="B77" s="80"/>
      <c r="C77" s="13">
        <v>13</v>
      </c>
      <c r="D77" s="11">
        <v>1</v>
      </c>
      <c r="E77" s="12">
        <v>5</v>
      </c>
      <c r="F77" s="12">
        <v>3.3</v>
      </c>
      <c r="G77" s="12">
        <v>1.4</v>
      </c>
      <c r="H77" s="12">
        <v>0.2</v>
      </c>
      <c r="I77" s="12">
        <v>0</v>
      </c>
      <c r="J77" s="31"/>
      <c r="K77" s="114"/>
      <c r="L77" s="110"/>
      <c r="M77" s="110"/>
      <c r="N77" s="110"/>
      <c r="O77" s="110"/>
      <c r="P77" s="100">
        <f t="shared" si="22"/>
        <v>-2.4341431140769223</v>
      </c>
      <c r="Q77" s="100">
        <f t="shared" si="23"/>
        <v>8.0605892901873033E-2</v>
      </c>
      <c r="R77" s="22">
        <f t="shared" si="24"/>
        <v>0</v>
      </c>
      <c r="S77" s="19">
        <f t="shared" si="25"/>
        <v>0</v>
      </c>
      <c r="T77" s="19">
        <f t="shared" si="26"/>
        <v>0</v>
      </c>
      <c r="U77" s="51">
        <f t="shared" si="27"/>
        <v>0</v>
      </c>
      <c r="V77" s="51">
        <f t="shared" si="28"/>
        <v>0</v>
      </c>
      <c r="W77" s="47">
        <f t="shared" si="29"/>
        <v>1</v>
      </c>
      <c r="X77" s="47">
        <f t="shared" si="30"/>
        <v>13</v>
      </c>
      <c r="Y77" s="17"/>
      <c r="Z77" s="17"/>
      <c r="AA77" s="17"/>
      <c r="AB77" s="17"/>
      <c r="AC77" s="17"/>
    </row>
    <row r="78" spans="1:29">
      <c r="A78" s="77"/>
      <c r="B78" s="80"/>
      <c r="C78" s="13">
        <v>14</v>
      </c>
      <c r="D78" s="11">
        <v>1</v>
      </c>
      <c r="E78" s="12">
        <v>4.4000000000000004</v>
      </c>
      <c r="F78" s="12">
        <v>3</v>
      </c>
      <c r="G78" s="12">
        <v>1.3</v>
      </c>
      <c r="H78" s="12">
        <v>0.2</v>
      </c>
      <c r="I78" s="12">
        <v>0</v>
      </c>
      <c r="J78" s="31"/>
      <c r="K78" s="114"/>
      <c r="L78" s="110"/>
      <c r="M78" s="110"/>
      <c r="N78" s="110"/>
      <c r="O78" s="110"/>
      <c r="P78" s="100">
        <f t="shared" si="22"/>
        <v>-2.0715050846266565</v>
      </c>
      <c r="Q78" s="100">
        <f t="shared" si="23"/>
        <v>0.11189738133861891</v>
      </c>
      <c r="R78" s="22">
        <f t="shared" si="24"/>
        <v>0</v>
      </c>
      <c r="S78" s="19">
        <f t="shared" si="25"/>
        <v>0</v>
      </c>
      <c r="T78" s="19">
        <f t="shared" si="26"/>
        <v>0</v>
      </c>
      <c r="U78" s="51">
        <f t="shared" si="27"/>
        <v>0</v>
      </c>
      <c r="V78" s="51">
        <f t="shared" si="28"/>
        <v>0</v>
      </c>
      <c r="W78" s="47">
        <f t="shared" si="29"/>
        <v>1</v>
      </c>
      <c r="X78" s="47">
        <f t="shared" si="30"/>
        <v>14</v>
      </c>
      <c r="Y78" s="17"/>
      <c r="Z78" s="17"/>
      <c r="AA78" s="17"/>
      <c r="AB78" s="17"/>
      <c r="AC78" s="17"/>
    </row>
    <row r="79" spans="1:29">
      <c r="A79" s="77"/>
      <c r="B79" s="80"/>
      <c r="C79" s="13">
        <v>15</v>
      </c>
      <c r="D79" s="11">
        <v>1</v>
      </c>
      <c r="E79" s="12">
        <v>5.4</v>
      </c>
      <c r="F79" s="12">
        <v>3.7</v>
      </c>
      <c r="G79" s="12">
        <v>1.5</v>
      </c>
      <c r="H79" s="12">
        <v>0.2</v>
      </c>
      <c r="I79" s="12">
        <v>0</v>
      </c>
      <c r="J79" s="31"/>
      <c r="K79" s="114"/>
      <c r="L79" s="110"/>
      <c r="M79" s="110"/>
      <c r="N79" s="110"/>
      <c r="O79" s="110"/>
      <c r="P79" s="100">
        <f t="shared" si="22"/>
        <v>-2.7813999336126716</v>
      </c>
      <c r="Q79" s="100">
        <f t="shared" si="23"/>
        <v>5.8337603564045958E-2</v>
      </c>
      <c r="R79" s="22">
        <f t="shared" si="24"/>
        <v>0</v>
      </c>
      <c r="S79" s="19">
        <f t="shared" si="25"/>
        <v>0</v>
      </c>
      <c r="T79" s="19">
        <f t="shared" si="26"/>
        <v>0</v>
      </c>
      <c r="U79" s="51">
        <f t="shared" si="27"/>
        <v>0</v>
      </c>
      <c r="V79" s="51">
        <f t="shared" si="28"/>
        <v>0</v>
      </c>
      <c r="W79" s="47">
        <f t="shared" si="29"/>
        <v>1</v>
      </c>
      <c r="X79" s="47">
        <f t="shared" si="30"/>
        <v>15</v>
      </c>
      <c r="Y79" s="17"/>
      <c r="Z79" s="17"/>
      <c r="AA79" s="17"/>
      <c r="AB79" s="17"/>
      <c r="AC79" s="17"/>
    </row>
    <row r="80" spans="1:29">
      <c r="A80" s="77"/>
      <c r="B80" s="80"/>
      <c r="C80" s="13">
        <v>16</v>
      </c>
      <c r="D80" s="11">
        <v>1</v>
      </c>
      <c r="E80" s="11">
        <v>5</v>
      </c>
      <c r="F80" s="11">
        <v>2.2999999999999998</v>
      </c>
      <c r="G80" s="11">
        <v>3.3</v>
      </c>
      <c r="H80" s="11">
        <v>1</v>
      </c>
      <c r="I80" s="11">
        <v>1</v>
      </c>
      <c r="J80" s="31"/>
      <c r="K80" s="114"/>
      <c r="L80" s="110"/>
      <c r="M80" s="110"/>
      <c r="N80" s="110"/>
      <c r="O80" s="110"/>
      <c r="P80" s="100">
        <f t="shared" si="22"/>
        <v>1.7866857475612306</v>
      </c>
      <c r="Q80" s="100">
        <f t="shared" si="23"/>
        <v>0.85652045862404236</v>
      </c>
      <c r="R80" s="22">
        <f t="shared" si="24"/>
        <v>1</v>
      </c>
      <c r="S80" s="19">
        <f t="shared" si="25"/>
        <v>0</v>
      </c>
      <c r="T80" s="19">
        <f t="shared" si="26"/>
        <v>0</v>
      </c>
      <c r="U80" s="51">
        <f t="shared" si="27"/>
        <v>0</v>
      </c>
      <c r="V80" s="51">
        <f t="shared" si="28"/>
        <v>0</v>
      </c>
      <c r="W80" s="47">
        <f t="shared" si="29"/>
        <v>1</v>
      </c>
      <c r="X80" s="47">
        <f t="shared" si="30"/>
        <v>16</v>
      </c>
      <c r="Y80" s="17"/>
      <c r="Z80" s="17"/>
      <c r="AA80" s="17"/>
      <c r="AB80" s="17"/>
      <c r="AC80" s="17"/>
    </row>
    <row r="81" spans="1:29">
      <c r="A81" s="77"/>
      <c r="B81" s="80"/>
      <c r="C81" s="13">
        <v>17</v>
      </c>
      <c r="D81" s="11">
        <v>1</v>
      </c>
      <c r="E81" s="11">
        <v>5.6</v>
      </c>
      <c r="F81" s="11">
        <v>2.5</v>
      </c>
      <c r="G81" s="11">
        <v>3.9</v>
      </c>
      <c r="H81" s="11">
        <v>1.1000000000000001</v>
      </c>
      <c r="I81" s="11">
        <v>1</v>
      </c>
      <c r="J81" s="31"/>
      <c r="K81" s="114"/>
      <c r="L81" s="110"/>
      <c r="M81" s="110"/>
      <c r="N81" s="110"/>
      <c r="O81" s="110"/>
      <c r="P81" s="100">
        <f t="shared" si="22"/>
        <v>2.3041448999419947</v>
      </c>
      <c r="Q81" s="100">
        <f t="shared" si="23"/>
        <v>0.9092197365247574</v>
      </c>
      <c r="R81" s="22">
        <f t="shared" si="24"/>
        <v>1</v>
      </c>
      <c r="S81" s="19">
        <f t="shared" si="25"/>
        <v>0</v>
      </c>
      <c r="T81" s="19">
        <f t="shared" si="26"/>
        <v>0</v>
      </c>
      <c r="U81" s="51">
        <f t="shared" si="27"/>
        <v>0</v>
      </c>
      <c r="V81" s="51">
        <f t="shared" si="28"/>
        <v>0</v>
      </c>
      <c r="W81" s="47">
        <f t="shared" si="29"/>
        <v>1</v>
      </c>
      <c r="X81" s="47">
        <f t="shared" si="30"/>
        <v>17</v>
      </c>
      <c r="Y81" s="17"/>
      <c r="Z81" s="17"/>
      <c r="AA81" s="17"/>
      <c r="AB81" s="17"/>
      <c r="AC81" s="17"/>
    </row>
    <row r="82" spans="1:29">
      <c r="A82" s="77"/>
      <c r="B82" s="80"/>
      <c r="C82" s="13">
        <v>18</v>
      </c>
      <c r="D82" s="11">
        <v>1</v>
      </c>
      <c r="E82" s="11">
        <v>5.2</v>
      </c>
      <c r="F82" s="11">
        <v>3.4</v>
      </c>
      <c r="G82" s="11">
        <v>1.4</v>
      </c>
      <c r="H82" s="11">
        <v>0.2</v>
      </c>
      <c r="I82" s="11">
        <v>0</v>
      </c>
      <c r="J82" s="31"/>
      <c r="K82" s="114"/>
      <c r="L82" s="110"/>
      <c r="M82" s="110"/>
      <c r="N82" s="110"/>
      <c r="O82" s="110"/>
      <c r="P82" s="100">
        <f t="shared" si="22"/>
        <v>-2.6022070818438769</v>
      </c>
      <c r="Q82" s="100">
        <f t="shared" si="23"/>
        <v>6.8996511315270723E-2</v>
      </c>
      <c r="R82" s="22">
        <f t="shared" si="24"/>
        <v>0</v>
      </c>
      <c r="S82" s="19">
        <f t="shared" si="25"/>
        <v>0</v>
      </c>
      <c r="T82" s="19">
        <f t="shared" si="26"/>
        <v>0</v>
      </c>
      <c r="U82" s="51">
        <f t="shared" si="27"/>
        <v>0</v>
      </c>
      <c r="V82" s="51">
        <f t="shared" si="28"/>
        <v>0</v>
      </c>
      <c r="W82" s="47">
        <f t="shared" si="29"/>
        <v>1</v>
      </c>
      <c r="X82" s="47">
        <f t="shared" si="30"/>
        <v>18</v>
      </c>
      <c r="Y82" s="17"/>
      <c r="Z82" s="17"/>
      <c r="AA82" s="17"/>
      <c r="AB82" s="17"/>
      <c r="AC82" s="17"/>
    </row>
    <row r="83" spans="1:29">
      <c r="A83" s="77"/>
      <c r="B83" s="80"/>
      <c r="C83" s="13">
        <v>19</v>
      </c>
      <c r="D83" s="11">
        <v>1</v>
      </c>
      <c r="E83" s="11">
        <v>6.3</v>
      </c>
      <c r="F83" s="11">
        <v>3.3</v>
      </c>
      <c r="G83" s="11">
        <v>4.7</v>
      </c>
      <c r="H83" s="11">
        <v>1.6</v>
      </c>
      <c r="I83" s="11">
        <v>1</v>
      </c>
      <c r="J83" s="31"/>
      <c r="K83" s="114"/>
      <c r="L83" s="110"/>
      <c r="M83" s="110"/>
      <c r="N83" s="110"/>
      <c r="O83" s="110"/>
      <c r="P83" s="100">
        <f t="shared" si="22"/>
        <v>2.9847479666535897</v>
      </c>
      <c r="Q83" s="100">
        <f t="shared" si="23"/>
        <v>0.95188031519484151</v>
      </c>
      <c r="R83" s="22">
        <f t="shared" si="24"/>
        <v>1</v>
      </c>
      <c r="S83" s="19">
        <f t="shared" si="25"/>
        <v>0</v>
      </c>
      <c r="T83" s="19">
        <f t="shared" si="26"/>
        <v>0</v>
      </c>
      <c r="U83" s="51">
        <f t="shared" si="27"/>
        <v>0</v>
      </c>
      <c r="V83" s="51">
        <f t="shared" si="28"/>
        <v>0</v>
      </c>
      <c r="W83" s="47">
        <f t="shared" si="29"/>
        <v>1</v>
      </c>
      <c r="X83" s="47">
        <f t="shared" si="30"/>
        <v>19</v>
      </c>
      <c r="Y83" s="17"/>
      <c r="Z83" s="17"/>
      <c r="AA83" s="17"/>
      <c r="AB83" s="17"/>
      <c r="AC83" s="17"/>
    </row>
    <row r="84" spans="1:29" ht="15" thickBot="1">
      <c r="A84" s="78"/>
      <c r="B84" s="81"/>
      <c r="C84" s="61">
        <v>20</v>
      </c>
      <c r="D84" s="62">
        <v>1</v>
      </c>
      <c r="E84" s="62">
        <v>5.4</v>
      </c>
      <c r="F84" s="62">
        <v>3</v>
      </c>
      <c r="G84" s="62">
        <v>4.5</v>
      </c>
      <c r="H84" s="62">
        <v>1.5</v>
      </c>
      <c r="I84" s="62">
        <v>1</v>
      </c>
      <c r="J84" s="35"/>
      <c r="K84" s="114"/>
      <c r="L84" s="110"/>
      <c r="M84" s="110"/>
      <c r="N84" s="110"/>
      <c r="O84" s="110"/>
      <c r="P84" s="100">
        <f t="shared" si="22"/>
        <v>3.2474295718625328</v>
      </c>
      <c r="Q84" s="100">
        <f t="shared" si="23"/>
        <v>0.96258063801672078</v>
      </c>
      <c r="R84" s="22">
        <f t="shared" si="24"/>
        <v>1</v>
      </c>
      <c r="S84" s="19">
        <f t="shared" si="25"/>
        <v>0</v>
      </c>
      <c r="T84" s="19">
        <f t="shared" si="26"/>
        <v>0</v>
      </c>
      <c r="U84" s="57">
        <f t="shared" si="27"/>
        <v>0</v>
      </c>
      <c r="V84" s="57">
        <f t="shared" si="28"/>
        <v>0</v>
      </c>
      <c r="W84" s="58">
        <f t="shared" si="29"/>
        <v>1</v>
      </c>
      <c r="X84" s="58">
        <f t="shared" si="30"/>
        <v>20</v>
      </c>
      <c r="Y84" s="17"/>
      <c r="Z84" s="17"/>
      <c r="AA84" s="17"/>
      <c r="AB84" s="17"/>
      <c r="AC84" s="17"/>
    </row>
    <row r="85" spans="1:29">
      <c r="A85" s="76" t="s">
        <v>36</v>
      </c>
      <c r="B85" s="79" t="s">
        <v>39</v>
      </c>
      <c r="C85" s="59">
        <v>1</v>
      </c>
      <c r="D85" s="60">
        <v>1</v>
      </c>
      <c r="E85" s="60">
        <v>4.9000000000000004</v>
      </c>
      <c r="F85" s="60">
        <v>2.4</v>
      </c>
      <c r="G85" s="60">
        <v>3.3</v>
      </c>
      <c r="H85" s="60">
        <v>1</v>
      </c>
      <c r="I85" s="60">
        <v>1</v>
      </c>
      <c r="J85" s="27"/>
      <c r="K85" s="114">
        <f>Training!K405</f>
        <v>0.19309877194106373</v>
      </c>
      <c r="L85" s="110">
        <f>Training!L405</f>
        <v>-0.47083788211658373</v>
      </c>
      <c r="M85" s="110">
        <f>Training!M405</f>
        <v>-0.82670718210783811</v>
      </c>
      <c r="N85" s="110">
        <f>Training!N405</f>
        <v>1.5162465062164663</v>
      </c>
      <c r="O85" s="110">
        <f>Training!O405</f>
        <v>1.0045927624160251</v>
      </c>
      <c r="P85" s="100">
        <f>(D85*$K$85)+(E85*$L$85)+(F85*$M$85)+(G85*$N$85)+(H85*$O$85)</f>
        <v>1.910102145441356</v>
      </c>
      <c r="Q85" s="100">
        <f t="shared" si="9"/>
        <v>0.87103062292722833</v>
      </c>
      <c r="R85" s="22">
        <f t="shared" si="10"/>
        <v>1</v>
      </c>
      <c r="S85" s="19">
        <f>R85-I85</f>
        <v>0</v>
      </c>
      <c r="T85" s="19">
        <f t="shared" si="11"/>
        <v>0</v>
      </c>
      <c r="U85" s="54">
        <f t="shared" si="27"/>
        <v>0</v>
      </c>
      <c r="V85" s="54">
        <f>U85</f>
        <v>0</v>
      </c>
      <c r="W85" s="55">
        <f t="shared" si="29"/>
        <v>1</v>
      </c>
      <c r="X85" s="55">
        <f>W85</f>
        <v>1</v>
      </c>
      <c r="Y85" s="17"/>
      <c r="Z85" s="17"/>
      <c r="AA85" s="17"/>
      <c r="AB85" s="17"/>
      <c r="AC85" s="17"/>
    </row>
    <row r="86" spans="1:29">
      <c r="A86" s="77"/>
      <c r="B86" s="80"/>
      <c r="C86" s="13">
        <v>2</v>
      </c>
      <c r="D86" s="11">
        <v>1</v>
      </c>
      <c r="E86" s="11">
        <v>6.7</v>
      </c>
      <c r="F86" s="11">
        <v>3</v>
      </c>
      <c r="G86" s="11">
        <v>5</v>
      </c>
      <c r="H86" s="11">
        <v>1.7</v>
      </c>
      <c r="I86" s="11">
        <v>1</v>
      </c>
      <c r="J86" s="31"/>
      <c r="K86" s="114"/>
      <c r="L86" s="110"/>
      <c r="M86" s="110"/>
      <c r="N86" s="110"/>
      <c r="O86" s="110"/>
      <c r="P86" s="100">
        <f t="shared" ref="P86:P104" si="31">(D86*$K$85)+(E86*$L$85)+(F86*$M$85)+(G86*$N$85)+(H86*$O$85)</f>
        <v>3.8474036426260136</v>
      </c>
      <c r="Q86" s="100">
        <f t="shared" ref="Q86:Q104" si="32">1/(1+EXP(-P86))</f>
        <v>0.97911061814868561</v>
      </c>
      <c r="R86" s="22">
        <f t="shared" ref="R86:R104" si="33">IF(Q86&lt;0.5, 0, 1)</f>
        <v>1</v>
      </c>
      <c r="S86" s="19">
        <f t="shared" ref="S86:S104" si="34">R86-I86</f>
        <v>0</v>
      </c>
      <c r="T86" s="19">
        <f t="shared" ref="T86:T104" si="35">S86^2</f>
        <v>0</v>
      </c>
      <c r="U86" s="51">
        <f t="shared" si="27"/>
        <v>0</v>
      </c>
      <c r="V86" s="51">
        <f t="shared" si="28"/>
        <v>0</v>
      </c>
      <c r="W86" s="47">
        <f t="shared" si="29"/>
        <v>1</v>
      </c>
      <c r="X86" s="47">
        <f t="shared" si="30"/>
        <v>2</v>
      </c>
      <c r="Y86" s="17"/>
      <c r="Z86" s="17"/>
      <c r="AA86" s="17"/>
      <c r="AB86" s="17"/>
      <c r="AC86" s="17"/>
    </row>
    <row r="87" spans="1:29">
      <c r="A87" s="77"/>
      <c r="B87" s="80"/>
      <c r="C87" s="13">
        <v>3</v>
      </c>
      <c r="D87" s="11">
        <v>1</v>
      </c>
      <c r="E87" s="11">
        <v>6.1</v>
      </c>
      <c r="F87" s="11">
        <v>2.9</v>
      </c>
      <c r="G87" s="11">
        <v>4.7</v>
      </c>
      <c r="H87" s="11">
        <v>1.4</v>
      </c>
      <c r="I87" s="11">
        <v>1</v>
      </c>
      <c r="J87" s="31"/>
      <c r="K87" s="114"/>
      <c r="L87" s="110"/>
      <c r="M87" s="110"/>
      <c r="N87" s="110"/>
      <c r="O87" s="110"/>
      <c r="P87" s="100">
        <f t="shared" si="31"/>
        <v>3.4563253095170001</v>
      </c>
      <c r="Q87" s="100">
        <f t="shared" si="32"/>
        <v>0.96941921604670611</v>
      </c>
      <c r="R87" s="22">
        <f t="shared" si="33"/>
        <v>1</v>
      </c>
      <c r="S87" s="19">
        <f t="shared" si="34"/>
        <v>0</v>
      </c>
      <c r="T87" s="19">
        <f t="shared" si="35"/>
        <v>0</v>
      </c>
      <c r="U87" s="51">
        <f t="shared" si="27"/>
        <v>0</v>
      </c>
      <c r="V87" s="51">
        <f t="shared" si="28"/>
        <v>0</v>
      </c>
      <c r="W87" s="47">
        <f t="shared" si="29"/>
        <v>1</v>
      </c>
      <c r="X87" s="47">
        <f t="shared" si="30"/>
        <v>3</v>
      </c>
      <c r="Y87" s="17"/>
      <c r="Z87" s="17"/>
      <c r="AA87" s="17"/>
      <c r="AB87" s="17"/>
      <c r="AC87" s="17"/>
    </row>
    <row r="88" spans="1:29">
      <c r="A88" s="77"/>
      <c r="B88" s="80"/>
      <c r="C88" s="13">
        <v>4</v>
      </c>
      <c r="D88" s="11">
        <v>1</v>
      </c>
      <c r="E88" s="11">
        <v>6.4</v>
      </c>
      <c r="F88" s="11">
        <v>3.2</v>
      </c>
      <c r="G88" s="11">
        <v>4.5</v>
      </c>
      <c r="H88" s="11">
        <v>1.5</v>
      </c>
      <c r="I88" s="11">
        <v>1</v>
      </c>
      <c r="J88" s="31"/>
      <c r="K88" s="114"/>
      <c r="L88" s="110"/>
      <c r="M88" s="110"/>
      <c r="N88" s="110"/>
      <c r="O88" s="110"/>
      <c r="P88" s="100">
        <f t="shared" si="31"/>
        <v>2.8642717652479823</v>
      </c>
      <c r="Q88" s="100">
        <f t="shared" si="32"/>
        <v>0.94605173710842105</v>
      </c>
      <c r="R88" s="22">
        <f t="shared" si="33"/>
        <v>1</v>
      </c>
      <c r="S88" s="19">
        <f t="shared" si="34"/>
        <v>0</v>
      </c>
      <c r="T88" s="19">
        <f t="shared" si="35"/>
        <v>0</v>
      </c>
      <c r="U88" s="51">
        <f t="shared" si="27"/>
        <v>0</v>
      </c>
      <c r="V88" s="51">
        <f t="shared" si="28"/>
        <v>0</v>
      </c>
      <c r="W88" s="47">
        <f t="shared" si="29"/>
        <v>1</v>
      </c>
      <c r="X88" s="47">
        <f t="shared" si="30"/>
        <v>4</v>
      </c>
      <c r="Y88" s="17"/>
      <c r="Z88" s="17"/>
      <c r="AA88" s="17"/>
      <c r="AB88" s="17"/>
      <c r="AC88" s="17"/>
    </row>
    <row r="89" spans="1:29">
      <c r="A89" s="77"/>
      <c r="B89" s="80"/>
      <c r="C89" s="13">
        <v>5</v>
      </c>
      <c r="D89" s="11">
        <v>1</v>
      </c>
      <c r="E89" s="11">
        <v>5</v>
      </c>
      <c r="F89" s="11">
        <v>3.4</v>
      </c>
      <c r="G89" s="11">
        <v>1.5</v>
      </c>
      <c r="H89" s="11">
        <v>0.2</v>
      </c>
      <c r="I89" s="11">
        <v>0</v>
      </c>
      <c r="J89" s="31"/>
      <c r="K89" s="114"/>
      <c r="L89" s="110"/>
      <c r="M89" s="110"/>
      <c r="N89" s="110"/>
      <c r="O89" s="110"/>
      <c r="P89" s="100">
        <f t="shared" si="31"/>
        <v>-2.4966067460006003</v>
      </c>
      <c r="Q89" s="100">
        <f t="shared" si="32"/>
        <v>7.6096402363785953E-2</v>
      </c>
      <c r="R89" s="22">
        <f t="shared" si="33"/>
        <v>0</v>
      </c>
      <c r="S89" s="19">
        <f t="shared" si="34"/>
        <v>0</v>
      </c>
      <c r="T89" s="19">
        <f t="shared" si="35"/>
        <v>0</v>
      </c>
      <c r="U89" s="51">
        <f t="shared" si="27"/>
        <v>0</v>
      </c>
      <c r="V89" s="51">
        <f t="shared" si="28"/>
        <v>0</v>
      </c>
      <c r="W89" s="47">
        <f t="shared" si="29"/>
        <v>1</v>
      </c>
      <c r="X89" s="47">
        <f t="shared" si="30"/>
        <v>5</v>
      </c>
      <c r="Y89" s="17"/>
      <c r="Z89" s="17"/>
      <c r="AA89" s="17"/>
      <c r="AB89" s="17"/>
      <c r="AC89" s="17"/>
    </row>
    <row r="90" spans="1:29">
      <c r="A90" s="77"/>
      <c r="B90" s="80"/>
      <c r="C90" s="13">
        <v>6</v>
      </c>
      <c r="D90" s="11">
        <v>1</v>
      </c>
      <c r="E90" s="11">
        <v>5.8</v>
      </c>
      <c r="F90" s="11">
        <v>4</v>
      </c>
      <c r="G90" s="11">
        <v>1.2</v>
      </c>
      <c r="H90" s="11">
        <v>0.2</v>
      </c>
      <c r="I90" s="11">
        <v>0</v>
      </c>
      <c r="J90" s="31"/>
      <c r="K90" s="114"/>
      <c r="L90" s="110"/>
      <c r="M90" s="110"/>
      <c r="N90" s="110"/>
      <c r="O90" s="110"/>
      <c r="P90" s="100">
        <f t="shared" si="31"/>
        <v>-3.8241753128235101</v>
      </c>
      <c r="Q90" s="100">
        <f t="shared" si="32"/>
        <v>2.1369796143520147E-2</v>
      </c>
      <c r="R90" s="22">
        <f t="shared" si="33"/>
        <v>0</v>
      </c>
      <c r="S90" s="19">
        <f t="shared" si="34"/>
        <v>0</v>
      </c>
      <c r="T90" s="19">
        <f t="shared" si="35"/>
        <v>0</v>
      </c>
      <c r="U90" s="51">
        <f t="shared" si="27"/>
        <v>0</v>
      </c>
      <c r="V90" s="51">
        <f t="shared" si="28"/>
        <v>0</v>
      </c>
      <c r="W90" s="47">
        <f t="shared" si="29"/>
        <v>1</v>
      </c>
      <c r="X90" s="47">
        <f t="shared" si="30"/>
        <v>6</v>
      </c>
      <c r="Y90" s="17"/>
      <c r="Z90" s="17"/>
      <c r="AA90" s="17"/>
      <c r="AB90" s="17"/>
      <c r="AC90" s="17"/>
    </row>
    <row r="91" spans="1:29">
      <c r="A91" s="77"/>
      <c r="B91" s="80"/>
      <c r="C91" s="13">
        <v>7</v>
      </c>
      <c r="D91" s="11">
        <v>1</v>
      </c>
      <c r="E91" s="11">
        <v>5.4</v>
      </c>
      <c r="F91" s="11">
        <v>3.4</v>
      </c>
      <c r="G91" s="11">
        <v>1.7</v>
      </c>
      <c r="H91" s="11">
        <v>0.2</v>
      </c>
      <c r="I91" s="11">
        <v>0</v>
      </c>
      <c r="J91" s="31"/>
      <c r="K91" s="114"/>
      <c r="L91" s="110"/>
      <c r="M91" s="110"/>
      <c r="N91" s="110"/>
      <c r="O91" s="110"/>
      <c r="P91" s="100">
        <f t="shared" si="31"/>
        <v>-2.3816925976039403</v>
      </c>
      <c r="Q91" s="100">
        <f t="shared" si="32"/>
        <v>8.4579422921292488E-2</v>
      </c>
      <c r="R91" s="22">
        <f t="shared" si="33"/>
        <v>0</v>
      </c>
      <c r="S91" s="19">
        <f t="shared" si="34"/>
        <v>0</v>
      </c>
      <c r="T91" s="19">
        <f t="shared" si="35"/>
        <v>0</v>
      </c>
      <c r="U91" s="51">
        <f t="shared" si="27"/>
        <v>0</v>
      </c>
      <c r="V91" s="51">
        <f t="shared" si="28"/>
        <v>0</v>
      </c>
      <c r="W91" s="47">
        <f t="shared" si="29"/>
        <v>1</v>
      </c>
      <c r="X91" s="47">
        <f t="shared" si="30"/>
        <v>7</v>
      </c>
      <c r="Y91" s="17"/>
      <c r="Z91" s="17"/>
      <c r="AA91" s="17"/>
      <c r="AB91" s="17"/>
      <c r="AC91" s="17"/>
    </row>
    <row r="92" spans="1:29">
      <c r="A92" s="77"/>
      <c r="B92" s="80"/>
      <c r="C92" s="13">
        <v>8</v>
      </c>
      <c r="D92" s="11">
        <v>1</v>
      </c>
      <c r="E92" s="11">
        <v>6.6</v>
      </c>
      <c r="F92" s="11">
        <v>3</v>
      </c>
      <c r="G92" s="11">
        <v>4.4000000000000004</v>
      </c>
      <c r="H92" s="11">
        <v>1.4</v>
      </c>
      <c r="I92" s="11">
        <v>1</v>
      </c>
      <c r="J92" s="31"/>
      <c r="K92" s="114"/>
      <c r="L92" s="110"/>
      <c r="M92" s="110"/>
      <c r="N92" s="110"/>
      <c r="O92" s="110"/>
      <c r="P92" s="100">
        <f t="shared" si="31"/>
        <v>2.6833616983829849</v>
      </c>
      <c r="Q92" s="100">
        <f t="shared" si="32"/>
        <v>0.93603768756075112</v>
      </c>
      <c r="R92" s="22">
        <f t="shared" si="33"/>
        <v>1</v>
      </c>
      <c r="S92" s="19">
        <f t="shared" si="34"/>
        <v>0</v>
      </c>
      <c r="T92" s="19">
        <f t="shared" si="35"/>
        <v>0</v>
      </c>
      <c r="U92" s="51">
        <f t="shared" si="27"/>
        <v>0</v>
      </c>
      <c r="V92" s="51">
        <f t="shared" si="28"/>
        <v>0</v>
      </c>
      <c r="W92" s="47">
        <f t="shared" si="29"/>
        <v>1</v>
      </c>
      <c r="X92" s="47">
        <f t="shared" si="30"/>
        <v>8</v>
      </c>
      <c r="Y92" s="17"/>
      <c r="Z92" s="17"/>
      <c r="AA92" s="17"/>
      <c r="AB92" s="17"/>
      <c r="AC92" s="17"/>
    </row>
    <row r="93" spans="1:29">
      <c r="A93" s="77"/>
      <c r="B93" s="80"/>
      <c r="C93" s="13">
        <v>9</v>
      </c>
      <c r="D93" s="11">
        <v>1</v>
      </c>
      <c r="E93" s="11">
        <v>5.7</v>
      </c>
      <c r="F93" s="11">
        <v>3.8</v>
      </c>
      <c r="G93" s="11">
        <v>1.7</v>
      </c>
      <c r="H93" s="11">
        <v>0.3</v>
      </c>
      <c r="I93" s="11">
        <v>0</v>
      </c>
      <c r="J93" s="31"/>
      <c r="K93" s="114"/>
      <c r="L93" s="110"/>
      <c r="M93" s="110"/>
      <c r="N93" s="110"/>
      <c r="O93" s="110"/>
      <c r="P93" s="100">
        <f t="shared" si="31"/>
        <v>-2.7531675588404472</v>
      </c>
      <c r="Q93" s="100">
        <f t="shared" si="32"/>
        <v>5.9908007425365901E-2</v>
      </c>
      <c r="R93" s="22">
        <f t="shared" si="33"/>
        <v>0</v>
      </c>
      <c r="S93" s="19">
        <f t="shared" si="34"/>
        <v>0</v>
      </c>
      <c r="T93" s="19">
        <f t="shared" si="35"/>
        <v>0</v>
      </c>
      <c r="U93" s="51">
        <f t="shared" si="27"/>
        <v>0</v>
      </c>
      <c r="V93" s="51">
        <f t="shared" si="28"/>
        <v>0</v>
      </c>
      <c r="W93" s="47">
        <f t="shared" si="29"/>
        <v>1</v>
      </c>
      <c r="X93" s="47">
        <f t="shared" si="30"/>
        <v>9</v>
      </c>
      <c r="Y93" s="17"/>
      <c r="Z93" s="17"/>
      <c r="AA93" s="17"/>
      <c r="AB93" s="17"/>
      <c r="AC93" s="17"/>
    </row>
    <row r="94" spans="1:29">
      <c r="A94" s="77"/>
      <c r="B94" s="80"/>
      <c r="C94" s="13">
        <v>10</v>
      </c>
      <c r="D94" s="11">
        <v>1</v>
      </c>
      <c r="E94" s="12">
        <v>4.5999999999999996</v>
      </c>
      <c r="F94" s="12">
        <v>3.6</v>
      </c>
      <c r="G94" s="12">
        <v>1</v>
      </c>
      <c r="H94" s="12">
        <v>0.2</v>
      </c>
      <c r="I94" s="12">
        <v>0</v>
      </c>
      <c r="J94" s="31"/>
      <c r="K94" s="114"/>
      <c r="L94" s="110"/>
      <c r="M94" s="110"/>
      <c r="N94" s="110"/>
      <c r="O94" s="110"/>
      <c r="P94" s="100">
        <f t="shared" si="31"/>
        <v>-3.2317362826837677</v>
      </c>
      <c r="Q94" s="100">
        <f t="shared" si="32"/>
        <v>3.7988742655711109E-2</v>
      </c>
      <c r="R94" s="22">
        <f t="shared" si="33"/>
        <v>0</v>
      </c>
      <c r="S94" s="19">
        <f t="shared" si="34"/>
        <v>0</v>
      </c>
      <c r="T94" s="19">
        <f t="shared" si="35"/>
        <v>0</v>
      </c>
      <c r="U94" s="51">
        <f t="shared" si="27"/>
        <v>0</v>
      </c>
      <c r="V94" s="51">
        <f t="shared" si="28"/>
        <v>0</v>
      </c>
      <c r="W94" s="47">
        <f t="shared" si="29"/>
        <v>1</v>
      </c>
      <c r="X94" s="47">
        <f t="shared" si="30"/>
        <v>10</v>
      </c>
      <c r="Y94" s="17"/>
      <c r="Z94" s="17"/>
      <c r="AA94" s="17"/>
      <c r="AB94" s="17"/>
      <c r="AC94" s="17"/>
    </row>
    <row r="95" spans="1:29">
      <c r="A95" s="77"/>
      <c r="B95" s="80"/>
      <c r="C95" s="13">
        <v>11</v>
      </c>
      <c r="D95" s="11">
        <v>1</v>
      </c>
      <c r="E95" s="12">
        <v>4.4000000000000004</v>
      </c>
      <c r="F95" s="12">
        <v>3.2</v>
      </c>
      <c r="G95" s="12">
        <v>1.3</v>
      </c>
      <c r="H95" s="12">
        <v>0.2</v>
      </c>
      <c r="I95" s="12">
        <v>0</v>
      </c>
      <c r="J95" s="31"/>
      <c r="K95" s="114"/>
      <c r="L95" s="110"/>
      <c r="M95" s="110"/>
      <c r="N95" s="110"/>
      <c r="O95" s="110"/>
      <c r="P95" s="100">
        <f t="shared" si="31"/>
        <v>-2.3520118815523747</v>
      </c>
      <c r="Q95" s="100">
        <f t="shared" si="32"/>
        <v>8.6905990180778173E-2</v>
      </c>
      <c r="R95" s="22">
        <f t="shared" si="33"/>
        <v>0</v>
      </c>
      <c r="S95" s="19">
        <f t="shared" si="34"/>
        <v>0</v>
      </c>
      <c r="T95" s="19">
        <f t="shared" si="35"/>
        <v>0</v>
      </c>
      <c r="U95" s="51">
        <f t="shared" si="27"/>
        <v>0</v>
      </c>
      <c r="V95" s="51">
        <f t="shared" si="28"/>
        <v>0</v>
      </c>
      <c r="W95" s="47">
        <f t="shared" si="29"/>
        <v>1</v>
      </c>
      <c r="X95" s="47">
        <f t="shared" si="30"/>
        <v>11</v>
      </c>
      <c r="Y95" s="17"/>
      <c r="Z95" s="17"/>
      <c r="AA95" s="17"/>
      <c r="AB95" s="17"/>
      <c r="AC95" s="17"/>
    </row>
    <row r="96" spans="1:29">
      <c r="A96" s="77"/>
      <c r="B96" s="80"/>
      <c r="C96" s="13">
        <v>12</v>
      </c>
      <c r="D96" s="11">
        <v>1</v>
      </c>
      <c r="E96" s="12">
        <v>6.6</v>
      </c>
      <c r="F96" s="12">
        <v>2.9</v>
      </c>
      <c r="G96" s="12">
        <v>4.5999999999999996</v>
      </c>
      <c r="H96" s="12">
        <v>1.3</v>
      </c>
      <c r="I96" s="12">
        <v>1</v>
      </c>
      <c r="J96" s="31"/>
      <c r="K96" s="114"/>
      <c r="L96" s="110"/>
      <c r="M96" s="110"/>
      <c r="N96" s="110"/>
      <c r="O96" s="110"/>
      <c r="P96" s="100">
        <f t="shared" si="31"/>
        <v>2.9688224415954574</v>
      </c>
      <c r="Q96" s="100">
        <f t="shared" si="32"/>
        <v>0.9511455876791749</v>
      </c>
      <c r="R96" s="22">
        <f t="shared" si="33"/>
        <v>1</v>
      </c>
      <c r="S96" s="19">
        <f t="shared" si="34"/>
        <v>0</v>
      </c>
      <c r="T96" s="19">
        <f t="shared" si="35"/>
        <v>0</v>
      </c>
      <c r="U96" s="51">
        <f t="shared" si="27"/>
        <v>0</v>
      </c>
      <c r="V96" s="51">
        <f t="shared" si="28"/>
        <v>0</v>
      </c>
      <c r="W96" s="47">
        <f t="shared" si="29"/>
        <v>1</v>
      </c>
      <c r="X96" s="47">
        <f t="shared" si="30"/>
        <v>12</v>
      </c>
      <c r="Y96" s="17"/>
      <c r="Z96" s="17"/>
      <c r="AA96" s="17"/>
      <c r="AB96" s="17"/>
      <c r="AC96" s="17"/>
    </row>
    <row r="97" spans="1:29">
      <c r="A97" s="77"/>
      <c r="B97" s="80"/>
      <c r="C97" s="13">
        <v>13</v>
      </c>
      <c r="D97" s="11">
        <v>1</v>
      </c>
      <c r="E97" s="12">
        <v>5</v>
      </c>
      <c r="F97" s="12">
        <v>3.3</v>
      </c>
      <c r="G97" s="12">
        <v>1.4</v>
      </c>
      <c r="H97" s="12">
        <v>0.2</v>
      </c>
      <c r="I97" s="12">
        <v>0</v>
      </c>
      <c r="J97" s="31"/>
      <c r="K97" s="114"/>
      <c r="L97" s="110"/>
      <c r="M97" s="110"/>
      <c r="N97" s="110"/>
      <c r="O97" s="110"/>
      <c r="P97" s="100">
        <f t="shared" si="31"/>
        <v>-2.5655606784114626</v>
      </c>
      <c r="Q97" s="100">
        <f t="shared" si="32"/>
        <v>7.1388035252397702E-2</v>
      </c>
      <c r="R97" s="22">
        <f t="shared" si="33"/>
        <v>0</v>
      </c>
      <c r="S97" s="19">
        <f t="shared" si="34"/>
        <v>0</v>
      </c>
      <c r="T97" s="19">
        <f t="shared" si="35"/>
        <v>0</v>
      </c>
      <c r="U97" s="51">
        <f t="shared" si="27"/>
        <v>0</v>
      </c>
      <c r="V97" s="51">
        <f t="shared" si="28"/>
        <v>0</v>
      </c>
      <c r="W97" s="47">
        <f t="shared" si="29"/>
        <v>1</v>
      </c>
      <c r="X97" s="47">
        <f t="shared" si="30"/>
        <v>13</v>
      </c>
      <c r="Y97" s="17"/>
      <c r="Z97" s="17"/>
      <c r="AA97" s="17"/>
      <c r="AB97" s="17"/>
      <c r="AC97" s="17"/>
    </row>
    <row r="98" spans="1:29">
      <c r="A98" s="77"/>
      <c r="B98" s="80"/>
      <c r="C98" s="13">
        <v>14</v>
      </c>
      <c r="D98" s="11">
        <v>1</v>
      </c>
      <c r="E98" s="12">
        <v>4.4000000000000004</v>
      </c>
      <c r="F98" s="12">
        <v>3</v>
      </c>
      <c r="G98" s="12">
        <v>1.3</v>
      </c>
      <c r="H98" s="12">
        <v>0.2</v>
      </c>
      <c r="I98" s="12">
        <v>0</v>
      </c>
      <c r="J98" s="31"/>
      <c r="K98" s="114"/>
      <c r="L98" s="110"/>
      <c r="M98" s="110"/>
      <c r="N98" s="110"/>
      <c r="O98" s="110"/>
      <c r="P98" s="100">
        <f t="shared" si="31"/>
        <v>-2.1866704451308077</v>
      </c>
      <c r="Q98" s="100">
        <f t="shared" si="32"/>
        <v>0.10095389003666511</v>
      </c>
      <c r="R98" s="22">
        <f t="shared" si="33"/>
        <v>0</v>
      </c>
      <c r="S98" s="19">
        <f t="shared" si="34"/>
        <v>0</v>
      </c>
      <c r="T98" s="19">
        <f t="shared" si="35"/>
        <v>0</v>
      </c>
      <c r="U98" s="51">
        <f t="shared" si="27"/>
        <v>0</v>
      </c>
      <c r="V98" s="51">
        <f t="shared" si="28"/>
        <v>0</v>
      </c>
      <c r="W98" s="47">
        <f t="shared" si="29"/>
        <v>1</v>
      </c>
      <c r="X98" s="47">
        <f t="shared" si="30"/>
        <v>14</v>
      </c>
      <c r="Y98" s="17"/>
      <c r="Z98" s="17"/>
      <c r="AA98" s="17"/>
      <c r="AB98" s="17"/>
      <c r="AC98" s="17"/>
    </row>
    <row r="99" spans="1:29">
      <c r="A99" s="77"/>
      <c r="B99" s="80"/>
      <c r="C99" s="13">
        <v>15</v>
      </c>
      <c r="D99" s="11">
        <v>1</v>
      </c>
      <c r="E99" s="12">
        <v>5.4</v>
      </c>
      <c r="F99" s="12">
        <v>3.7</v>
      </c>
      <c r="G99" s="12">
        <v>1.5</v>
      </c>
      <c r="H99" s="12">
        <v>0.2</v>
      </c>
      <c r="I99" s="12">
        <v>0</v>
      </c>
      <c r="J99" s="31"/>
      <c r="K99" s="114"/>
      <c r="L99" s="110"/>
      <c r="M99" s="110"/>
      <c r="N99" s="110"/>
      <c r="O99" s="110"/>
      <c r="P99" s="100">
        <f t="shared" si="31"/>
        <v>-2.9329540534795844</v>
      </c>
      <c r="Q99" s="100">
        <f t="shared" si="32"/>
        <v>5.0548361996114573E-2</v>
      </c>
      <c r="R99" s="22">
        <f t="shared" si="33"/>
        <v>0</v>
      </c>
      <c r="S99" s="19">
        <f t="shared" si="34"/>
        <v>0</v>
      </c>
      <c r="T99" s="19">
        <f t="shared" si="35"/>
        <v>0</v>
      </c>
      <c r="U99" s="51">
        <f t="shared" si="27"/>
        <v>0</v>
      </c>
      <c r="V99" s="51">
        <f t="shared" si="28"/>
        <v>0</v>
      </c>
      <c r="W99" s="47">
        <f t="shared" si="29"/>
        <v>1</v>
      </c>
      <c r="X99" s="47">
        <f t="shared" si="30"/>
        <v>15</v>
      </c>
      <c r="Y99" s="17"/>
      <c r="Z99" s="17"/>
      <c r="AA99" s="17"/>
      <c r="AB99" s="17"/>
      <c r="AC99" s="17"/>
    </row>
    <row r="100" spans="1:29">
      <c r="A100" s="77"/>
      <c r="B100" s="80"/>
      <c r="C100" s="13">
        <v>16</v>
      </c>
      <c r="D100" s="11">
        <v>1</v>
      </c>
      <c r="E100" s="11">
        <v>5</v>
      </c>
      <c r="F100" s="11">
        <v>2.2999999999999998</v>
      </c>
      <c r="G100" s="11">
        <v>3.3</v>
      </c>
      <c r="H100" s="11">
        <v>1</v>
      </c>
      <c r="I100" s="11">
        <v>1</v>
      </c>
      <c r="J100" s="31"/>
      <c r="K100" s="114"/>
      <c r="L100" s="110"/>
      <c r="M100" s="110"/>
      <c r="N100" s="110"/>
      <c r="O100" s="110"/>
      <c r="P100" s="100">
        <f t="shared" si="31"/>
        <v>1.9456890754404812</v>
      </c>
      <c r="Q100" s="100">
        <f t="shared" si="32"/>
        <v>0.87497581806873115</v>
      </c>
      <c r="R100" s="22">
        <f t="shared" si="33"/>
        <v>1</v>
      </c>
      <c r="S100" s="19">
        <f t="shared" si="34"/>
        <v>0</v>
      </c>
      <c r="T100" s="19">
        <f t="shared" si="35"/>
        <v>0</v>
      </c>
      <c r="U100" s="51">
        <f t="shared" si="27"/>
        <v>0</v>
      </c>
      <c r="V100" s="51">
        <f t="shared" si="28"/>
        <v>0</v>
      </c>
      <c r="W100" s="47">
        <f t="shared" si="29"/>
        <v>1</v>
      </c>
      <c r="X100" s="47">
        <f t="shared" si="30"/>
        <v>16</v>
      </c>
      <c r="Y100" s="17"/>
      <c r="Z100" s="17"/>
      <c r="AA100" s="17"/>
      <c r="AB100" s="17"/>
      <c r="AC100" s="17"/>
    </row>
    <row r="101" spans="1:29">
      <c r="A101" s="77"/>
      <c r="B101" s="80"/>
      <c r="C101" s="13">
        <v>17</v>
      </c>
      <c r="D101" s="11">
        <v>1</v>
      </c>
      <c r="E101" s="11">
        <v>5.6</v>
      </c>
      <c r="F101" s="11">
        <v>2.5</v>
      </c>
      <c r="G101" s="11">
        <v>3.9</v>
      </c>
      <c r="H101" s="11">
        <v>1.1000000000000001</v>
      </c>
      <c r="I101" s="11">
        <v>1</v>
      </c>
      <c r="J101" s="31"/>
      <c r="K101" s="114"/>
      <c r="L101" s="110"/>
      <c r="M101" s="110"/>
      <c r="N101" s="110"/>
      <c r="O101" s="110"/>
      <c r="P101" s="100">
        <f t="shared" si="31"/>
        <v>2.5080520897204455</v>
      </c>
      <c r="Q101" s="100">
        <f t="shared" si="32"/>
        <v>0.92470437709381004</v>
      </c>
      <c r="R101" s="22">
        <f t="shared" si="33"/>
        <v>1</v>
      </c>
      <c r="S101" s="19">
        <f t="shared" si="34"/>
        <v>0</v>
      </c>
      <c r="T101" s="19">
        <f t="shared" si="35"/>
        <v>0</v>
      </c>
      <c r="U101" s="51">
        <f t="shared" si="27"/>
        <v>0</v>
      </c>
      <c r="V101" s="51">
        <f t="shared" si="28"/>
        <v>0</v>
      </c>
      <c r="W101" s="47">
        <f t="shared" si="29"/>
        <v>1</v>
      </c>
      <c r="X101" s="47">
        <f t="shared" si="30"/>
        <v>17</v>
      </c>
      <c r="Y101" s="17"/>
      <c r="Z101" s="17"/>
      <c r="AA101" s="17"/>
      <c r="AB101" s="17"/>
      <c r="AC101" s="17"/>
    </row>
    <row r="102" spans="1:29">
      <c r="A102" s="77"/>
      <c r="B102" s="80"/>
      <c r="C102" s="13">
        <v>18</v>
      </c>
      <c r="D102" s="11">
        <v>1</v>
      </c>
      <c r="E102" s="11">
        <v>5.2</v>
      </c>
      <c r="F102" s="11">
        <v>3.4</v>
      </c>
      <c r="G102" s="11">
        <v>1.4</v>
      </c>
      <c r="H102" s="11">
        <v>0.2</v>
      </c>
      <c r="I102" s="11">
        <v>0</v>
      </c>
      <c r="J102" s="31"/>
      <c r="K102" s="114"/>
      <c r="L102" s="110"/>
      <c r="M102" s="110"/>
      <c r="N102" s="110"/>
      <c r="O102" s="110"/>
      <c r="P102" s="100">
        <f t="shared" si="31"/>
        <v>-2.7423989730455638</v>
      </c>
      <c r="Q102" s="100">
        <f t="shared" si="32"/>
        <v>6.0517365782036557E-2</v>
      </c>
      <c r="R102" s="22">
        <f t="shared" si="33"/>
        <v>0</v>
      </c>
      <c r="S102" s="19">
        <f t="shared" si="34"/>
        <v>0</v>
      </c>
      <c r="T102" s="19">
        <f t="shared" si="35"/>
        <v>0</v>
      </c>
      <c r="U102" s="51">
        <f t="shared" si="27"/>
        <v>0</v>
      </c>
      <c r="V102" s="51">
        <f t="shared" si="28"/>
        <v>0</v>
      </c>
      <c r="W102" s="47">
        <f t="shared" si="29"/>
        <v>1</v>
      </c>
      <c r="X102" s="47">
        <f t="shared" si="30"/>
        <v>18</v>
      </c>
      <c r="Y102" s="17"/>
      <c r="Z102" s="17"/>
      <c r="AA102" s="17"/>
      <c r="AB102" s="17"/>
      <c r="AC102" s="17"/>
    </row>
    <row r="103" spans="1:29">
      <c r="A103" s="77"/>
      <c r="B103" s="80"/>
      <c r="C103" s="13">
        <v>19</v>
      </c>
      <c r="D103" s="11">
        <v>1</v>
      </c>
      <c r="E103" s="11">
        <v>6.3</v>
      </c>
      <c r="F103" s="11">
        <v>3.3</v>
      </c>
      <c r="G103" s="11">
        <v>4.7</v>
      </c>
      <c r="H103" s="11">
        <v>1.6</v>
      </c>
      <c r="I103" s="11">
        <v>1</v>
      </c>
      <c r="J103" s="31"/>
      <c r="K103" s="114"/>
      <c r="L103" s="110"/>
      <c r="M103" s="110"/>
      <c r="N103" s="110"/>
      <c r="O103" s="110"/>
      <c r="P103" s="100">
        <f t="shared" si="31"/>
        <v>3.232393412733753</v>
      </c>
      <c r="Q103" s="100">
        <f t="shared" si="32"/>
        <v>0.96203526526528227</v>
      </c>
      <c r="R103" s="22">
        <f t="shared" si="33"/>
        <v>1</v>
      </c>
      <c r="S103" s="19">
        <f t="shared" si="34"/>
        <v>0</v>
      </c>
      <c r="T103" s="19">
        <f t="shared" si="35"/>
        <v>0</v>
      </c>
      <c r="U103" s="51">
        <f t="shared" si="27"/>
        <v>0</v>
      </c>
      <c r="V103" s="51">
        <f t="shared" si="28"/>
        <v>0</v>
      </c>
      <c r="W103" s="47">
        <f t="shared" si="29"/>
        <v>1</v>
      </c>
      <c r="X103" s="47">
        <f t="shared" si="30"/>
        <v>19</v>
      </c>
      <c r="Y103" s="17"/>
      <c r="Z103" s="17"/>
      <c r="AA103" s="17"/>
      <c r="AB103" s="17"/>
      <c r="AC103" s="17"/>
    </row>
    <row r="104" spans="1:29" ht="15" thickBot="1">
      <c r="A104" s="78"/>
      <c r="B104" s="81"/>
      <c r="C104" s="61">
        <v>20</v>
      </c>
      <c r="D104" s="62">
        <v>1</v>
      </c>
      <c r="E104" s="62">
        <v>5.4</v>
      </c>
      <c r="F104" s="62">
        <v>3</v>
      </c>
      <c r="G104" s="62">
        <v>4.5</v>
      </c>
      <c r="H104" s="62">
        <v>1.5</v>
      </c>
      <c r="I104" s="62">
        <v>1</v>
      </c>
      <c r="J104" s="35"/>
      <c r="K104" s="114"/>
      <c r="L104" s="110"/>
      <c r="M104" s="110"/>
      <c r="N104" s="110"/>
      <c r="O104" s="110"/>
      <c r="P104" s="100">
        <f t="shared" si="31"/>
        <v>3.500451083786134</v>
      </c>
      <c r="Q104" s="100">
        <f t="shared" si="32"/>
        <v>0.97070060122168511</v>
      </c>
      <c r="R104" s="22">
        <f t="shared" si="33"/>
        <v>1</v>
      </c>
      <c r="S104" s="19">
        <f t="shared" si="34"/>
        <v>0</v>
      </c>
      <c r="T104" s="19">
        <f t="shared" si="35"/>
        <v>0</v>
      </c>
      <c r="U104" s="57">
        <f t="shared" si="27"/>
        <v>0</v>
      </c>
      <c r="V104" s="57">
        <f t="shared" si="28"/>
        <v>0</v>
      </c>
      <c r="W104" s="58">
        <f t="shared" si="29"/>
        <v>1</v>
      </c>
      <c r="X104" s="58">
        <f t="shared" si="30"/>
        <v>20</v>
      </c>
      <c r="Y104" s="17"/>
      <c r="Z104" s="17"/>
      <c r="AA104" s="17"/>
      <c r="AB104" s="17"/>
      <c r="AC104" s="17"/>
    </row>
    <row r="107" spans="1:29">
      <c r="K107" s="116"/>
      <c r="L107" s="116"/>
      <c r="M107" s="116"/>
      <c r="N107" s="116"/>
      <c r="O107" s="116"/>
      <c r="P107" s="116"/>
      <c r="Q107" s="117" t="s">
        <v>41</v>
      </c>
      <c r="R107" s="117" t="s">
        <v>40</v>
      </c>
      <c r="S107" s="117" t="s">
        <v>44</v>
      </c>
    </row>
    <row r="108" spans="1:29">
      <c r="K108" s="116"/>
      <c r="L108" s="116"/>
      <c r="M108" s="116"/>
      <c r="N108" s="116"/>
      <c r="O108" s="116"/>
      <c r="P108" s="116"/>
      <c r="Q108" s="118">
        <v>1</v>
      </c>
      <c r="R108" s="118">
        <f>X24/20</f>
        <v>0.55000000000000004</v>
      </c>
      <c r="S108" s="118">
        <f>V24</f>
        <v>9</v>
      </c>
    </row>
    <row r="109" spans="1:29">
      <c r="K109" s="116"/>
      <c r="L109" s="116"/>
      <c r="M109" s="116"/>
      <c r="N109" s="116"/>
      <c r="O109" s="116"/>
      <c r="P109" s="116"/>
      <c r="Q109" s="118">
        <v>2</v>
      </c>
      <c r="R109" s="118">
        <f>X44/20</f>
        <v>1</v>
      </c>
      <c r="S109" s="118">
        <f>V44</f>
        <v>0</v>
      </c>
    </row>
    <row r="110" spans="1:29">
      <c r="K110" s="116"/>
      <c r="L110" s="116"/>
      <c r="M110" s="116"/>
      <c r="N110" s="116"/>
      <c r="O110" s="116"/>
      <c r="P110" s="116"/>
      <c r="Q110" s="118">
        <v>3</v>
      </c>
      <c r="R110" s="118">
        <f>X64/20</f>
        <v>1</v>
      </c>
      <c r="S110" s="118">
        <f>V64</f>
        <v>0</v>
      </c>
    </row>
    <row r="111" spans="1:29">
      <c r="K111" s="116"/>
      <c r="L111" s="116"/>
      <c r="M111" s="116"/>
      <c r="N111" s="116"/>
      <c r="O111" s="116"/>
      <c r="P111" s="116"/>
      <c r="Q111" s="118">
        <v>4</v>
      </c>
      <c r="R111" s="118">
        <f>X84/20</f>
        <v>1</v>
      </c>
      <c r="S111" s="118">
        <f>V84</f>
        <v>0</v>
      </c>
    </row>
    <row r="112" spans="1:29">
      <c r="K112" s="116"/>
      <c r="L112" s="116"/>
      <c r="M112" s="116"/>
      <c r="N112" s="116"/>
      <c r="O112" s="116"/>
      <c r="P112" s="116"/>
      <c r="Q112" s="118">
        <v>5</v>
      </c>
      <c r="R112" s="118">
        <f>X104/20</f>
        <v>1</v>
      </c>
      <c r="S112" s="118">
        <f>V104</f>
        <v>0</v>
      </c>
    </row>
    <row r="113" spans="9:19">
      <c r="K113" s="116"/>
      <c r="L113" s="116"/>
      <c r="M113" s="116"/>
      <c r="N113" s="116"/>
      <c r="O113" s="116"/>
      <c r="P113" s="116"/>
      <c r="Q113" s="116"/>
      <c r="R113" s="116"/>
      <c r="S113" s="116"/>
    </row>
    <row r="114" spans="9:19">
      <c r="K114" s="116"/>
      <c r="L114" s="116"/>
      <c r="M114" s="116"/>
      <c r="N114" s="116"/>
      <c r="O114" s="116"/>
      <c r="P114" s="116"/>
      <c r="Q114" s="116"/>
      <c r="R114" s="116"/>
      <c r="S114" s="116"/>
    </row>
    <row r="115" spans="9:19">
      <c r="K115" s="116"/>
      <c r="L115" s="116"/>
      <c r="M115" s="116"/>
      <c r="N115" s="116"/>
      <c r="O115" s="116"/>
      <c r="P115" s="116"/>
      <c r="Q115" s="116"/>
      <c r="R115" s="116"/>
      <c r="S115" s="116"/>
    </row>
    <row r="116" spans="9:19">
      <c r="K116" s="116"/>
      <c r="L116" s="116"/>
      <c r="M116" s="116"/>
      <c r="N116" s="116"/>
      <c r="O116" s="116"/>
      <c r="P116" s="116"/>
      <c r="Q116" s="116"/>
      <c r="R116" s="116"/>
      <c r="S116" s="116"/>
    </row>
    <row r="117" spans="9:19">
      <c r="J117" s="44" t="s">
        <v>47</v>
      </c>
      <c r="K117" s="116"/>
      <c r="L117" s="116"/>
      <c r="M117" s="116"/>
      <c r="N117" s="116"/>
      <c r="O117" s="116"/>
      <c r="P117" s="116"/>
      <c r="Q117" s="116"/>
      <c r="R117" s="116"/>
      <c r="S117" s="116"/>
    </row>
    <row r="118" spans="9:19">
      <c r="K118" s="116"/>
      <c r="L118" s="116"/>
      <c r="M118" s="116"/>
      <c r="N118" s="116"/>
      <c r="O118" s="116"/>
      <c r="P118" s="116"/>
      <c r="Q118" s="116"/>
      <c r="R118" s="116"/>
      <c r="S118" s="116"/>
    </row>
    <row r="119" spans="9:19">
      <c r="J119" s="9"/>
      <c r="K119" s="120" t="s">
        <v>50</v>
      </c>
      <c r="L119" s="119"/>
      <c r="M119" s="116"/>
      <c r="N119" s="118"/>
      <c r="O119" s="120" t="s">
        <v>51</v>
      </c>
      <c r="P119" s="119"/>
      <c r="Q119" s="116"/>
      <c r="R119" s="116"/>
      <c r="S119" s="116"/>
    </row>
    <row r="120" spans="9:19">
      <c r="J120" s="9" t="s">
        <v>41</v>
      </c>
      <c r="K120" s="117" t="s">
        <v>48</v>
      </c>
      <c r="L120" s="117" t="s">
        <v>49</v>
      </c>
      <c r="M120" s="116"/>
      <c r="N120" s="118" t="s">
        <v>41</v>
      </c>
      <c r="O120" s="117" t="s">
        <v>48</v>
      </c>
      <c r="P120" s="117" t="s">
        <v>49</v>
      </c>
      <c r="Q120" s="116"/>
      <c r="R120" s="116"/>
      <c r="S120" s="116"/>
    </row>
    <row r="121" spans="9:19">
      <c r="J121" s="9">
        <v>1</v>
      </c>
      <c r="K121" s="118">
        <v>0.51249999999999996</v>
      </c>
      <c r="L121" s="118">
        <v>0.55000000000000004</v>
      </c>
      <c r="M121" s="116"/>
      <c r="N121" s="118">
        <v>1</v>
      </c>
      <c r="O121" s="118">
        <v>39</v>
      </c>
      <c r="P121" s="118">
        <v>9</v>
      </c>
      <c r="Q121" s="116"/>
      <c r="R121" s="116"/>
      <c r="S121" s="116"/>
    </row>
    <row r="122" spans="9:19">
      <c r="J122" s="9">
        <v>2</v>
      </c>
      <c r="K122" s="118">
        <v>0.97499999999999998</v>
      </c>
      <c r="L122" s="118">
        <v>1</v>
      </c>
      <c r="M122" s="116"/>
      <c r="N122" s="118">
        <v>2</v>
      </c>
      <c r="O122" s="118">
        <v>2</v>
      </c>
      <c r="P122" s="118">
        <v>0</v>
      </c>
      <c r="Q122" s="116"/>
      <c r="R122" s="116"/>
      <c r="S122" s="116"/>
    </row>
    <row r="123" spans="9:19">
      <c r="J123" s="9">
        <v>3</v>
      </c>
      <c r="K123" s="118">
        <v>1</v>
      </c>
      <c r="L123" s="118">
        <v>1</v>
      </c>
      <c r="M123" s="116"/>
      <c r="N123" s="118">
        <v>3</v>
      </c>
      <c r="O123" s="118">
        <v>0</v>
      </c>
      <c r="P123" s="118">
        <v>0</v>
      </c>
      <c r="Q123" s="116"/>
      <c r="R123" s="116"/>
      <c r="S123" s="116"/>
    </row>
    <row r="124" spans="9:19">
      <c r="J124" s="9">
        <v>4</v>
      </c>
      <c r="K124" s="118">
        <v>1</v>
      </c>
      <c r="L124" s="118">
        <v>1</v>
      </c>
      <c r="M124" s="116"/>
      <c r="N124" s="118">
        <v>4</v>
      </c>
      <c r="O124" s="118">
        <v>0</v>
      </c>
      <c r="P124" s="118">
        <v>0</v>
      </c>
      <c r="Q124" s="116"/>
      <c r="R124" s="116"/>
      <c r="S124" s="116"/>
    </row>
    <row r="125" spans="9:19">
      <c r="J125" s="9">
        <v>5</v>
      </c>
      <c r="K125" s="118">
        <v>1</v>
      </c>
      <c r="L125" s="118">
        <v>1</v>
      </c>
      <c r="M125" s="116"/>
      <c r="N125" s="118">
        <v>5</v>
      </c>
      <c r="O125" s="118">
        <v>0</v>
      </c>
      <c r="P125" s="118">
        <v>0</v>
      </c>
      <c r="Q125" s="116"/>
      <c r="R125" s="116"/>
      <c r="S125" s="116"/>
    </row>
    <row r="127" spans="9:19">
      <c r="I127" s="121" t="s">
        <v>52</v>
      </c>
    </row>
  </sheetData>
  <mergeCells count="17">
    <mergeCell ref="K2:L2"/>
    <mergeCell ref="K3:O3"/>
    <mergeCell ref="R3:R4"/>
    <mergeCell ref="S3:S4"/>
    <mergeCell ref="T3:T4"/>
    <mergeCell ref="A85:A104"/>
    <mergeCell ref="K119:L119"/>
    <mergeCell ref="O119:P119"/>
    <mergeCell ref="A5:A24"/>
    <mergeCell ref="A25:A44"/>
    <mergeCell ref="B45:B64"/>
    <mergeCell ref="A45:A64"/>
    <mergeCell ref="B65:B84"/>
    <mergeCell ref="A65:A84"/>
    <mergeCell ref="B85:B104"/>
    <mergeCell ref="B25:B44"/>
    <mergeCell ref="B5:B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Training</vt:lpstr>
      <vt:lpstr>Validasi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Gana Pradipa</dc:creator>
  <cp:lastModifiedBy>Stasiun Geofisika Yogyakarta</cp:lastModifiedBy>
  <dcterms:created xsi:type="dcterms:W3CDTF">2018-05-15T17:14:02Z</dcterms:created>
  <dcterms:modified xsi:type="dcterms:W3CDTF">2025-09-06T13:53:41Z</dcterms:modified>
</cp:coreProperties>
</file>