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<sst xmlns="http://schemas.openxmlformats.org/spreadsheetml/2006/main" count="1218" uniqueCount="381">
  <si>
    <t>Meja</t>
  </si>
  <si>
    <t>Orang</t>
  </si>
  <si>
    <t>Selisih</t>
  </si>
  <si>
    <t>TOTAL</t>
  </si>
  <si>
    <t>BELUM DATANG SEBENARNYA</t>
  </si>
  <si>
    <t>PRESENSI PHOTOBOOTH</t>
  </si>
  <si>
    <t>Nomor</t>
  </si>
  <si>
    <t>Jumlah Orang</t>
  </si>
  <si>
    <t xml:space="preserve">Nama </t>
  </si>
  <si>
    <t>Nama</t>
  </si>
  <si>
    <t>Jumlah</t>
  </si>
  <si>
    <t xml:space="preserve">Nomor </t>
  </si>
  <si>
    <t>Keterangan</t>
  </si>
  <si>
    <t>Warna</t>
  </si>
  <si>
    <t>Barcode</t>
  </si>
  <si>
    <t>No</t>
  </si>
  <si>
    <t>Nama Depan</t>
  </si>
  <si>
    <t>Nama Panggilan</t>
  </si>
  <si>
    <t>KODE</t>
  </si>
  <si>
    <t>JUMLAHORANG</t>
  </si>
  <si>
    <t>NOMOR MEJA</t>
  </si>
  <si>
    <t>KATEGORI</t>
  </si>
  <si>
    <t>KETERANGAN</t>
  </si>
  <si>
    <t>Warna Meja</t>
  </si>
  <si>
    <t>JUMLAHANAK</t>
  </si>
  <si>
    <t>Photobooth</t>
  </si>
  <si>
    <t>Di Meja</t>
  </si>
  <si>
    <t>Panggilan</t>
  </si>
  <si>
    <t>Seharusnya</t>
  </si>
  <si>
    <t>Urut</t>
  </si>
  <si>
    <t>Absen</t>
  </si>
  <si>
    <t>Depan</t>
  </si>
  <si>
    <t>Angpau</t>
  </si>
  <si>
    <t>家 后椿 大哥大嫂</t>
  </si>
  <si>
    <t>Ho Ming</t>
  </si>
  <si>
    <t>PIHAK MICHAEL</t>
  </si>
  <si>
    <t>Kuning</t>
  </si>
  <si>
    <t>Undangan</t>
  </si>
  <si>
    <t>Foto</t>
  </si>
  <si>
    <t>家裕瑯 夫人二叔母</t>
  </si>
  <si>
    <t>Sima Ho Yung</t>
  </si>
  <si>
    <t>家裕炎 夫人 三叔母</t>
  </si>
  <si>
    <t>Saning Ma</t>
  </si>
  <si>
    <t>家 后明 堂哥 堂嫂</t>
  </si>
  <si>
    <t>Ho Cun</t>
  </si>
  <si>
    <t>徐舂明 姑丈 姑母</t>
  </si>
  <si>
    <t>Kuma Kwe Ing</t>
  </si>
  <si>
    <t>楊麗玉堂妹</t>
  </si>
  <si>
    <t>Li Yi Hong Kong</t>
  </si>
  <si>
    <t>刘东福 堂妹夫 堂妹</t>
  </si>
  <si>
    <t>Lie Lie</t>
  </si>
  <si>
    <t>邱華彬 二姐夫 合家</t>
  </si>
  <si>
    <t>Hwa Ping</t>
  </si>
  <si>
    <t>黄啟忠 妹夫 合家</t>
  </si>
  <si>
    <t>Ke Tung</t>
  </si>
  <si>
    <t>楊后發 堂弟 堂弟夫</t>
  </si>
  <si>
    <t>Ho Hwa</t>
  </si>
  <si>
    <t>家 前宏 叔公 叔母</t>
  </si>
  <si>
    <t>Ce Kong Aan</t>
  </si>
  <si>
    <t>張樂 先生夫人</t>
  </si>
  <si>
    <t>Alo</t>
  </si>
  <si>
    <t>diantar fotonya</t>
  </si>
  <si>
    <t>Lo Ing</t>
  </si>
  <si>
    <t>馮尚明 堂姐夫 堂姐</t>
  </si>
  <si>
    <t>Li Ling</t>
  </si>
  <si>
    <t>林輝明 堂妹夫 堂妹</t>
  </si>
  <si>
    <t>Li Cu</t>
  </si>
  <si>
    <t>王豪庚 表哥 表嫂</t>
  </si>
  <si>
    <t>Hau Ken</t>
  </si>
  <si>
    <t>郭國洋 表姐夫 表姐</t>
  </si>
  <si>
    <t>Mei Mei</t>
  </si>
  <si>
    <t>Albert</t>
  </si>
  <si>
    <t>許金水 夫人</t>
  </si>
  <si>
    <t>楊 后宏 三哥合家</t>
  </si>
  <si>
    <t>Ho Hung</t>
  </si>
  <si>
    <t>楊 國財 侄合家</t>
  </si>
  <si>
    <t>Ririk</t>
  </si>
  <si>
    <t>家 后耀 弟合家</t>
  </si>
  <si>
    <t>Ho Yau</t>
  </si>
  <si>
    <t>Mr. Ronny Tanuwijaya Bandung</t>
  </si>
  <si>
    <t>Aau</t>
  </si>
  <si>
    <t>Miss.Tan Tjun Hwa Bandung</t>
  </si>
  <si>
    <t>Awa</t>
  </si>
  <si>
    <t>diantar</t>
  </si>
  <si>
    <t>家 國鏞 侄合家</t>
  </si>
  <si>
    <t>Denny</t>
  </si>
  <si>
    <t>家 后安 堂哥 堂嫂</t>
  </si>
  <si>
    <t>Ho An</t>
  </si>
  <si>
    <t>家 后荣 堂哥 堂嫂</t>
  </si>
  <si>
    <t>Ho Yung</t>
  </si>
  <si>
    <t>徐 堅 表弟 表弟夫</t>
  </si>
  <si>
    <t>Cien Cien</t>
  </si>
  <si>
    <t>徐 傑 表弟 表弟夫</t>
  </si>
  <si>
    <t>Yang Yang</t>
  </si>
  <si>
    <t>Mr. &amp; Mrs. Huang Tjung Sin</t>
  </si>
  <si>
    <t>Aming</t>
  </si>
  <si>
    <t>Mr. &amp; Mrs. Daniel Chandra</t>
  </si>
  <si>
    <t>Piping</t>
  </si>
  <si>
    <t>Mr. &amp; Mrs. Sumiarsa Tarsibi</t>
  </si>
  <si>
    <t>Ninih</t>
  </si>
  <si>
    <t>Mr. &amp; Mrs.Kuswandi Aman</t>
  </si>
  <si>
    <t>Wei Wei</t>
  </si>
  <si>
    <t>Mr. &amp; Mrs. Herwin</t>
  </si>
  <si>
    <t>Wiwin</t>
  </si>
  <si>
    <t>家 國栋 侄合家</t>
  </si>
  <si>
    <t>Tung Tung</t>
  </si>
  <si>
    <t>家 裕精 叔父 叔母</t>
  </si>
  <si>
    <t>Yi Ching</t>
  </si>
  <si>
    <t>家 明 叔父</t>
  </si>
  <si>
    <t>Yang Ming</t>
  </si>
  <si>
    <t>邱華裕先生夫人</t>
  </si>
  <si>
    <t>Hwa Yi</t>
  </si>
  <si>
    <t>張杏山 先生夫人</t>
  </si>
  <si>
    <t>Lau Chang</t>
  </si>
  <si>
    <t>王光瑞 先生夫人</t>
  </si>
  <si>
    <t>Kong Swei</t>
  </si>
  <si>
    <t>邱章发 先生夫人</t>
  </si>
  <si>
    <t>Chang Hwa</t>
  </si>
  <si>
    <t>王光輝 先生夫人</t>
  </si>
  <si>
    <t>Akong</t>
  </si>
  <si>
    <t>王光新 先生夫人</t>
  </si>
  <si>
    <t>Kong Seng</t>
  </si>
  <si>
    <t>邱文国 先生夫人</t>
  </si>
  <si>
    <t>Qiu Wen Guo</t>
  </si>
  <si>
    <t>Rachim Sobarna</t>
  </si>
  <si>
    <t>Indri</t>
  </si>
  <si>
    <t>蔔汝建 先生夫人</t>
  </si>
  <si>
    <t>Poh Zu Chian</t>
  </si>
  <si>
    <t>Handoyo Siswanto</t>
  </si>
  <si>
    <t>Haryanto S</t>
  </si>
  <si>
    <t>Yusman</t>
  </si>
  <si>
    <t>Lie Han Fang</t>
  </si>
  <si>
    <t>Hendra</t>
  </si>
  <si>
    <t>PACAR SUCHING</t>
  </si>
  <si>
    <t>Nico Jairus</t>
  </si>
  <si>
    <t>Undangan Langganan (DAIWATEX)</t>
  </si>
  <si>
    <t>Coklat</t>
  </si>
  <si>
    <t>Aan Christian</t>
  </si>
  <si>
    <t>Kang Tju Fu</t>
  </si>
  <si>
    <t>Arfan Saputra</t>
  </si>
  <si>
    <t>Anton Saputra</t>
  </si>
  <si>
    <t>Hendra Hermijanto</t>
  </si>
  <si>
    <t>Yiu Pik Wah</t>
  </si>
  <si>
    <t>Rizal Purnali Liu</t>
  </si>
  <si>
    <t>Rusli Tanamas</t>
  </si>
  <si>
    <t>Freddy Tjandra</t>
  </si>
  <si>
    <t>Hadi Ciputra</t>
  </si>
  <si>
    <t>Benny Kurniawan</t>
  </si>
  <si>
    <t>Kwee Biauw Hin</t>
  </si>
  <si>
    <t>Hengky Johan</t>
  </si>
  <si>
    <t>Setia Kuswara</t>
  </si>
  <si>
    <t>Tjong Ing Lie</t>
  </si>
  <si>
    <t>Aan Muljana</t>
  </si>
  <si>
    <t>Mr. Park Jae Dong</t>
  </si>
  <si>
    <t>Tjia Pin Lie</t>
  </si>
  <si>
    <t>Central Batubara Nusantara</t>
  </si>
  <si>
    <t>Mrs. Bagja Widjaja</t>
  </si>
  <si>
    <t>Mr. &amp; Mrs. Kris Billy Tanujaya</t>
  </si>
  <si>
    <t>Mr. &amp; Mrs. Djono Trisianto</t>
  </si>
  <si>
    <t>Mr. &amp; Mrs Gunadi Muksin</t>
  </si>
  <si>
    <t>Mr. &amp; Mrs. Yunus</t>
  </si>
  <si>
    <t>Mrs. Lie Mie Mian</t>
  </si>
  <si>
    <t>Mrs. Magina Gin Ismail</t>
  </si>
  <si>
    <t>Mr. &amp; Mrs. Tony Utoyo</t>
  </si>
  <si>
    <t>Mr. &amp; Mrs. Rony Hermawan Gani</t>
  </si>
  <si>
    <t>Mr. &amp; Mrs. Benny</t>
  </si>
  <si>
    <t>Mr. &amp; Mrs. Benyamin</t>
  </si>
  <si>
    <t>PIHAK GRISELA : PIHAK PEREMPUAN</t>
  </si>
  <si>
    <t>Biru</t>
  </si>
  <si>
    <t>Mr. &amp; Mrs. Sulistyono Antonius</t>
  </si>
  <si>
    <t>Mr. &amp; Mrs. Ferry Lesmana</t>
  </si>
  <si>
    <t>Mr. &amp; Mrs. Lunadi Kurniawan</t>
  </si>
  <si>
    <t>Mr. &amp; Mrs. Tony Wijaya</t>
  </si>
  <si>
    <t>Mrs. Christien</t>
  </si>
  <si>
    <t>Hijau Muda</t>
  </si>
  <si>
    <t>Mr. &amp; Mrs. Stephen Widjaja</t>
  </si>
  <si>
    <t>Mr. &amp; Mrs. Victor Panggabean</t>
  </si>
  <si>
    <t>Mr. &amp; Mrs. Kam Ke Tin</t>
  </si>
  <si>
    <t>Mr. &amp; Mrs. Ciptayadi</t>
  </si>
  <si>
    <t>Mr. &amp; Mrs Sanusi Tanawi</t>
  </si>
  <si>
    <t>Mr. &amp; Mrs. Rahmat Hidayat</t>
  </si>
  <si>
    <t>Mrs. Ariani Linda Kusniaty</t>
  </si>
  <si>
    <t>Mr. &amp; Mrs. Heru Yoko</t>
  </si>
  <si>
    <t>Mr. &amp; Mrs. Albiner Tamba</t>
  </si>
  <si>
    <t>Mrs. Swanawati</t>
  </si>
  <si>
    <t>Rudy Hartono</t>
  </si>
  <si>
    <t>Tjung Jie Nyin</t>
  </si>
  <si>
    <t>Biru Muda</t>
  </si>
  <si>
    <t>Oey Biaw Lian</t>
  </si>
  <si>
    <t>Oey Biaw Cu</t>
  </si>
  <si>
    <t>Mr. &amp; Mrs. David Ningtji</t>
  </si>
  <si>
    <t>Mr. &amp; Mrs. Frans Lo</t>
  </si>
  <si>
    <t>Mr. &amp; Mrs. Atmadinata Indrawan.</t>
  </si>
  <si>
    <t>Mrs. Wina Sari</t>
  </si>
  <si>
    <t>Mrs. Lily Yaputra</t>
  </si>
  <si>
    <t>Mr. &amp; Mrs. Andreas Ningtji</t>
  </si>
  <si>
    <t>Gunawan Muksin</t>
  </si>
  <si>
    <t>Mr. &amp; Mrs. Tjoa Siong Chai</t>
  </si>
  <si>
    <t>Mrs. Tjoa Mey Lie</t>
  </si>
  <si>
    <t>PIHAK MAMA MICHAEL</t>
  </si>
  <si>
    <t>Pink</t>
  </si>
  <si>
    <t>Mr. &amp; Mrs. Ping An</t>
  </si>
  <si>
    <t>Mr. &amp; Mrs. Lo Hok Pang</t>
  </si>
  <si>
    <t>Mrs. Tan Hwat Siong</t>
  </si>
  <si>
    <t>Mrs. Tjoa Peng Lan</t>
  </si>
  <si>
    <t>Mr. &amp; Mrs. Sugiharto</t>
  </si>
  <si>
    <t>Mr. &amp; Mrs. Tjoa Giok San</t>
  </si>
  <si>
    <t>Total menjadi 4 orang (2 orang pisah meja)</t>
  </si>
  <si>
    <t>Mrs. Tjoa Peng Lin</t>
  </si>
  <si>
    <t>Mr. &amp; Mrs. Swie Eng</t>
  </si>
  <si>
    <t>mr. &amp; Mrs. Wahyudi</t>
  </si>
  <si>
    <t>Oey Kian liong</t>
  </si>
  <si>
    <t>Yohanes Hans</t>
  </si>
  <si>
    <t>Tjung Miauw Han</t>
  </si>
  <si>
    <t>1 undangan dengan Eminawati</t>
  </si>
  <si>
    <t>Oey Biaw suy</t>
  </si>
  <si>
    <t>Tan Siok Wie</t>
  </si>
  <si>
    <t>Total menjadi 2 orang ( 1 orang pisah meja)</t>
  </si>
  <si>
    <t>Total menjadi 3 orang ( 1 orang pisah meja)</t>
  </si>
  <si>
    <t>Mr. &amp; Mrs. Marlan Damanik</t>
  </si>
  <si>
    <t>Mr. &amp; Mrs.Indro Hadi Wibowo</t>
  </si>
  <si>
    <t>Mr. &amp; Mrs. Akiong</t>
  </si>
  <si>
    <t>Mr. &amp; Mrs.Slamet Widodo</t>
  </si>
  <si>
    <t>Mr. &amp; Mrs. Pantja Dharma</t>
  </si>
  <si>
    <t>Tjiong Lian Siok</t>
  </si>
  <si>
    <t>Lanywaty Adisurya</t>
  </si>
  <si>
    <t>Chandra Kurniawan</t>
  </si>
  <si>
    <t>Then Tjoen Hie</t>
  </si>
  <si>
    <t>Herman</t>
  </si>
  <si>
    <t>Mr. &amp; Mrs. Anwar Sayudi</t>
  </si>
  <si>
    <t>Mr. &amp; Mrs.Yanto Limurti</t>
  </si>
  <si>
    <t>Mr. &amp; Mrs. Hurip Tantudjoyo</t>
  </si>
  <si>
    <t>Mr. &amp; Mrs. Mardani Soma</t>
  </si>
  <si>
    <t>Mr. &amp; Mrs. Houwdiarso</t>
  </si>
  <si>
    <t>Oey Kian Teng</t>
  </si>
  <si>
    <t>Hijau</t>
  </si>
  <si>
    <t>Welly Tanamas</t>
  </si>
  <si>
    <t>Aldy Rivaldy</t>
  </si>
  <si>
    <t>Yudi Hermanto</t>
  </si>
  <si>
    <t>Lim Yong Xie</t>
  </si>
  <si>
    <t>徐志明 先生夫人</t>
  </si>
  <si>
    <t>Xi Zhe Ming</t>
  </si>
  <si>
    <t>Mr. &amp; Mrs. Lo Wie Kiun</t>
  </si>
  <si>
    <t>Mr. &amp; Mrs. Eko Susanto</t>
  </si>
  <si>
    <t>Selvi</t>
  </si>
  <si>
    <t>Risiana Wijaya</t>
  </si>
  <si>
    <t>William Herry Tedy Saputra</t>
  </si>
  <si>
    <t>Sanny Saputra</t>
  </si>
  <si>
    <t>Niki Winarto</t>
  </si>
  <si>
    <t>Mr. &amp; Mrs. Jonathan</t>
  </si>
  <si>
    <t>Dicky Sukamto</t>
  </si>
  <si>
    <t>Mr. &amp; Mrs. Sutarjo</t>
  </si>
  <si>
    <t>Mr. &amp; Mrs.Ir. Soufyan Amin</t>
  </si>
  <si>
    <t>Mr. &amp; Mrs. Firman Maha</t>
  </si>
  <si>
    <t>Mr. &amp; Mrs.Ir. Azwir Arbi, M.M</t>
  </si>
  <si>
    <t>Titus Hermawan</t>
  </si>
  <si>
    <t>Aang</t>
  </si>
  <si>
    <t>張光勇</t>
  </si>
  <si>
    <t>Ayung</t>
  </si>
  <si>
    <t>Dede Nathanael</t>
  </si>
  <si>
    <t>潘泰君</t>
  </si>
  <si>
    <t>Tai Chin</t>
  </si>
  <si>
    <t>Akiong</t>
  </si>
  <si>
    <t>游貴涵</t>
  </si>
  <si>
    <t>Chang Huang Yung</t>
  </si>
  <si>
    <t>Aliang</t>
  </si>
  <si>
    <t>PIHAK TEMAN MICHAEL</t>
  </si>
  <si>
    <t>Oranye</t>
  </si>
  <si>
    <t>Aciong</t>
  </si>
  <si>
    <t>許可旺 先生夫人</t>
  </si>
  <si>
    <t>Awong Hidjaja</t>
  </si>
  <si>
    <t>1 undangan dengan Liong Ing</t>
  </si>
  <si>
    <t>林禮隆 先生夫人</t>
  </si>
  <si>
    <t>Lim Lie Lung</t>
  </si>
  <si>
    <t>The Liong Ing</t>
  </si>
  <si>
    <t>許尔偉 先生夫人</t>
  </si>
  <si>
    <t>Elwi Hirawan</t>
  </si>
  <si>
    <t>林秉生 先生夫人</t>
  </si>
  <si>
    <t>Zacharius Sylviano</t>
  </si>
  <si>
    <t>Atet Widjono</t>
  </si>
  <si>
    <t>Hendra Trisna Teja</t>
  </si>
  <si>
    <t>Kristianto Lugiana / Unking</t>
  </si>
  <si>
    <t>Chen Ie</t>
  </si>
  <si>
    <t>Khoe Hoa Tung</t>
  </si>
  <si>
    <t>Atung</t>
  </si>
  <si>
    <t>Raharja Kumala</t>
  </si>
  <si>
    <t>Jo Bun</t>
  </si>
  <si>
    <t>PIHAK PAPA MICHAEL</t>
  </si>
  <si>
    <t>Merah</t>
  </si>
  <si>
    <t>Ridwan Heryanto</t>
  </si>
  <si>
    <t>Ong Hauw Seng</t>
  </si>
  <si>
    <t>Oseng (Fama Bank)</t>
  </si>
  <si>
    <t>Akiat</t>
  </si>
  <si>
    <t>Lim Chung Lai</t>
  </si>
  <si>
    <t>曹宏德 先生夫人</t>
  </si>
  <si>
    <t>Atek</t>
  </si>
  <si>
    <t>Paulus Adi Hutama</t>
  </si>
  <si>
    <t>Acung (P.O.P)</t>
  </si>
  <si>
    <t>Ayin Karnedy</t>
  </si>
  <si>
    <t>Yi Teng</t>
  </si>
  <si>
    <t>Melinda</t>
  </si>
  <si>
    <t>Total jadi ada 6 orang (3 + 1 orang pisah meja)</t>
  </si>
  <si>
    <t>Lie Phi Tjen</t>
  </si>
  <si>
    <t>Lie Chien Kian</t>
  </si>
  <si>
    <t>Suryadi Wangsajaya / Aking</t>
  </si>
  <si>
    <t>Andi Jusuf</t>
  </si>
  <si>
    <t>Luke Hang Dewanto / Aseng</t>
  </si>
  <si>
    <t>Lim Chung Hua</t>
  </si>
  <si>
    <t>Handy NS / Ayung</t>
  </si>
  <si>
    <t>Ridwan Herdianto</t>
  </si>
  <si>
    <t>Afu / Ferry Pribadi</t>
  </si>
  <si>
    <t>Ang Bin Hoo</t>
  </si>
  <si>
    <t>Andi Lukman Yonathan</t>
  </si>
  <si>
    <t>Fu Dhang</t>
  </si>
  <si>
    <t>Akwet</t>
  </si>
  <si>
    <t>吳宏源 先生夫人</t>
  </si>
  <si>
    <t>Ngo Alex</t>
  </si>
  <si>
    <t>Bambang</t>
  </si>
  <si>
    <t>Sue Lie</t>
  </si>
  <si>
    <t>Stephanie, S.Mn</t>
  </si>
  <si>
    <t>dr. Judith Tiara</t>
  </si>
  <si>
    <t>Yustina Marietta, S.KG</t>
  </si>
  <si>
    <t>Carolina Saputra, S.KG</t>
  </si>
  <si>
    <t>I.G.A Dewanggi Megafebrina, S.KG</t>
  </si>
  <si>
    <t>drg. G.A Savitri K.P</t>
  </si>
  <si>
    <t>Icha Putrika Rahajeng, S.KG</t>
  </si>
  <si>
    <t>drg. Regina Kristiani</t>
  </si>
  <si>
    <t>Alodia Faustine, S. Ds</t>
  </si>
  <si>
    <t>Robert Lo</t>
  </si>
  <si>
    <t>Shofie Lo</t>
  </si>
  <si>
    <t>Bryan Aptana Widjaja</t>
  </si>
  <si>
    <t>Sheila Nathania</t>
  </si>
  <si>
    <t>dr. Vivi Yovita</t>
  </si>
  <si>
    <t>Vania Benita, S. A</t>
  </si>
  <si>
    <t>Joshua Patrick Widjaja</t>
  </si>
  <si>
    <t>drg. Vinni Nichianishi</t>
  </si>
  <si>
    <t>Edwin</t>
  </si>
  <si>
    <t>Ferry</t>
  </si>
  <si>
    <t>Oey kian Can</t>
  </si>
  <si>
    <t>Ani</t>
  </si>
  <si>
    <t>William tjahjadi</t>
  </si>
  <si>
    <t>Budi Prananto</t>
  </si>
  <si>
    <t>Hansen Mulyo</t>
  </si>
  <si>
    <t>Raisa Liewiejaya</t>
  </si>
  <si>
    <t>Ian Brawidjojo</t>
  </si>
  <si>
    <t>黄英隆 外甥合家</t>
  </si>
  <si>
    <t>Banbang</t>
  </si>
  <si>
    <t>Ungu</t>
  </si>
  <si>
    <t>黄英平 外甥合家</t>
  </si>
  <si>
    <t>Gun Gun</t>
  </si>
  <si>
    <t>姚英明 先生夫人</t>
  </si>
  <si>
    <t>Miming</t>
  </si>
  <si>
    <t>許漢铣 外甥合家</t>
  </si>
  <si>
    <t>Sien Sien</t>
  </si>
  <si>
    <t>Welly Kamarudin Arwan Jakarta</t>
  </si>
  <si>
    <t>Welly</t>
  </si>
  <si>
    <t>Budiman Johan Sukabumi</t>
  </si>
  <si>
    <t>Hau Hau</t>
  </si>
  <si>
    <t>Roy Koesnandar Bandung</t>
  </si>
  <si>
    <t>Roy</t>
  </si>
  <si>
    <t>蔡宜清 侄女婿合家</t>
  </si>
  <si>
    <t>Acing</t>
  </si>
  <si>
    <t>1 Undangan dengan Frans Lo</t>
  </si>
  <si>
    <t>許漢镛 外甥合家</t>
  </si>
  <si>
    <t>Yung Yung</t>
  </si>
  <si>
    <t>許尔璟 外甥婿合家</t>
  </si>
  <si>
    <t>Alvin</t>
  </si>
  <si>
    <t>1 Undangan dengan Tjoa Mey Lie</t>
  </si>
  <si>
    <t>1 Undangan dengan Hok Pang</t>
  </si>
  <si>
    <t>許金标 夫人 大姐</t>
  </si>
  <si>
    <t>Li Hwa</t>
  </si>
  <si>
    <t>林万明 外甥婿合家</t>
  </si>
  <si>
    <t>Mei Yen</t>
  </si>
  <si>
    <t>王忠敬 夫人三姐合家</t>
  </si>
  <si>
    <t>Li Ing</t>
  </si>
  <si>
    <t>Adik (tanpa undangan)</t>
  </si>
  <si>
    <t>Jerry Tatang Bandung</t>
  </si>
  <si>
    <t>Nonon</t>
  </si>
  <si>
    <t>Budi Setianto Bandung</t>
  </si>
  <si>
    <t>Mrs. Eminawati</t>
  </si>
  <si>
    <t>Nenek Grisella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</si>
</sst>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sz val="11.0"/>
      <name val="Arial"/>
    </font>
    <font>
      <b/>
    </font>
    <font/>
    <font>
      <b/>
      <sz val="14.0"/>
    </font>
    <font>
      <b/>
      <sz val="11.0"/>
      <color rgb="FF000000"/>
      <name val="Arial"/>
    </font>
    <font>
      <b/>
      <sz val="11.0"/>
      <name val="Arial"/>
    </font>
    <font>
      <sz val="11.0"/>
      <color rgb="FFFFFFFF"/>
      <name val="Arial"/>
    </font>
    <font>
      <b/>
      <sz val="11.0"/>
      <color rgb="FFFFFFFF"/>
      <name val="Arial"/>
    </font>
    <font>
      <b/>
      <sz val="12.0"/>
      <name val="Calibri"/>
    </font>
    <font>
      <b/>
      <sz val="14.0"/>
      <name val="Calibri"/>
    </font>
    <font>
      <sz val="11.0"/>
      <color rgb="FF000000"/>
      <name val="Arial"/>
    </font>
    <font>
      <b/>
      <sz val="11.0"/>
      <name val="Calibri"/>
    </font>
    <font>
      <b/>
      <sz val="12.0"/>
      <color rgb="FF000000"/>
      <name val="Calibri"/>
    </font>
    <font>
      <color rgb="FF000000"/>
      <name val="Arial"/>
    </font>
    <font>
      <sz val="12.0"/>
      <color rgb="FF000000"/>
      <name val="Calibri"/>
    </font>
    <font>
      <sz val="12.0"/>
      <color rgb="FF000000"/>
      <name val="SimSun"/>
    </font>
    <font>
      <name val="Arial"/>
    </font>
    <font>
      <b/>
      <sz val="12.0"/>
      <color rgb="FF000000"/>
      <name val="SimSun"/>
    </font>
    <font>
      <sz val="11.0"/>
      <color rgb="FF000000"/>
      <name val="Inconsolata"/>
    </font>
    <font>
      <sz val="11.0"/>
      <color rgb="FF000000"/>
      <name val="Calibri"/>
    </font>
    <font>
      <sz val="12.0"/>
      <color rgb="FF222222"/>
      <name val="Arial"/>
    </font>
    <font>
      <b/>
      <sz val="12.0"/>
      <color rgb="FF222222"/>
      <name val="Arial"/>
    </font>
    <font>
      <b/>
      <sz val="11.0"/>
      <color rgb="FF000000"/>
      <name val="Calibri"/>
    </font>
    <font>
      <color rgb="FF000000"/>
    </font>
    <font>
      <b/>
      <color rgb="FFFFFFFF"/>
    </font>
    <font>
      <b/>
      <sz val="11.0"/>
      <color rgb="FFFFFFFF"/>
      <name val="Calibri"/>
    </font>
    <font>
      <sz val="11.0"/>
      <color rgb="FFFFFFFF"/>
      <name val="Calibri"/>
    </font>
    <font>
      <sz val="11.0"/>
      <name val="Calibri"/>
    </font>
    <font>
      <sz val="12.0"/>
      <color rgb="FFFFFFFF"/>
      <name val="Calibri"/>
    </font>
    <font>
      <b/>
      <sz val="12.0"/>
      <color rgb="FFFFFFFF"/>
      <name val="Calibri"/>
    </font>
    <font>
      <sz val="12.0"/>
      <name val="Calibri"/>
    </font>
    <font>
      <b/>
      <sz val="12.0"/>
      <color rgb="FFFFFFFF"/>
      <name val="Arial"/>
    </font>
    <font>
      <sz val="12.0"/>
      <color rgb="FFFFFFFF"/>
      <name val="Arial"/>
    </font>
    <font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7F6000"/>
        <bgColor rgb="FF7F6000"/>
      </patternFill>
    </fill>
    <fill>
      <patternFill patternType="solid">
        <fgColor rgb="FFA9D08E"/>
        <bgColor rgb="FFA9D08E"/>
      </patternFill>
    </fill>
    <fill>
      <patternFill patternType="solid">
        <fgColor rgb="FFFF7C80"/>
        <bgColor rgb="FFFF7C80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C9900"/>
        <bgColor rgb="FFCC9900"/>
      </patternFill>
    </fill>
    <fill>
      <patternFill patternType="solid">
        <fgColor rgb="FF783F04"/>
        <bgColor rgb="FF783F04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Font="1"/>
    <xf borderId="0" fillId="2" fontId="1" numFmtId="0" xfId="0" applyAlignment="1" applyFill="1" applyFont="1">
      <alignment horizontal="center" readingOrder="0"/>
    </xf>
    <xf borderId="0" fillId="2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6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4" fontId="6" numFmtId="0" xfId="0" applyAlignment="1" applyFont="1">
      <alignment horizontal="center"/>
    </xf>
    <xf borderId="0" fillId="5" fontId="7" numFmtId="0" xfId="0" applyAlignment="1" applyFill="1" applyFont="1">
      <alignment horizontal="center" readingOrder="0"/>
    </xf>
    <xf borderId="0" fillId="5" fontId="8" numFmtId="0" xfId="0" applyAlignment="1" applyFont="1">
      <alignment horizontal="center"/>
    </xf>
    <xf borderId="0" fillId="6" fontId="7" numFmtId="0" xfId="0" applyAlignment="1" applyFill="1" applyFont="1">
      <alignment horizontal="center" readingOrder="0"/>
    </xf>
    <xf borderId="0" fillId="6" fontId="8" numFmtId="0" xfId="0" applyAlignment="1" applyFont="1">
      <alignment horizontal="center"/>
    </xf>
    <xf borderId="0" fillId="7" fontId="1" numFmtId="0" xfId="0" applyAlignment="1" applyFill="1" applyFont="1">
      <alignment horizontal="center" readingOrder="0"/>
    </xf>
    <xf borderId="0" fillId="7" fontId="6" numFmtId="0" xfId="0" applyAlignment="1" applyFont="1">
      <alignment horizontal="center"/>
    </xf>
    <xf borderId="0" fillId="8" fontId="1" numFmtId="0" xfId="0" applyAlignment="1" applyFill="1" applyFont="1">
      <alignment horizontal="center" readingOrder="0"/>
    </xf>
    <xf borderId="0" fillId="8" fontId="6" numFmtId="0" xfId="0" applyAlignment="1" applyFont="1">
      <alignment horizontal="center"/>
    </xf>
    <xf borderId="0" fillId="9" fontId="1" numFmtId="0" xfId="0" applyAlignment="1" applyFill="1" applyFont="1">
      <alignment horizontal="center" readingOrder="0"/>
    </xf>
    <xf borderId="0" fillId="9" fontId="6" numFmtId="0" xfId="0" applyAlignment="1" applyFont="1">
      <alignment horizontal="center"/>
    </xf>
    <xf borderId="0" fillId="10" fontId="7" numFmtId="0" xfId="0" applyAlignment="1" applyFill="1" applyFont="1">
      <alignment horizontal="center" readingOrder="0"/>
    </xf>
    <xf borderId="0" fillId="10" fontId="8" numFmtId="0" xfId="0" applyAlignment="1" applyFont="1">
      <alignment horizontal="center"/>
    </xf>
    <xf borderId="0" fillId="11" fontId="7" numFmtId="0" xfId="0" applyAlignment="1" applyFill="1" applyFont="1">
      <alignment horizontal="center" readingOrder="0"/>
    </xf>
    <xf borderId="0" fillId="11" fontId="8" numFmtId="0" xfId="0" applyAlignment="1" applyFont="1">
      <alignment horizontal="center"/>
    </xf>
    <xf borderId="0" fillId="12" fontId="9" numFmtId="0" xfId="0" applyAlignment="1" applyFill="1" applyFont="1">
      <alignment horizontal="center" readingOrder="0"/>
    </xf>
    <xf borderId="0" fillId="12" fontId="9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9" fontId="11" numFmtId="0" xfId="0" applyAlignment="1" applyFont="1">
      <alignment horizontal="center" readingOrder="0"/>
    </xf>
    <xf borderId="0" fillId="9" fontId="5" numFmtId="0" xfId="0" applyAlignment="1" applyFont="1">
      <alignment horizontal="center"/>
    </xf>
    <xf borderId="0" fillId="10" fontId="12" numFmtId="0" xfId="0" applyAlignment="1" applyFont="1">
      <alignment readingOrder="0"/>
    </xf>
    <xf borderId="0" fillId="10" fontId="12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2" fontId="13" numFmtId="0" xfId="0" applyAlignment="1" applyBorder="1" applyFont="1">
      <alignment horizontal="center" vertical="bottom"/>
    </xf>
    <xf borderId="5" fillId="2" fontId="13" numFmtId="0" xfId="0" applyAlignment="1" applyBorder="1" applyFont="1">
      <alignment horizontal="center" vertical="bottom"/>
    </xf>
    <xf borderId="6" fillId="2" fontId="13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7" fillId="13" fontId="14" numFmtId="0" xfId="0" applyAlignment="1" applyBorder="1" applyFill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7" fillId="2" fontId="15" numFmtId="0" xfId="0" applyAlignment="1" applyBorder="1" applyFont="1">
      <alignment horizontal="center" vertical="bottom"/>
    </xf>
    <xf borderId="8" fillId="2" fontId="16" numFmtId="0" xfId="0" applyAlignment="1" applyBorder="1" applyFont="1">
      <alignment horizontal="center" vertical="bottom"/>
    </xf>
    <xf borderId="8" fillId="2" fontId="15" numFmtId="0" xfId="0" applyAlignment="1" applyBorder="1" applyFont="1">
      <alignment horizontal="center" vertical="bottom"/>
    </xf>
    <xf borderId="8" fillId="2" fontId="13" numFmtId="0" xfId="0" applyAlignment="1" applyBorder="1" applyFont="1">
      <alignment horizontal="center" vertical="bottom"/>
    </xf>
    <xf borderId="8" fillId="2" fontId="17" numFmtId="0" xfId="0" applyAlignment="1" applyBorder="1" applyFont="1">
      <alignment vertical="bottom"/>
    </xf>
    <xf borderId="10" fillId="2" fontId="17" numFmtId="0" xfId="0" applyAlignment="1" applyBorder="1" applyFont="1">
      <alignment vertical="bottom"/>
    </xf>
    <xf borderId="8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8" fillId="2" fontId="18" numFmtId="0" xfId="0" applyAlignment="1" applyBorder="1" applyFont="1">
      <alignment horizontal="center" vertical="bottom"/>
    </xf>
    <xf borderId="8" fillId="13" fontId="15" numFmtId="0" xfId="0" applyAlignment="1" applyBorder="1" applyFont="1">
      <alignment horizontal="center" readingOrder="0" vertical="bottom"/>
    </xf>
    <xf borderId="0" fillId="13" fontId="19" numFmtId="0" xfId="0" applyAlignment="1" applyFont="1">
      <alignment horizontal="center"/>
    </xf>
    <xf borderId="3" fillId="13" fontId="15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13" fontId="20" numFmtId="0" xfId="0" applyAlignment="1" applyFont="1">
      <alignment horizontal="center" readingOrder="0" vertical="bottom"/>
    </xf>
    <xf borderId="0" fillId="13" fontId="15" numFmtId="0" xfId="0" applyAlignment="1" applyFont="1">
      <alignment horizontal="center" readingOrder="0" vertical="bottom"/>
    </xf>
    <xf borderId="0" fillId="13" fontId="19" numFmtId="0" xfId="0" applyAlignment="1" applyFont="1">
      <alignment horizontal="center" readingOrder="0"/>
    </xf>
    <xf borderId="7" fillId="2" fontId="20" numFmtId="0" xfId="0" applyAlignment="1" applyBorder="1" applyFont="1">
      <alignment horizontal="center" vertical="bottom"/>
    </xf>
    <xf borderId="8" fillId="2" fontId="21" numFmtId="0" xfId="0" applyAlignment="1" applyBorder="1" applyFont="1">
      <alignment horizontal="center" vertical="bottom"/>
    </xf>
    <xf borderId="8" fillId="2" fontId="20" numFmtId="0" xfId="0" applyAlignment="1" applyBorder="1" applyFont="1">
      <alignment horizontal="center" vertical="bottom"/>
    </xf>
    <xf borderId="8" fillId="2" fontId="22" numFmtId="0" xfId="0" applyAlignment="1" applyBorder="1" applyFont="1">
      <alignment horizontal="center" vertical="bottom"/>
    </xf>
    <xf borderId="0" fillId="0" fontId="17" numFmtId="0" xfId="0" applyAlignment="1" applyFont="1">
      <alignment vertical="bottom"/>
    </xf>
    <xf borderId="0" fillId="0" fontId="20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13" fontId="3" numFmtId="0" xfId="0" applyAlignment="1" applyFont="1">
      <alignment horizontal="center"/>
    </xf>
    <xf borderId="10" fillId="0" fontId="17" numFmtId="0" xfId="0" applyAlignment="1" applyBorder="1" applyFont="1">
      <alignment vertical="bottom"/>
    </xf>
    <xf borderId="10" fillId="0" fontId="20" numFmtId="0" xfId="0" applyAlignment="1" applyBorder="1" applyFont="1">
      <alignment horizontal="center" vertical="bottom"/>
    </xf>
    <xf borderId="8" fillId="2" fontId="23" numFmtId="0" xfId="0" applyAlignment="1" applyBorder="1" applyFont="1">
      <alignment horizontal="center" vertical="bottom"/>
    </xf>
    <xf borderId="8" fillId="2" fontId="13" numFmtId="0" xfId="0" applyAlignment="1" applyBorder="1" applyFont="1">
      <alignment horizontal="center" vertical="top"/>
    </xf>
    <xf borderId="8" fillId="2" fontId="15" numFmtId="0" xfId="0" applyAlignment="1" applyBorder="1" applyFont="1">
      <alignment horizontal="center" vertical="top"/>
    </xf>
    <xf borderId="0" fillId="0" fontId="24" numFmtId="0" xfId="0" applyAlignment="1" applyFont="1">
      <alignment horizontal="center" readingOrder="0"/>
    </xf>
    <xf borderId="8" fillId="14" fontId="23" numFmtId="0" xfId="0" applyAlignment="1" applyBorder="1" applyFill="1" applyFont="1">
      <alignment horizontal="center" vertical="bottom"/>
    </xf>
    <xf borderId="8" fillId="14" fontId="20" numFmtId="0" xfId="0" applyAlignment="1" applyBorder="1" applyFont="1">
      <alignment horizontal="center" vertical="bottom"/>
    </xf>
    <xf borderId="4" fillId="2" fontId="20" numFmtId="0" xfId="0" applyAlignment="1" applyBorder="1" applyFont="1">
      <alignment horizontal="center" vertical="bottom"/>
    </xf>
    <xf borderId="5" fillId="2" fontId="17" numFmtId="0" xfId="0" applyAlignment="1" applyBorder="1" applyFont="1">
      <alignment vertical="bottom"/>
    </xf>
    <xf borderId="5" fillId="2" fontId="20" numFmtId="0" xfId="0" applyAlignment="1" applyBorder="1" applyFont="1">
      <alignment horizontal="center" vertical="bottom"/>
    </xf>
    <xf borderId="5" fillId="2" fontId="15" numFmtId="0" xfId="0" applyAlignment="1" applyBorder="1" applyFont="1">
      <alignment horizontal="center" vertical="bottom"/>
    </xf>
    <xf borderId="6" fillId="2" fontId="17" numFmtId="0" xfId="0" applyAlignment="1" applyBorder="1" applyFont="1">
      <alignment vertical="bottom"/>
    </xf>
    <xf borderId="8" fillId="14" fontId="17" numFmtId="0" xfId="0" applyAlignment="1" applyBorder="1" applyFont="1">
      <alignment vertical="bottom"/>
    </xf>
    <xf borderId="8" fillId="2" fontId="20" numFmtId="0" xfId="0" applyAlignment="1" applyBorder="1" applyFont="1">
      <alignment horizontal="center" readingOrder="0" vertical="bottom"/>
    </xf>
    <xf borderId="0" fillId="15" fontId="25" numFmtId="0" xfId="0" applyAlignment="1" applyFill="1" applyFont="1">
      <alignment horizontal="center"/>
    </xf>
    <xf borderId="7" fillId="14" fontId="15" numFmtId="0" xfId="0" applyAlignment="1" applyBorder="1" applyFont="1">
      <alignment horizontal="center" vertical="bottom"/>
    </xf>
    <xf borderId="8" fillId="14" fontId="15" numFmtId="0" xfId="0" applyAlignment="1" applyBorder="1" applyFont="1">
      <alignment horizontal="center" vertical="bottom"/>
    </xf>
    <xf borderId="8" fillId="14" fontId="22" numFmtId="0" xfId="0" applyAlignment="1" applyBorder="1" applyFont="1">
      <alignment horizontal="center" vertical="bottom"/>
    </xf>
    <xf borderId="10" fillId="14" fontId="17" numFmtId="0" xfId="0" applyAlignment="1" applyBorder="1" applyFont="1">
      <alignment vertical="bottom"/>
    </xf>
    <xf borderId="7" fillId="14" fontId="20" numFmtId="0" xfId="0" applyAlignment="1" applyBorder="1" applyFont="1">
      <alignment horizontal="center" vertical="bottom"/>
    </xf>
    <xf borderId="0" fillId="14" fontId="23" numFmtId="0" xfId="0" applyAlignment="1" applyFont="1">
      <alignment horizontal="center" readingOrder="0" vertical="bottom"/>
    </xf>
    <xf borderId="0" fillId="14" fontId="20" numFmtId="0" xfId="0" applyAlignment="1" applyFont="1">
      <alignment horizontal="center" readingOrder="0" vertical="bottom"/>
    </xf>
    <xf borderId="4" fillId="2" fontId="15" numFmtId="0" xfId="0" applyAlignment="1" applyBorder="1" applyFont="1">
      <alignment horizontal="center" readingOrder="0" shrinkToFit="0" wrapText="0"/>
    </xf>
    <xf borderId="8" fillId="10" fontId="26" numFmtId="0" xfId="0" applyAlignment="1" applyBorder="1" applyFont="1">
      <alignment horizontal="center" vertical="bottom"/>
    </xf>
    <xf borderId="8" fillId="10" fontId="17" numFmtId="0" xfId="0" applyAlignment="1" applyBorder="1" applyFont="1">
      <alignment vertical="bottom"/>
    </xf>
    <xf borderId="0" fillId="10" fontId="25" numFmtId="0" xfId="0" applyAlignment="1" applyFont="1">
      <alignment horizontal="center"/>
    </xf>
    <xf borderId="8" fillId="7" fontId="12" numFmtId="0" xfId="0" applyAlignment="1" applyBorder="1" applyFont="1">
      <alignment horizontal="center" vertical="bottom"/>
    </xf>
    <xf borderId="8" fillId="7" fontId="17" numFmtId="0" xfId="0" applyAlignment="1" applyBorder="1" applyFont="1">
      <alignment vertical="bottom"/>
    </xf>
    <xf borderId="4" fillId="5" fontId="27" numFmtId="0" xfId="0" applyAlignment="1" applyBorder="1" applyFont="1">
      <alignment horizontal="center" readingOrder="0" shrinkToFit="0" vertical="bottom" wrapText="0"/>
    </xf>
    <xf borderId="4" fillId="9" fontId="28" numFmtId="0" xfId="0" applyAlignment="1" applyBorder="1" applyFont="1">
      <alignment horizontal="center" readingOrder="0" shrinkToFit="0" wrapText="0"/>
    </xf>
    <xf borderId="7" fillId="10" fontId="27" numFmtId="0" xfId="0" applyAlignment="1" applyBorder="1" applyFont="1">
      <alignment horizontal="center" vertical="bottom"/>
    </xf>
    <xf borderId="8" fillId="10" fontId="27" numFmtId="0" xfId="0" applyAlignment="1" applyBorder="1" applyFont="1">
      <alignment horizontal="center" vertical="bottom"/>
    </xf>
    <xf borderId="8" fillId="10" fontId="29" numFmtId="0" xfId="0" applyAlignment="1" applyBorder="1" applyFont="1">
      <alignment horizontal="center" vertical="bottom"/>
    </xf>
    <xf borderId="8" fillId="10" fontId="30" numFmtId="0" xfId="0" applyAlignment="1" applyBorder="1" applyFont="1">
      <alignment horizontal="center" vertical="bottom"/>
    </xf>
    <xf borderId="10" fillId="10" fontId="17" numFmtId="0" xfId="0" applyAlignment="1" applyBorder="1" applyFont="1">
      <alignment vertical="bottom"/>
    </xf>
    <xf borderId="0" fillId="16" fontId="25" numFmtId="0" xfId="0" applyAlignment="1" applyFill="1" applyFont="1">
      <alignment horizontal="center"/>
    </xf>
    <xf borderId="10" fillId="10" fontId="27" numFmtId="0" xfId="0" applyAlignment="1" applyBorder="1" applyFont="1">
      <alignment horizontal="center" vertical="bottom"/>
    </xf>
    <xf borderId="4" fillId="2" fontId="20" numFmtId="0" xfId="0" applyAlignment="1" applyBorder="1" applyFont="1">
      <alignment horizontal="center" readingOrder="0" shrinkToFit="0" vertical="bottom" wrapText="0"/>
    </xf>
    <xf borderId="0" fillId="0" fontId="17" numFmtId="0" xfId="0" applyAlignment="1" applyFont="1">
      <alignment horizontal="center" vertical="bottom"/>
    </xf>
    <xf borderId="7" fillId="7" fontId="28" numFmtId="0" xfId="0" applyAlignment="1" applyBorder="1" applyFont="1">
      <alignment horizontal="center" vertical="bottom"/>
    </xf>
    <xf borderId="8" fillId="7" fontId="28" numFmtId="0" xfId="0" applyAlignment="1" applyBorder="1" applyFont="1">
      <alignment horizontal="center" vertical="bottom"/>
    </xf>
    <xf borderId="8" fillId="7" fontId="9" numFmtId="0" xfId="0" applyAlignment="1" applyBorder="1" applyFont="1">
      <alignment horizontal="center" vertical="bottom"/>
    </xf>
    <xf borderId="10" fillId="7" fontId="17" numFmtId="0" xfId="0" applyAlignment="1" applyBorder="1" applyFont="1">
      <alignment vertical="bottom"/>
    </xf>
    <xf borderId="8" fillId="3" fontId="26" numFmtId="0" xfId="0" applyAlignment="1" applyBorder="1" applyFont="1">
      <alignment horizontal="center" vertical="bottom"/>
    </xf>
    <xf borderId="8" fillId="3" fontId="17" numFmtId="0" xfId="0" applyAlignment="1" applyBorder="1" applyFont="1">
      <alignment vertical="bottom"/>
    </xf>
    <xf borderId="8" fillId="7" fontId="31" numFmtId="0" xfId="0" applyAlignment="1" applyBorder="1" applyFont="1">
      <alignment horizontal="center" vertical="bottom"/>
    </xf>
    <xf borderId="0" fillId="3" fontId="25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8" fillId="8" fontId="26" numFmtId="0" xfId="0" applyAlignment="1" applyBorder="1" applyFont="1">
      <alignment horizontal="center" vertical="bottom"/>
    </xf>
    <xf borderId="8" fillId="8" fontId="17" numFmtId="0" xfId="0" applyAlignment="1" applyBorder="1" applyFont="1">
      <alignment vertical="bottom"/>
    </xf>
    <xf borderId="7" fillId="3" fontId="27" numFmtId="0" xfId="0" applyAlignment="1" applyBorder="1" applyFont="1">
      <alignment horizontal="center" vertical="bottom"/>
    </xf>
    <xf borderId="8" fillId="3" fontId="27" numFmtId="0" xfId="0" applyAlignment="1" applyBorder="1" applyFont="1">
      <alignment horizontal="center" vertical="bottom"/>
    </xf>
    <xf borderId="8" fillId="3" fontId="29" numFmtId="0" xfId="0" applyAlignment="1" applyBorder="1" applyFont="1">
      <alignment horizontal="center" vertical="bottom"/>
    </xf>
    <xf borderId="8" fillId="3" fontId="30" numFmtId="0" xfId="0" applyAlignment="1" applyBorder="1" applyFont="1">
      <alignment horizontal="center" vertical="bottom"/>
    </xf>
    <xf borderId="10" fillId="3" fontId="27" numFmtId="0" xfId="0" applyAlignment="1" applyBorder="1" applyFont="1">
      <alignment horizontal="center" vertical="bottom"/>
    </xf>
    <xf borderId="10" fillId="3" fontId="17" numFmtId="0" xfId="0" applyAlignment="1" applyBorder="1" applyFont="1">
      <alignment vertical="bottom"/>
    </xf>
    <xf borderId="0" fillId="8" fontId="25" numFmtId="0" xfId="0" applyAlignment="1" applyFont="1">
      <alignment horizontal="center"/>
    </xf>
    <xf borderId="7" fillId="8" fontId="27" numFmtId="0" xfId="0" applyAlignment="1" applyBorder="1" applyFont="1">
      <alignment horizontal="center" vertical="bottom"/>
    </xf>
    <xf borderId="8" fillId="8" fontId="27" numFmtId="0" xfId="0" applyAlignment="1" applyBorder="1" applyFont="1">
      <alignment horizontal="center" vertical="bottom"/>
    </xf>
    <xf borderId="8" fillId="8" fontId="30" numFmtId="0" xfId="0" applyAlignment="1" applyBorder="1" applyFont="1">
      <alignment horizontal="center" vertical="bottom"/>
    </xf>
    <xf borderId="10" fillId="8" fontId="17" numFmtId="0" xfId="0" applyAlignment="1" applyBorder="1" applyFont="1">
      <alignment vertical="bottom"/>
    </xf>
    <xf borderId="7" fillId="10" fontId="17" numFmtId="0" xfId="0" applyAlignment="1" applyBorder="1" applyFont="1">
      <alignment vertical="bottom"/>
    </xf>
    <xf borderId="8" fillId="4" fontId="12" numFmtId="0" xfId="0" applyAlignment="1" applyBorder="1" applyFont="1">
      <alignment horizontal="center" vertical="bottom"/>
    </xf>
    <xf borderId="8" fillId="4" fontId="17" numFmtId="0" xfId="0" applyAlignment="1" applyBorder="1" applyFont="1">
      <alignment vertical="bottom"/>
    </xf>
    <xf borderId="8" fillId="10" fontId="29" numFmtId="0" xfId="0" applyAlignment="1" applyBorder="1" applyFont="1">
      <alignment horizontal="center" vertical="bottom"/>
    </xf>
    <xf borderId="0" fillId="4" fontId="25" numFmtId="0" xfId="0" applyAlignment="1" applyFont="1">
      <alignment horizontal="center"/>
    </xf>
    <xf borderId="7" fillId="4" fontId="28" numFmtId="0" xfId="0" applyAlignment="1" applyBorder="1" applyFont="1">
      <alignment horizontal="center" vertical="bottom"/>
    </xf>
    <xf borderId="8" fillId="4" fontId="28" numFmtId="0" xfId="0" applyAlignment="1" applyBorder="1" applyFont="1">
      <alignment horizontal="center" vertical="bottom"/>
    </xf>
    <xf borderId="8" fillId="4" fontId="9" numFmtId="0" xfId="0" applyAlignment="1" applyBorder="1" applyFont="1">
      <alignment horizontal="center" vertical="bottom"/>
    </xf>
    <xf borderId="10" fillId="4" fontId="17" numFmtId="0" xfId="0" applyAlignment="1" applyBorder="1" applyFont="1">
      <alignment vertical="bottom"/>
    </xf>
    <xf borderId="8" fillId="9" fontId="12" numFmtId="0" xfId="0" applyAlignment="1" applyBorder="1" applyFont="1">
      <alignment horizontal="center" vertical="bottom"/>
    </xf>
    <xf borderId="8" fillId="9" fontId="17" numFmtId="0" xfId="0" applyAlignment="1" applyBorder="1" applyFont="1">
      <alignment vertical="bottom"/>
    </xf>
    <xf borderId="0" fillId="9" fontId="25" numFmtId="0" xfId="0" applyAlignment="1" applyFont="1">
      <alignment horizontal="center"/>
    </xf>
    <xf borderId="4" fillId="3" fontId="29" numFmtId="0" xfId="0" applyAlignment="1" applyBorder="1" applyFont="1">
      <alignment horizontal="center" readingOrder="0" shrinkToFit="0" wrapText="0"/>
    </xf>
    <xf borderId="10" fillId="0" fontId="17" numFmtId="0" xfId="0" applyAlignment="1" applyBorder="1" applyFont="1">
      <alignment horizontal="right" vertical="bottom"/>
    </xf>
    <xf borderId="8" fillId="5" fontId="32" numFmtId="0" xfId="0" applyAlignment="1" applyBorder="1" applyFont="1">
      <alignment horizontal="center" vertical="bottom"/>
    </xf>
    <xf borderId="8" fillId="5" fontId="27" numFmtId="0" xfId="0" applyAlignment="1" applyBorder="1" applyFont="1">
      <alignment horizontal="center" vertical="bottom"/>
    </xf>
    <xf borderId="8" fillId="5" fontId="17" numFmtId="0" xfId="0" applyAlignment="1" applyBorder="1" applyFont="1">
      <alignment vertical="bottom"/>
    </xf>
    <xf borderId="8" fillId="5" fontId="26" numFmtId="0" xfId="0" applyAlignment="1" applyBorder="1" applyFont="1">
      <alignment horizontal="center" vertical="bottom"/>
    </xf>
    <xf borderId="0" fillId="5" fontId="25" numFmtId="0" xfId="0" applyAlignment="1" applyFont="1">
      <alignment horizontal="center"/>
    </xf>
    <xf borderId="7" fillId="9" fontId="28" numFmtId="0" xfId="0" applyAlignment="1" applyBorder="1" applyFont="1">
      <alignment horizontal="center" vertical="bottom"/>
    </xf>
    <xf borderId="8" fillId="9" fontId="28" numFmtId="0" xfId="0" applyAlignment="1" applyBorder="1" applyFont="1">
      <alignment horizontal="center" vertical="bottom"/>
    </xf>
    <xf borderId="8" fillId="9" fontId="9" numFmtId="0" xfId="0" applyAlignment="1" applyBorder="1" applyFont="1">
      <alignment horizontal="center" vertical="bottom"/>
    </xf>
    <xf borderId="10" fillId="9" fontId="17" numFmtId="0" xfId="0" applyAlignment="1" applyBorder="1" applyFont="1">
      <alignment vertical="bottom"/>
    </xf>
    <xf borderId="7" fillId="5" fontId="27" numFmtId="0" xfId="0" applyAlignment="1" applyBorder="1" applyFont="1">
      <alignment horizontal="center" vertical="bottom"/>
    </xf>
    <xf borderId="8" fillId="5" fontId="33" numFmtId="0" xfId="0" applyAlignment="1" applyBorder="1" applyFont="1">
      <alignment horizontal="center" vertical="bottom"/>
    </xf>
    <xf borderId="8" fillId="5" fontId="29" numFmtId="0" xfId="0" applyAlignment="1" applyBorder="1" applyFont="1">
      <alignment horizontal="center" vertical="bottom"/>
    </xf>
    <xf borderId="10" fillId="5" fontId="17" numFmtId="0" xfId="0" applyAlignment="1" applyBorder="1" applyFont="1">
      <alignment vertical="bottom"/>
    </xf>
    <xf borderId="8" fillId="5" fontId="34" numFmtId="0" xfId="0" applyAlignment="1" applyBorder="1" applyFont="1">
      <alignment horizontal="center" readingOrder="0" vertical="bottom"/>
    </xf>
    <xf borderId="8" fillId="11" fontId="26" numFmtId="0" xfId="0" applyAlignment="1" applyBorder="1" applyFont="1">
      <alignment horizontal="center" vertical="bottom"/>
    </xf>
    <xf borderId="8" fillId="11" fontId="17" numFmtId="0" xfId="0" applyAlignment="1" applyBorder="1" applyFont="1">
      <alignment vertical="bottom"/>
    </xf>
    <xf borderId="0" fillId="11" fontId="25" numFmtId="0" xfId="0" applyAlignment="1" applyFont="1">
      <alignment horizontal="center"/>
    </xf>
    <xf borderId="0" fillId="0" fontId="23" numFmtId="0" xfId="0" applyAlignment="1" applyFont="1">
      <alignment horizontal="center" vertical="bottom"/>
    </xf>
    <xf borderId="10" fillId="13" fontId="17" numFmtId="0" xfId="0" applyAlignment="1" applyBorder="1" applyFont="1">
      <alignment vertical="bottom"/>
    </xf>
    <xf borderId="7" fillId="11" fontId="17" numFmtId="0" xfId="0" applyAlignment="1" applyBorder="1" applyFont="1">
      <alignment vertical="bottom"/>
    </xf>
    <xf borderId="7" fillId="11" fontId="27" numFmtId="0" xfId="0" applyAlignment="1" applyBorder="1" applyFont="1">
      <alignment horizontal="center" vertical="bottom"/>
    </xf>
    <xf borderId="8" fillId="11" fontId="27" numFmtId="0" xfId="0" applyAlignment="1" applyBorder="1" applyFont="1">
      <alignment horizontal="center" vertical="bottom"/>
    </xf>
    <xf borderId="8" fillId="11" fontId="29" numFmtId="0" xfId="0" applyAlignment="1" applyBorder="1" applyFont="1">
      <alignment horizontal="center" vertical="bottom"/>
    </xf>
    <xf borderId="8" fillId="11" fontId="30" numFmtId="0" xfId="0" applyAlignment="1" applyBorder="1" applyFont="1">
      <alignment horizontal="center" vertical="bottom"/>
    </xf>
    <xf borderId="0" fillId="2" fontId="3" numFmtId="0" xfId="0" applyAlignment="1" applyFont="1">
      <alignment horizontal="center"/>
    </xf>
    <xf borderId="11" fillId="2" fontId="13" numFmtId="0" xfId="0" applyAlignment="1" applyBorder="1" applyFont="1">
      <alignment horizontal="center" vertical="bottom"/>
    </xf>
    <xf borderId="11" fillId="2" fontId="15" numFmtId="0" xfId="0" applyAlignment="1" applyBorder="1" applyFont="1">
      <alignment horizontal="center" vertical="bottom"/>
    </xf>
    <xf borderId="4" fillId="13" fontId="15" numFmtId="0" xfId="0" applyAlignment="1" applyBorder="1" applyFont="1">
      <alignment horizontal="center" readingOrder="0" shrinkToFit="0" wrapText="0"/>
    </xf>
    <xf borderId="7" fillId="2" fontId="28" numFmtId="0" xfId="0" applyAlignment="1" applyBorder="1" applyFont="1">
      <alignment horizontal="center" vertical="bottom"/>
    </xf>
    <xf borderId="8" fillId="2" fontId="28" numFmtId="0" xfId="0" applyAlignment="1" applyBorder="1" applyFont="1">
      <alignment horizontal="center" vertical="bottom"/>
    </xf>
    <xf borderId="8" fillId="2" fontId="31" numFmtId="0" xfId="0" applyAlignment="1" applyBorder="1" applyFont="1">
      <alignment horizontal="center" vertical="bottom"/>
    </xf>
    <xf borderId="7" fillId="2" fontId="15" numFmtId="0" xfId="0" applyAlignment="1" applyBorder="1" applyFont="1">
      <alignment horizontal="center" vertical="top"/>
    </xf>
    <xf borderId="8" fillId="2" fontId="17" numFmtId="0" xfId="0" applyAlignment="1" applyBorder="1" applyFont="1">
      <alignment vertical="top"/>
    </xf>
    <xf borderId="4" fillId="14" fontId="15" numFmtId="0" xfId="0" applyAlignment="1" applyBorder="1" applyFont="1">
      <alignment horizontal="center" readingOrder="0" shrinkToFit="0" wrapText="0"/>
    </xf>
    <xf borderId="4" fillId="11" fontId="29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10"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rgb="FFFFFFFF"/>
      </font>
      <fill>
        <patternFill patternType="solid">
          <fgColor rgb="FFCC9900"/>
          <bgColor rgb="FFCC9900"/>
        </patternFill>
      </fill>
      <border/>
    </dxf>
    <dxf>
      <font>
        <color rgb="FFFFFFFF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A9D08E"/>
          <bgColor rgb="FFA9D08E"/>
        </patternFill>
      </fill>
      <border/>
    </dxf>
    <dxf>
      <font>
        <color rgb="FF000000"/>
      </font>
      <fill>
        <patternFill patternType="solid">
          <fgColor rgb="FF00B0F0"/>
          <bgColor rgb="FF00B0F0"/>
        </patternFill>
      </fill>
      <border/>
    </dxf>
    <dxf>
      <font>
        <color rgb="FFFFFFFF"/>
      </font>
      <fill>
        <patternFill patternType="solid">
          <fgColor rgb="FFFF7C80"/>
          <bgColor rgb="FFFF7C80"/>
        </patternFill>
      </fill>
      <border/>
    </dxf>
    <dxf>
      <font>
        <color rgb="FF000000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29.86"/>
    <col customWidth="1" min="4" max="4" width="17.57"/>
    <col customWidth="1" min="5" max="5" width="15.29"/>
    <col customWidth="1" min="6" max="6" width="19.86"/>
    <col customWidth="1" min="7" max="7" width="18.29"/>
    <col customWidth="1" min="8" max="8" width="19.57"/>
    <col customWidth="1" min="9" max="9" width="21.14"/>
    <col customWidth="1" min="10" max="10" width="34.29"/>
    <col customWidth="1" min="13" max="13" width="18.0"/>
    <col customWidth="1" min="14" max="14" width="18.57"/>
    <col customWidth="1" min="16" max="16" width="22.86"/>
    <col customWidth="1" min="17" max="17" width="28.0"/>
    <col customWidth="1" min="18" max="18" width="30.14"/>
    <col customWidth="1" min="20" max="20" width="19.86"/>
    <col customWidth="1" min="22" max="22" width="26.0"/>
    <col customWidth="1" min="23" max="23" width="14.0"/>
    <col customWidth="1" min="25" max="25" width="22.71"/>
    <col customWidth="1" min="33" max="33" width="30.57"/>
  </cols>
  <sheetData>
    <row r="1">
      <c r="A1" s="1" t="s">
        <v>0</v>
      </c>
      <c r="B1" s="1" t="s">
        <v>1</v>
      </c>
      <c r="C1" s="2" t="s">
        <v>2</v>
      </c>
      <c r="D1" s="1" t="s">
        <v>0</v>
      </c>
      <c r="E1" s="1" t="s">
        <v>1</v>
      </c>
      <c r="F1" s="2" t="s">
        <v>2</v>
      </c>
      <c r="G1" s="1" t="s">
        <v>0</v>
      </c>
      <c r="H1" s="3" t="s">
        <v>1</v>
      </c>
      <c r="I1" s="2" t="s">
        <v>2</v>
      </c>
      <c r="J1" s="1" t="s">
        <v>0</v>
      </c>
      <c r="K1" s="1" t="s">
        <v>1</v>
      </c>
      <c r="L1" s="4" t="s">
        <v>2</v>
      </c>
      <c r="M1" s="1" t="s">
        <v>0</v>
      </c>
      <c r="N1" s="1" t="s">
        <v>1</v>
      </c>
      <c r="O1" s="2" t="s">
        <v>2</v>
      </c>
      <c r="AA1" s="5"/>
      <c r="AF1" s="6"/>
    </row>
    <row r="2">
      <c r="A2" s="7">
        <v>2.0</v>
      </c>
      <c r="B2" s="8">
        <f>CELL("contents", B24)</f>
        <v>8</v>
      </c>
      <c r="C2" s="9">
        <f t="shared" ref="C2:C9" si="1">SUMIFS(P$17:P$595,M$17:M$595,A2)</f>
        <v>0</v>
      </c>
      <c r="D2" s="7">
        <v>11.0</v>
      </c>
      <c r="E2" s="10">
        <f>CELL("contents", B80)</f>
        <v>9</v>
      </c>
      <c r="F2" s="9">
        <f t="shared" ref="F2:F10" si="2">SUMIFS(P$17:P$595,M$17:M$595,D2)</f>
        <v>1</v>
      </c>
      <c r="G2" s="11">
        <v>21.0</v>
      </c>
      <c r="H2" s="12">
        <f>CELL("contents", B143)</f>
        <v>10</v>
      </c>
      <c r="I2" s="9">
        <f t="shared" ref="I2:I10" si="3">SUMIFS(P$17:P$595,M$17:M$595,G2)</f>
        <v>0</v>
      </c>
      <c r="J2" s="13">
        <v>31.0</v>
      </c>
      <c r="K2" s="14">
        <f>CELL("contents", B209)</f>
        <v>7</v>
      </c>
      <c r="L2" s="5">
        <f t="shared" ref="L2:L10" si="4">SUMIFS(P$17:P$595,M$17:M$595,J2)</f>
        <v>1</v>
      </c>
      <c r="M2" s="15">
        <v>51.0</v>
      </c>
      <c r="N2" s="16">
        <f>CELL("contents", B274)</f>
        <v>10</v>
      </c>
      <c r="O2" s="9">
        <f t="shared" ref="O2:O13" si="5">SUMIFS(P$17:P$595,M$17:M$595,M2)</f>
        <v>0</v>
      </c>
      <c r="Q2">
        <f>SUM(B2:B9)</f>
        <v>70</v>
      </c>
      <c r="AA2" s="5"/>
      <c r="AF2" s="6"/>
    </row>
    <row r="3">
      <c r="A3" s="7">
        <v>3.0</v>
      </c>
      <c r="B3" s="10">
        <f>CELL("contents", B31)</f>
        <v>10</v>
      </c>
      <c r="C3" s="9">
        <f t="shared" si="1"/>
        <v>0</v>
      </c>
      <c r="D3" s="17">
        <v>12.0</v>
      </c>
      <c r="E3" s="18">
        <f>CELL("contents", B87)</f>
        <v>6</v>
      </c>
      <c r="F3" s="9">
        <f t="shared" si="2"/>
        <v>0</v>
      </c>
      <c r="G3" s="19">
        <v>22.0</v>
      </c>
      <c r="H3" s="20">
        <f>CELL("contents", B151)</f>
        <v>9</v>
      </c>
      <c r="I3" s="9">
        <f t="shared" si="3"/>
        <v>1</v>
      </c>
      <c r="J3" s="21">
        <v>32.0</v>
      </c>
      <c r="K3" s="22">
        <f>CELL("contents", B213)</f>
        <v>10</v>
      </c>
      <c r="L3" s="5">
        <f t="shared" si="4"/>
        <v>0</v>
      </c>
      <c r="M3" s="15">
        <v>52.0</v>
      </c>
      <c r="N3" s="16">
        <f>CELL("contents", B282)</f>
        <v>10</v>
      </c>
      <c r="O3" s="9">
        <f t="shared" si="5"/>
        <v>0</v>
      </c>
      <c r="Q3">
        <f>SUM(E2:E10)</f>
        <v>81</v>
      </c>
      <c r="AA3" s="5"/>
      <c r="AF3" s="6"/>
    </row>
    <row r="4">
      <c r="A4" s="7">
        <v>5.0</v>
      </c>
      <c r="B4" s="10">
        <f>CELL("contents", B38)</f>
        <v>9</v>
      </c>
      <c r="C4" s="9">
        <f t="shared" si="1"/>
        <v>1</v>
      </c>
      <c r="D4" s="17">
        <v>13.0</v>
      </c>
      <c r="E4" s="18">
        <f>CELL("contents", B94)</f>
        <v>8</v>
      </c>
      <c r="F4" s="9">
        <f t="shared" si="2"/>
        <v>0</v>
      </c>
      <c r="G4" s="21">
        <v>23.0</v>
      </c>
      <c r="H4" s="22">
        <f>CELL("contents", B157)</f>
        <v>10</v>
      </c>
      <c r="I4" s="9">
        <f t="shared" si="3"/>
        <v>0</v>
      </c>
      <c r="J4" s="21">
        <v>33.0</v>
      </c>
      <c r="K4" s="22">
        <f>CELL("contents", B221)</f>
        <v>10</v>
      </c>
      <c r="L4" s="5">
        <f t="shared" si="4"/>
        <v>0</v>
      </c>
      <c r="M4" s="15">
        <v>53.0</v>
      </c>
      <c r="N4" s="16">
        <f>CELL("contents", B289)</f>
        <v>7</v>
      </c>
      <c r="O4" s="9">
        <f t="shared" si="5"/>
        <v>3</v>
      </c>
      <c r="Q4">
        <f>SUM(H2:H10)</f>
        <v>76</v>
      </c>
      <c r="AA4" s="5"/>
      <c r="AF4" s="6"/>
    </row>
    <row r="5">
      <c r="A5" s="7">
        <v>6.0</v>
      </c>
      <c r="B5" s="10">
        <f>CELL("contents", B47)</f>
        <v>9</v>
      </c>
      <c r="C5" s="9">
        <f t="shared" si="1"/>
        <v>-1</v>
      </c>
      <c r="D5" s="17">
        <v>15.0</v>
      </c>
      <c r="E5" s="18">
        <f>CELL("contents", B101)</f>
        <v>10</v>
      </c>
      <c r="F5" s="9">
        <f t="shared" si="2"/>
        <v>0</v>
      </c>
      <c r="G5" s="11">
        <v>25.0</v>
      </c>
      <c r="H5" s="12">
        <f>CELL("contents", B165)</f>
        <v>5</v>
      </c>
      <c r="I5" s="9">
        <f t="shared" si="3"/>
        <v>0</v>
      </c>
      <c r="J5" s="23">
        <v>35.0</v>
      </c>
      <c r="K5" s="24">
        <f>CELL("contents", B229)</f>
        <v>8</v>
      </c>
      <c r="L5" s="5">
        <f t="shared" si="4"/>
        <v>0</v>
      </c>
      <c r="M5" s="15">
        <v>55.0</v>
      </c>
      <c r="N5" s="16">
        <f>CELL("contents", B296)</f>
        <v>10</v>
      </c>
      <c r="O5" s="9">
        <f t="shared" si="5"/>
        <v>0</v>
      </c>
      <c r="Q5">
        <f>SUM(K2:K10)</f>
        <v>82</v>
      </c>
      <c r="AA5" s="5"/>
      <c r="AF5" s="6"/>
    </row>
    <row r="6">
      <c r="A6" s="7">
        <v>7.0</v>
      </c>
      <c r="B6" s="10">
        <f>CELL("contents", B54)</f>
        <v>6</v>
      </c>
      <c r="C6" s="9">
        <f t="shared" si="1"/>
        <v>0</v>
      </c>
      <c r="D6" s="17">
        <v>16.0</v>
      </c>
      <c r="E6" s="18">
        <f>CELL("contents", B108)</f>
        <v>10</v>
      </c>
      <c r="F6" s="9">
        <f t="shared" si="2"/>
        <v>0</v>
      </c>
      <c r="G6" s="25">
        <v>26.0</v>
      </c>
      <c r="H6" s="26">
        <f>CELL("contents", B173)</f>
        <v>8</v>
      </c>
      <c r="I6" s="9">
        <f t="shared" si="3"/>
        <v>0</v>
      </c>
      <c r="J6" s="11">
        <v>36.0</v>
      </c>
      <c r="K6" s="12">
        <f>CELL("contents", B236)</f>
        <v>8</v>
      </c>
      <c r="L6" s="5">
        <f t="shared" si="4"/>
        <v>2</v>
      </c>
      <c r="M6" s="27">
        <v>56.0</v>
      </c>
      <c r="N6" s="28">
        <f>CELL("contents", B307)</f>
        <v>10</v>
      </c>
      <c r="O6" s="9">
        <f t="shared" si="5"/>
        <v>0</v>
      </c>
      <c r="Q6">
        <f>SUM(N2:N13)</f>
        <v>112</v>
      </c>
      <c r="AA6" s="5"/>
      <c r="AF6" s="6"/>
    </row>
    <row r="7">
      <c r="A7" s="7">
        <v>8.0</v>
      </c>
      <c r="B7" s="8">
        <f>CELL("contents", B61)</f>
        <v>10</v>
      </c>
      <c r="C7" s="9">
        <f t="shared" si="1"/>
        <v>0</v>
      </c>
      <c r="D7" s="17">
        <v>17.0</v>
      </c>
      <c r="E7" s="18">
        <f>CELL("contents", B115)</f>
        <v>9</v>
      </c>
      <c r="F7" s="9">
        <f t="shared" si="2"/>
        <v>1</v>
      </c>
      <c r="G7" s="25">
        <v>27.0</v>
      </c>
      <c r="H7" s="26">
        <f>CELL("contents", B181)</f>
        <v>6</v>
      </c>
      <c r="I7" s="9">
        <f t="shared" si="3"/>
        <v>2</v>
      </c>
      <c r="J7" s="15">
        <v>37.0</v>
      </c>
      <c r="K7" s="16">
        <f>CELL("contents", B244)</f>
        <v>11</v>
      </c>
      <c r="L7" s="5">
        <f t="shared" si="4"/>
        <v>-1</v>
      </c>
      <c r="M7" s="27">
        <v>57.0</v>
      </c>
      <c r="N7" s="28">
        <f>CELL("contents", B317)</f>
        <v>11</v>
      </c>
      <c r="O7" s="9">
        <f t="shared" si="5"/>
        <v>1</v>
      </c>
      <c r="P7" s="29" t="s">
        <v>3</v>
      </c>
      <c r="Q7" s="30">
        <f>SUM(Q2:Q6)</f>
        <v>421</v>
      </c>
      <c r="R7" s="31" t="s">
        <v>2</v>
      </c>
      <c r="S7" s="32">
        <f>SUM(P17:P595)</f>
        <v>13</v>
      </c>
      <c r="AA7" s="5"/>
      <c r="AF7" s="6"/>
    </row>
    <row r="8">
      <c r="A8" s="7">
        <v>9.0</v>
      </c>
      <c r="B8" s="10">
        <f>CELL("contents", B67)</f>
        <v>9</v>
      </c>
      <c r="C8" s="9">
        <f t="shared" si="1"/>
        <v>1</v>
      </c>
      <c r="D8" s="25">
        <v>18.0</v>
      </c>
      <c r="E8" s="26">
        <f>CELL("contents", B122)</f>
        <v>10</v>
      </c>
      <c r="F8" s="9">
        <f t="shared" si="2"/>
        <v>0</v>
      </c>
      <c r="G8" s="21">
        <v>28.0</v>
      </c>
      <c r="H8" s="22">
        <f>CELL("contents", B188)</f>
        <v>11</v>
      </c>
      <c r="I8" s="9">
        <f t="shared" si="3"/>
        <v>-1</v>
      </c>
      <c r="J8" s="15">
        <v>38.0</v>
      </c>
      <c r="K8" s="16">
        <f>CELL("contents", B252)</f>
        <v>8</v>
      </c>
      <c r="L8" s="5">
        <f t="shared" si="4"/>
        <v>0</v>
      </c>
      <c r="M8" s="21">
        <v>58.0</v>
      </c>
      <c r="N8" s="22">
        <f>CELL("contents", B323)</f>
        <v>7</v>
      </c>
      <c r="O8" s="9">
        <f t="shared" si="5"/>
        <v>2</v>
      </c>
      <c r="Q8">
        <f>466-Q7</f>
        <v>45</v>
      </c>
      <c r="AA8" s="5"/>
      <c r="AF8" s="6"/>
    </row>
    <row r="9">
      <c r="A9" s="7">
        <v>10.0</v>
      </c>
      <c r="B9" s="10">
        <f>CELL("contents", B74)</f>
        <v>9</v>
      </c>
      <c r="C9" s="9">
        <f t="shared" si="1"/>
        <v>1</v>
      </c>
      <c r="D9" s="19">
        <v>19.0</v>
      </c>
      <c r="E9" s="20">
        <f>CELL("contents", B130)</f>
        <v>10</v>
      </c>
      <c r="F9" s="9">
        <f t="shared" si="2"/>
        <v>0</v>
      </c>
      <c r="G9" s="13">
        <v>29.0</v>
      </c>
      <c r="H9" s="14">
        <f>CELL("contents", B195)</f>
        <v>9</v>
      </c>
      <c r="I9" s="9">
        <f t="shared" si="3"/>
        <v>-1</v>
      </c>
      <c r="J9" s="15">
        <v>39.0</v>
      </c>
      <c r="K9" s="16">
        <f>CELL("contents", B259)</f>
        <v>10</v>
      </c>
      <c r="L9" s="5">
        <f t="shared" si="4"/>
        <v>0</v>
      </c>
      <c r="M9" s="33">
        <v>59.0</v>
      </c>
      <c r="N9" s="34">
        <f>CELL("contents", B330)</f>
        <v>11</v>
      </c>
      <c r="O9" s="9">
        <f t="shared" si="5"/>
        <v>-1</v>
      </c>
      <c r="P9" s="35" t="s">
        <v>4</v>
      </c>
      <c r="Q9" s="36">
        <f>Q8-S7</f>
        <v>32</v>
      </c>
      <c r="AA9" s="5"/>
      <c r="AF9" s="6"/>
    </row>
    <row r="10">
      <c r="A10" s="37"/>
      <c r="B10" s="38"/>
      <c r="C10" s="9"/>
      <c r="D10" s="19">
        <v>20.0</v>
      </c>
      <c r="E10" s="20">
        <f>CELL("contents", B137)</f>
        <v>9</v>
      </c>
      <c r="F10" s="9">
        <f t="shared" si="2"/>
        <v>1</v>
      </c>
      <c r="G10" s="21">
        <v>30.0</v>
      </c>
      <c r="H10" s="39">
        <f>CELL("contents", B202)</f>
        <v>8</v>
      </c>
      <c r="I10" s="9">
        <f t="shared" si="3"/>
        <v>2</v>
      </c>
      <c r="J10" s="15">
        <v>50.0</v>
      </c>
      <c r="K10" s="16">
        <f>CELL("contents", B266)</f>
        <v>10</v>
      </c>
      <c r="L10" s="5">
        <f t="shared" si="4"/>
        <v>0</v>
      </c>
      <c r="M10" s="7">
        <v>60.0</v>
      </c>
      <c r="N10" s="10">
        <f>CELL("contents", B336)</f>
        <v>7</v>
      </c>
      <c r="O10" s="9">
        <f t="shared" si="5"/>
        <v>0</v>
      </c>
      <c r="AA10" s="5"/>
      <c r="AF10" s="6"/>
    </row>
    <row r="11">
      <c r="A11" s="37"/>
      <c r="B11" s="38"/>
      <c r="C11" s="9"/>
      <c r="D11" s="37"/>
      <c r="E11" s="38"/>
      <c r="F11" s="9"/>
      <c r="G11" s="37"/>
      <c r="H11" s="37"/>
      <c r="I11" s="9"/>
      <c r="J11" s="38"/>
      <c r="K11" s="38"/>
      <c r="M11" s="7">
        <v>61.0</v>
      </c>
      <c r="N11" s="10">
        <f>CELL("contents",B341)</f>
        <v>10</v>
      </c>
      <c r="O11" s="9">
        <f t="shared" si="5"/>
        <v>-3</v>
      </c>
      <c r="AA11" s="5"/>
      <c r="AF11" s="6"/>
    </row>
    <row r="12">
      <c r="A12" s="37"/>
      <c r="B12" s="38"/>
      <c r="C12" s="9"/>
      <c r="D12" s="37"/>
      <c r="E12" s="38"/>
      <c r="F12" s="9"/>
      <c r="G12" s="37"/>
      <c r="H12" s="40"/>
      <c r="I12" s="9"/>
      <c r="J12" s="1"/>
      <c r="K12" s="38"/>
      <c r="M12" s="7">
        <v>62.0</v>
      </c>
      <c r="N12" s="10">
        <f>CELL("contents", B346)</f>
        <v>10</v>
      </c>
      <c r="O12" s="9">
        <f t="shared" si="5"/>
        <v>0</v>
      </c>
      <c r="AA12" s="5"/>
      <c r="AF12" s="6"/>
    </row>
    <row r="13">
      <c r="A13" s="37"/>
      <c r="B13" s="38"/>
      <c r="C13" s="9"/>
      <c r="D13" s="37"/>
      <c r="E13" s="38"/>
      <c r="F13" s="9"/>
      <c r="G13" s="37"/>
      <c r="H13" s="37"/>
      <c r="I13" s="9"/>
      <c r="J13" s="38"/>
      <c r="K13" s="38"/>
      <c r="M13" s="7">
        <v>63.0</v>
      </c>
      <c r="N13" s="10">
        <f>CELL("contents", B353)</f>
        <v>9</v>
      </c>
      <c r="O13" s="9">
        <f t="shared" si="5"/>
        <v>-1</v>
      </c>
      <c r="AA13" s="5"/>
      <c r="AC13" s="31" t="s">
        <v>5</v>
      </c>
    </row>
    <row r="14">
      <c r="B14" s="5"/>
      <c r="C14" s="9"/>
      <c r="E14" s="5"/>
      <c r="F14" s="9"/>
      <c r="G14" s="5"/>
      <c r="H14" s="5"/>
      <c r="I14" s="9"/>
      <c r="O14" s="9"/>
      <c r="Q14" s="5"/>
      <c r="AA14" s="5"/>
      <c r="AF14" s="6"/>
    </row>
    <row r="15">
      <c r="A15" s="41" t="s">
        <v>6</v>
      </c>
      <c r="B15" s="42" t="s">
        <v>7</v>
      </c>
      <c r="C15" s="43" t="s">
        <v>8</v>
      </c>
      <c r="D15" s="41" t="s">
        <v>9</v>
      </c>
      <c r="E15" s="41" t="s">
        <v>10</v>
      </c>
      <c r="F15" s="44" t="s">
        <v>11</v>
      </c>
      <c r="G15" s="44" t="s">
        <v>6</v>
      </c>
      <c r="H15" s="43" t="s">
        <v>10</v>
      </c>
      <c r="I15" s="43" t="s">
        <v>12</v>
      </c>
      <c r="J15" s="43" t="s">
        <v>9</v>
      </c>
      <c r="K15" s="43" t="s">
        <v>9</v>
      </c>
      <c r="L15" s="43" t="s">
        <v>13</v>
      </c>
      <c r="M15" s="43" t="s">
        <v>6</v>
      </c>
      <c r="N15" s="45" t="s">
        <v>10</v>
      </c>
      <c r="O15" s="43" t="s">
        <v>14</v>
      </c>
      <c r="P15" s="43" t="s">
        <v>2</v>
      </c>
      <c r="Q15" s="46" t="s">
        <v>15</v>
      </c>
      <c r="R15" s="47" t="s">
        <v>16</v>
      </c>
      <c r="S15" s="47" t="s">
        <v>17</v>
      </c>
      <c r="T15" s="47" t="s">
        <v>18</v>
      </c>
      <c r="U15" s="47" t="s">
        <v>19</v>
      </c>
      <c r="V15" s="47" t="s">
        <v>20</v>
      </c>
      <c r="W15" s="47" t="s">
        <v>21</v>
      </c>
      <c r="X15" s="47" t="s">
        <v>22</v>
      </c>
      <c r="Y15" s="47" t="s">
        <v>23</v>
      </c>
      <c r="Z15" s="48" t="s">
        <v>24</v>
      </c>
      <c r="AA15" s="49" t="s">
        <v>25</v>
      </c>
      <c r="AC15" s="41" t="s">
        <v>11</v>
      </c>
      <c r="AD15" s="44" t="s">
        <v>6</v>
      </c>
      <c r="AE15" s="43" t="s">
        <v>10</v>
      </c>
      <c r="AF15" s="50" t="s">
        <v>10</v>
      </c>
      <c r="AG15" s="43" t="s">
        <v>9</v>
      </c>
      <c r="AH15" s="43" t="s">
        <v>9</v>
      </c>
      <c r="AI15" s="43" t="s">
        <v>13</v>
      </c>
      <c r="AJ15" s="43" t="s">
        <v>6</v>
      </c>
      <c r="AK15" s="2"/>
    </row>
    <row r="16">
      <c r="A16" s="51" t="s">
        <v>0</v>
      </c>
      <c r="B16" s="52" t="s">
        <v>26</v>
      </c>
      <c r="C16" s="53" t="s">
        <v>1</v>
      </c>
      <c r="D16" s="51" t="s">
        <v>27</v>
      </c>
      <c r="E16" s="54" t="s">
        <v>28</v>
      </c>
      <c r="F16" s="55" t="s">
        <v>29</v>
      </c>
      <c r="G16" s="56" t="s">
        <v>14</v>
      </c>
      <c r="H16" s="53" t="s">
        <v>1</v>
      </c>
      <c r="I16" s="53" t="s">
        <v>30</v>
      </c>
      <c r="J16" s="53" t="s">
        <v>31</v>
      </c>
      <c r="K16" s="53" t="s">
        <v>27</v>
      </c>
      <c r="L16" s="53" t="s">
        <v>0</v>
      </c>
      <c r="M16" s="53" t="s">
        <v>0</v>
      </c>
      <c r="N16" s="57" t="s">
        <v>28</v>
      </c>
      <c r="O16" s="53" t="s">
        <v>32</v>
      </c>
      <c r="P16" s="53"/>
      <c r="Q16" s="58">
        <v>1.0</v>
      </c>
      <c r="R16" s="59" t="s">
        <v>33</v>
      </c>
      <c r="S16" s="60" t="s">
        <v>34</v>
      </c>
      <c r="T16" s="60">
        <v>1001001.0</v>
      </c>
      <c r="U16" s="60">
        <v>2.0</v>
      </c>
      <c r="V16" s="60">
        <v>2.0</v>
      </c>
      <c r="W16" s="61" t="s">
        <v>35</v>
      </c>
      <c r="X16" s="62"/>
      <c r="Y16" s="60" t="s">
        <v>36</v>
      </c>
      <c r="Z16" s="63"/>
      <c r="AA16" s="5" t="str">
        <f t="shared" ref="AA16:AA410" si="6">INDEX(AC$17:AJ$395,MATCH(TRUE,EXACT(T16,AD$17:AD$395),0),4)</f>
        <v>#N/A</v>
      </c>
      <c r="AC16" s="51" t="s">
        <v>29</v>
      </c>
      <c r="AD16" s="56" t="s">
        <v>14</v>
      </c>
      <c r="AE16" s="53" t="s">
        <v>37</v>
      </c>
      <c r="AF16" s="64" t="s">
        <v>38</v>
      </c>
      <c r="AG16" s="53" t="s">
        <v>31</v>
      </c>
      <c r="AH16" s="53" t="s">
        <v>27</v>
      </c>
      <c r="AI16" s="53" t="s">
        <v>0</v>
      </c>
      <c r="AJ16" s="53" t="s">
        <v>0</v>
      </c>
      <c r="AK16" s="2"/>
    </row>
    <row r="17">
      <c r="A17" s="65">
        <v>2.0</v>
      </c>
      <c r="B17" s="5">
        <f t="shared" ref="B17:B23" si="7">IFERROR(INDEX(F$17:P$595,MATCH(TRUE,EXACT(C17,J$17:J$595),0),3),0)</f>
        <v>0</v>
      </c>
      <c r="C17" s="66" t="s">
        <v>33</v>
      </c>
      <c r="D17" s="60" t="s">
        <v>34</v>
      </c>
      <c r="E17" s="5">
        <f t="shared" ref="E17:E23" si="8">INDEX(Q$16:Z$395,MATCH(TRUE,EXACT(C17,R$16:R$395),0),5)</f>
        <v>2</v>
      </c>
      <c r="F17" s="2">
        <v>1.0</v>
      </c>
      <c r="G17" s="67">
        <v>1001017.0</v>
      </c>
      <c r="H17" s="3">
        <v>2.0</v>
      </c>
      <c r="I17" s="9" t="str">
        <f t="shared" ref="I17:I607" si="9">IF(ISBLANK(G17),"-",IF(COUNTIF(G$17:G17,G17)&gt;1,"SUDAH ABSEN","ABSEN VALID"))</f>
        <v>ABSEN VALID</v>
      </c>
      <c r="J17" s="68" t="str">
        <f t="shared" ref="J17:J20" si="10">IF((I17="ABSEN VALID"),INDEX(Q$16:Z$395,MATCH(TRUE,EXACT(G17,T$16:T$395),0),2),IF(ISBLANK(G17),"-","SUDAH ABSEN"))</f>
        <v>Welly Kamarudin Arwan Jakarta</v>
      </c>
      <c r="K17" s="5" t="str">
        <f t="shared" ref="K17:K166" si="11">IF((I17="ABSEN VALID"),INDEX(Q$16:Z$395,MATCH(TRUE,EXACT(G17,T$16:T$395),0),3),IF(ISBLANK(G17),"-","SUDAH ABSEN"))</f>
        <v>Welly</v>
      </c>
      <c r="L17" s="5" t="str">
        <f t="shared" ref="L17:L273" si="12">IF((I17="ABSEN VALID"),INDEX(Q$16:Z$395,MATCH(TRUE,EXACT(G17,T$16:T$395),0),9),IF(ISBLANK(G17),"-","SUDAH ABSEN"))</f>
        <v>Kuning</v>
      </c>
      <c r="M17" s="5">
        <f t="shared" ref="M17:M19" si="13">IF((I17="ABSEN VALID"),INDEX(Q$16:Z$395,MATCH(TRUE,EXACT(G17,T$16:T$395),0),6),IF(ISBLANK(G17),"-","SUDAH ABSEN"))</f>
        <v>61</v>
      </c>
      <c r="N17" s="5">
        <f t="shared" ref="N17:N57" si="14">IF(ISBLANK(G17),"-",(INDEX(Q$16:Z$395,MATCH(TRUE,EXACT(G17,T$16:T$395),0),5)))</f>
        <v>2</v>
      </c>
      <c r="O17" s="2"/>
      <c r="P17" s="5">
        <f t="shared" ref="P17:P595" si="15">IFERROR(N17-H17,0)</f>
        <v>0</v>
      </c>
      <c r="Q17" s="58">
        <v>27.0</v>
      </c>
      <c r="R17" s="60" t="s">
        <v>39</v>
      </c>
      <c r="S17" s="60" t="s">
        <v>40</v>
      </c>
      <c r="T17" s="60">
        <v>1001027.0</v>
      </c>
      <c r="U17" s="60">
        <v>1.0</v>
      </c>
      <c r="V17" s="60">
        <v>2.0</v>
      </c>
      <c r="W17" s="61" t="s">
        <v>35</v>
      </c>
      <c r="X17" s="62"/>
      <c r="Y17" s="60" t="s">
        <v>36</v>
      </c>
      <c r="Z17" s="63"/>
      <c r="AA17" s="5" t="str">
        <f t="shared" si="6"/>
        <v>#N/A</v>
      </c>
      <c r="AC17" s="3">
        <v>1.0</v>
      </c>
      <c r="AD17" s="69">
        <v>5001151.0</v>
      </c>
      <c r="AE17" s="5">
        <f t="shared" ref="AE17:AE391" si="16">IF(ISBLANK(AD17),"-",(INDEX(Q$16:Z$395,MATCH(TRUE,EXACT(AD17,T$16:T$395),0),5)))</f>
        <v>2</v>
      </c>
      <c r="AF17" s="70">
        <f t="shared" ref="AF17:AF23" si="17">IF(ISBLANK(AD17),"-",IF(COUNTIF(AD$17:AD$385,AD17)&gt;1,COUNTIF(AD$17:AD$385,AD17),COUNTIF(AD$17:AD$385,AD17)))</f>
        <v>1</v>
      </c>
      <c r="AG17" s="68" t="str">
        <f t="shared" ref="AG17:AG29" si="18">INDEX(Q$16:Z$395,MATCH(TRUE,EXACT(AD17,T$16:T$395),0),2)</f>
        <v>Mr. &amp; Mrs. Benny</v>
      </c>
      <c r="AH17" s="5" t="str">
        <f t="shared" ref="AH17:AH29" si="19">INDEX(Q$16:Z$395,MATCH(TRUE,EXACT(AD17,T$16:T$395),0),3)</f>
        <v/>
      </c>
      <c r="AI17" s="5" t="str">
        <f t="shared" ref="AI17:AI29" si="20">INDEX(Q$16:Z$395,MATCH(TRUE,EXACT(AD17,T$16:T$395),0),9)</f>
        <v>Hijau Muda</v>
      </c>
      <c r="AJ17" s="5">
        <f t="shared" ref="AJ17:AJ29" si="21">INDEX(Q$16:Z$395,MATCH(TRUE,EXACT(AD17,T$16:T$395),0),6)</f>
        <v>19</v>
      </c>
    </row>
    <row r="18">
      <c r="B18" s="5">
        <f t="shared" si="7"/>
        <v>1</v>
      </c>
      <c r="C18" s="61" t="s">
        <v>39</v>
      </c>
      <c r="D18" s="60" t="s">
        <v>40</v>
      </c>
      <c r="E18" s="5">
        <f t="shared" si="8"/>
        <v>1</v>
      </c>
      <c r="F18" s="2">
        <v>2.0</v>
      </c>
      <c r="G18" s="67">
        <v>1001018.0</v>
      </c>
      <c r="H18" s="3">
        <v>2.0</v>
      </c>
      <c r="I18" s="9" t="str">
        <f t="shared" si="9"/>
        <v>ABSEN VALID</v>
      </c>
      <c r="J18" s="68" t="str">
        <f t="shared" si="10"/>
        <v>Budiman Johan Sukabumi</v>
      </c>
      <c r="K18" s="5" t="str">
        <f t="shared" si="11"/>
        <v>Hau Hau</v>
      </c>
      <c r="L18" s="5" t="str">
        <f t="shared" si="12"/>
        <v>Kuning</v>
      </c>
      <c r="M18" s="5">
        <f t="shared" si="13"/>
        <v>61</v>
      </c>
      <c r="N18" s="5">
        <f t="shared" si="14"/>
        <v>2</v>
      </c>
      <c r="O18" s="2"/>
      <c r="P18" s="5">
        <f t="shared" si="15"/>
        <v>0</v>
      </c>
      <c r="Q18" s="58">
        <v>31.0</v>
      </c>
      <c r="R18" s="60" t="s">
        <v>41</v>
      </c>
      <c r="S18" s="60" t="s">
        <v>42</v>
      </c>
      <c r="T18" s="60">
        <v>1001031.0</v>
      </c>
      <c r="U18" s="60">
        <v>1.0</v>
      </c>
      <c r="V18" s="60">
        <v>2.0</v>
      </c>
      <c r="W18" s="61" t="s">
        <v>35</v>
      </c>
      <c r="X18" s="62"/>
      <c r="Y18" s="60" t="s">
        <v>36</v>
      </c>
      <c r="Z18" s="63"/>
      <c r="AA18" s="5" t="str">
        <f t="shared" si="6"/>
        <v>#N/A</v>
      </c>
      <c r="AC18" s="3">
        <v>2.0</v>
      </c>
      <c r="AD18" s="71">
        <v>5001173.0</v>
      </c>
      <c r="AE18" s="5">
        <f t="shared" si="16"/>
        <v>2</v>
      </c>
      <c r="AF18" s="70">
        <f t="shared" si="17"/>
        <v>1</v>
      </c>
      <c r="AG18" s="68" t="str">
        <f t="shared" si="18"/>
        <v>Dicky Sukamto</v>
      </c>
      <c r="AH18" s="5" t="str">
        <f t="shared" si="19"/>
        <v/>
      </c>
      <c r="AI18" s="5" t="str">
        <f t="shared" si="20"/>
        <v/>
      </c>
      <c r="AJ18" s="5">
        <f t="shared" si="21"/>
        <v>36</v>
      </c>
    </row>
    <row r="19">
      <c r="B19" s="5">
        <f t="shared" si="7"/>
        <v>2</v>
      </c>
      <c r="C19" s="61" t="s">
        <v>41</v>
      </c>
      <c r="D19" s="60" t="s">
        <v>42</v>
      </c>
      <c r="E19" s="5">
        <f t="shared" si="8"/>
        <v>1</v>
      </c>
      <c r="F19" s="2">
        <v>3.0</v>
      </c>
      <c r="G19" s="67">
        <v>5001140.0</v>
      </c>
      <c r="H19" s="3">
        <v>1.0</v>
      </c>
      <c r="I19" s="9" t="str">
        <f t="shared" si="9"/>
        <v>ABSEN VALID</v>
      </c>
      <c r="J19" s="68" t="str">
        <f t="shared" si="10"/>
        <v>Alodia Faustine, S. Ds</v>
      </c>
      <c r="K19" s="5" t="str">
        <f t="shared" si="11"/>
        <v/>
      </c>
      <c r="L19" s="5" t="str">
        <f t="shared" si="12"/>
        <v>Ungu</v>
      </c>
      <c r="M19" s="5">
        <f t="shared" si="13"/>
        <v>56</v>
      </c>
      <c r="N19" s="5">
        <f t="shared" si="14"/>
        <v>1</v>
      </c>
      <c r="O19" s="2">
        <v>1.1111198E7</v>
      </c>
      <c r="P19" s="5">
        <f t="shared" si="15"/>
        <v>0</v>
      </c>
      <c r="Q19" s="58">
        <v>32.0</v>
      </c>
      <c r="R19" s="60" t="s">
        <v>43</v>
      </c>
      <c r="S19" s="60" t="s">
        <v>44</v>
      </c>
      <c r="T19" s="60">
        <v>1001032.0</v>
      </c>
      <c r="U19" s="60">
        <v>2.0</v>
      </c>
      <c r="V19" s="60">
        <v>2.0</v>
      </c>
      <c r="W19" s="61" t="s">
        <v>35</v>
      </c>
      <c r="X19" s="62"/>
      <c r="Y19" s="60" t="s">
        <v>36</v>
      </c>
      <c r="Z19" s="63"/>
      <c r="AA19" s="5" t="str">
        <f t="shared" si="6"/>
        <v>#N/A</v>
      </c>
      <c r="AC19" s="3">
        <v>3.0</v>
      </c>
      <c r="AD19" s="71">
        <v>5001148.0</v>
      </c>
      <c r="AE19" s="5">
        <f t="shared" si="16"/>
        <v>1</v>
      </c>
      <c r="AF19" s="70">
        <f t="shared" si="17"/>
        <v>1</v>
      </c>
      <c r="AG19" s="68" t="str">
        <f t="shared" si="18"/>
        <v>Mrs. Magina Gin Ismail</v>
      </c>
      <c r="AH19" s="5" t="str">
        <f t="shared" si="19"/>
        <v/>
      </c>
      <c r="AI19" s="5" t="str">
        <f t="shared" si="20"/>
        <v>Hijau Muda</v>
      </c>
      <c r="AJ19" s="5">
        <f t="shared" si="21"/>
        <v>19</v>
      </c>
    </row>
    <row r="20">
      <c r="B20" s="5">
        <f t="shared" si="7"/>
        <v>1</v>
      </c>
      <c r="C20" s="61" t="s">
        <v>43</v>
      </c>
      <c r="D20" s="60" t="s">
        <v>44</v>
      </c>
      <c r="E20" s="5">
        <f t="shared" si="8"/>
        <v>2</v>
      </c>
      <c r="F20" s="2">
        <v>4.0</v>
      </c>
      <c r="G20" s="67">
        <v>5001129.0</v>
      </c>
      <c r="H20" s="3">
        <v>4.0</v>
      </c>
      <c r="I20" s="9" t="str">
        <f t="shared" si="9"/>
        <v>ABSEN VALID</v>
      </c>
      <c r="J20" s="68" t="str">
        <f t="shared" si="10"/>
        <v>dr. Vivi Yovita</v>
      </c>
      <c r="K20" s="5" t="str">
        <f t="shared" si="11"/>
        <v/>
      </c>
      <c r="L20" s="5" t="str">
        <f t="shared" si="12"/>
        <v>Ungu</v>
      </c>
      <c r="M20" s="3">
        <v>61.0</v>
      </c>
      <c r="N20" s="5">
        <f t="shared" si="14"/>
        <v>1</v>
      </c>
      <c r="O20" s="2"/>
      <c r="P20" s="5">
        <f t="shared" si="15"/>
        <v>-3</v>
      </c>
      <c r="Q20" s="58">
        <v>36.0</v>
      </c>
      <c r="R20" s="60" t="s">
        <v>45</v>
      </c>
      <c r="S20" s="60" t="s">
        <v>46</v>
      </c>
      <c r="T20" s="60">
        <v>1001036.0</v>
      </c>
      <c r="U20" s="60">
        <v>2.0</v>
      </c>
      <c r="V20" s="60">
        <v>2.0</v>
      </c>
      <c r="W20" s="61" t="s">
        <v>35</v>
      </c>
      <c r="X20" s="62"/>
      <c r="Y20" s="60" t="s">
        <v>36</v>
      </c>
      <c r="Z20" s="63"/>
      <c r="AA20" s="5" t="str">
        <f t="shared" si="6"/>
        <v>#N/A</v>
      </c>
      <c r="AC20" s="3">
        <v>4.0</v>
      </c>
      <c r="AD20" s="72">
        <v>5001147.0</v>
      </c>
      <c r="AE20" s="5">
        <f t="shared" si="16"/>
        <v>1</v>
      </c>
      <c r="AF20" s="70">
        <f t="shared" si="17"/>
        <v>1</v>
      </c>
      <c r="AG20" s="68" t="str">
        <f t="shared" si="18"/>
        <v>Mrs. Lie Mie Mian</v>
      </c>
      <c r="AH20" s="5" t="str">
        <f t="shared" si="19"/>
        <v/>
      </c>
      <c r="AI20" s="5" t="str">
        <f t="shared" si="20"/>
        <v>Hijau Muda</v>
      </c>
      <c r="AJ20" s="5">
        <f t="shared" si="21"/>
        <v>19</v>
      </c>
    </row>
    <row r="21">
      <c r="B21" s="5">
        <f t="shared" si="7"/>
        <v>2</v>
      </c>
      <c r="C21" s="61" t="s">
        <v>45</v>
      </c>
      <c r="D21" s="60" t="s">
        <v>46</v>
      </c>
      <c r="E21" s="5">
        <f t="shared" si="8"/>
        <v>2</v>
      </c>
      <c r="F21" s="2">
        <v>5.0</v>
      </c>
      <c r="G21" s="67">
        <v>0.0</v>
      </c>
      <c r="H21" s="5"/>
      <c r="I21" s="9" t="str">
        <f t="shared" si="9"/>
        <v>ABSEN VALID</v>
      </c>
      <c r="J21" s="73"/>
      <c r="K21" s="5" t="str">
        <f t="shared" si="11"/>
        <v>#N/A</v>
      </c>
      <c r="L21" s="5" t="str">
        <f t="shared" si="12"/>
        <v>#N/A</v>
      </c>
      <c r="M21" s="5" t="str">
        <f t="shared" ref="M21:M181" si="22">IF((I21="ABSEN VALID"),INDEX(Q$16:Z$395,MATCH(TRUE,EXACT(G21,T$16:T$395),0),6),IF(ISBLANK(G21),"-","SUDAH ABSEN"))</f>
        <v>#N/A</v>
      </c>
      <c r="N21" s="5" t="str">
        <f t="shared" si="14"/>
        <v>#N/A</v>
      </c>
      <c r="O21" s="2">
        <v>1.1111147E7</v>
      </c>
      <c r="P21" s="5">
        <f t="shared" si="15"/>
        <v>0</v>
      </c>
      <c r="Q21" s="74">
        <v>200.0</v>
      </c>
      <c r="R21" s="75" t="s">
        <v>47</v>
      </c>
      <c r="S21" s="76" t="s">
        <v>48</v>
      </c>
      <c r="T21" s="76">
        <v>1001200.0</v>
      </c>
      <c r="U21" s="76">
        <v>1.0</v>
      </c>
      <c r="V21" s="76">
        <v>2.0</v>
      </c>
      <c r="W21" s="61" t="s">
        <v>35</v>
      </c>
      <c r="X21" s="62"/>
      <c r="Y21" s="76" t="s">
        <v>36</v>
      </c>
      <c r="Z21" s="63"/>
      <c r="AA21" s="5" t="str">
        <f t="shared" si="6"/>
        <v>#N/A</v>
      </c>
      <c r="AC21" s="3">
        <v>5.0</v>
      </c>
      <c r="AD21" s="3">
        <v>5001141.0</v>
      </c>
      <c r="AE21" s="5">
        <f t="shared" si="16"/>
        <v>2</v>
      </c>
      <c r="AF21" s="70">
        <f t="shared" si="17"/>
        <v>1</v>
      </c>
      <c r="AG21" s="68" t="str">
        <f t="shared" si="18"/>
        <v>Mr. &amp; Mrs Sanusi Tanawi</v>
      </c>
      <c r="AH21" s="5" t="str">
        <f t="shared" si="19"/>
        <v/>
      </c>
      <c r="AI21" s="5" t="str">
        <f t="shared" si="20"/>
        <v>Hijau Muda</v>
      </c>
      <c r="AJ21" s="5">
        <f t="shared" si="21"/>
        <v>22</v>
      </c>
    </row>
    <row r="22">
      <c r="B22" s="5">
        <f t="shared" si="7"/>
        <v>1</v>
      </c>
      <c r="C22" s="77" t="s">
        <v>47</v>
      </c>
      <c r="D22" s="76" t="s">
        <v>48</v>
      </c>
      <c r="E22" s="5">
        <f t="shared" si="8"/>
        <v>1</v>
      </c>
      <c r="F22" s="2">
        <v>6.0</v>
      </c>
      <c r="G22" s="67">
        <v>6001183.0</v>
      </c>
      <c r="H22" s="3">
        <v>3.0</v>
      </c>
      <c r="I22" s="9" t="str">
        <f t="shared" si="9"/>
        <v>ABSEN VALID</v>
      </c>
      <c r="J22" s="68" t="str">
        <f t="shared" ref="J22:J181" si="23">IF((I22="ABSEN VALID"),INDEX(Q$16:Z$395,MATCH(TRUE,EXACT(G22,T$16:T$395),0),2),IF(ISBLANK(G22),"-","SUDAH ABSEN"))</f>
        <v>Rudy Hartono</v>
      </c>
      <c r="K22" s="5" t="str">
        <f t="shared" si="11"/>
        <v/>
      </c>
      <c r="L22" s="5" t="str">
        <f t="shared" si="12"/>
        <v>Pink</v>
      </c>
      <c r="M22" s="5">
        <f t="shared" si="22"/>
        <v>23</v>
      </c>
      <c r="N22" s="5">
        <f t="shared" si="14"/>
        <v>3</v>
      </c>
      <c r="O22" s="2">
        <v>1.1111143E7</v>
      </c>
      <c r="P22" s="5">
        <f t="shared" si="15"/>
        <v>0</v>
      </c>
      <c r="Q22" s="58">
        <v>35.0</v>
      </c>
      <c r="R22" s="60" t="s">
        <v>49</v>
      </c>
      <c r="S22" s="60" t="s">
        <v>50</v>
      </c>
      <c r="T22" s="60">
        <v>1001035.0</v>
      </c>
      <c r="U22" s="60">
        <v>1.0</v>
      </c>
      <c r="V22" s="60">
        <v>2.0</v>
      </c>
      <c r="W22" s="61" t="s">
        <v>35</v>
      </c>
      <c r="X22" s="62"/>
      <c r="Y22" s="60" t="s">
        <v>36</v>
      </c>
      <c r="Z22" s="63"/>
      <c r="AA22" s="5" t="str">
        <f t="shared" si="6"/>
        <v>#N/A</v>
      </c>
      <c r="AC22" s="3">
        <v>6.0</v>
      </c>
      <c r="AD22" s="3">
        <v>5001145.0</v>
      </c>
      <c r="AE22" s="5">
        <f t="shared" si="16"/>
        <v>2</v>
      </c>
      <c r="AF22" s="70">
        <f t="shared" si="17"/>
        <v>1</v>
      </c>
      <c r="AG22" s="68" t="str">
        <f t="shared" si="18"/>
        <v>Mr. &amp; Mrs. Albiner Tamba</v>
      </c>
      <c r="AH22" s="5" t="str">
        <f t="shared" si="19"/>
        <v/>
      </c>
      <c r="AI22" s="5" t="str">
        <f t="shared" si="20"/>
        <v>Hijau Muda</v>
      </c>
      <c r="AJ22" s="5">
        <f t="shared" si="21"/>
        <v>22</v>
      </c>
    </row>
    <row r="23">
      <c r="B23" s="5">
        <f t="shared" si="7"/>
        <v>1</v>
      </c>
      <c r="C23" s="61" t="s">
        <v>49</v>
      </c>
      <c r="D23" s="60" t="s">
        <v>50</v>
      </c>
      <c r="E23" s="5">
        <f t="shared" si="8"/>
        <v>1</v>
      </c>
      <c r="F23" s="2">
        <v>7.0</v>
      </c>
      <c r="G23" s="67">
        <v>6001182.0</v>
      </c>
      <c r="H23" s="3">
        <v>1.0</v>
      </c>
      <c r="I23" s="9" t="str">
        <f t="shared" si="9"/>
        <v>ABSEN VALID</v>
      </c>
      <c r="J23" s="68" t="str">
        <f t="shared" si="23"/>
        <v>Tan Siok Wie</v>
      </c>
      <c r="K23" s="5" t="str">
        <f t="shared" si="11"/>
        <v/>
      </c>
      <c r="L23" s="5" t="str">
        <f t="shared" si="12"/>
        <v>Pink</v>
      </c>
      <c r="M23" s="5">
        <f t="shared" si="22"/>
        <v>28</v>
      </c>
      <c r="N23" s="5">
        <f t="shared" si="14"/>
        <v>1</v>
      </c>
      <c r="O23" s="2">
        <v>1.1111136E7</v>
      </c>
      <c r="P23" s="5">
        <f t="shared" si="15"/>
        <v>0</v>
      </c>
      <c r="Q23" s="78"/>
      <c r="R23" s="78"/>
      <c r="S23" s="78"/>
      <c r="T23" s="78"/>
      <c r="U23" s="79">
        <f>SUM(U16:U22)</f>
        <v>10</v>
      </c>
      <c r="V23" s="78"/>
      <c r="W23" s="78"/>
      <c r="X23" s="78"/>
      <c r="Y23" s="78"/>
      <c r="Z23" s="78"/>
      <c r="AA23" s="5" t="str">
        <f t="shared" si="6"/>
        <v>-</v>
      </c>
      <c r="AC23" s="3">
        <v>7.0</v>
      </c>
      <c r="AD23" s="3">
        <v>5001149.0</v>
      </c>
      <c r="AE23" s="5">
        <f t="shared" si="16"/>
        <v>2</v>
      </c>
      <c r="AF23" s="70">
        <f t="shared" si="17"/>
        <v>1</v>
      </c>
      <c r="AG23" s="68" t="str">
        <f t="shared" si="18"/>
        <v>Mr. &amp; Mrs. Tony Utoyo</v>
      </c>
      <c r="AH23" s="5" t="str">
        <f t="shared" si="19"/>
        <v/>
      </c>
      <c r="AI23" s="5" t="str">
        <f t="shared" si="20"/>
        <v>Hijau Muda</v>
      </c>
      <c r="AJ23" s="5">
        <f t="shared" si="21"/>
        <v>19</v>
      </c>
    </row>
    <row r="24">
      <c r="A24" s="65"/>
      <c r="B24" s="80">
        <f>SUM(B17:B23)</f>
        <v>8</v>
      </c>
      <c r="C24" s="9"/>
      <c r="E24" s="5"/>
      <c r="F24" s="2">
        <v>8.0</v>
      </c>
      <c r="G24" s="67">
        <v>5001138.0</v>
      </c>
      <c r="H24" s="3">
        <v>1.0</v>
      </c>
      <c r="I24" s="9" t="str">
        <f t="shared" si="9"/>
        <v>ABSEN VALID</v>
      </c>
      <c r="J24" s="68" t="str">
        <f t="shared" si="23"/>
        <v>Icha Putrika Rahajeng, S.KG</v>
      </c>
      <c r="K24" s="5" t="str">
        <f t="shared" si="11"/>
        <v/>
      </c>
      <c r="L24" s="5" t="str">
        <f t="shared" si="12"/>
        <v>Ungu</v>
      </c>
      <c r="M24" s="5">
        <f t="shared" si="22"/>
        <v>56</v>
      </c>
      <c r="N24" s="5">
        <f t="shared" si="14"/>
        <v>1</v>
      </c>
      <c r="O24" s="2">
        <v>1.1111141E7</v>
      </c>
      <c r="P24" s="5">
        <f t="shared" si="15"/>
        <v>0</v>
      </c>
      <c r="Q24" s="78"/>
      <c r="R24" s="78"/>
      <c r="S24" s="78"/>
      <c r="T24" s="78"/>
      <c r="U24" s="79"/>
      <c r="V24" s="78"/>
      <c r="W24" s="78"/>
      <c r="X24" s="78"/>
      <c r="Y24" s="78"/>
      <c r="Z24" s="78"/>
      <c r="AA24" s="5" t="str">
        <f t="shared" si="6"/>
        <v>-</v>
      </c>
      <c r="AC24" s="3">
        <v>8.0</v>
      </c>
      <c r="AD24" s="3">
        <v>5001162.0</v>
      </c>
      <c r="AE24" s="5">
        <f t="shared" si="16"/>
        <v>2</v>
      </c>
      <c r="AF24" s="70">
        <f t="shared" ref="AF24:AF29" si="24">IF(ISBLANK(AD24),"-",IF(COUNTIF(AD$17:AD24,AD24)&gt;1,COUNTIF(AD$17:AD24,AD24),COUNTIF(AD$17:AD24,AD24)))</f>
        <v>1</v>
      </c>
      <c r="AG24" s="68" t="str">
        <f t="shared" si="18"/>
        <v>Mr. &amp; Mrs. Pantja Dharma</v>
      </c>
      <c r="AH24" s="5" t="str">
        <f t="shared" si="19"/>
        <v/>
      </c>
      <c r="AI24" s="5" t="str">
        <f t="shared" si="20"/>
        <v>Hijau</v>
      </c>
      <c r="AJ24" s="5">
        <f t="shared" si="21"/>
        <v>29</v>
      </c>
    </row>
    <row r="25">
      <c r="A25" s="65"/>
      <c r="B25" s="81"/>
      <c r="C25" s="9"/>
      <c r="E25" s="5"/>
      <c r="F25" s="2">
        <v>9.0</v>
      </c>
      <c r="G25" s="67">
        <v>5001136.0</v>
      </c>
      <c r="H25" s="3">
        <v>1.0</v>
      </c>
      <c r="I25" s="9" t="str">
        <f t="shared" si="9"/>
        <v>ABSEN VALID</v>
      </c>
      <c r="J25" s="68" t="str">
        <f t="shared" si="23"/>
        <v>I.G.A Dewanggi Megafebrina, S.KG</v>
      </c>
      <c r="K25" s="5" t="str">
        <f t="shared" si="11"/>
        <v/>
      </c>
      <c r="L25" s="5" t="str">
        <f t="shared" si="12"/>
        <v>Ungu</v>
      </c>
      <c r="M25" s="5">
        <f t="shared" si="22"/>
        <v>56</v>
      </c>
      <c r="N25" s="5">
        <f t="shared" si="14"/>
        <v>1</v>
      </c>
      <c r="O25" s="2">
        <v>1.1111139E7</v>
      </c>
      <c r="P25" s="5">
        <f t="shared" si="15"/>
        <v>0</v>
      </c>
      <c r="Q25" s="82"/>
      <c r="R25" s="82"/>
      <c r="S25" s="82"/>
      <c r="T25" s="82"/>
      <c r="U25" s="83"/>
      <c r="V25" s="82"/>
      <c r="W25" s="82"/>
      <c r="X25" s="82"/>
      <c r="Y25" s="82"/>
      <c r="Z25" s="82"/>
      <c r="AA25" s="5" t="str">
        <f t="shared" si="6"/>
        <v>-</v>
      </c>
      <c r="AC25" s="3">
        <v>9.0</v>
      </c>
      <c r="AD25" s="3">
        <v>2001090.0</v>
      </c>
      <c r="AE25" s="5">
        <f t="shared" si="16"/>
        <v>2</v>
      </c>
      <c r="AF25" s="70">
        <f t="shared" si="24"/>
        <v>1</v>
      </c>
      <c r="AG25" s="68" t="str">
        <f t="shared" si="18"/>
        <v>Central Batubara Nusantara</v>
      </c>
      <c r="AH25" s="5" t="str">
        <f t="shared" si="19"/>
        <v/>
      </c>
      <c r="AI25" s="5" t="str">
        <f t="shared" si="20"/>
        <v>Coklat</v>
      </c>
      <c r="AJ25" s="5">
        <f t="shared" si="21"/>
        <v>17</v>
      </c>
    </row>
    <row r="26">
      <c r="A26" s="65">
        <v>3.0</v>
      </c>
      <c r="B26" s="5">
        <f t="shared" ref="B26:B30" si="25">IFERROR(INDEX(F$17:P$595,MATCH(TRUE,EXACT(C26,J$17:J$595),0),3),0)</f>
        <v>2</v>
      </c>
      <c r="C26" s="61" t="s">
        <v>51</v>
      </c>
      <c r="D26" s="60" t="s">
        <v>52</v>
      </c>
      <c r="E26" s="5">
        <f t="shared" ref="E26:E30" si="26">INDEX(Q$16:Z$395,MATCH(TRUE,EXACT(C26,R$16:R$395),0),5)</f>
        <v>2</v>
      </c>
      <c r="F26" s="2">
        <v>10.0</v>
      </c>
      <c r="G26" s="67">
        <v>1001012.0</v>
      </c>
      <c r="H26" s="3">
        <v>1.0</v>
      </c>
      <c r="I26" s="9" t="str">
        <f t="shared" si="9"/>
        <v>ABSEN VALID</v>
      </c>
      <c r="J26" s="68" t="str">
        <f t="shared" si="23"/>
        <v>許金标 夫人 大姐</v>
      </c>
      <c r="K26" s="5" t="str">
        <f t="shared" si="11"/>
        <v>Li Hwa</v>
      </c>
      <c r="L26" s="5" t="str">
        <f t="shared" si="12"/>
        <v>Kuning</v>
      </c>
      <c r="M26" s="5">
        <f t="shared" si="22"/>
        <v>63</v>
      </c>
      <c r="N26" s="5">
        <f t="shared" si="14"/>
        <v>1</v>
      </c>
      <c r="O26" s="2"/>
      <c r="P26" s="5">
        <f t="shared" si="15"/>
        <v>0</v>
      </c>
      <c r="Q26" s="58">
        <v>16.0</v>
      </c>
      <c r="R26" s="60" t="s">
        <v>51</v>
      </c>
      <c r="S26" s="60" t="s">
        <v>52</v>
      </c>
      <c r="T26" s="60">
        <v>1001016.0</v>
      </c>
      <c r="U26" s="60">
        <v>2.0</v>
      </c>
      <c r="V26" s="60">
        <v>3.0</v>
      </c>
      <c r="W26" s="61" t="s">
        <v>35</v>
      </c>
      <c r="X26" s="62"/>
      <c r="Y26" s="60" t="s">
        <v>36</v>
      </c>
      <c r="Z26" s="63"/>
      <c r="AA26" s="5" t="str">
        <f t="shared" si="6"/>
        <v>#N/A</v>
      </c>
      <c r="AC26" s="3">
        <v>10.0</v>
      </c>
      <c r="AD26" s="3">
        <v>8001220.0</v>
      </c>
      <c r="AE26" s="5">
        <f t="shared" si="16"/>
        <v>2</v>
      </c>
      <c r="AF26" s="70">
        <f t="shared" si="24"/>
        <v>1</v>
      </c>
      <c r="AG26" s="68" t="str">
        <f t="shared" si="18"/>
        <v>Ayin Karnedy</v>
      </c>
      <c r="AH26" s="5" t="str">
        <f t="shared" si="19"/>
        <v/>
      </c>
      <c r="AI26" s="5" t="str">
        <f t="shared" si="20"/>
        <v>Merah</v>
      </c>
      <c r="AJ26" s="5">
        <f t="shared" si="21"/>
        <v>51</v>
      </c>
    </row>
    <row r="27">
      <c r="B27" s="5">
        <f t="shared" si="25"/>
        <v>2</v>
      </c>
      <c r="C27" s="61" t="s">
        <v>53</v>
      </c>
      <c r="D27" s="60" t="s">
        <v>54</v>
      </c>
      <c r="E27" s="5">
        <f t="shared" si="26"/>
        <v>2</v>
      </c>
      <c r="F27" s="2">
        <v>11.0</v>
      </c>
      <c r="G27" s="67">
        <v>1001015.0</v>
      </c>
      <c r="H27" s="3">
        <v>3.0</v>
      </c>
      <c r="I27" s="9" t="str">
        <f t="shared" si="9"/>
        <v>ABSEN VALID</v>
      </c>
      <c r="J27" s="68" t="str">
        <f t="shared" si="23"/>
        <v>許尔璟 外甥婿合家</v>
      </c>
      <c r="K27" s="5" t="str">
        <f t="shared" si="11"/>
        <v>Alvin</v>
      </c>
      <c r="L27" s="5" t="str">
        <f t="shared" si="12"/>
        <v>Kuning</v>
      </c>
      <c r="M27" s="5">
        <f t="shared" si="22"/>
        <v>62</v>
      </c>
      <c r="N27" s="5">
        <f t="shared" si="14"/>
        <v>3</v>
      </c>
      <c r="O27" s="2"/>
      <c r="P27" s="5">
        <f t="shared" si="15"/>
        <v>0</v>
      </c>
      <c r="Q27" s="58">
        <v>20.0</v>
      </c>
      <c r="R27" s="60" t="s">
        <v>53</v>
      </c>
      <c r="S27" s="60" t="s">
        <v>54</v>
      </c>
      <c r="T27" s="60">
        <v>1001020.0</v>
      </c>
      <c r="U27" s="60">
        <v>2.0</v>
      </c>
      <c r="V27" s="60">
        <v>3.0</v>
      </c>
      <c r="W27" s="61" t="s">
        <v>35</v>
      </c>
      <c r="X27" s="62"/>
      <c r="Y27" s="60" t="s">
        <v>36</v>
      </c>
      <c r="Z27" s="63"/>
      <c r="AA27" s="5" t="str">
        <f t="shared" si="6"/>
        <v>#N/A</v>
      </c>
      <c r="AC27" s="3">
        <v>11.0</v>
      </c>
      <c r="AD27" s="3">
        <v>5001150.0</v>
      </c>
      <c r="AE27" s="5">
        <f t="shared" si="16"/>
        <v>2</v>
      </c>
      <c r="AF27" s="70">
        <f t="shared" si="24"/>
        <v>1</v>
      </c>
      <c r="AG27" s="68" t="str">
        <f t="shared" si="18"/>
        <v>Mr. &amp; Mrs. Rony Hermawan Gani</v>
      </c>
      <c r="AH27" s="5" t="str">
        <f t="shared" si="19"/>
        <v/>
      </c>
      <c r="AI27" s="5" t="str">
        <f t="shared" si="20"/>
        <v>Hijau Muda</v>
      </c>
      <c r="AJ27" s="5">
        <f t="shared" si="21"/>
        <v>19</v>
      </c>
    </row>
    <row r="28">
      <c r="B28" s="5">
        <f t="shared" si="25"/>
        <v>2</v>
      </c>
      <c r="C28" s="61" t="s">
        <v>55</v>
      </c>
      <c r="D28" s="60" t="s">
        <v>56</v>
      </c>
      <c r="E28" s="5">
        <f t="shared" si="26"/>
        <v>2</v>
      </c>
      <c r="F28" s="2">
        <v>12.0</v>
      </c>
      <c r="G28" s="67">
        <v>1001013.0</v>
      </c>
      <c r="H28" s="3">
        <v>4.0</v>
      </c>
      <c r="I28" s="9" t="str">
        <f t="shared" si="9"/>
        <v>ABSEN VALID</v>
      </c>
      <c r="J28" s="68" t="str">
        <f t="shared" si="23"/>
        <v>許漢铣 外甥合家</v>
      </c>
      <c r="K28" s="5" t="str">
        <f t="shared" si="11"/>
        <v>Sien Sien</v>
      </c>
      <c r="L28" s="5" t="str">
        <f t="shared" si="12"/>
        <v>Kuning</v>
      </c>
      <c r="M28" s="5">
        <f t="shared" si="22"/>
        <v>61</v>
      </c>
      <c r="N28" s="5">
        <f t="shared" si="14"/>
        <v>4</v>
      </c>
      <c r="O28" s="2">
        <v>1.1111189E7</v>
      </c>
      <c r="P28" s="5">
        <f t="shared" si="15"/>
        <v>0</v>
      </c>
      <c r="Q28" s="58">
        <v>33.0</v>
      </c>
      <c r="R28" s="60" t="s">
        <v>55</v>
      </c>
      <c r="S28" s="60" t="s">
        <v>56</v>
      </c>
      <c r="T28" s="60">
        <v>1001033.0</v>
      </c>
      <c r="U28" s="60">
        <v>2.0</v>
      </c>
      <c r="V28" s="60">
        <v>3.0</v>
      </c>
      <c r="W28" s="61" t="s">
        <v>35</v>
      </c>
      <c r="X28" s="62"/>
      <c r="Y28" s="60" t="s">
        <v>36</v>
      </c>
      <c r="Z28" s="63"/>
      <c r="AA28" s="5" t="str">
        <f t="shared" si="6"/>
        <v>#N/A</v>
      </c>
      <c r="AC28" s="3">
        <v>12.0</v>
      </c>
      <c r="AD28" s="3">
        <v>5001118.0</v>
      </c>
      <c r="AE28" s="5">
        <f t="shared" si="16"/>
        <v>2</v>
      </c>
      <c r="AF28" s="70">
        <f t="shared" si="24"/>
        <v>1</v>
      </c>
      <c r="AG28" s="68" t="str">
        <f t="shared" si="18"/>
        <v>Mrs. Bagja Widjaja</v>
      </c>
      <c r="AH28" s="5" t="str">
        <f t="shared" si="19"/>
        <v/>
      </c>
      <c r="AI28" s="5" t="str">
        <f t="shared" si="20"/>
        <v>Biru</v>
      </c>
      <c r="AJ28" s="5">
        <f t="shared" si="21"/>
        <v>18</v>
      </c>
    </row>
    <row r="29">
      <c r="B29" s="5">
        <f t="shared" si="25"/>
        <v>2</v>
      </c>
      <c r="C29" s="61" t="s">
        <v>57</v>
      </c>
      <c r="D29" s="60" t="s">
        <v>58</v>
      </c>
      <c r="E29" s="5">
        <f t="shared" si="26"/>
        <v>2</v>
      </c>
      <c r="F29" s="2">
        <v>13.0</v>
      </c>
      <c r="G29" s="67">
        <v>5001126.0</v>
      </c>
      <c r="H29" s="3">
        <v>1.0</v>
      </c>
      <c r="I29" s="9" t="str">
        <f t="shared" si="9"/>
        <v>ABSEN VALID</v>
      </c>
      <c r="J29" s="68" t="str">
        <f t="shared" si="23"/>
        <v>Mrs. Tjoa Peng Lin</v>
      </c>
      <c r="K29" s="5" t="str">
        <f t="shared" si="11"/>
        <v/>
      </c>
      <c r="L29" s="5" t="str">
        <f t="shared" si="12"/>
        <v>Biru</v>
      </c>
      <c r="M29" s="5">
        <f t="shared" si="22"/>
        <v>27</v>
      </c>
      <c r="N29" s="5">
        <f t="shared" si="14"/>
        <v>1</v>
      </c>
      <c r="O29" s="2">
        <v>1.111114E7</v>
      </c>
      <c r="P29" s="5">
        <f t="shared" si="15"/>
        <v>0</v>
      </c>
      <c r="Q29" s="58">
        <v>49.0</v>
      </c>
      <c r="R29" s="60" t="s">
        <v>57</v>
      </c>
      <c r="S29" s="60" t="s">
        <v>58</v>
      </c>
      <c r="T29" s="60">
        <v>1001049.0</v>
      </c>
      <c r="U29" s="60">
        <v>2.0</v>
      </c>
      <c r="V29" s="60">
        <v>3.0</v>
      </c>
      <c r="W29" s="61" t="s">
        <v>35</v>
      </c>
      <c r="X29" s="62"/>
      <c r="Y29" s="60" t="s">
        <v>36</v>
      </c>
      <c r="Z29" s="63"/>
      <c r="AA29" s="5" t="str">
        <f t="shared" si="6"/>
        <v>#N/A</v>
      </c>
      <c r="AC29" s="3">
        <v>13.0</v>
      </c>
      <c r="AD29" s="3">
        <v>9001092.0</v>
      </c>
      <c r="AE29" s="5">
        <f t="shared" si="16"/>
        <v>2</v>
      </c>
      <c r="AF29" s="70">
        <f t="shared" si="24"/>
        <v>1</v>
      </c>
      <c r="AG29" s="68" t="str">
        <f t="shared" si="18"/>
        <v>Budi Prananto</v>
      </c>
      <c r="AH29" s="5" t="str">
        <f t="shared" si="19"/>
        <v/>
      </c>
      <c r="AI29" s="5" t="str">
        <f t="shared" si="20"/>
        <v>Oranye</v>
      </c>
      <c r="AJ29" s="5">
        <f t="shared" si="21"/>
        <v>59</v>
      </c>
    </row>
    <row r="30">
      <c r="B30" s="5">
        <f t="shared" si="25"/>
        <v>2</v>
      </c>
      <c r="C30" s="77" t="s">
        <v>59</v>
      </c>
      <c r="D30" s="76" t="s">
        <v>60</v>
      </c>
      <c r="E30" s="5">
        <f t="shared" si="26"/>
        <v>2</v>
      </c>
      <c r="F30" s="2">
        <v>14.0</v>
      </c>
      <c r="G30" s="67">
        <v>5001127.0</v>
      </c>
      <c r="H30" s="5"/>
      <c r="I30" s="9" t="str">
        <f t="shared" si="9"/>
        <v>ABSEN VALID</v>
      </c>
      <c r="J30" s="68" t="str">
        <f t="shared" si="23"/>
        <v>Mr. &amp; Mrs. Swie Eng</v>
      </c>
      <c r="K30" s="5" t="str">
        <f t="shared" si="11"/>
        <v/>
      </c>
      <c r="L30" s="5" t="str">
        <f t="shared" si="12"/>
        <v>Biru</v>
      </c>
      <c r="M30" s="5">
        <f t="shared" si="22"/>
        <v>27</v>
      </c>
      <c r="N30" s="5">
        <f t="shared" si="14"/>
        <v>2</v>
      </c>
      <c r="O30" s="2"/>
      <c r="P30" s="5">
        <f t="shared" si="15"/>
        <v>2</v>
      </c>
      <c r="Q30" s="58">
        <v>63.0</v>
      </c>
      <c r="R30" s="75" t="s">
        <v>59</v>
      </c>
      <c r="S30" s="76" t="s">
        <v>60</v>
      </c>
      <c r="T30" s="60">
        <v>1001063.0</v>
      </c>
      <c r="U30" s="76">
        <v>2.0</v>
      </c>
      <c r="V30" s="76">
        <v>3.0</v>
      </c>
      <c r="W30" s="61" t="s">
        <v>35</v>
      </c>
      <c r="X30" s="62"/>
      <c r="Y30" s="60" t="s">
        <v>36</v>
      </c>
      <c r="Z30" s="63"/>
      <c r="AA30" s="5" t="str">
        <f t="shared" si="6"/>
        <v>#N/A</v>
      </c>
      <c r="AC30" s="3">
        <v>14.0</v>
      </c>
      <c r="AD30" s="3">
        <v>1001018.0</v>
      </c>
      <c r="AE30" s="5">
        <f t="shared" si="16"/>
        <v>2</v>
      </c>
      <c r="AF30" s="70" t="str">
        <f t="shared" ref="AF30:AF391" si="27">IF(ISBLANK(AD30),"-",IF(COUNTIF(AD$17:AD30,AD30)&gt;1,"SDH ABSEN","P VALID"))</f>
        <v>P VALID</v>
      </c>
      <c r="AG30" s="68" t="str">
        <f t="shared" ref="AG30:AG391" si="28">IF((AF30="P VALID"),INDEX(Q$16:Z$395,MATCH(TRUE,EXACT(AD30,T$16:T$395),0),2),IF(ISBLANK(AD30),"-","SUDAH ABSEN"))</f>
        <v>Budiman Johan Sukabumi</v>
      </c>
      <c r="AH30" s="5" t="str">
        <f t="shared" ref="AH30:AH391" si="29">IF((AF30="P VALID"),INDEX(Q$16:Z$395,MATCH(TRUE,EXACT(AD30,T$16:T$395),0),3),IF(ISBLANK(AD30),"-","SUDAH ABSEN"))</f>
        <v>Hau Hau</v>
      </c>
      <c r="AI30" s="5" t="str">
        <f t="shared" ref="AI30:AI391" si="30">IF((AF30="P VALID"),INDEX(Q$16:Z$395,MATCH(TRUE,EXACT(AD30,T$16:T$395),0),9),IF(ISBLANK(AD30),"-","SUDAH ABSEN"))</f>
        <v>Kuning</v>
      </c>
      <c r="AJ30" s="5">
        <f t="shared" ref="AJ30:AJ391" si="31">IF((AF30="P VALID"),INDEX(Q$16:Z$395,MATCH(TRUE,EXACT(AD30,T$16:T$395),0),6),IF(ISBLANK(AD30),"-","SUDAH ABSEN"))</f>
        <v>61</v>
      </c>
    </row>
    <row r="31">
      <c r="A31" s="65"/>
      <c r="B31" s="80">
        <f>SUM(B26:B30)</f>
        <v>10</v>
      </c>
      <c r="C31" s="9"/>
      <c r="E31" s="5"/>
      <c r="F31" s="2">
        <v>15.0</v>
      </c>
      <c r="G31" s="67">
        <v>5001166.0</v>
      </c>
      <c r="H31" s="3">
        <v>1.0</v>
      </c>
      <c r="I31" s="9" t="str">
        <f t="shared" si="9"/>
        <v>ABSEN VALID</v>
      </c>
      <c r="J31" s="68" t="str">
        <f t="shared" si="23"/>
        <v>Mr. &amp; Mrs. Mardani Soma</v>
      </c>
      <c r="K31" s="5" t="str">
        <f t="shared" si="11"/>
        <v/>
      </c>
      <c r="L31" s="5" t="str">
        <f t="shared" si="12"/>
        <v>Hijau</v>
      </c>
      <c r="M31" s="5">
        <f t="shared" si="22"/>
        <v>31</v>
      </c>
      <c r="N31" s="5">
        <f t="shared" si="14"/>
        <v>2</v>
      </c>
      <c r="O31" s="2">
        <v>1.1111124E7</v>
      </c>
      <c r="P31" s="5">
        <f t="shared" si="15"/>
        <v>1</v>
      </c>
      <c r="Q31" s="78"/>
      <c r="R31" s="78"/>
      <c r="S31" s="78"/>
      <c r="T31" s="78"/>
      <c r="U31" s="79">
        <f>SUM(U26:U30)</f>
        <v>10</v>
      </c>
      <c r="V31" s="78"/>
      <c r="W31" s="78"/>
      <c r="X31" s="78"/>
      <c r="Y31" s="78"/>
      <c r="Z31" s="78"/>
      <c r="AA31" s="5" t="str">
        <f t="shared" si="6"/>
        <v>-</v>
      </c>
      <c r="AC31" s="3">
        <v>15.0</v>
      </c>
      <c r="AD31" s="3">
        <v>8001240.0</v>
      </c>
      <c r="AE31" s="5">
        <f t="shared" si="16"/>
        <v>1</v>
      </c>
      <c r="AF31" s="70" t="str">
        <f t="shared" si="27"/>
        <v>P VALID</v>
      </c>
      <c r="AG31" s="68" t="str">
        <f t="shared" si="28"/>
        <v>Dede Nathanael</v>
      </c>
      <c r="AH31" s="5" t="str">
        <f t="shared" si="29"/>
        <v/>
      </c>
      <c r="AI31" s="5" t="str">
        <f t="shared" si="30"/>
        <v>Merah</v>
      </c>
      <c r="AJ31" s="5">
        <f t="shared" si="31"/>
        <v>37</v>
      </c>
      <c r="AK31" s="4" t="s">
        <v>61</v>
      </c>
    </row>
    <row r="32">
      <c r="A32" s="65"/>
      <c r="B32" s="5"/>
      <c r="C32" s="9"/>
      <c r="E32" s="5"/>
      <c r="F32" s="2">
        <v>16.0</v>
      </c>
      <c r="G32" s="67">
        <v>6001186.0</v>
      </c>
      <c r="H32" s="3">
        <v>2.0</v>
      </c>
      <c r="I32" s="9" t="str">
        <f t="shared" si="9"/>
        <v>ABSEN VALID</v>
      </c>
      <c r="J32" s="68" t="str">
        <f t="shared" si="23"/>
        <v>Oey Biaw Cu</v>
      </c>
      <c r="K32" s="5" t="str">
        <f t="shared" si="11"/>
        <v/>
      </c>
      <c r="L32" s="5" t="str">
        <f t="shared" si="12"/>
        <v>Pink</v>
      </c>
      <c r="M32" s="5">
        <f t="shared" si="22"/>
        <v>23</v>
      </c>
      <c r="N32" s="5">
        <f t="shared" si="14"/>
        <v>2</v>
      </c>
      <c r="O32" s="2">
        <v>1.1111022E7</v>
      </c>
      <c r="P32" s="5">
        <f t="shared" si="15"/>
        <v>0</v>
      </c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5" t="str">
        <f t="shared" si="6"/>
        <v>-</v>
      </c>
      <c r="AC32" s="3">
        <v>16.0</v>
      </c>
      <c r="AD32" s="3">
        <v>5001111.0</v>
      </c>
      <c r="AE32" s="5">
        <f t="shared" si="16"/>
        <v>2</v>
      </c>
      <c r="AF32" s="70" t="str">
        <f t="shared" si="27"/>
        <v>P VALID</v>
      </c>
      <c r="AG32" s="68" t="str">
        <f t="shared" si="28"/>
        <v>Mr. &amp; Mrs. Ciptayadi</v>
      </c>
      <c r="AH32" s="5" t="str">
        <f t="shared" si="29"/>
        <v/>
      </c>
      <c r="AI32" s="5" t="str">
        <f t="shared" si="30"/>
        <v>Biru Muda</v>
      </c>
      <c r="AJ32" s="5">
        <f t="shared" si="31"/>
        <v>21</v>
      </c>
    </row>
    <row r="33">
      <c r="A33" s="65">
        <v>5.0</v>
      </c>
      <c r="B33" s="68">
        <f t="shared" ref="B33:B37" si="32">IFERROR(INDEX(F$17:P$595,MATCH(TRUE,EXACT(C33,J$17:J$595),0),3),0)</f>
        <v>2</v>
      </c>
      <c r="C33" s="61" t="s">
        <v>62</v>
      </c>
      <c r="D33" s="62"/>
      <c r="E33" s="5">
        <f t="shared" ref="E33:E37" si="33">INDEX(Q$16:Z$395,MATCH(TRUE,EXACT(C33,R$16:R$395),0),5)</f>
        <v>2</v>
      </c>
      <c r="F33" s="2">
        <v>17.0</v>
      </c>
      <c r="G33" s="67">
        <v>5001129.0</v>
      </c>
      <c r="H33" s="3">
        <v>1.0</v>
      </c>
      <c r="I33" s="9" t="str">
        <f t="shared" si="9"/>
        <v>SUDAH ABSEN</v>
      </c>
      <c r="J33" s="68" t="str">
        <f t="shared" si="23"/>
        <v>SUDAH ABSEN</v>
      </c>
      <c r="K33" s="5" t="str">
        <f t="shared" si="11"/>
        <v>SUDAH ABSEN</v>
      </c>
      <c r="L33" s="5" t="str">
        <f t="shared" si="12"/>
        <v>SUDAH ABSEN</v>
      </c>
      <c r="M33" s="5" t="str">
        <f t="shared" si="22"/>
        <v>SUDAH ABSEN</v>
      </c>
      <c r="N33" s="5">
        <f t="shared" si="14"/>
        <v>1</v>
      </c>
      <c r="O33" s="2">
        <v>1.1111011E7</v>
      </c>
      <c r="P33" s="5">
        <f t="shared" si="15"/>
        <v>0</v>
      </c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5" t="str">
        <f t="shared" si="6"/>
        <v>-</v>
      </c>
      <c r="AC33" s="3">
        <v>17.0</v>
      </c>
      <c r="AD33" s="3">
        <v>5001124.0</v>
      </c>
      <c r="AE33" s="5">
        <f t="shared" si="16"/>
        <v>2</v>
      </c>
      <c r="AF33" s="70" t="str">
        <f t="shared" si="27"/>
        <v>P VALID</v>
      </c>
      <c r="AG33" s="68" t="str">
        <f t="shared" si="28"/>
        <v>Mr. &amp; Mrs. Sugiharto</v>
      </c>
      <c r="AH33" s="5" t="str">
        <f t="shared" si="29"/>
        <v/>
      </c>
      <c r="AI33" s="5" t="str">
        <f t="shared" si="30"/>
        <v>Biru</v>
      </c>
      <c r="AJ33" s="5">
        <f t="shared" si="31"/>
        <v>27</v>
      </c>
    </row>
    <row r="34">
      <c r="B34" s="68">
        <f t="shared" si="32"/>
        <v>2</v>
      </c>
      <c r="C34" s="61" t="s">
        <v>63</v>
      </c>
      <c r="D34" s="60" t="s">
        <v>64</v>
      </c>
      <c r="E34" s="5">
        <f t="shared" si="33"/>
        <v>2</v>
      </c>
      <c r="F34" s="2">
        <v>18.0</v>
      </c>
      <c r="G34" s="67">
        <v>5001139.0</v>
      </c>
      <c r="H34" s="3">
        <v>1.0</v>
      </c>
      <c r="I34" s="9" t="str">
        <f t="shared" si="9"/>
        <v>ABSEN VALID</v>
      </c>
      <c r="J34" s="68" t="str">
        <f t="shared" si="23"/>
        <v>drg. Regina Kristiani</v>
      </c>
      <c r="K34" s="5" t="str">
        <f t="shared" si="11"/>
        <v/>
      </c>
      <c r="L34" s="5" t="str">
        <f t="shared" si="12"/>
        <v>Ungu</v>
      </c>
      <c r="M34" s="5">
        <f t="shared" si="22"/>
        <v>56</v>
      </c>
      <c r="N34" s="5">
        <f t="shared" si="14"/>
        <v>1</v>
      </c>
      <c r="O34" s="2">
        <v>1.1111024E7</v>
      </c>
      <c r="P34" s="5">
        <f t="shared" si="15"/>
        <v>0</v>
      </c>
      <c r="Q34" s="58">
        <v>248.0</v>
      </c>
      <c r="R34" s="60" t="s">
        <v>62</v>
      </c>
      <c r="S34" s="62"/>
      <c r="T34" s="60">
        <v>1001248.0</v>
      </c>
      <c r="U34" s="60">
        <v>2.0</v>
      </c>
      <c r="V34" s="60">
        <v>5.0</v>
      </c>
      <c r="W34" s="61" t="s">
        <v>35</v>
      </c>
      <c r="X34" s="62"/>
      <c r="Y34" s="60" t="s">
        <v>36</v>
      </c>
      <c r="Z34" s="63"/>
      <c r="AA34" s="5" t="str">
        <f t="shared" si="6"/>
        <v>#N/A</v>
      </c>
      <c r="AC34" s="3">
        <v>18.0</v>
      </c>
      <c r="AD34" s="3">
        <v>5001128.0</v>
      </c>
      <c r="AE34" s="5">
        <f t="shared" si="16"/>
        <v>2</v>
      </c>
      <c r="AF34" s="70" t="str">
        <f t="shared" si="27"/>
        <v>P VALID</v>
      </c>
      <c r="AG34" s="68" t="str">
        <f t="shared" si="28"/>
        <v>mr. &amp; Mrs. Wahyudi</v>
      </c>
      <c r="AH34" s="5" t="str">
        <f t="shared" si="29"/>
        <v/>
      </c>
      <c r="AI34" s="5" t="str">
        <f t="shared" si="30"/>
        <v>Biru</v>
      </c>
      <c r="AJ34" s="5">
        <f t="shared" si="31"/>
        <v>27</v>
      </c>
    </row>
    <row r="35">
      <c r="B35" s="68">
        <f t="shared" si="32"/>
        <v>2</v>
      </c>
      <c r="C35" s="61" t="s">
        <v>65</v>
      </c>
      <c r="D35" s="60" t="s">
        <v>66</v>
      </c>
      <c r="E35" s="5">
        <f t="shared" si="33"/>
        <v>2</v>
      </c>
      <c r="F35" s="2">
        <v>19.0</v>
      </c>
      <c r="G35" s="67">
        <v>5001112.0</v>
      </c>
      <c r="H35" s="3">
        <v>1.0</v>
      </c>
      <c r="I35" s="9" t="str">
        <f t="shared" si="9"/>
        <v>ABSEN VALID</v>
      </c>
      <c r="J35" s="68" t="str">
        <f t="shared" si="23"/>
        <v>Mrs. Eminawati</v>
      </c>
      <c r="K35" s="5" t="str">
        <f t="shared" si="11"/>
        <v/>
      </c>
      <c r="L35" s="5" t="str">
        <f t="shared" si="12"/>
        <v>Biru</v>
      </c>
      <c r="M35" s="5" t="str">
        <f t="shared" si="22"/>
        <v/>
      </c>
      <c r="N35" s="5">
        <f t="shared" si="14"/>
        <v>1</v>
      </c>
      <c r="O35" s="2"/>
      <c r="P35" s="5">
        <f t="shared" si="15"/>
        <v>0</v>
      </c>
      <c r="Q35" s="58">
        <v>29.0</v>
      </c>
      <c r="R35" s="60" t="s">
        <v>63</v>
      </c>
      <c r="S35" s="60" t="s">
        <v>64</v>
      </c>
      <c r="T35" s="60">
        <v>1001029.0</v>
      </c>
      <c r="U35" s="60">
        <v>2.0</v>
      </c>
      <c r="V35" s="60">
        <v>5.0</v>
      </c>
      <c r="W35" s="61" t="s">
        <v>35</v>
      </c>
      <c r="X35" s="62"/>
      <c r="Y35" s="60" t="s">
        <v>36</v>
      </c>
      <c r="Z35" s="63"/>
      <c r="AA35" s="5" t="str">
        <f t="shared" si="6"/>
        <v>#N/A</v>
      </c>
      <c r="AC35" s="3">
        <v>19.0</v>
      </c>
      <c r="AD35" s="3">
        <v>2001079.0</v>
      </c>
      <c r="AE35" s="5">
        <f t="shared" si="16"/>
        <v>2</v>
      </c>
      <c r="AF35" s="70" t="str">
        <f t="shared" si="27"/>
        <v>P VALID</v>
      </c>
      <c r="AG35" s="68" t="str">
        <f t="shared" si="28"/>
        <v>Rusli Tanamas</v>
      </c>
      <c r="AH35" s="5" t="str">
        <f t="shared" si="29"/>
        <v/>
      </c>
      <c r="AI35" s="5" t="str">
        <f t="shared" si="30"/>
        <v>Coklat</v>
      </c>
      <c r="AJ35" s="5">
        <f t="shared" si="31"/>
        <v>15</v>
      </c>
    </row>
    <row r="36">
      <c r="B36" s="68">
        <f t="shared" si="32"/>
        <v>1</v>
      </c>
      <c r="C36" s="61" t="s">
        <v>67</v>
      </c>
      <c r="D36" s="60" t="s">
        <v>68</v>
      </c>
      <c r="E36" s="5">
        <f t="shared" si="33"/>
        <v>2</v>
      </c>
      <c r="F36" s="2">
        <v>20.0</v>
      </c>
      <c r="G36" s="67">
        <v>5001168.0</v>
      </c>
      <c r="H36" s="3">
        <v>3.0</v>
      </c>
      <c r="I36" s="9" t="str">
        <f t="shared" si="9"/>
        <v>ABSEN VALID</v>
      </c>
      <c r="J36" s="68" t="str">
        <f t="shared" si="23"/>
        <v>Mr. &amp; Mrs. Stephen Widjaja</v>
      </c>
      <c r="K36" s="5" t="str">
        <f t="shared" si="11"/>
        <v/>
      </c>
      <c r="L36" s="5" t="str">
        <f t="shared" si="12"/>
        <v>Biru Muda</v>
      </c>
      <c r="M36" s="5">
        <f t="shared" si="22"/>
        <v>21</v>
      </c>
      <c r="N36" s="5">
        <f t="shared" si="14"/>
        <v>3</v>
      </c>
      <c r="O36" s="2">
        <v>1.1111045E7</v>
      </c>
      <c r="P36" s="5">
        <f t="shared" si="15"/>
        <v>0</v>
      </c>
      <c r="Q36" s="58">
        <v>34.0</v>
      </c>
      <c r="R36" s="60" t="s">
        <v>65</v>
      </c>
      <c r="S36" s="60" t="s">
        <v>66</v>
      </c>
      <c r="T36" s="60">
        <v>1001034.0</v>
      </c>
      <c r="U36" s="60">
        <v>2.0</v>
      </c>
      <c r="V36" s="60">
        <v>5.0</v>
      </c>
      <c r="W36" s="61" t="s">
        <v>35</v>
      </c>
      <c r="X36" s="62"/>
      <c r="Y36" s="60" t="s">
        <v>36</v>
      </c>
      <c r="Z36" s="63"/>
      <c r="AA36" s="5" t="str">
        <f t="shared" si="6"/>
        <v>#N/A</v>
      </c>
      <c r="AC36" s="3">
        <v>20.0</v>
      </c>
      <c r="AD36" s="3">
        <v>8001213.0</v>
      </c>
      <c r="AE36" s="5">
        <f t="shared" si="16"/>
        <v>2</v>
      </c>
      <c r="AF36" s="70" t="str">
        <f t="shared" si="27"/>
        <v>P VALID</v>
      </c>
      <c r="AG36" s="68" t="str">
        <f t="shared" si="28"/>
        <v>Ridwan Heryanto</v>
      </c>
      <c r="AH36" s="5" t="str">
        <f t="shared" si="29"/>
        <v/>
      </c>
      <c r="AI36" s="5" t="str">
        <f t="shared" si="30"/>
        <v>Merah</v>
      </c>
      <c r="AJ36" s="5">
        <f t="shared" si="31"/>
        <v>50</v>
      </c>
    </row>
    <row r="37">
      <c r="B37" s="68">
        <f t="shared" si="32"/>
        <v>2</v>
      </c>
      <c r="C37" s="61" t="s">
        <v>69</v>
      </c>
      <c r="D37" s="60" t="s">
        <v>70</v>
      </c>
      <c r="E37" s="5">
        <f t="shared" si="33"/>
        <v>2</v>
      </c>
      <c r="F37" s="2">
        <v>21.0</v>
      </c>
      <c r="G37" s="67">
        <v>1001232.0</v>
      </c>
      <c r="H37" s="3">
        <v>2.0</v>
      </c>
      <c r="I37" s="9" t="str">
        <f t="shared" si="9"/>
        <v>ABSEN VALID</v>
      </c>
      <c r="J37" s="68" t="str">
        <f t="shared" si="23"/>
        <v>蔔汝建 先生夫人</v>
      </c>
      <c r="K37" s="5" t="str">
        <f t="shared" si="11"/>
        <v>Poh Zu Chian</v>
      </c>
      <c r="L37" s="5" t="str">
        <f t="shared" si="12"/>
        <v>Kuning</v>
      </c>
      <c r="M37" s="5">
        <f t="shared" si="22"/>
        <v>11</v>
      </c>
      <c r="N37" s="5">
        <f t="shared" si="14"/>
        <v>2</v>
      </c>
      <c r="O37" s="2">
        <v>1.1111059E7</v>
      </c>
      <c r="P37" s="5">
        <f t="shared" si="15"/>
        <v>0</v>
      </c>
      <c r="Q37" s="58">
        <v>42.0</v>
      </c>
      <c r="R37" s="60" t="s">
        <v>67</v>
      </c>
      <c r="S37" s="60" t="s">
        <v>68</v>
      </c>
      <c r="T37" s="60">
        <v>1001042.0</v>
      </c>
      <c r="U37" s="60">
        <v>2.0</v>
      </c>
      <c r="V37" s="60">
        <v>5.0</v>
      </c>
      <c r="W37" s="61" t="s">
        <v>35</v>
      </c>
      <c r="X37" s="62"/>
      <c r="Y37" s="60" t="s">
        <v>36</v>
      </c>
      <c r="Z37" s="63"/>
      <c r="AA37" s="5" t="str">
        <f t="shared" si="6"/>
        <v>#N/A</v>
      </c>
      <c r="AC37" s="3">
        <v>21.0</v>
      </c>
      <c r="AD37" s="3">
        <v>8001212.0</v>
      </c>
      <c r="AE37" s="5">
        <f t="shared" si="16"/>
        <v>2</v>
      </c>
      <c r="AF37" s="70" t="str">
        <f t="shared" si="27"/>
        <v>P VALID</v>
      </c>
      <c r="AG37" s="68" t="str">
        <f t="shared" si="28"/>
        <v>Raharja Kumala</v>
      </c>
      <c r="AH37" s="5" t="str">
        <f t="shared" si="29"/>
        <v>Jo Bun</v>
      </c>
      <c r="AI37" s="5" t="str">
        <f t="shared" si="30"/>
        <v>Merah</v>
      </c>
      <c r="AJ37" s="5">
        <f t="shared" si="31"/>
        <v>50</v>
      </c>
    </row>
    <row r="38">
      <c r="A38" s="65"/>
      <c r="B38" s="80">
        <f>SUM(B33:B37)</f>
        <v>9</v>
      </c>
      <c r="C38" s="9"/>
      <c r="E38" s="5"/>
      <c r="F38" s="2">
        <v>22.0</v>
      </c>
      <c r="G38" s="67">
        <v>1001009.0</v>
      </c>
      <c r="H38" s="3">
        <v>2.0</v>
      </c>
      <c r="I38" s="9" t="str">
        <f t="shared" si="9"/>
        <v>ABSEN VALID</v>
      </c>
      <c r="J38" s="68" t="str">
        <f t="shared" si="23"/>
        <v>楊 后宏 三哥合家</v>
      </c>
      <c r="K38" s="5" t="str">
        <f t="shared" si="11"/>
        <v>Ho Hung</v>
      </c>
      <c r="L38" s="5" t="str">
        <f t="shared" si="12"/>
        <v>Kuning</v>
      </c>
      <c r="M38" s="5">
        <f t="shared" si="22"/>
        <v>6</v>
      </c>
      <c r="N38" s="5">
        <f t="shared" si="14"/>
        <v>2</v>
      </c>
      <c r="O38" s="2"/>
      <c r="P38" s="5">
        <f t="shared" si="15"/>
        <v>0</v>
      </c>
      <c r="Q38" s="58">
        <v>45.0</v>
      </c>
      <c r="R38" s="60" t="s">
        <v>69</v>
      </c>
      <c r="S38" s="60" t="s">
        <v>70</v>
      </c>
      <c r="T38" s="60">
        <v>1001045.0</v>
      </c>
      <c r="U38" s="60">
        <v>2.0</v>
      </c>
      <c r="V38" s="60">
        <v>5.0</v>
      </c>
      <c r="W38" s="61" t="s">
        <v>35</v>
      </c>
      <c r="X38" s="62"/>
      <c r="Y38" s="60" t="s">
        <v>36</v>
      </c>
      <c r="Z38" s="63"/>
      <c r="AA38" s="5" t="str">
        <f t="shared" si="6"/>
        <v>#N/A</v>
      </c>
      <c r="AC38" s="3">
        <v>22.0</v>
      </c>
      <c r="AD38" s="4">
        <v>8001204.0</v>
      </c>
      <c r="AE38" s="5">
        <f t="shared" si="16"/>
        <v>2</v>
      </c>
      <c r="AF38" s="70" t="str">
        <f t="shared" si="27"/>
        <v>P VALID</v>
      </c>
      <c r="AG38" s="68" t="str">
        <f t="shared" si="28"/>
        <v>The Liong Ing</v>
      </c>
      <c r="AH38" s="5" t="str">
        <f t="shared" si="29"/>
        <v/>
      </c>
      <c r="AI38" s="5" t="str">
        <f t="shared" si="30"/>
        <v>Merah</v>
      </c>
      <c r="AJ38" s="5">
        <f t="shared" si="31"/>
        <v>38</v>
      </c>
    </row>
    <row r="39">
      <c r="A39" s="65"/>
      <c r="B39" s="68"/>
      <c r="C39" s="9"/>
      <c r="E39" s="5"/>
      <c r="F39" s="2">
        <v>23.0</v>
      </c>
      <c r="G39" s="67">
        <v>1001019.0</v>
      </c>
      <c r="H39" s="3">
        <v>2.0</v>
      </c>
      <c r="I39" s="9" t="str">
        <f t="shared" si="9"/>
        <v>ABSEN VALID</v>
      </c>
      <c r="J39" s="68" t="str">
        <f t="shared" si="23"/>
        <v>Roy Koesnandar Bandung</v>
      </c>
      <c r="K39" s="5" t="str">
        <f t="shared" si="11"/>
        <v>Roy</v>
      </c>
      <c r="L39" s="5" t="str">
        <f t="shared" si="12"/>
        <v>Kuning</v>
      </c>
      <c r="M39" s="5">
        <f t="shared" si="22"/>
        <v>61</v>
      </c>
      <c r="N39" s="5">
        <f t="shared" si="14"/>
        <v>2</v>
      </c>
      <c r="O39" s="2"/>
      <c r="P39" s="5">
        <f t="shared" si="15"/>
        <v>0</v>
      </c>
      <c r="Q39" s="78"/>
      <c r="R39" s="78"/>
      <c r="S39" s="78"/>
      <c r="T39" s="78"/>
      <c r="U39" s="79">
        <f>SUM(U34:U38)</f>
        <v>10</v>
      </c>
      <c r="V39" s="78"/>
      <c r="W39" s="78"/>
      <c r="X39" s="78"/>
      <c r="Y39" s="78"/>
      <c r="Z39" s="78"/>
      <c r="AA39" s="5" t="str">
        <f t="shared" si="6"/>
        <v>-</v>
      </c>
      <c r="AC39" s="3">
        <v>23.0</v>
      </c>
      <c r="AD39" s="4">
        <v>5001134.0</v>
      </c>
      <c r="AE39" s="5">
        <f t="shared" si="16"/>
        <v>2</v>
      </c>
      <c r="AF39" s="70" t="str">
        <f t="shared" si="27"/>
        <v>P VALID</v>
      </c>
      <c r="AG39" s="68" t="str">
        <f t="shared" si="28"/>
        <v>Carolina Saputra, S.KG</v>
      </c>
      <c r="AH39" s="5" t="str">
        <f t="shared" si="29"/>
        <v/>
      </c>
      <c r="AI39" s="5" t="str">
        <f t="shared" si="30"/>
        <v>Ungu</v>
      </c>
      <c r="AJ39" s="5">
        <f t="shared" si="31"/>
        <v>56</v>
      </c>
    </row>
    <row r="40">
      <c r="A40" s="65">
        <v>6.0</v>
      </c>
      <c r="B40" s="3">
        <v>2.0</v>
      </c>
      <c r="C40" s="84" t="s">
        <v>71</v>
      </c>
      <c r="D40" s="62"/>
      <c r="E40" s="5">
        <f t="shared" ref="E40:E46" si="34">INDEX(Q$16:Z$395,MATCH(TRUE,EXACT(C40,R$16:R$395),0),5)</f>
        <v>2</v>
      </c>
      <c r="F40" s="2">
        <v>24.0</v>
      </c>
      <c r="G40" s="67">
        <v>5001160.0</v>
      </c>
      <c r="H40" s="3">
        <v>1.0</v>
      </c>
      <c r="I40" s="9" t="str">
        <f t="shared" si="9"/>
        <v>ABSEN VALID</v>
      </c>
      <c r="J40" s="68" t="str">
        <f t="shared" si="23"/>
        <v>Mr. &amp; Mrs. Akiong</v>
      </c>
      <c r="K40" s="5" t="str">
        <f t="shared" si="11"/>
        <v/>
      </c>
      <c r="L40" s="5" t="str">
        <f t="shared" si="12"/>
        <v>Hijau</v>
      </c>
      <c r="M40" s="5">
        <f t="shared" si="22"/>
        <v>29</v>
      </c>
      <c r="N40" s="5">
        <f t="shared" si="14"/>
        <v>2</v>
      </c>
      <c r="O40" s="2">
        <v>1.1111001E7</v>
      </c>
      <c r="P40" s="5">
        <f t="shared" si="15"/>
        <v>1</v>
      </c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5" t="str">
        <f t="shared" si="6"/>
        <v>-</v>
      </c>
      <c r="AC40" s="3">
        <v>24.0</v>
      </c>
      <c r="AD40" s="4">
        <v>5001112.0</v>
      </c>
      <c r="AE40" s="5">
        <f t="shared" si="16"/>
        <v>1</v>
      </c>
      <c r="AF40" s="70" t="str">
        <f t="shared" si="27"/>
        <v>P VALID</v>
      </c>
      <c r="AG40" s="68" t="str">
        <f t="shared" si="28"/>
        <v>Mrs. Eminawati</v>
      </c>
      <c r="AH40" s="5" t="str">
        <f t="shared" si="29"/>
        <v/>
      </c>
      <c r="AI40" s="5" t="str">
        <f t="shared" si="30"/>
        <v>Biru</v>
      </c>
      <c r="AJ40" s="5" t="str">
        <f t="shared" si="31"/>
        <v/>
      </c>
    </row>
    <row r="41">
      <c r="B41" s="5">
        <f t="shared" ref="B41:B46" si="35">IFERROR(INDEX(F$17:P$595,MATCH(TRUE,EXACT(C41,J$17:J$595),0),3),0)</f>
        <v>1</v>
      </c>
      <c r="C41" s="61" t="s">
        <v>72</v>
      </c>
      <c r="D41" s="62"/>
      <c r="E41" s="5">
        <f t="shared" si="34"/>
        <v>1</v>
      </c>
      <c r="F41" s="2">
        <v>25.0</v>
      </c>
      <c r="G41" s="67">
        <v>1001020.0</v>
      </c>
      <c r="H41" s="3">
        <v>2.0</v>
      </c>
      <c r="I41" s="9" t="str">
        <f t="shared" si="9"/>
        <v>ABSEN VALID</v>
      </c>
      <c r="J41" s="68" t="str">
        <f t="shared" si="23"/>
        <v>黄啟忠 妹夫 合家</v>
      </c>
      <c r="K41" s="5" t="str">
        <f t="shared" si="11"/>
        <v>Ke Tung</v>
      </c>
      <c r="L41" s="5" t="str">
        <f t="shared" si="12"/>
        <v>Kuning</v>
      </c>
      <c r="M41" s="5">
        <f t="shared" si="22"/>
        <v>3</v>
      </c>
      <c r="N41" s="5">
        <f t="shared" si="14"/>
        <v>2</v>
      </c>
      <c r="O41" s="2"/>
      <c r="P41" s="5">
        <f t="shared" si="15"/>
        <v>0</v>
      </c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5" t="str">
        <f t="shared" si="6"/>
        <v>-</v>
      </c>
      <c r="AC41" s="3">
        <v>25.0</v>
      </c>
      <c r="AD41" s="4">
        <v>8001241.0</v>
      </c>
      <c r="AE41" s="5">
        <f t="shared" si="16"/>
        <v>3</v>
      </c>
      <c r="AF41" s="70" t="str">
        <f t="shared" si="27"/>
        <v>P VALID</v>
      </c>
      <c r="AG41" s="68" t="str">
        <f t="shared" si="28"/>
        <v>潘泰君</v>
      </c>
      <c r="AH41" s="5" t="str">
        <f t="shared" si="29"/>
        <v>Tai Chin</v>
      </c>
      <c r="AI41" s="5" t="str">
        <f t="shared" si="30"/>
        <v>Merah</v>
      </c>
      <c r="AJ41" s="5">
        <f t="shared" si="31"/>
        <v>37</v>
      </c>
    </row>
    <row r="42">
      <c r="B42" s="5">
        <f t="shared" si="35"/>
        <v>2</v>
      </c>
      <c r="C42" s="61" t="s">
        <v>73</v>
      </c>
      <c r="D42" s="60" t="s">
        <v>74</v>
      </c>
      <c r="E42" s="5">
        <f t="shared" si="34"/>
        <v>2</v>
      </c>
      <c r="F42" s="2">
        <v>26.0</v>
      </c>
      <c r="G42" s="67">
        <v>1001021.0</v>
      </c>
      <c r="H42" s="3">
        <v>2.0</v>
      </c>
      <c r="I42" s="9" t="str">
        <f t="shared" si="9"/>
        <v>ABSEN VALID</v>
      </c>
      <c r="J42" s="68" t="str">
        <f t="shared" si="23"/>
        <v>黄英隆 外甥合家</v>
      </c>
      <c r="K42" s="5" t="str">
        <f t="shared" si="11"/>
        <v>Banbang</v>
      </c>
      <c r="L42" s="5" t="str">
        <f t="shared" si="12"/>
        <v>Kuning</v>
      </c>
      <c r="M42" s="5">
        <f t="shared" si="22"/>
        <v>60</v>
      </c>
      <c r="N42" s="5">
        <f t="shared" si="14"/>
        <v>2</v>
      </c>
      <c r="O42" s="2"/>
      <c r="P42" s="5">
        <f t="shared" si="15"/>
        <v>0</v>
      </c>
      <c r="Q42" s="74">
        <v>249.0</v>
      </c>
      <c r="R42" s="76" t="s">
        <v>71</v>
      </c>
      <c r="S42" s="62"/>
      <c r="T42" s="76">
        <v>1001249.0</v>
      </c>
      <c r="U42" s="76">
        <v>2.0</v>
      </c>
      <c r="V42" s="76">
        <v>6.0</v>
      </c>
      <c r="W42" s="61" t="s">
        <v>35</v>
      </c>
      <c r="X42" s="62"/>
      <c r="Y42" s="60" t="s">
        <v>36</v>
      </c>
      <c r="Z42" s="63"/>
      <c r="AA42" s="5" t="str">
        <f t="shared" si="6"/>
        <v>#N/A</v>
      </c>
      <c r="AC42" s="3">
        <v>26.0</v>
      </c>
      <c r="AD42" s="4">
        <v>2001071.0</v>
      </c>
      <c r="AE42" s="5">
        <f t="shared" si="16"/>
        <v>2</v>
      </c>
      <c r="AF42" s="70" t="str">
        <f t="shared" si="27"/>
        <v>P VALID</v>
      </c>
      <c r="AG42" s="68" t="str">
        <f t="shared" si="28"/>
        <v>Nico Jairus</v>
      </c>
      <c r="AH42" s="5" t="str">
        <f t="shared" si="29"/>
        <v/>
      </c>
      <c r="AI42" s="5" t="str">
        <f t="shared" si="30"/>
        <v>Coklat</v>
      </c>
      <c r="AJ42" s="5">
        <f t="shared" si="31"/>
        <v>13</v>
      </c>
    </row>
    <row r="43">
      <c r="B43" s="5">
        <f t="shared" si="35"/>
        <v>2</v>
      </c>
      <c r="C43" s="61" t="s">
        <v>75</v>
      </c>
      <c r="D43" s="60" t="s">
        <v>76</v>
      </c>
      <c r="E43" s="5">
        <f t="shared" si="34"/>
        <v>1</v>
      </c>
      <c r="F43" s="2">
        <v>27.0</v>
      </c>
      <c r="G43" s="67">
        <v>5001104.0</v>
      </c>
      <c r="H43" s="3">
        <v>2.0</v>
      </c>
      <c r="I43" s="9" t="str">
        <f t="shared" si="9"/>
        <v>ABSEN VALID</v>
      </c>
      <c r="J43" s="68" t="str">
        <f t="shared" si="23"/>
        <v>Mr. &amp; Mrs. Atmadinata Indrawan.</v>
      </c>
      <c r="K43" s="5" t="str">
        <f t="shared" si="11"/>
        <v/>
      </c>
      <c r="L43" s="5" t="str">
        <f t="shared" si="12"/>
        <v>Biru Muda</v>
      </c>
      <c r="M43" s="5">
        <f t="shared" si="22"/>
        <v>25</v>
      </c>
      <c r="N43" s="5">
        <f t="shared" si="14"/>
        <v>2</v>
      </c>
      <c r="O43" s="2"/>
      <c r="P43" s="5">
        <f t="shared" si="15"/>
        <v>0</v>
      </c>
      <c r="Q43" s="58">
        <v>62.0</v>
      </c>
      <c r="R43" s="60" t="s">
        <v>72</v>
      </c>
      <c r="S43" s="62"/>
      <c r="T43" s="60">
        <v>1001062.0</v>
      </c>
      <c r="U43" s="60">
        <v>1.0</v>
      </c>
      <c r="V43" s="60">
        <v>6.0</v>
      </c>
      <c r="W43" s="61" t="s">
        <v>35</v>
      </c>
      <c r="X43" s="62"/>
      <c r="Y43" s="60" t="s">
        <v>36</v>
      </c>
      <c r="Z43" s="63"/>
      <c r="AA43" s="5" t="str">
        <f t="shared" si="6"/>
        <v>#N/A</v>
      </c>
      <c r="AC43" s="3">
        <v>27.0</v>
      </c>
      <c r="AD43" s="4">
        <v>9001097.0</v>
      </c>
      <c r="AE43" s="5">
        <f t="shared" si="16"/>
        <v>2</v>
      </c>
      <c r="AF43" s="70" t="str">
        <f t="shared" si="27"/>
        <v>P VALID</v>
      </c>
      <c r="AG43" s="68" t="str">
        <f t="shared" si="28"/>
        <v>Risiana Wijaya</v>
      </c>
      <c r="AH43" s="5" t="str">
        <f t="shared" si="29"/>
        <v/>
      </c>
      <c r="AI43" s="5" t="str">
        <f t="shared" si="30"/>
        <v>Oranye</v>
      </c>
      <c r="AJ43" s="5">
        <f t="shared" si="31"/>
        <v>35</v>
      </c>
    </row>
    <row r="44">
      <c r="B44" s="5">
        <f t="shared" si="35"/>
        <v>0</v>
      </c>
      <c r="C44" s="61" t="s">
        <v>77</v>
      </c>
      <c r="D44" s="60" t="s">
        <v>78</v>
      </c>
      <c r="E44" s="5">
        <f t="shared" si="34"/>
        <v>2</v>
      </c>
      <c r="F44" s="2">
        <v>28.0</v>
      </c>
      <c r="G44" s="67">
        <v>6001176.0</v>
      </c>
      <c r="H44" s="3">
        <v>3.0</v>
      </c>
      <c r="I44" s="9" t="str">
        <f t="shared" si="9"/>
        <v>ABSEN VALID</v>
      </c>
      <c r="J44" s="68" t="str">
        <f t="shared" si="23"/>
        <v>Oey kian Can</v>
      </c>
      <c r="K44" s="5" t="str">
        <f t="shared" si="11"/>
        <v/>
      </c>
      <c r="L44" s="5" t="str">
        <f t="shared" si="12"/>
        <v>Pink</v>
      </c>
      <c r="M44" s="5">
        <f t="shared" si="22"/>
        <v>58</v>
      </c>
      <c r="N44" s="5">
        <f t="shared" si="14"/>
        <v>5</v>
      </c>
      <c r="O44" s="2"/>
      <c r="P44" s="5">
        <f t="shared" si="15"/>
        <v>2</v>
      </c>
      <c r="Q44" s="58">
        <v>9.0</v>
      </c>
      <c r="R44" s="60" t="s">
        <v>73</v>
      </c>
      <c r="S44" s="60" t="s">
        <v>74</v>
      </c>
      <c r="T44" s="60">
        <v>1001009.0</v>
      </c>
      <c r="U44" s="60">
        <v>2.0</v>
      </c>
      <c r="V44" s="60">
        <v>6.0</v>
      </c>
      <c r="W44" s="61" t="s">
        <v>35</v>
      </c>
      <c r="X44" s="62"/>
      <c r="Y44" s="60" t="s">
        <v>36</v>
      </c>
      <c r="Z44" s="63"/>
      <c r="AA44" s="5" t="str">
        <f t="shared" si="6"/>
        <v>#N/A</v>
      </c>
      <c r="AC44" s="3">
        <v>28.0</v>
      </c>
      <c r="AD44" s="4">
        <v>1001037.0</v>
      </c>
      <c r="AE44" s="5">
        <f t="shared" si="16"/>
        <v>2</v>
      </c>
      <c r="AF44" s="70" t="str">
        <f t="shared" si="27"/>
        <v>P VALID</v>
      </c>
      <c r="AG44" s="68" t="str">
        <f t="shared" si="28"/>
        <v>徐 堅 表弟 表弟夫</v>
      </c>
      <c r="AH44" s="5" t="str">
        <f t="shared" si="29"/>
        <v>Cien Cien</v>
      </c>
      <c r="AI44" s="5" t="str">
        <f t="shared" si="30"/>
        <v>Kuning</v>
      </c>
      <c r="AJ44" s="5">
        <f t="shared" si="31"/>
        <v>7</v>
      </c>
    </row>
    <row r="45">
      <c r="B45" s="5">
        <f t="shared" si="35"/>
        <v>1</v>
      </c>
      <c r="C45" s="61" t="s">
        <v>79</v>
      </c>
      <c r="D45" s="60" t="s">
        <v>80</v>
      </c>
      <c r="E45" s="5">
        <f t="shared" si="34"/>
        <v>1</v>
      </c>
      <c r="F45" s="2">
        <v>29.0</v>
      </c>
      <c r="G45" s="67">
        <v>2001080.0</v>
      </c>
      <c r="H45" s="3">
        <v>2.0</v>
      </c>
      <c r="I45" s="9" t="str">
        <f t="shared" si="9"/>
        <v>ABSEN VALID</v>
      </c>
      <c r="J45" s="68" t="str">
        <f t="shared" si="23"/>
        <v>Freddy Tjandra</v>
      </c>
      <c r="K45" s="5" t="str">
        <f t="shared" si="11"/>
        <v/>
      </c>
      <c r="L45" s="5" t="str">
        <f t="shared" si="12"/>
        <v>Coklat</v>
      </c>
      <c r="M45" s="5">
        <f t="shared" si="22"/>
        <v>15</v>
      </c>
      <c r="N45" s="5">
        <f t="shared" si="14"/>
        <v>2</v>
      </c>
      <c r="O45" s="2">
        <v>1.1111025E7</v>
      </c>
      <c r="P45" s="5">
        <f t="shared" si="15"/>
        <v>0</v>
      </c>
      <c r="Q45" s="58">
        <v>10.0</v>
      </c>
      <c r="R45" s="60" t="s">
        <v>75</v>
      </c>
      <c r="S45" s="60" t="s">
        <v>76</v>
      </c>
      <c r="T45" s="60">
        <v>1001010.0</v>
      </c>
      <c r="U45" s="60">
        <v>1.0</v>
      </c>
      <c r="V45" s="60">
        <v>6.0</v>
      </c>
      <c r="W45" s="61" t="s">
        <v>35</v>
      </c>
      <c r="X45" s="62"/>
      <c r="Y45" s="60" t="s">
        <v>36</v>
      </c>
      <c r="Z45" s="63"/>
      <c r="AA45" s="5" t="str">
        <f t="shared" si="6"/>
        <v>P VALID</v>
      </c>
      <c r="AC45" s="3">
        <v>29.0</v>
      </c>
      <c r="AD45" s="4">
        <v>6001185.0</v>
      </c>
      <c r="AE45" s="5">
        <f t="shared" si="16"/>
        <v>1</v>
      </c>
      <c r="AF45" s="70" t="str">
        <f t="shared" si="27"/>
        <v>P VALID</v>
      </c>
      <c r="AG45" s="68" t="str">
        <f t="shared" si="28"/>
        <v>Oey Biaw Lian</v>
      </c>
      <c r="AH45" s="5" t="str">
        <f t="shared" si="29"/>
        <v/>
      </c>
      <c r="AI45" s="5" t="str">
        <f t="shared" si="30"/>
        <v>Pink</v>
      </c>
      <c r="AJ45" s="5">
        <f t="shared" si="31"/>
        <v>23</v>
      </c>
    </row>
    <row r="46">
      <c r="B46" s="5">
        <f t="shared" si="35"/>
        <v>1</v>
      </c>
      <c r="C46" s="61" t="s">
        <v>81</v>
      </c>
      <c r="D46" s="60" t="s">
        <v>82</v>
      </c>
      <c r="E46" s="5">
        <f t="shared" si="34"/>
        <v>1</v>
      </c>
      <c r="F46" s="2">
        <v>30.0</v>
      </c>
      <c r="G46" s="67">
        <v>8001243.0</v>
      </c>
      <c r="H46" s="3">
        <v>1.0</v>
      </c>
      <c r="I46" s="9" t="str">
        <f t="shared" si="9"/>
        <v>ABSEN VALID</v>
      </c>
      <c r="J46" s="68" t="str">
        <f t="shared" si="23"/>
        <v>Akiong</v>
      </c>
      <c r="K46" s="5" t="str">
        <f t="shared" si="11"/>
        <v/>
      </c>
      <c r="L46" s="5" t="str">
        <f t="shared" si="12"/>
        <v>Merah</v>
      </c>
      <c r="M46" s="5">
        <f t="shared" si="22"/>
        <v>37</v>
      </c>
      <c r="N46" s="5">
        <f t="shared" si="14"/>
        <v>1</v>
      </c>
      <c r="O46" s="2">
        <v>1.1111238E7</v>
      </c>
      <c r="P46" s="5">
        <f t="shared" si="15"/>
        <v>0</v>
      </c>
      <c r="Q46" s="58">
        <v>11.0</v>
      </c>
      <c r="R46" s="60" t="s">
        <v>77</v>
      </c>
      <c r="S46" s="60" t="s">
        <v>78</v>
      </c>
      <c r="T46" s="60">
        <v>1001011.0</v>
      </c>
      <c r="U46" s="60">
        <v>2.0</v>
      </c>
      <c r="V46" s="60">
        <v>6.0</v>
      </c>
      <c r="W46" s="61" t="s">
        <v>35</v>
      </c>
      <c r="X46" s="62"/>
      <c r="Y46" s="60" t="s">
        <v>36</v>
      </c>
      <c r="Z46" s="63"/>
      <c r="AA46" s="5" t="str">
        <f t="shared" si="6"/>
        <v>#N/A</v>
      </c>
      <c r="AC46" s="3">
        <v>30.0</v>
      </c>
      <c r="AD46" s="4">
        <v>2001076.0</v>
      </c>
      <c r="AE46" s="5">
        <f t="shared" si="16"/>
        <v>2</v>
      </c>
      <c r="AF46" s="70" t="str">
        <f t="shared" si="27"/>
        <v>P VALID</v>
      </c>
      <c r="AG46" s="68" t="str">
        <f t="shared" si="28"/>
        <v>Hendra Hermijanto</v>
      </c>
      <c r="AH46" s="5" t="str">
        <f t="shared" si="29"/>
        <v/>
      </c>
      <c r="AI46" s="5" t="str">
        <f t="shared" si="30"/>
        <v>Coklat</v>
      </c>
      <c r="AJ46" s="5">
        <f t="shared" si="31"/>
        <v>15</v>
      </c>
      <c r="AK46" s="4" t="s">
        <v>83</v>
      </c>
    </row>
    <row r="47">
      <c r="A47" s="65"/>
      <c r="B47" s="80">
        <f>SUM(B40:B46)</f>
        <v>9</v>
      </c>
      <c r="C47" s="9"/>
      <c r="E47" s="5"/>
      <c r="F47" s="2">
        <v>31.0</v>
      </c>
      <c r="G47" s="67">
        <v>5001116.0</v>
      </c>
      <c r="H47" s="3">
        <v>2.0</v>
      </c>
      <c r="I47" s="9" t="str">
        <f t="shared" si="9"/>
        <v>ABSEN VALID</v>
      </c>
      <c r="J47" s="68" t="str">
        <f t="shared" si="23"/>
        <v>Mr. &amp; Mrs. Lo Hok Pang</v>
      </c>
      <c r="K47" s="5" t="str">
        <f t="shared" si="11"/>
        <v/>
      </c>
      <c r="L47" s="5" t="str">
        <f t="shared" si="12"/>
        <v>Biru</v>
      </c>
      <c r="M47" s="5">
        <f t="shared" si="22"/>
        <v>26</v>
      </c>
      <c r="N47" s="5">
        <f t="shared" si="14"/>
        <v>2</v>
      </c>
      <c r="O47" s="2">
        <v>1.1111013E7</v>
      </c>
      <c r="P47" s="5">
        <f t="shared" si="15"/>
        <v>0</v>
      </c>
      <c r="Q47" s="58">
        <v>50.0</v>
      </c>
      <c r="R47" s="60" t="s">
        <v>79</v>
      </c>
      <c r="S47" s="60" t="s">
        <v>80</v>
      </c>
      <c r="T47" s="60">
        <v>1001050.0</v>
      </c>
      <c r="U47" s="60">
        <v>1.0</v>
      </c>
      <c r="V47" s="60">
        <v>6.0</v>
      </c>
      <c r="W47" s="61" t="s">
        <v>35</v>
      </c>
      <c r="X47" s="62"/>
      <c r="Y47" s="60" t="s">
        <v>36</v>
      </c>
      <c r="Z47" s="63"/>
      <c r="AA47" s="5" t="str">
        <f t="shared" si="6"/>
        <v>#N/A</v>
      </c>
      <c r="AC47" s="3">
        <v>31.0</v>
      </c>
      <c r="AD47" s="4">
        <v>1001038.0</v>
      </c>
      <c r="AE47" s="5">
        <f t="shared" si="16"/>
        <v>2</v>
      </c>
      <c r="AF47" s="70" t="str">
        <f t="shared" si="27"/>
        <v>P VALID</v>
      </c>
      <c r="AG47" s="68" t="str">
        <f t="shared" si="28"/>
        <v>徐 傑 表弟 表弟夫</v>
      </c>
      <c r="AH47" s="5" t="str">
        <f t="shared" si="29"/>
        <v>Yang Yang</v>
      </c>
      <c r="AI47" s="5" t="str">
        <f t="shared" si="30"/>
        <v>Kuning</v>
      </c>
      <c r="AJ47" s="5">
        <f t="shared" si="31"/>
        <v>7</v>
      </c>
    </row>
    <row r="48">
      <c r="A48" s="5"/>
      <c r="B48" s="5"/>
      <c r="C48" s="9"/>
      <c r="E48" s="5"/>
      <c r="F48" s="2">
        <v>32.0</v>
      </c>
      <c r="G48" s="67">
        <v>5001113.0</v>
      </c>
      <c r="H48" s="3">
        <v>2.0</v>
      </c>
      <c r="I48" s="9" t="str">
        <f t="shared" si="9"/>
        <v>ABSEN VALID</v>
      </c>
      <c r="J48" s="68" t="str">
        <f t="shared" si="23"/>
        <v>Mr. &amp; Mrs. Tjoa Siong Chai</v>
      </c>
      <c r="K48" s="5" t="str">
        <f t="shared" si="11"/>
        <v/>
      </c>
      <c r="L48" s="5" t="str">
        <f t="shared" si="12"/>
        <v>Biru</v>
      </c>
      <c r="M48" s="5">
        <f t="shared" si="22"/>
        <v>26</v>
      </c>
      <c r="N48" s="5">
        <f t="shared" si="14"/>
        <v>2</v>
      </c>
      <c r="O48" s="2">
        <v>1.111124E7</v>
      </c>
      <c r="P48" s="5">
        <f t="shared" si="15"/>
        <v>0</v>
      </c>
      <c r="Q48" s="58">
        <v>51.0</v>
      </c>
      <c r="R48" s="60" t="s">
        <v>81</v>
      </c>
      <c r="S48" s="60" t="s">
        <v>82</v>
      </c>
      <c r="T48" s="60">
        <v>1001051.0</v>
      </c>
      <c r="U48" s="60">
        <v>1.0</v>
      </c>
      <c r="V48" s="60">
        <v>6.0</v>
      </c>
      <c r="W48" s="61" t="s">
        <v>35</v>
      </c>
      <c r="X48" s="62"/>
      <c r="Y48" s="60" t="s">
        <v>36</v>
      </c>
      <c r="Z48" s="63"/>
      <c r="AA48" s="5" t="str">
        <f t="shared" si="6"/>
        <v>#N/A</v>
      </c>
      <c r="AC48" s="3">
        <v>32.0</v>
      </c>
      <c r="AD48" s="4">
        <v>5001164.0</v>
      </c>
      <c r="AE48" s="5">
        <f t="shared" si="16"/>
        <v>2</v>
      </c>
      <c r="AF48" s="70" t="str">
        <f t="shared" si="27"/>
        <v>P VALID</v>
      </c>
      <c r="AG48" s="68" t="str">
        <f t="shared" si="28"/>
        <v>Mr. &amp; Mrs.Yanto Limurti</v>
      </c>
      <c r="AH48" s="5" t="str">
        <f t="shared" si="29"/>
        <v/>
      </c>
      <c r="AI48" s="5" t="str">
        <f t="shared" si="30"/>
        <v>Hijau</v>
      </c>
      <c r="AJ48" s="5">
        <f t="shared" si="31"/>
        <v>31</v>
      </c>
    </row>
    <row r="49">
      <c r="A49" s="65">
        <v>7.0</v>
      </c>
      <c r="B49" s="68">
        <f t="shared" ref="B49:B53" si="36">IFERROR(INDEX(F$17:P$595,MATCH(TRUE,EXACT(C49,J$17:J$595),0),3),0)</f>
        <v>0</v>
      </c>
      <c r="C49" s="66" t="s">
        <v>84</v>
      </c>
      <c r="D49" s="60" t="s">
        <v>85</v>
      </c>
      <c r="E49" s="5">
        <f t="shared" ref="E49:E53" si="37">INDEX(Q$16:Z$395,MATCH(TRUE,EXACT(C49,R$16:R$395),0),5)</f>
        <v>2</v>
      </c>
      <c r="F49" s="2">
        <v>33.0</v>
      </c>
      <c r="G49" s="67">
        <v>1001016.0</v>
      </c>
      <c r="H49" s="3">
        <v>2.0</v>
      </c>
      <c r="I49" s="9" t="str">
        <f t="shared" si="9"/>
        <v>ABSEN VALID</v>
      </c>
      <c r="J49" s="68" t="str">
        <f t="shared" si="23"/>
        <v>邱華彬 二姐夫 合家</v>
      </c>
      <c r="K49" s="5" t="str">
        <f t="shared" si="11"/>
        <v>Hwa Ping</v>
      </c>
      <c r="L49" s="5" t="str">
        <f t="shared" si="12"/>
        <v>Kuning</v>
      </c>
      <c r="M49" s="5">
        <f t="shared" si="22"/>
        <v>3</v>
      </c>
      <c r="N49" s="5">
        <f t="shared" si="14"/>
        <v>2</v>
      </c>
      <c r="O49" s="2"/>
      <c r="P49" s="5">
        <f t="shared" si="15"/>
        <v>0</v>
      </c>
      <c r="Q49" s="78"/>
      <c r="R49" s="78"/>
      <c r="S49" s="78"/>
      <c r="T49" s="78"/>
      <c r="U49" s="79">
        <f>SUM(U42:U48)</f>
        <v>10</v>
      </c>
      <c r="V49" s="78"/>
      <c r="W49" s="78"/>
      <c r="X49" s="78"/>
      <c r="Y49" s="78"/>
      <c r="Z49" s="78"/>
      <c r="AA49" s="5" t="str">
        <f t="shared" si="6"/>
        <v>-</v>
      </c>
      <c r="AC49" s="3">
        <v>33.0</v>
      </c>
      <c r="AD49" s="4">
        <v>1001010.0</v>
      </c>
      <c r="AE49" s="5">
        <f t="shared" si="16"/>
        <v>1</v>
      </c>
      <c r="AF49" s="70" t="str">
        <f t="shared" si="27"/>
        <v>P VALID</v>
      </c>
      <c r="AG49" s="68" t="str">
        <f t="shared" si="28"/>
        <v>楊 國財 侄合家</v>
      </c>
      <c r="AH49" s="5" t="str">
        <f t="shared" si="29"/>
        <v>Ririk</v>
      </c>
      <c r="AI49" s="5" t="str">
        <f t="shared" si="30"/>
        <v>Kuning</v>
      </c>
      <c r="AJ49" s="5">
        <f t="shared" si="31"/>
        <v>6</v>
      </c>
    </row>
    <row r="50">
      <c r="B50" s="68">
        <f t="shared" si="36"/>
        <v>2</v>
      </c>
      <c r="C50" s="61" t="s">
        <v>86</v>
      </c>
      <c r="D50" s="60" t="s">
        <v>87</v>
      </c>
      <c r="E50" s="5">
        <f t="shared" si="37"/>
        <v>2</v>
      </c>
      <c r="F50" s="2">
        <v>34.0</v>
      </c>
      <c r="G50" s="67">
        <v>8001239.0</v>
      </c>
      <c r="H50" s="3">
        <v>2.0</v>
      </c>
      <c r="I50" s="9" t="str">
        <f t="shared" si="9"/>
        <v>ABSEN VALID</v>
      </c>
      <c r="J50" s="68" t="str">
        <f t="shared" si="23"/>
        <v>張光勇</v>
      </c>
      <c r="K50" s="5" t="str">
        <f t="shared" si="11"/>
        <v>Ayung</v>
      </c>
      <c r="L50" s="5" t="str">
        <f t="shared" si="12"/>
        <v>Merah</v>
      </c>
      <c r="M50" s="5">
        <f t="shared" si="22"/>
        <v>37</v>
      </c>
      <c r="N50" s="5">
        <f t="shared" si="14"/>
        <v>2</v>
      </c>
      <c r="O50" s="2">
        <v>1.1111151E7</v>
      </c>
      <c r="P50" s="5">
        <f t="shared" si="15"/>
        <v>0</v>
      </c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5" t="str">
        <f t="shared" si="6"/>
        <v>-</v>
      </c>
      <c r="AC50" s="3">
        <v>34.0</v>
      </c>
      <c r="AD50" s="4">
        <v>9001096.0</v>
      </c>
      <c r="AE50" s="5">
        <f t="shared" si="16"/>
        <v>1</v>
      </c>
      <c r="AF50" s="70" t="str">
        <f t="shared" si="27"/>
        <v>P VALID</v>
      </c>
      <c r="AG50" s="68" t="str">
        <f t="shared" si="28"/>
        <v>Selvi</v>
      </c>
      <c r="AH50" s="5" t="str">
        <f t="shared" si="29"/>
        <v/>
      </c>
      <c r="AI50" s="5" t="str">
        <f t="shared" si="30"/>
        <v>Oranye</v>
      </c>
      <c r="AJ50" s="5">
        <f t="shared" si="31"/>
        <v>35</v>
      </c>
    </row>
    <row r="51">
      <c r="B51" s="68">
        <f t="shared" si="36"/>
        <v>0</v>
      </c>
      <c r="C51" s="61" t="s">
        <v>88</v>
      </c>
      <c r="D51" s="60" t="s">
        <v>89</v>
      </c>
      <c r="E51" s="5">
        <f t="shared" si="37"/>
        <v>2</v>
      </c>
      <c r="F51" s="2">
        <v>35.0</v>
      </c>
      <c r="G51" s="67">
        <v>5001107.0</v>
      </c>
      <c r="H51" s="3">
        <v>2.0</v>
      </c>
      <c r="I51" s="9" t="str">
        <f t="shared" si="9"/>
        <v>ABSEN VALID</v>
      </c>
      <c r="J51" s="68" t="str">
        <f t="shared" si="23"/>
        <v>Mr. &amp; Mrs. Benyamin</v>
      </c>
      <c r="K51" s="5" t="str">
        <f t="shared" si="11"/>
        <v/>
      </c>
      <c r="L51" s="5" t="str">
        <f t="shared" si="12"/>
        <v>Hijau Muda</v>
      </c>
      <c r="M51" s="5">
        <f t="shared" si="22"/>
        <v>19</v>
      </c>
      <c r="N51" s="5">
        <f t="shared" si="14"/>
        <v>2</v>
      </c>
      <c r="O51" s="2">
        <v>1.1111235E7</v>
      </c>
      <c r="P51" s="5">
        <f t="shared" si="15"/>
        <v>0</v>
      </c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5" t="str">
        <f t="shared" si="6"/>
        <v>-</v>
      </c>
      <c r="AC51" s="3">
        <v>35.0</v>
      </c>
      <c r="AD51" s="4">
        <v>5001168.0</v>
      </c>
      <c r="AE51" s="5">
        <f t="shared" si="16"/>
        <v>3</v>
      </c>
      <c r="AF51" s="70" t="str">
        <f t="shared" si="27"/>
        <v>P VALID</v>
      </c>
      <c r="AG51" s="68" t="str">
        <f t="shared" si="28"/>
        <v>Mr. &amp; Mrs. Stephen Widjaja</v>
      </c>
      <c r="AH51" s="5" t="str">
        <f t="shared" si="29"/>
        <v/>
      </c>
      <c r="AI51" s="5" t="str">
        <f t="shared" si="30"/>
        <v>Biru Muda</v>
      </c>
      <c r="AJ51" s="5">
        <f t="shared" si="31"/>
        <v>21</v>
      </c>
    </row>
    <row r="52">
      <c r="B52" s="68">
        <f t="shared" si="36"/>
        <v>2</v>
      </c>
      <c r="C52" s="61" t="s">
        <v>90</v>
      </c>
      <c r="D52" s="60" t="s">
        <v>91</v>
      </c>
      <c r="E52" s="5">
        <f t="shared" si="37"/>
        <v>2</v>
      </c>
      <c r="F52" s="2">
        <v>36.0</v>
      </c>
      <c r="G52" s="67">
        <v>5001153.0</v>
      </c>
      <c r="H52" s="3">
        <v>1.0</v>
      </c>
      <c r="I52" s="9" t="str">
        <f t="shared" si="9"/>
        <v>ABSEN VALID</v>
      </c>
      <c r="J52" s="68" t="str">
        <f t="shared" si="23"/>
        <v>Mr. &amp; Mrs. Sulistyono Antonius</v>
      </c>
      <c r="K52" s="5" t="str">
        <f t="shared" si="11"/>
        <v/>
      </c>
      <c r="L52" s="5" t="str">
        <f t="shared" si="12"/>
        <v>Hijau Muda</v>
      </c>
      <c r="M52" s="5">
        <f t="shared" si="22"/>
        <v>20</v>
      </c>
      <c r="N52" s="5">
        <f t="shared" si="14"/>
        <v>2</v>
      </c>
      <c r="O52" s="2">
        <v>1.1111231E7</v>
      </c>
      <c r="P52" s="5">
        <f t="shared" si="15"/>
        <v>1</v>
      </c>
      <c r="Q52" s="58">
        <v>3.0</v>
      </c>
      <c r="R52" s="59" t="s">
        <v>84</v>
      </c>
      <c r="S52" s="60" t="s">
        <v>85</v>
      </c>
      <c r="T52" s="60">
        <v>1001003.0</v>
      </c>
      <c r="U52" s="60">
        <v>2.0</v>
      </c>
      <c r="V52" s="60">
        <v>7.0</v>
      </c>
      <c r="W52" s="61" t="s">
        <v>35</v>
      </c>
      <c r="X52" s="62"/>
      <c r="Y52" s="60" t="s">
        <v>36</v>
      </c>
      <c r="Z52" s="63"/>
      <c r="AA52" s="5" t="str">
        <f t="shared" si="6"/>
        <v>#N/A</v>
      </c>
      <c r="AC52" s="3">
        <v>36.0</v>
      </c>
      <c r="AD52" s="4">
        <v>5001121.0</v>
      </c>
      <c r="AE52" s="5">
        <f t="shared" si="16"/>
        <v>2</v>
      </c>
      <c r="AF52" s="70" t="str">
        <f t="shared" si="27"/>
        <v>P VALID</v>
      </c>
      <c r="AG52" s="68" t="str">
        <f t="shared" si="28"/>
        <v>Mr. &amp; Mrs Gunadi Muksin</v>
      </c>
      <c r="AH52" s="5" t="str">
        <f t="shared" si="29"/>
        <v/>
      </c>
      <c r="AI52" s="5" t="str">
        <f t="shared" si="30"/>
        <v>Biru</v>
      </c>
      <c r="AJ52" s="5">
        <f t="shared" si="31"/>
        <v>18</v>
      </c>
    </row>
    <row r="53">
      <c r="B53" s="68">
        <f t="shared" si="36"/>
        <v>2</v>
      </c>
      <c r="C53" s="61" t="s">
        <v>92</v>
      </c>
      <c r="D53" s="60" t="s">
        <v>93</v>
      </c>
      <c r="E53" s="5">
        <f t="shared" si="37"/>
        <v>2</v>
      </c>
      <c r="F53" s="2">
        <v>37.0</v>
      </c>
      <c r="G53" s="67">
        <v>5001148.0</v>
      </c>
      <c r="H53" s="3">
        <v>1.0</v>
      </c>
      <c r="I53" s="9" t="str">
        <f t="shared" si="9"/>
        <v>ABSEN VALID</v>
      </c>
      <c r="J53" s="68" t="str">
        <f t="shared" si="23"/>
        <v>Mrs. Magina Gin Ismail</v>
      </c>
      <c r="K53" s="5" t="str">
        <f t="shared" si="11"/>
        <v/>
      </c>
      <c r="L53" s="5" t="str">
        <f t="shared" si="12"/>
        <v>Hijau Muda</v>
      </c>
      <c r="M53" s="5">
        <f t="shared" si="22"/>
        <v>19</v>
      </c>
      <c r="N53" s="5">
        <f t="shared" si="14"/>
        <v>1</v>
      </c>
      <c r="O53" s="2">
        <v>1.1111168E7</v>
      </c>
      <c r="P53" s="5">
        <f t="shared" si="15"/>
        <v>0</v>
      </c>
      <c r="Q53" s="58">
        <v>28.0</v>
      </c>
      <c r="R53" s="60" t="s">
        <v>86</v>
      </c>
      <c r="S53" s="60" t="s">
        <v>87</v>
      </c>
      <c r="T53" s="60">
        <v>1001028.0</v>
      </c>
      <c r="U53" s="60">
        <v>2.0</v>
      </c>
      <c r="V53" s="60">
        <v>7.0</v>
      </c>
      <c r="W53" s="61" t="s">
        <v>35</v>
      </c>
      <c r="X53" s="62"/>
      <c r="Y53" s="60" t="s">
        <v>36</v>
      </c>
      <c r="Z53" s="63"/>
      <c r="AA53" s="5" t="str">
        <f t="shared" si="6"/>
        <v>#N/A</v>
      </c>
      <c r="AC53" s="3">
        <v>37.0</v>
      </c>
      <c r="AD53" s="4">
        <v>5001169.0</v>
      </c>
      <c r="AE53" s="5">
        <f t="shared" si="16"/>
        <v>2</v>
      </c>
      <c r="AF53" s="70" t="str">
        <f t="shared" si="27"/>
        <v>P VALID</v>
      </c>
      <c r="AG53" s="68" t="str">
        <f t="shared" si="28"/>
        <v>Mr. &amp; Mrs. Sutarjo</v>
      </c>
      <c r="AH53" s="5" t="str">
        <f t="shared" si="29"/>
        <v/>
      </c>
      <c r="AI53" s="5" t="str">
        <f t="shared" si="30"/>
        <v>Biru Muda</v>
      </c>
      <c r="AJ53" s="5">
        <f t="shared" si="31"/>
        <v>36</v>
      </c>
    </row>
    <row r="54">
      <c r="A54" s="65"/>
      <c r="B54" s="80">
        <f>SUM(B49:B53)</f>
        <v>6</v>
      </c>
      <c r="C54" s="9"/>
      <c r="E54" s="5"/>
      <c r="F54" s="2">
        <v>38.0</v>
      </c>
      <c r="G54" s="67">
        <v>5001145.0</v>
      </c>
      <c r="H54" s="3">
        <v>2.0</v>
      </c>
      <c r="I54" s="9" t="str">
        <f t="shared" si="9"/>
        <v>ABSEN VALID</v>
      </c>
      <c r="J54" s="68" t="str">
        <f t="shared" si="23"/>
        <v>Mr. &amp; Mrs. Albiner Tamba</v>
      </c>
      <c r="K54" s="5" t="str">
        <f t="shared" si="11"/>
        <v/>
      </c>
      <c r="L54" s="5" t="str">
        <f t="shared" si="12"/>
        <v>Hijau Muda</v>
      </c>
      <c r="M54" s="5">
        <f t="shared" si="22"/>
        <v>22</v>
      </c>
      <c r="N54" s="5">
        <f t="shared" si="14"/>
        <v>2</v>
      </c>
      <c r="O54" s="2">
        <v>1.1111003E7</v>
      </c>
      <c r="P54" s="5">
        <f t="shared" si="15"/>
        <v>0</v>
      </c>
      <c r="Q54" s="58">
        <v>30.0</v>
      </c>
      <c r="R54" s="60" t="s">
        <v>88</v>
      </c>
      <c r="S54" s="60" t="s">
        <v>89</v>
      </c>
      <c r="T54" s="60">
        <v>1001030.0</v>
      </c>
      <c r="U54" s="60">
        <v>2.0</v>
      </c>
      <c r="V54" s="60">
        <v>7.0</v>
      </c>
      <c r="W54" s="61" t="s">
        <v>35</v>
      </c>
      <c r="X54" s="62"/>
      <c r="Y54" s="60" t="s">
        <v>36</v>
      </c>
      <c r="Z54" s="63"/>
      <c r="AA54" s="5" t="str">
        <f t="shared" si="6"/>
        <v>#N/A</v>
      </c>
      <c r="AC54" s="3">
        <v>38.0</v>
      </c>
      <c r="AD54" s="4">
        <v>9001091.0</v>
      </c>
      <c r="AE54" s="5">
        <f t="shared" si="16"/>
        <v>2</v>
      </c>
      <c r="AF54" s="70" t="str">
        <f t="shared" si="27"/>
        <v>P VALID</v>
      </c>
      <c r="AG54" s="68" t="str">
        <f t="shared" si="28"/>
        <v>William tjahjadi</v>
      </c>
      <c r="AH54" s="5" t="str">
        <f t="shared" si="29"/>
        <v/>
      </c>
      <c r="AI54" s="5" t="str">
        <f t="shared" si="30"/>
        <v>Oranye</v>
      </c>
      <c r="AJ54" s="5">
        <f t="shared" si="31"/>
        <v>59</v>
      </c>
    </row>
    <row r="55">
      <c r="A55" s="65"/>
      <c r="B55" s="68"/>
      <c r="C55" s="9"/>
      <c r="E55" s="5"/>
      <c r="F55" s="2">
        <v>39.0</v>
      </c>
      <c r="G55" s="67">
        <v>2001087.0</v>
      </c>
      <c r="H55" s="3">
        <v>2.0</v>
      </c>
      <c r="I55" s="9" t="str">
        <f t="shared" si="9"/>
        <v>ABSEN VALID</v>
      </c>
      <c r="J55" s="68" t="str">
        <f t="shared" si="23"/>
        <v>Aan Muljana</v>
      </c>
      <c r="K55" s="5" t="str">
        <f t="shared" si="11"/>
        <v/>
      </c>
      <c r="L55" s="5" t="str">
        <f t="shared" si="12"/>
        <v>Coklat</v>
      </c>
      <c r="M55" s="5">
        <f t="shared" si="22"/>
        <v>17</v>
      </c>
      <c r="N55" s="5">
        <f t="shared" si="14"/>
        <v>2</v>
      </c>
      <c r="O55" s="2">
        <v>1.1111004E7</v>
      </c>
      <c r="P55" s="5">
        <f t="shared" si="15"/>
        <v>0</v>
      </c>
      <c r="Q55" s="58">
        <v>37.0</v>
      </c>
      <c r="R55" s="60" t="s">
        <v>90</v>
      </c>
      <c r="S55" s="60" t="s">
        <v>91</v>
      </c>
      <c r="T55" s="60">
        <v>1001037.0</v>
      </c>
      <c r="U55" s="60">
        <v>2.0</v>
      </c>
      <c r="V55" s="60">
        <v>7.0</v>
      </c>
      <c r="W55" s="61" t="s">
        <v>35</v>
      </c>
      <c r="X55" s="62"/>
      <c r="Y55" s="60" t="s">
        <v>36</v>
      </c>
      <c r="Z55" s="63"/>
      <c r="AA55" s="5" t="str">
        <f t="shared" si="6"/>
        <v>P VALID</v>
      </c>
      <c r="AC55" s="3">
        <v>39.0</v>
      </c>
      <c r="AE55" s="5" t="str">
        <f t="shared" si="16"/>
        <v>-</v>
      </c>
      <c r="AF55" s="70" t="str">
        <f t="shared" si="27"/>
        <v>-</v>
      </c>
      <c r="AG55" s="68" t="str">
        <f t="shared" si="28"/>
        <v>-</v>
      </c>
      <c r="AH55" s="5" t="str">
        <f t="shared" si="29"/>
        <v>-</v>
      </c>
      <c r="AI55" s="5" t="str">
        <f t="shared" si="30"/>
        <v>-</v>
      </c>
      <c r="AJ55" s="5" t="str">
        <f t="shared" si="31"/>
        <v>-</v>
      </c>
    </row>
    <row r="56">
      <c r="A56" s="65">
        <v>8.0</v>
      </c>
      <c r="B56" s="5">
        <f t="shared" ref="B56:B60" si="38">IFERROR(INDEX(F$17:P$595,MATCH(TRUE,EXACT(C56,J$17:J$595),0),3),0)</f>
        <v>2</v>
      </c>
      <c r="C56" s="85" t="s">
        <v>94</v>
      </c>
      <c r="D56" s="60" t="s">
        <v>95</v>
      </c>
      <c r="E56" s="5">
        <f t="shared" ref="E56:E60" si="39">INDEX(Q$16:Z$395,MATCH(TRUE,EXACT(C56,R$16:R$395),0),5)</f>
        <v>2</v>
      </c>
      <c r="F56" s="2">
        <v>40.0</v>
      </c>
      <c r="G56" s="67">
        <v>2001070.0</v>
      </c>
      <c r="H56" s="3">
        <v>2.0</v>
      </c>
      <c r="I56" s="9" t="str">
        <f t="shared" si="9"/>
        <v>ABSEN VALID</v>
      </c>
      <c r="J56" s="68" t="str">
        <f t="shared" si="23"/>
        <v>Hendra</v>
      </c>
      <c r="K56" s="5" t="str">
        <f t="shared" si="11"/>
        <v/>
      </c>
      <c r="L56" s="5" t="str">
        <f t="shared" si="12"/>
        <v>Coklat</v>
      </c>
      <c r="M56" s="5">
        <f t="shared" si="22"/>
        <v>12</v>
      </c>
      <c r="N56" s="5">
        <f t="shared" si="14"/>
        <v>2</v>
      </c>
      <c r="O56" s="2">
        <v>1.1111225E7</v>
      </c>
      <c r="P56" s="5">
        <f t="shared" si="15"/>
        <v>0</v>
      </c>
      <c r="Q56" s="58">
        <v>38.0</v>
      </c>
      <c r="R56" s="60" t="s">
        <v>92</v>
      </c>
      <c r="S56" s="60" t="s">
        <v>93</v>
      </c>
      <c r="T56" s="60">
        <v>1001038.0</v>
      </c>
      <c r="U56" s="60">
        <v>2.0</v>
      </c>
      <c r="V56" s="60">
        <v>7.0</v>
      </c>
      <c r="W56" s="61" t="s">
        <v>35</v>
      </c>
      <c r="X56" s="62"/>
      <c r="Y56" s="60" t="s">
        <v>36</v>
      </c>
      <c r="Z56" s="63"/>
      <c r="AA56" s="5" t="str">
        <f t="shared" si="6"/>
        <v>P VALID</v>
      </c>
      <c r="AC56" s="3">
        <v>40.0</v>
      </c>
      <c r="AE56" s="5" t="str">
        <f t="shared" si="16"/>
        <v>-</v>
      </c>
      <c r="AF56" s="70" t="str">
        <f t="shared" si="27"/>
        <v>-</v>
      </c>
      <c r="AG56" s="68" t="str">
        <f t="shared" si="28"/>
        <v>-</v>
      </c>
      <c r="AH56" s="5" t="str">
        <f t="shared" si="29"/>
        <v>-</v>
      </c>
      <c r="AI56" s="5" t="str">
        <f t="shared" si="30"/>
        <v>-</v>
      </c>
      <c r="AJ56" s="5" t="str">
        <f t="shared" si="31"/>
        <v>-</v>
      </c>
    </row>
    <row r="57">
      <c r="B57" s="5">
        <f t="shared" si="38"/>
        <v>2</v>
      </c>
      <c r="C57" s="85" t="s">
        <v>96</v>
      </c>
      <c r="D57" s="60" t="s">
        <v>97</v>
      </c>
      <c r="E57" s="5">
        <f t="shared" si="39"/>
        <v>2</v>
      </c>
      <c r="F57" s="2">
        <v>41.0</v>
      </c>
      <c r="G57" s="67">
        <v>8001244.0</v>
      </c>
      <c r="H57" s="3">
        <v>2.0</v>
      </c>
      <c r="I57" s="9" t="str">
        <f t="shared" si="9"/>
        <v>ABSEN VALID</v>
      </c>
      <c r="J57" s="68" t="str">
        <f t="shared" si="23"/>
        <v>游貴涵</v>
      </c>
      <c r="K57" s="5" t="str">
        <f t="shared" si="11"/>
        <v>Chang Huang Yung</v>
      </c>
      <c r="L57" s="5" t="str">
        <f t="shared" si="12"/>
        <v>Merah</v>
      </c>
      <c r="M57" s="5">
        <f t="shared" si="22"/>
        <v>37</v>
      </c>
      <c r="N57" s="5">
        <f t="shared" si="14"/>
        <v>1</v>
      </c>
      <c r="O57" s="2">
        <v>1.1111021E7</v>
      </c>
      <c r="P57" s="5">
        <f t="shared" si="15"/>
        <v>-1</v>
      </c>
      <c r="Q57" s="78"/>
      <c r="R57" s="78"/>
      <c r="S57" s="78"/>
      <c r="T57" s="78"/>
      <c r="U57" s="79">
        <f>SUM(U52:U56)</f>
        <v>10</v>
      </c>
      <c r="V57" s="78"/>
      <c r="W57" s="78"/>
      <c r="X57" s="78"/>
      <c r="Y57" s="78"/>
      <c r="Z57" s="78"/>
      <c r="AA57" s="5" t="str">
        <f t="shared" si="6"/>
        <v>-</v>
      </c>
      <c r="AC57" s="3">
        <v>41.0</v>
      </c>
      <c r="AE57" s="5" t="str">
        <f t="shared" si="16"/>
        <v>-</v>
      </c>
      <c r="AF57" s="70" t="str">
        <f t="shared" si="27"/>
        <v>-</v>
      </c>
      <c r="AG57" s="68" t="str">
        <f t="shared" si="28"/>
        <v>-</v>
      </c>
      <c r="AH57" s="5" t="str">
        <f t="shared" si="29"/>
        <v>-</v>
      </c>
      <c r="AI57" s="5" t="str">
        <f t="shared" si="30"/>
        <v>-</v>
      </c>
      <c r="AJ57" s="5" t="str">
        <f t="shared" si="31"/>
        <v>-</v>
      </c>
    </row>
    <row r="58">
      <c r="B58" s="5">
        <f t="shared" si="38"/>
        <v>2</v>
      </c>
      <c r="C58" s="85" t="s">
        <v>98</v>
      </c>
      <c r="D58" s="60" t="s">
        <v>99</v>
      </c>
      <c r="E58" s="5">
        <f t="shared" si="39"/>
        <v>2</v>
      </c>
      <c r="F58" s="2">
        <v>42.0</v>
      </c>
      <c r="G58" s="67">
        <v>5001155.0</v>
      </c>
      <c r="H58" s="3">
        <v>2.0</v>
      </c>
      <c r="I58" s="9" t="str">
        <f t="shared" si="9"/>
        <v>ABSEN VALID</v>
      </c>
      <c r="J58" s="68" t="str">
        <f t="shared" si="23"/>
        <v>Mr. &amp; Mrs. Lunadi Kurniawan</v>
      </c>
      <c r="K58" s="5" t="str">
        <f t="shared" si="11"/>
        <v/>
      </c>
      <c r="L58" s="5" t="str">
        <f t="shared" si="12"/>
        <v>Hijau Muda</v>
      </c>
      <c r="M58" s="5">
        <f t="shared" si="22"/>
        <v>20</v>
      </c>
      <c r="N58" s="3">
        <v>2.0</v>
      </c>
      <c r="O58" s="2">
        <v>1.1111091E7</v>
      </c>
      <c r="P58" s="5">
        <f t="shared" si="15"/>
        <v>0</v>
      </c>
      <c r="Q58" s="78"/>
      <c r="R58" s="78"/>
      <c r="S58" s="78"/>
      <c r="T58" s="78"/>
      <c r="U58" s="79"/>
      <c r="V58" s="78"/>
      <c r="W58" s="78"/>
      <c r="X58" s="78"/>
      <c r="Y58" s="78"/>
      <c r="Z58" s="78"/>
      <c r="AA58" s="5" t="str">
        <f t="shared" si="6"/>
        <v>-</v>
      </c>
      <c r="AC58" s="3">
        <v>42.0</v>
      </c>
      <c r="AE58" s="5" t="str">
        <f t="shared" si="16"/>
        <v>-</v>
      </c>
      <c r="AF58" s="70" t="str">
        <f t="shared" si="27"/>
        <v>-</v>
      </c>
      <c r="AG58" s="68" t="str">
        <f t="shared" si="28"/>
        <v>-</v>
      </c>
      <c r="AH58" s="5" t="str">
        <f t="shared" si="29"/>
        <v>-</v>
      </c>
      <c r="AI58" s="5" t="str">
        <f t="shared" si="30"/>
        <v>-</v>
      </c>
      <c r="AJ58" s="5" t="str">
        <f t="shared" si="31"/>
        <v>-</v>
      </c>
    </row>
    <row r="59">
      <c r="B59" s="5">
        <f t="shared" si="38"/>
        <v>2</v>
      </c>
      <c r="C59" s="85" t="s">
        <v>100</v>
      </c>
      <c r="D59" s="60" t="s">
        <v>101</v>
      </c>
      <c r="E59" s="5">
        <f t="shared" si="39"/>
        <v>2</v>
      </c>
      <c r="F59" s="2">
        <v>43.0</v>
      </c>
      <c r="G59" s="67">
        <v>5001146.0</v>
      </c>
      <c r="H59" s="3">
        <v>1.0</v>
      </c>
      <c r="I59" s="9" t="str">
        <f t="shared" si="9"/>
        <v>ABSEN VALID</v>
      </c>
      <c r="J59" s="68" t="str">
        <f t="shared" si="23"/>
        <v>Mrs. Swanawati</v>
      </c>
      <c r="K59" s="5" t="str">
        <f t="shared" si="11"/>
        <v/>
      </c>
      <c r="L59" s="5" t="str">
        <f t="shared" si="12"/>
        <v>Hijau Muda</v>
      </c>
      <c r="M59" s="5">
        <f t="shared" si="22"/>
        <v>22</v>
      </c>
      <c r="N59" s="5">
        <f t="shared" ref="N59:N170" si="40">IF(ISBLANK(G59),"-",(INDEX(Q$16:Z$395,MATCH(TRUE,EXACT(G59,T$16:T$395),0),5)))</f>
        <v>1</v>
      </c>
      <c r="O59" s="2">
        <v>1.1111111E7</v>
      </c>
      <c r="P59" s="5">
        <f t="shared" si="15"/>
        <v>0</v>
      </c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5" t="str">
        <f t="shared" si="6"/>
        <v>-</v>
      </c>
      <c r="AC59" s="3">
        <v>43.0</v>
      </c>
      <c r="AE59" s="5" t="str">
        <f t="shared" si="16"/>
        <v>-</v>
      </c>
      <c r="AF59" s="70" t="str">
        <f t="shared" si="27"/>
        <v>-</v>
      </c>
      <c r="AG59" s="68" t="str">
        <f t="shared" si="28"/>
        <v>-</v>
      </c>
      <c r="AH59" s="5" t="str">
        <f t="shared" si="29"/>
        <v>-</v>
      </c>
      <c r="AI59" s="5" t="str">
        <f t="shared" si="30"/>
        <v>-</v>
      </c>
      <c r="AJ59" s="5" t="str">
        <f t="shared" si="31"/>
        <v>-</v>
      </c>
    </row>
    <row r="60">
      <c r="B60" s="5">
        <f t="shared" si="38"/>
        <v>2</v>
      </c>
      <c r="C60" s="85" t="s">
        <v>102</v>
      </c>
      <c r="D60" s="60" t="s">
        <v>103</v>
      </c>
      <c r="E60" s="5">
        <f t="shared" si="39"/>
        <v>2</v>
      </c>
      <c r="F60" s="2">
        <v>44.0</v>
      </c>
      <c r="G60" s="67">
        <v>5001143.0</v>
      </c>
      <c r="H60" s="3">
        <v>1.0</v>
      </c>
      <c r="I60" s="9" t="str">
        <f t="shared" si="9"/>
        <v>ABSEN VALID</v>
      </c>
      <c r="J60" s="68" t="str">
        <f t="shared" si="23"/>
        <v>Mrs. Ariani Linda Kusniaty</v>
      </c>
      <c r="K60" s="5" t="str">
        <f t="shared" si="11"/>
        <v/>
      </c>
      <c r="L60" s="5" t="str">
        <f t="shared" si="12"/>
        <v>Hijau Muda</v>
      </c>
      <c r="M60" s="5">
        <f t="shared" si="22"/>
        <v>22</v>
      </c>
      <c r="N60" s="5">
        <f t="shared" si="40"/>
        <v>1</v>
      </c>
      <c r="O60" s="2">
        <v>1.1111224E7</v>
      </c>
      <c r="P60" s="5">
        <f t="shared" si="15"/>
        <v>0</v>
      </c>
      <c r="Q60" s="58">
        <v>52.0</v>
      </c>
      <c r="R60" s="86" t="s">
        <v>94</v>
      </c>
      <c r="S60" s="60" t="s">
        <v>95</v>
      </c>
      <c r="T60" s="60">
        <v>1001052.0</v>
      </c>
      <c r="U60" s="60">
        <v>2.0</v>
      </c>
      <c r="V60" s="60">
        <v>8.0</v>
      </c>
      <c r="W60" s="61" t="s">
        <v>35</v>
      </c>
      <c r="X60" s="62"/>
      <c r="Y60" s="60" t="s">
        <v>36</v>
      </c>
      <c r="Z60" s="63"/>
      <c r="AA60" s="5" t="str">
        <f t="shared" si="6"/>
        <v>#N/A</v>
      </c>
      <c r="AC60" s="3">
        <v>44.0</v>
      </c>
      <c r="AE60" s="5" t="str">
        <f t="shared" si="16"/>
        <v>-</v>
      </c>
      <c r="AF60" s="70" t="str">
        <f t="shared" si="27"/>
        <v>-</v>
      </c>
      <c r="AG60" s="68" t="str">
        <f t="shared" si="28"/>
        <v>-</v>
      </c>
      <c r="AH60" s="5" t="str">
        <f t="shared" si="29"/>
        <v>-</v>
      </c>
      <c r="AI60" s="5" t="str">
        <f t="shared" si="30"/>
        <v>-</v>
      </c>
      <c r="AJ60" s="5" t="str">
        <f t="shared" si="31"/>
        <v>-</v>
      </c>
    </row>
    <row r="61">
      <c r="A61" s="65"/>
      <c r="B61" s="80">
        <f>SUM(B56:B60)</f>
        <v>10</v>
      </c>
      <c r="C61" s="9"/>
      <c r="E61" s="5"/>
      <c r="F61" s="2">
        <v>45.0</v>
      </c>
      <c r="G61" s="67">
        <v>9001092.0</v>
      </c>
      <c r="H61" s="3">
        <v>4.0</v>
      </c>
      <c r="I61" s="9" t="str">
        <f t="shared" si="9"/>
        <v>ABSEN VALID</v>
      </c>
      <c r="J61" s="68" t="str">
        <f t="shared" si="23"/>
        <v>Budi Prananto</v>
      </c>
      <c r="K61" s="5" t="str">
        <f t="shared" si="11"/>
        <v/>
      </c>
      <c r="L61" s="5" t="str">
        <f t="shared" si="12"/>
        <v>Oranye</v>
      </c>
      <c r="M61" s="5">
        <f t="shared" si="22"/>
        <v>59</v>
      </c>
      <c r="N61" s="5">
        <f t="shared" si="40"/>
        <v>2</v>
      </c>
      <c r="O61" s="2">
        <v>1.1111236E7</v>
      </c>
      <c r="P61" s="5">
        <f t="shared" si="15"/>
        <v>-2</v>
      </c>
      <c r="Q61" s="58">
        <v>53.0</v>
      </c>
      <c r="R61" s="86" t="s">
        <v>96</v>
      </c>
      <c r="S61" s="60" t="s">
        <v>97</v>
      </c>
      <c r="T61" s="60">
        <v>1001053.0</v>
      </c>
      <c r="U61" s="60">
        <v>2.0</v>
      </c>
      <c r="V61" s="60">
        <v>8.0</v>
      </c>
      <c r="W61" s="61" t="s">
        <v>35</v>
      </c>
      <c r="X61" s="62"/>
      <c r="Y61" s="60" t="s">
        <v>36</v>
      </c>
      <c r="Z61" s="63"/>
      <c r="AA61" s="5" t="str">
        <f t="shared" si="6"/>
        <v>#N/A</v>
      </c>
      <c r="AC61" s="3">
        <v>45.0</v>
      </c>
      <c r="AE61" s="5" t="str">
        <f t="shared" si="16"/>
        <v>-</v>
      </c>
      <c r="AF61" s="70" t="str">
        <f t="shared" si="27"/>
        <v>-</v>
      </c>
      <c r="AG61" s="68" t="str">
        <f t="shared" si="28"/>
        <v>-</v>
      </c>
      <c r="AH61" s="5" t="str">
        <f t="shared" si="29"/>
        <v>-</v>
      </c>
      <c r="AI61" s="5" t="str">
        <f t="shared" si="30"/>
        <v>-</v>
      </c>
      <c r="AJ61" s="5" t="str">
        <f t="shared" si="31"/>
        <v>-</v>
      </c>
    </row>
    <row r="62">
      <c r="A62" s="5"/>
      <c r="B62" s="5"/>
      <c r="C62" s="9"/>
      <c r="E62" s="5"/>
      <c r="F62" s="2">
        <v>46.0</v>
      </c>
      <c r="G62" s="67">
        <v>1001245.0</v>
      </c>
      <c r="H62" s="3">
        <v>2.0</v>
      </c>
      <c r="I62" s="9" t="str">
        <f t="shared" si="9"/>
        <v>ABSEN VALID</v>
      </c>
      <c r="J62" s="68" t="str">
        <f t="shared" si="23"/>
        <v>邱文国 先生夫人</v>
      </c>
      <c r="K62" s="5" t="str">
        <f t="shared" si="11"/>
        <v>Qiu Wen Guo</v>
      </c>
      <c r="L62" s="5" t="str">
        <f t="shared" si="12"/>
        <v>Kuning</v>
      </c>
      <c r="M62" s="5">
        <f t="shared" si="22"/>
        <v>11</v>
      </c>
      <c r="N62" s="5">
        <f t="shared" si="40"/>
        <v>2</v>
      </c>
      <c r="O62" s="2">
        <v>1.1111156E7</v>
      </c>
      <c r="P62" s="5">
        <f t="shared" si="15"/>
        <v>0</v>
      </c>
      <c r="Q62" s="58">
        <v>54.0</v>
      </c>
      <c r="R62" s="86" t="s">
        <v>98</v>
      </c>
      <c r="S62" s="60" t="s">
        <v>99</v>
      </c>
      <c r="T62" s="60">
        <v>1001054.0</v>
      </c>
      <c r="U62" s="60">
        <v>2.0</v>
      </c>
      <c r="V62" s="60">
        <v>8.0</v>
      </c>
      <c r="W62" s="61" t="s">
        <v>35</v>
      </c>
      <c r="X62" s="62"/>
      <c r="Y62" s="60" t="s">
        <v>36</v>
      </c>
      <c r="Z62" s="63"/>
      <c r="AA62" s="5" t="str">
        <f t="shared" si="6"/>
        <v>#N/A</v>
      </c>
      <c r="AC62" s="3">
        <v>46.0</v>
      </c>
      <c r="AE62" s="5" t="str">
        <f t="shared" si="16"/>
        <v>-</v>
      </c>
      <c r="AF62" s="70" t="str">
        <f t="shared" si="27"/>
        <v>-</v>
      </c>
      <c r="AG62" s="68" t="str">
        <f t="shared" si="28"/>
        <v>-</v>
      </c>
      <c r="AH62" s="5" t="str">
        <f t="shared" si="29"/>
        <v>-</v>
      </c>
      <c r="AI62" s="5" t="str">
        <f t="shared" si="30"/>
        <v>-</v>
      </c>
      <c r="AJ62" s="5" t="str">
        <f t="shared" si="31"/>
        <v>-</v>
      </c>
    </row>
    <row r="63">
      <c r="A63" s="65">
        <v>9.0</v>
      </c>
      <c r="B63" s="5">
        <f t="shared" ref="B63:B66" si="41">IFERROR(INDEX(F$17:P$595,MATCH(TRUE,EXACT(C63,J$17:J$595),0),3),0)</f>
        <v>4</v>
      </c>
      <c r="C63" s="66" t="s">
        <v>104</v>
      </c>
      <c r="D63" s="60" t="s">
        <v>105</v>
      </c>
      <c r="E63" s="5">
        <f t="shared" ref="E63:E66" si="42">INDEX(Q$16:Z$395,MATCH(TRUE,EXACT(C63,R$16:R$395),0),5)</f>
        <v>4</v>
      </c>
      <c r="F63" s="2">
        <v>47.0</v>
      </c>
      <c r="G63" s="67">
        <v>5001165.0</v>
      </c>
      <c r="H63" s="3">
        <v>2.0</v>
      </c>
      <c r="I63" s="9" t="str">
        <f t="shared" si="9"/>
        <v>ABSEN VALID</v>
      </c>
      <c r="J63" s="68" t="str">
        <f t="shared" si="23"/>
        <v>Mr. &amp; Mrs. Hurip Tantudjoyo</v>
      </c>
      <c r="K63" s="5" t="str">
        <f t="shared" si="11"/>
        <v/>
      </c>
      <c r="L63" s="5" t="str">
        <f t="shared" si="12"/>
        <v>Hijau</v>
      </c>
      <c r="M63" s="5">
        <f t="shared" si="22"/>
        <v>31</v>
      </c>
      <c r="N63" s="5">
        <f t="shared" si="40"/>
        <v>2</v>
      </c>
      <c r="O63" s="2">
        <v>1.1111155E7</v>
      </c>
      <c r="P63" s="5">
        <f t="shared" si="15"/>
        <v>0</v>
      </c>
      <c r="Q63" s="58">
        <v>55.0</v>
      </c>
      <c r="R63" s="86" t="s">
        <v>100</v>
      </c>
      <c r="S63" s="60" t="s">
        <v>101</v>
      </c>
      <c r="T63" s="60">
        <v>1001055.0</v>
      </c>
      <c r="U63" s="60">
        <v>2.0</v>
      </c>
      <c r="V63" s="60">
        <v>8.0</v>
      </c>
      <c r="W63" s="61" t="s">
        <v>35</v>
      </c>
      <c r="X63" s="62"/>
      <c r="Y63" s="60" t="s">
        <v>36</v>
      </c>
      <c r="Z63" s="63"/>
      <c r="AA63" s="5" t="str">
        <f t="shared" si="6"/>
        <v>#N/A</v>
      </c>
      <c r="AC63" s="3">
        <v>47.0</v>
      </c>
      <c r="AE63" s="5" t="str">
        <f t="shared" si="16"/>
        <v>-</v>
      </c>
      <c r="AF63" s="70" t="str">
        <f t="shared" si="27"/>
        <v>-</v>
      </c>
      <c r="AG63" s="68" t="str">
        <f t="shared" si="28"/>
        <v>-</v>
      </c>
      <c r="AH63" s="5" t="str">
        <f t="shared" si="29"/>
        <v>-</v>
      </c>
      <c r="AI63" s="5" t="str">
        <f t="shared" si="30"/>
        <v>-</v>
      </c>
      <c r="AJ63" s="5" t="str">
        <f t="shared" si="31"/>
        <v>-</v>
      </c>
    </row>
    <row r="64">
      <c r="B64" s="5">
        <f t="shared" si="41"/>
        <v>2</v>
      </c>
      <c r="C64" s="61" t="s">
        <v>106</v>
      </c>
      <c r="D64" s="60" t="s">
        <v>107</v>
      </c>
      <c r="E64" s="5">
        <f t="shared" si="42"/>
        <v>2</v>
      </c>
      <c r="F64" s="2">
        <v>48.0</v>
      </c>
      <c r="G64" s="67">
        <v>5001158.0</v>
      </c>
      <c r="H64" s="3">
        <v>2.0</v>
      </c>
      <c r="I64" s="9" t="str">
        <f t="shared" si="9"/>
        <v>ABSEN VALID</v>
      </c>
      <c r="J64" s="68" t="str">
        <f t="shared" si="23"/>
        <v>Mr. &amp; Mrs. Marlan Damanik</v>
      </c>
      <c r="K64" s="5" t="str">
        <f t="shared" si="11"/>
        <v/>
      </c>
      <c r="L64" s="5" t="str">
        <f t="shared" si="12"/>
        <v>Hijau</v>
      </c>
      <c r="M64" s="5">
        <f t="shared" si="22"/>
        <v>29</v>
      </c>
      <c r="N64" s="5">
        <f t="shared" si="40"/>
        <v>2</v>
      </c>
      <c r="O64" s="2">
        <v>1.1111016E7</v>
      </c>
      <c r="P64" s="5">
        <f t="shared" si="15"/>
        <v>0</v>
      </c>
      <c r="Q64" s="58">
        <v>56.0</v>
      </c>
      <c r="R64" s="86" t="s">
        <v>102</v>
      </c>
      <c r="S64" s="60" t="s">
        <v>103</v>
      </c>
      <c r="T64" s="60">
        <v>1001056.0</v>
      </c>
      <c r="U64" s="60">
        <v>2.0</v>
      </c>
      <c r="V64" s="60">
        <v>8.0</v>
      </c>
      <c r="W64" s="61" t="s">
        <v>35</v>
      </c>
      <c r="X64" s="62"/>
      <c r="Y64" s="60" t="s">
        <v>36</v>
      </c>
      <c r="Z64" s="63"/>
      <c r="AA64" s="5" t="str">
        <f t="shared" si="6"/>
        <v>#N/A</v>
      </c>
      <c r="AC64" s="3">
        <v>48.0</v>
      </c>
      <c r="AE64" s="5" t="str">
        <f t="shared" si="16"/>
        <v>-</v>
      </c>
      <c r="AF64" s="70" t="str">
        <f t="shared" si="27"/>
        <v>-</v>
      </c>
      <c r="AG64" s="68" t="str">
        <f t="shared" si="28"/>
        <v>-</v>
      </c>
      <c r="AH64" s="5" t="str">
        <f t="shared" si="29"/>
        <v>-</v>
      </c>
      <c r="AI64" s="5" t="str">
        <f t="shared" si="30"/>
        <v>-</v>
      </c>
      <c r="AJ64" s="5" t="str">
        <f t="shared" si="31"/>
        <v>-</v>
      </c>
    </row>
    <row r="65">
      <c r="B65" s="5">
        <f t="shared" si="41"/>
        <v>1</v>
      </c>
      <c r="C65" s="61" t="s">
        <v>108</v>
      </c>
      <c r="D65" s="76" t="s">
        <v>109</v>
      </c>
      <c r="E65" s="5">
        <f t="shared" si="42"/>
        <v>2</v>
      </c>
      <c r="F65" s="2">
        <v>49.0</v>
      </c>
      <c r="G65" s="67">
        <v>6001191.0</v>
      </c>
      <c r="H65" s="3">
        <v>2.0</v>
      </c>
      <c r="I65" s="9" t="str">
        <f t="shared" si="9"/>
        <v>ABSEN VALID</v>
      </c>
      <c r="J65" s="68" t="str">
        <f t="shared" si="23"/>
        <v>Lim Yong Xie</v>
      </c>
      <c r="K65" s="5" t="str">
        <f t="shared" si="11"/>
        <v/>
      </c>
      <c r="L65" s="5" t="str">
        <f t="shared" si="12"/>
        <v>Pink</v>
      </c>
      <c r="M65" s="5">
        <f t="shared" si="22"/>
        <v>33</v>
      </c>
      <c r="N65" s="5">
        <f t="shared" si="40"/>
        <v>2</v>
      </c>
      <c r="O65" s="2">
        <v>1.1111152E7</v>
      </c>
      <c r="P65" s="5">
        <f t="shared" si="15"/>
        <v>0</v>
      </c>
      <c r="Q65" s="78"/>
      <c r="R65" s="78"/>
      <c r="S65" s="78"/>
      <c r="T65" s="78"/>
      <c r="U65" s="79">
        <f>SUM(U60:U64)</f>
        <v>10</v>
      </c>
      <c r="V65" s="78"/>
      <c r="W65" s="78"/>
      <c r="X65" s="78"/>
      <c r="Y65" s="78"/>
      <c r="Z65" s="78"/>
      <c r="AA65" s="5" t="str">
        <f t="shared" si="6"/>
        <v>-</v>
      </c>
      <c r="AC65" s="3">
        <v>49.0</v>
      </c>
      <c r="AE65" s="5" t="str">
        <f t="shared" si="16"/>
        <v>-</v>
      </c>
      <c r="AF65" s="70" t="str">
        <f t="shared" si="27"/>
        <v>-</v>
      </c>
      <c r="AG65" s="68" t="str">
        <f t="shared" si="28"/>
        <v>-</v>
      </c>
      <c r="AH65" s="5" t="str">
        <f t="shared" si="29"/>
        <v>-</v>
      </c>
      <c r="AI65" s="5" t="str">
        <f t="shared" si="30"/>
        <v>-</v>
      </c>
      <c r="AJ65" s="5" t="str">
        <f t="shared" si="31"/>
        <v>-</v>
      </c>
    </row>
    <row r="66">
      <c r="B66" s="5">
        <f t="shared" si="41"/>
        <v>2</v>
      </c>
      <c r="C66" s="77" t="s">
        <v>110</v>
      </c>
      <c r="D66" s="76" t="s">
        <v>111</v>
      </c>
      <c r="E66" s="5">
        <f t="shared" si="42"/>
        <v>2</v>
      </c>
      <c r="F66" s="2">
        <v>50.0</v>
      </c>
      <c r="G66" s="67">
        <v>2001078.0</v>
      </c>
      <c r="H66" s="3">
        <v>2.0</v>
      </c>
      <c r="I66" s="9" t="str">
        <f t="shared" si="9"/>
        <v>ABSEN VALID</v>
      </c>
      <c r="J66" s="68" t="str">
        <f t="shared" si="23"/>
        <v>Rizal Purnali Liu</v>
      </c>
      <c r="K66" s="5" t="str">
        <f t="shared" si="11"/>
        <v/>
      </c>
      <c r="L66" s="5" t="str">
        <f t="shared" si="12"/>
        <v>Coklat</v>
      </c>
      <c r="M66" s="5">
        <f t="shared" si="22"/>
        <v>15</v>
      </c>
      <c r="N66" s="5">
        <f t="shared" si="40"/>
        <v>2</v>
      </c>
      <c r="O66" s="2">
        <v>1.1111153E7</v>
      </c>
      <c r="P66" s="5">
        <f t="shared" si="15"/>
        <v>0</v>
      </c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5" t="str">
        <f t="shared" si="6"/>
        <v>-</v>
      </c>
      <c r="AC66" s="3">
        <v>50.0</v>
      </c>
      <c r="AE66" s="5" t="str">
        <f t="shared" si="16"/>
        <v>-</v>
      </c>
      <c r="AF66" s="70" t="str">
        <f t="shared" si="27"/>
        <v>-</v>
      </c>
      <c r="AG66" s="68" t="str">
        <f t="shared" si="28"/>
        <v>-</v>
      </c>
      <c r="AH66" s="5" t="str">
        <f t="shared" si="29"/>
        <v>-</v>
      </c>
      <c r="AI66" s="5" t="str">
        <f t="shared" si="30"/>
        <v>-</v>
      </c>
      <c r="AJ66" s="5" t="str">
        <f t="shared" si="31"/>
        <v>-</v>
      </c>
    </row>
    <row r="67">
      <c r="B67" s="80">
        <f>SUM(B62:B66)</f>
        <v>9</v>
      </c>
      <c r="C67" s="9"/>
      <c r="E67" s="5"/>
      <c r="F67" s="2">
        <v>51.0</v>
      </c>
      <c r="G67" s="67">
        <v>2001079.0</v>
      </c>
      <c r="H67" s="3">
        <v>2.0</v>
      </c>
      <c r="I67" s="9" t="str">
        <f t="shared" si="9"/>
        <v>ABSEN VALID</v>
      </c>
      <c r="J67" s="68" t="str">
        <f t="shared" si="23"/>
        <v>Rusli Tanamas</v>
      </c>
      <c r="K67" s="5" t="str">
        <f t="shared" si="11"/>
        <v/>
      </c>
      <c r="L67" s="5" t="str">
        <f t="shared" si="12"/>
        <v>Coklat</v>
      </c>
      <c r="M67" s="5">
        <f t="shared" si="22"/>
        <v>15</v>
      </c>
      <c r="N67" s="5">
        <f t="shared" si="40"/>
        <v>2</v>
      </c>
      <c r="O67" s="2">
        <v>1.1111158E7</v>
      </c>
      <c r="P67" s="5">
        <f t="shared" si="15"/>
        <v>0</v>
      </c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5" t="str">
        <f t="shared" si="6"/>
        <v>-</v>
      </c>
      <c r="AC67" s="3">
        <v>51.0</v>
      </c>
      <c r="AE67" s="5" t="str">
        <f t="shared" si="16"/>
        <v>-</v>
      </c>
      <c r="AF67" s="70" t="str">
        <f t="shared" si="27"/>
        <v>-</v>
      </c>
      <c r="AG67" s="68" t="str">
        <f t="shared" si="28"/>
        <v>-</v>
      </c>
      <c r="AH67" s="5" t="str">
        <f t="shared" si="29"/>
        <v>-</v>
      </c>
      <c r="AI67" s="5" t="str">
        <f t="shared" si="30"/>
        <v>-</v>
      </c>
      <c r="AJ67" s="5" t="str">
        <f t="shared" si="31"/>
        <v>-</v>
      </c>
    </row>
    <row r="68">
      <c r="B68" s="5"/>
      <c r="C68" s="9"/>
      <c r="E68" s="5"/>
      <c r="F68" s="2">
        <v>52.0</v>
      </c>
      <c r="G68" s="67">
        <v>8001235.0</v>
      </c>
      <c r="H68" s="87">
        <v>2.0</v>
      </c>
      <c r="I68" s="9" t="str">
        <f t="shared" si="9"/>
        <v>ABSEN VALID</v>
      </c>
      <c r="J68" s="68" t="str">
        <f t="shared" si="23"/>
        <v>吳宏源 先生夫人</v>
      </c>
      <c r="K68" s="5" t="str">
        <f t="shared" si="11"/>
        <v>Ngo Alex</v>
      </c>
      <c r="L68" s="5" t="str">
        <f t="shared" si="12"/>
        <v>Merah</v>
      </c>
      <c r="M68" s="5">
        <f t="shared" si="22"/>
        <v>55</v>
      </c>
      <c r="N68" s="5">
        <f t="shared" si="40"/>
        <v>2</v>
      </c>
      <c r="O68" s="2">
        <v>1.1111172E7</v>
      </c>
      <c r="P68" s="5">
        <f t="shared" si="15"/>
        <v>0</v>
      </c>
      <c r="Q68" s="58">
        <v>2.0</v>
      </c>
      <c r="R68" s="59" t="s">
        <v>104</v>
      </c>
      <c r="S68" s="60" t="s">
        <v>105</v>
      </c>
      <c r="T68" s="60">
        <v>1001002.0</v>
      </c>
      <c r="U68" s="60">
        <v>4.0</v>
      </c>
      <c r="V68" s="60">
        <v>9.0</v>
      </c>
      <c r="W68" s="61" t="s">
        <v>35</v>
      </c>
      <c r="X68" s="62"/>
      <c r="Y68" s="60" t="s">
        <v>36</v>
      </c>
      <c r="Z68" s="63"/>
      <c r="AA68" s="5" t="str">
        <f t="shared" si="6"/>
        <v>#N/A</v>
      </c>
      <c r="AC68" s="3">
        <v>52.0</v>
      </c>
      <c r="AE68" s="5" t="str">
        <f t="shared" si="16"/>
        <v>-</v>
      </c>
      <c r="AF68" s="70" t="str">
        <f t="shared" si="27"/>
        <v>-</v>
      </c>
      <c r="AG68" s="68" t="str">
        <f t="shared" si="28"/>
        <v>-</v>
      </c>
      <c r="AH68" s="5" t="str">
        <f t="shared" si="29"/>
        <v>-</v>
      </c>
      <c r="AI68" s="5" t="str">
        <f t="shared" si="30"/>
        <v>-</v>
      </c>
      <c r="AJ68" s="5" t="str">
        <f t="shared" si="31"/>
        <v>-</v>
      </c>
    </row>
    <row r="69">
      <c r="A69" s="65">
        <v>10.0</v>
      </c>
      <c r="B69" s="5">
        <f t="shared" ref="B69:B73" si="43">IFERROR(INDEX(F$17:P$595,MATCH(TRUE,EXACT(C69,J$17:J$595),0),3),0)</f>
        <v>2</v>
      </c>
      <c r="C69" s="61" t="s">
        <v>112</v>
      </c>
      <c r="D69" s="60" t="s">
        <v>113</v>
      </c>
      <c r="E69" s="5">
        <f t="shared" ref="E69:E73" si="44">INDEX(Q$16:Z$395,MATCH(TRUE,EXACT(C69,R$16:R$395),0),5)</f>
        <v>2</v>
      </c>
      <c r="F69" s="2">
        <v>53.0</v>
      </c>
      <c r="G69" s="67">
        <v>6001175.0</v>
      </c>
      <c r="H69" s="3">
        <v>2.0</v>
      </c>
      <c r="I69" s="9" t="str">
        <f t="shared" si="9"/>
        <v>ABSEN VALID</v>
      </c>
      <c r="J69" s="68" t="str">
        <f t="shared" si="23"/>
        <v>Ferry</v>
      </c>
      <c r="K69" s="5" t="str">
        <f t="shared" si="11"/>
        <v/>
      </c>
      <c r="L69" s="5" t="str">
        <f t="shared" si="12"/>
        <v>Pink</v>
      </c>
      <c r="M69" s="5">
        <f t="shared" si="22"/>
        <v>58</v>
      </c>
      <c r="N69" s="5">
        <f t="shared" si="40"/>
        <v>2</v>
      </c>
      <c r="O69" s="2">
        <v>1.1111173E7</v>
      </c>
      <c r="P69" s="5">
        <f t="shared" si="15"/>
        <v>0</v>
      </c>
      <c r="Q69" s="58">
        <v>47.0</v>
      </c>
      <c r="R69" s="60" t="s">
        <v>106</v>
      </c>
      <c r="S69" s="60" t="s">
        <v>107</v>
      </c>
      <c r="T69" s="60">
        <v>1001047.0</v>
      </c>
      <c r="U69" s="60">
        <v>2.0</v>
      </c>
      <c r="V69" s="60">
        <v>9.0</v>
      </c>
      <c r="W69" s="61" t="s">
        <v>35</v>
      </c>
      <c r="X69" s="62"/>
      <c r="Y69" s="60" t="s">
        <v>36</v>
      </c>
      <c r="Z69" s="63"/>
      <c r="AA69" s="5" t="str">
        <f t="shared" si="6"/>
        <v>#N/A</v>
      </c>
      <c r="AC69" s="3">
        <v>53.0</v>
      </c>
      <c r="AE69" s="5" t="str">
        <f t="shared" si="16"/>
        <v>-</v>
      </c>
      <c r="AF69" s="70" t="str">
        <f t="shared" si="27"/>
        <v>-</v>
      </c>
      <c r="AG69" s="68" t="str">
        <f t="shared" si="28"/>
        <v>-</v>
      </c>
      <c r="AH69" s="5" t="str">
        <f t="shared" si="29"/>
        <v>-</v>
      </c>
      <c r="AI69" s="5" t="str">
        <f t="shared" si="30"/>
        <v>-</v>
      </c>
      <c r="AJ69" s="5" t="str">
        <f t="shared" si="31"/>
        <v>-</v>
      </c>
    </row>
    <row r="70">
      <c r="B70" s="5">
        <f t="shared" si="43"/>
        <v>2</v>
      </c>
      <c r="C70" s="61" t="s">
        <v>114</v>
      </c>
      <c r="D70" s="60" t="s">
        <v>115</v>
      </c>
      <c r="E70" s="5">
        <f t="shared" si="44"/>
        <v>2</v>
      </c>
      <c r="F70" s="2">
        <v>54.0</v>
      </c>
      <c r="G70" s="67">
        <v>8001218.0</v>
      </c>
      <c r="H70" s="3">
        <v>1.0</v>
      </c>
      <c r="I70" s="9" t="str">
        <f t="shared" si="9"/>
        <v>ABSEN VALID</v>
      </c>
      <c r="J70" s="68" t="str">
        <f t="shared" si="23"/>
        <v>Paulus Adi Hutama</v>
      </c>
      <c r="K70" s="5" t="str">
        <f t="shared" si="11"/>
        <v/>
      </c>
      <c r="L70" s="5" t="str">
        <f t="shared" si="12"/>
        <v>Merah</v>
      </c>
      <c r="M70" s="5">
        <f t="shared" si="22"/>
        <v>51</v>
      </c>
      <c r="N70" s="5">
        <f t="shared" si="40"/>
        <v>1</v>
      </c>
      <c r="O70" s="2">
        <v>1.1111166E7</v>
      </c>
      <c r="P70" s="5">
        <f t="shared" si="15"/>
        <v>0</v>
      </c>
      <c r="Q70" s="58">
        <v>48.0</v>
      </c>
      <c r="R70" s="60" t="s">
        <v>108</v>
      </c>
      <c r="S70" s="76" t="s">
        <v>109</v>
      </c>
      <c r="T70" s="60">
        <v>1001048.0</v>
      </c>
      <c r="U70" s="60">
        <v>2.0</v>
      </c>
      <c r="V70" s="60">
        <v>9.0</v>
      </c>
      <c r="W70" s="61" t="s">
        <v>35</v>
      </c>
      <c r="X70" s="62"/>
      <c r="Y70" s="60" t="s">
        <v>36</v>
      </c>
      <c r="Z70" s="63"/>
      <c r="AA70" s="5" t="str">
        <f t="shared" si="6"/>
        <v>#N/A</v>
      </c>
      <c r="AC70" s="3">
        <v>54.0</v>
      </c>
      <c r="AE70" s="5" t="str">
        <f t="shared" si="16"/>
        <v>-</v>
      </c>
      <c r="AF70" s="70" t="str">
        <f t="shared" si="27"/>
        <v>-</v>
      </c>
      <c r="AG70" s="68" t="str">
        <f t="shared" si="28"/>
        <v>-</v>
      </c>
      <c r="AH70" s="5" t="str">
        <f t="shared" si="29"/>
        <v>-</v>
      </c>
      <c r="AI70" s="5" t="str">
        <f t="shared" si="30"/>
        <v>-</v>
      </c>
      <c r="AJ70" s="5" t="str">
        <f t="shared" si="31"/>
        <v>-</v>
      </c>
    </row>
    <row r="71">
      <c r="B71" s="5">
        <f t="shared" si="43"/>
        <v>1</v>
      </c>
      <c r="C71" s="61" t="s">
        <v>116</v>
      </c>
      <c r="D71" s="60" t="s">
        <v>117</v>
      </c>
      <c r="E71" s="5">
        <f t="shared" si="44"/>
        <v>2</v>
      </c>
      <c r="F71" s="2">
        <v>55.0</v>
      </c>
      <c r="G71" s="67">
        <v>8001227.0</v>
      </c>
      <c r="H71" s="3">
        <v>1.0</v>
      </c>
      <c r="I71" s="9" t="str">
        <f t="shared" si="9"/>
        <v>ABSEN VALID</v>
      </c>
      <c r="J71" s="68" t="str">
        <f t="shared" si="23"/>
        <v>Handy NS / Ayung</v>
      </c>
      <c r="K71" s="5" t="str">
        <f t="shared" si="11"/>
        <v/>
      </c>
      <c r="L71" s="5" t="str">
        <f t="shared" si="12"/>
        <v>Merah</v>
      </c>
      <c r="M71" s="5">
        <f t="shared" si="22"/>
        <v>53</v>
      </c>
      <c r="N71" s="5">
        <f t="shared" si="40"/>
        <v>2</v>
      </c>
      <c r="O71" s="2">
        <v>1.1111237E7</v>
      </c>
      <c r="P71" s="5">
        <f t="shared" si="15"/>
        <v>1</v>
      </c>
      <c r="Q71" s="58">
        <v>64.0</v>
      </c>
      <c r="R71" s="75" t="s">
        <v>110</v>
      </c>
      <c r="S71" s="76" t="s">
        <v>111</v>
      </c>
      <c r="T71" s="60">
        <v>1001064.0</v>
      </c>
      <c r="U71" s="76">
        <v>2.0</v>
      </c>
      <c r="V71" s="76">
        <v>9.0</v>
      </c>
      <c r="W71" s="61" t="s">
        <v>35</v>
      </c>
      <c r="X71" s="62"/>
      <c r="Y71" s="60" t="s">
        <v>36</v>
      </c>
      <c r="Z71" s="63"/>
      <c r="AA71" s="5" t="str">
        <f t="shared" si="6"/>
        <v>#N/A</v>
      </c>
      <c r="AC71" s="3">
        <v>55.0</v>
      </c>
      <c r="AE71" s="5" t="str">
        <f t="shared" si="16"/>
        <v>-</v>
      </c>
      <c r="AF71" s="70" t="str">
        <f t="shared" si="27"/>
        <v>-</v>
      </c>
      <c r="AG71" s="68" t="str">
        <f t="shared" si="28"/>
        <v>-</v>
      </c>
      <c r="AH71" s="5" t="str">
        <f t="shared" si="29"/>
        <v>-</v>
      </c>
      <c r="AI71" s="5" t="str">
        <f t="shared" si="30"/>
        <v>-</v>
      </c>
      <c r="AJ71" s="5" t="str">
        <f t="shared" si="31"/>
        <v>-</v>
      </c>
    </row>
    <row r="72">
      <c r="B72" s="5">
        <f t="shared" si="43"/>
        <v>2</v>
      </c>
      <c r="C72" s="61" t="s">
        <v>118</v>
      </c>
      <c r="D72" s="60" t="s">
        <v>119</v>
      </c>
      <c r="E72" s="5">
        <f t="shared" si="44"/>
        <v>2</v>
      </c>
      <c r="F72" s="2">
        <v>56.0</v>
      </c>
      <c r="G72" s="67">
        <v>5001121.0</v>
      </c>
      <c r="H72" s="3">
        <v>2.0</v>
      </c>
      <c r="I72" s="9" t="str">
        <f t="shared" si="9"/>
        <v>ABSEN VALID</v>
      </c>
      <c r="J72" s="68" t="str">
        <f t="shared" si="23"/>
        <v>Mr. &amp; Mrs Gunadi Muksin</v>
      </c>
      <c r="K72" s="5" t="str">
        <f t="shared" si="11"/>
        <v/>
      </c>
      <c r="L72" s="5" t="str">
        <f t="shared" si="12"/>
        <v>Biru</v>
      </c>
      <c r="M72" s="5">
        <f t="shared" si="22"/>
        <v>18</v>
      </c>
      <c r="N72" s="5">
        <f t="shared" si="40"/>
        <v>2</v>
      </c>
      <c r="O72" s="2">
        <v>1.1111154E7</v>
      </c>
      <c r="P72" s="5">
        <f t="shared" si="15"/>
        <v>0</v>
      </c>
      <c r="Q72" s="78"/>
      <c r="R72" s="78"/>
      <c r="S72" s="78"/>
      <c r="T72" s="78"/>
      <c r="U72" s="79">
        <f>SUM(U68:U71)</f>
        <v>10</v>
      </c>
      <c r="V72" s="78"/>
      <c r="W72" s="78"/>
      <c r="X72" s="78"/>
      <c r="Y72" s="78"/>
      <c r="Z72" s="78"/>
      <c r="AA72" s="5" t="str">
        <f t="shared" si="6"/>
        <v>-</v>
      </c>
      <c r="AC72" s="3">
        <v>56.0</v>
      </c>
      <c r="AE72" s="5" t="str">
        <f t="shared" si="16"/>
        <v>-</v>
      </c>
      <c r="AF72" s="70" t="str">
        <f t="shared" si="27"/>
        <v>-</v>
      </c>
      <c r="AG72" s="68" t="str">
        <f t="shared" si="28"/>
        <v>-</v>
      </c>
      <c r="AH72" s="5" t="str">
        <f t="shared" si="29"/>
        <v>-</v>
      </c>
      <c r="AI72" s="5" t="str">
        <f t="shared" si="30"/>
        <v>-</v>
      </c>
      <c r="AJ72" s="5" t="str">
        <f t="shared" si="31"/>
        <v>-</v>
      </c>
    </row>
    <row r="73">
      <c r="B73" s="5">
        <f t="shared" si="43"/>
        <v>2</v>
      </c>
      <c r="C73" s="61" t="s">
        <v>120</v>
      </c>
      <c r="D73" s="60" t="s">
        <v>121</v>
      </c>
      <c r="E73" s="5">
        <f t="shared" si="44"/>
        <v>2</v>
      </c>
      <c r="F73" s="2">
        <v>57.0</v>
      </c>
      <c r="G73" s="67">
        <v>2001082.0</v>
      </c>
      <c r="H73" s="3">
        <v>2.0</v>
      </c>
      <c r="I73" s="9" t="str">
        <f t="shared" si="9"/>
        <v>ABSEN VALID</v>
      </c>
      <c r="J73" s="68" t="str">
        <f t="shared" si="23"/>
        <v>Benny Kurniawan</v>
      </c>
      <c r="K73" s="5" t="str">
        <f t="shared" si="11"/>
        <v/>
      </c>
      <c r="L73" s="5" t="str">
        <f t="shared" si="12"/>
        <v>Coklat</v>
      </c>
      <c r="M73" s="5">
        <f t="shared" si="22"/>
        <v>16</v>
      </c>
      <c r="N73" s="5">
        <f t="shared" si="40"/>
        <v>2</v>
      </c>
      <c r="O73" s="2">
        <v>1.1111102E7</v>
      </c>
      <c r="P73" s="5">
        <f t="shared" si="15"/>
        <v>0</v>
      </c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5" t="str">
        <f t="shared" si="6"/>
        <v>-</v>
      </c>
      <c r="AC73" s="3">
        <v>57.0</v>
      </c>
      <c r="AE73" s="5" t="str">
        <f t="shared" si="16"/>
        <v>-</v>
      </c>
      <c r="AF73" s="70" t="str">
        <f t="shared" si="27"/>
        <v>-</v>
      </c>
      <c r="AG73" s="68" t="str">
        <f t="shared" si="28"/>
        <v>-</v>
      </c>
      <c r="AH73" s="5" t="str">
        <f t="shared" si="29"/>
        <v>-</v>
      </c>
      <c r="AI73" s="5" t="str">
        <f t="shared" si="30"/>
        <v>-</v>
      </c>
      <c r="AJ73" s="5" t="str">
        <f t="shared" si="31"/>
        <v>-</v>
      </c>
    </row>
    <row r="74">
      <c r="B74" s="80">
        <f>SUM(B69:B73)</f>
        <v>9</v>
      </c>
      <c r="C74" s="9"/>
      <c r="E74" s="5"/>
      <c r="F74" s="2">
        <v>58.0</v>
      </c>
      <c r="G74" s="67">
        <v>9001096.0</v>
      </c>
      <c r="H74" s="3">
        <v>1.0</v>
      </c>
      <c r="I74" s="9" t="str">
        <f t="shared" si="9"/>
        <v>ABSEN VALID</v>
      </c>
      <c r="J74" s="68" t="str">
        <f t="shared" si="23"/>
        <v>Selvi</v>
      </c>
      <c r="K74" s="5" t="str">
        <f t="shared" si="11"/>
        <v/>
      </c>
      <c r="L74" s="5" t="str">
        <f t="shared" si="12"/>
        <v>Oranye</v>
      </c>
      <c r="M74" s="5">
        <f t="shared" si="22"/>
        <v>35</v>
      </c>
      <c r="N74" s="5">
        <f t="shared" si="40"/>
        <v>1</v>
      </c>
      <c r="O74" s="2">
        <v>1.111117E7</v>
      </c>
      <c r="P74" s="5">
        <f t="shared" si="15"/>
        <v>0</v>
      </c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5" t="str">
        <f t="shared" si="6"/>
        <v>-</v>
      </c>
      <c r="AC74" s="3">
        <v>58.0</v>
      </c>
      <c r="AE74" s="5" t="str">
        <f t="shared" si="16"/>
        <v>-</v>
      </c>
      <c r="AF74" s="70" t="str">
        <f t="shared" si="27"/>
        <v>-</v>
      </c>
      <c r="AG74" s="68" t="str">
        <f t="shared" si="28"/>
        <v>-</v>
      </c>
      <c r="AH74" s="5" t="str">
        <f t="shared" si="29"/>
        <v>-</v>
      </c>
      <c r="AI74" s="5" t="str">
        <f t="shared" si="30"/>
        <v>-</v>
      </c>
      <c r="AJ74" s="5" t="str">
        <f t="shared" si="31"/>
        <v>-</v>
      </c>
    </row>
    <row r="75">
      <c r="B75" s="5"/>
      <c r="C75" s="9"/>
      <c r="E75" s="5"/>
      <c r="F75" s="2">
        <v>59.0</v>
      </c>
      <c r="G75" s="67">
        <v>9001100.0</v>
      </c>
      <c r="H75" s="3">
        <v>1.0</v>
      </c>
      <c r="I75" s="9" t="str">
        <f t="shared" si="9"/>
        <v>ABSEN VALID</v>
      </c>
      <c r="J75" s="68" t="str">
        <f t="shared" si="23"/>
        <v>Niki Winarto</v>
      </c>
      <c r="K75" s="5" t="str">
        <f t="shared" si="11"/>
        <v/>
      </c>
      <c r="L75" s="5" t="str">
        <f t="shared" si="12"/>
        <v>Oranye</v>
      </c>
      <c r="M75" s="5">
        <f t="shared" si="22"/>
        <v>35</v>
      </c>
      <c r="N75" s="5">
        <f t="shared" si="40"/>
        <v>1</v>
      </c>
      <c r="O75" s="2">
        <v>1.1111197E7</v>
      </c>
      <c r="P75" s="5">
        <f t="shared" si="15"/>
        <v>0</v>
      </c>
      <c r="Q75" s="58">
        <v>57.0</v>
      </c>
      <c r="R75" s="60" t="s">
        <v>112</v>
      </c>
      <c r="S75" s="60" t="s">
        <v>113</v>
      </c>
      <c r="T75" s="60">
        <v>1001057.0</v>
      </c>
      <c r="U75" s="60">
        <v>2.0</v>
      </c>
      <c r="V75" s="60">
        <v>10.0</v>
      </c>
      <c r="W75" s="61" t="s">
        <v>35</v>
      </c>
      <c r="X75" s="62"/>
      <c r="Y75" s="60" t="s">
        <v>36</v>
      </c>
      <c r="Z75" s="63"/>
      <c r="AA75" s="5" t="str">
        <f t="shared" si="6"/>
        <v>#N/A</v>
      </c>
      <c r="AC75" s="3">
        <v>59.0</v>
      </c>
      <c r="AE75" s="5" t="str">
        <f t="shared" si="16"/>
        <v>-</v>
      </c>
      <c r="AF75" s="70" t="str">
        <f t="shared" si="27"/>
        <v>-</v>
      </c>
      <c r="AG75" s="68" t="str">
        <f t="shared" si="28"/>
        <v>-</v>
      </c>
      <c r="AH75" s="5" t="str">
        <f t="shared" si="29"/>
        <v>-</v>
      </c>
      <c r="AI75" s="5" t="str">
        <f t="shared" si="30"/>
        <v>-</v>
      </c>
      <c r="AJ75" s="5" t="str">
        <f t="shared" si="31"/>
        <v>-</v>
      </c>
    </row>
    <row r="76">
      <c r="A76" s="65">
        <v>11.0</v>
      </c>
      <c r="B76" s="5">
        <f t="shared" ref="B76:B79" si="45">IFERROR(INDEX(F$17:P$595,MATCH(TRUE,EXACT(C76,J$17:J$595),0),3),0)</f>
        <v>2</v>
      </c>
      <c r="C76" s="77" t="s">
        <v>122</v>
      </c>
      <c r="D76" s="76" t="s">
        <v>123</v>
      </c>
      <c r="E76" s="5">
        <f t="shared" ref="E76:E79" si="46">INDEX(Q$16:Z$395,MATCH(TRUE,EXACT(C76,R$16:R$395),0),5)</f>
        <v>2</v>
      </c>
      <c r="F76" s="2">
        <v>60.0</v>
      </c>
      <c r="G76" s="67">
        <v>5001134.0</v>
      </c>
      <c r="H76" s="3">
        <v>2.0</v>
      </c>
      <c r="I76" s="9" t="str">
        <f t="shared" si="9"/>
        <v>ABSEN VALID</v>
      </c>
      <c r="J76" s="68" t="str">
        <f t="shared" si="23"/>
        <v>Carolina Saputra, S.KG</v>
      </c>
      <c r="K76" s="5" t="str">
        <f t="shared" si="11"/>
        <v/>
      </c>
      <c r="L76" s="5" t="str">
        <f t="shared" si="12"/>
        <v>Ungu</v>
      </c>
      <c r="M76" s="5">
        <f t="shared" si="22"/>
        <v>56</v>
      </c>
      <c r="N76" s="5">
        <f t="shared" si="40"/>
        <v>2</v>
      </c>
      <c r="O76" s="2">
        <v>1.1111077E7</v>
      </c>
      <c r="P76" s="5">
        <f t="shared" si="15"/>
        <v>0</v>
      </c>
      <c r="Q76" s="58">
        <v>58.0</v>
      </c>
      <c r="R76" s="60" t="s">
        <v>114</v>
      </c>
      <c r="S76" s="60" t="s">
        <v>115</v>
      </c>
      <c r="T76" s="60">
        <v>1001058.0</v>
      </c>
      <c r="U76" s="60">
        <v>2.0</v>
      </c>
      <c r="V76" s="60">
        <v>10.0</v>
      </c>
      <c r="W76" s="61" t="s">
        <v>35</v>
      </c>
      <c r="X76" s="62"/>
      <c r="Y76" s="60" t="s">
        <v>36</v>
      </c>
      <c r="Z76" s="63"/>
      <c r="AA76" s="5" t="str">
        <f t="shared" si="6"/>
        <v>#N/A</v>
      </c>
      <c r="AC76" s="3">
        <v>60.0</v>
      </c>
      <c r="AE76" s="5" t="str">
        <f t="shared" si="16"/>
        <v>-</v>
      </c>
      <c r="AF76" s="70" t="str">
        <f t="shared" si="27"/>
        <v>-</v>
      </c>
      <c r="AG76" s="68" t="str">
        <f t="shared" si="28"/>
        <v>-</v>
      </c>
      <c r="AH76" s="5" t="str">
        <f t="shared" si="29"/>
        <v>-</v>
      </c>
      <c r="AI76" s="5" t="str">
        <f t="shared" si="30"/>
        <v>-</v>
      </c>
      <c r="AJ76" s="5" t="str">
        <f t="shared" si="31"/>
        <v>-</v>
      </c>
    </row>
    <row r="77">
      <c r="B77" s="5">
        <f t="shared" si="45"/>
        <v>3</v>
      </c>
      <c r="C77" s="84" t="s">
        <v>124</v>
      </c>
      <c r="D77" s="62"/>
      <c r="E77" s="5">
        <f t="shared" si="46"/>
        <v>4</v>
      </c>
      <c r="F77" s="2">
        <v>61.0</v>
      </c>
      <c r="G77" s="67">
        <v>1001055.0</v>
      </c>
      <c r="H77" s="3">
        <v>2.0</v>
      </c>
      <c r="I77" s="9" t="str">
        <f t="shared" si="9"/>
        <v>ABSEN VALID</v>
      </c>
      <c r="J77" s="68" t="str">
        <f t="shared" si="23"/>
        <v>Mr. &amp; Mrs.Kuswandi Aman</v>
      </c>
      <c r="K77" s="5" t="str">
        <f t="shared" si="11"/>
        <v>Wei Wei</v>
      </c>
      <c r="L77" s="5" t="str">
        <f t="shared" si="12"/>
        <v>Kuning</v>
      </c>
      <c r="M77" s="5">
        <f t="shared" si="22"/>
        <v>8</v>
      </c>
      <c r="N77" s="5">
        <f t="shared" si="40"/>
        <v>2</v>
      </c>
      <c r="O77" s="2">
        <v>1.1111194E7</v>
      </c>
      <c r="P77" s="5">
        <f t="shared" si="15"/>
        <v>0</v>
      </c>
      <c r="Q77" s="58">
        <v>59.0</v>
      </c>
      <c r="R77" s="60" t="s">
        <v>116</v>
      </c>
      <c r="S77" s="60" t="s">
        <v>117</v>
      </c>
      <c r="T77" s="60">
        <v>1001059.0</v>
      </c>
      <c r="U77" s="60">
        <v>2.0</v>
      </c>
      <c r="V77" s="60">
        <v>10.0</v>
      </c>
      <c r="W77" s="61" t="s">
        <v>35</v>
      </c>
      <c r="X77" s="62"/>
      <c r="Y77" s="60" t="s">
        <v>36</v>
      </c>
      <c r="Z77" s="63"/>
      <c r="AA77" s="5" t="str">
        <f t="shared" si="6"/>
        <v>#N/A</v>
      </c>
      <c r="AC77" s="3">
        <v>61.0</v>
      </c>
      <c r="AE77" s="5" t="str">
        <f t="shared" si="16"/>
        <v>-</v>
      </c>
      <c r="AF77" s="70" t="str">
        <f t="shared" si="27"/>
        <v>-</v>
      </c>
      <c r="AG77" s="68" t="str">
        <f t="shared" si="28"/>
        <v>-</v>
      </c>
      <c r="AH77" s="5" t="str">
        <f t="shared" si="29"/>
        <v>-</v>
      </c>
      <c r="AI77" s="5" t="str">
        <f t="shared" si="30"/>
        <v>-</v>
      </c>
      <c r="AJ77" s="5" t="str">
        <f t="shared" si="31"/>
        <v>-</v>
      </c>
    </row>
    <row r="78">
      <c r="B78" s="5">
        <f t="shared" si="45"/>
        <v>2</v>
      </c>
      <c r="C78" s="84" t="s">
        <v>125</v>
      </c>
      <c r="D78" s="62"/>
      <c r="E78" s="5">
        <f t="shared" si="46"/>
        <v>2</v>
      </c>
      <c r="F78" s="2">
        <v>62.0</v>
      </c>
      <c r="G78" s="67">
        <v>2001074.0</v>
      </c>
      <c r="H78" s="3">
        <v>2.0</v>
      </c>
      <c r="I78" s="9" t="str">
        <f t="shared" si="9"/>
        <v>ABSEN VALID</v>
      </c>
      <c r="J78" s="68" t="str">
        <f t="shared" si="23"/>
        <v>Arfan Saputra</v>
      </c>
      <c r="K78" s="5" t="str">
        <f t="shared" si="11"/>
        <v/>
      </c>
      <c r="L78" s="5" t="str">
        <f t="shared" si="12"/>
        <v>Coklat</v>
      </c>
      <c r="M78" s="5">
        <f t="shared" si="22"/>
        <v>13</v>
      </c>
      <c r="N78" s="5">
        <f t="shared" si="40"/>
        <v>2</v>
      </c>
      <c r="O78" s="2"/>
      <c r="P78" s="5">
        <f t="shared" si="15"/>
        <v>0</v>
      </c>
      <c r="Q78" s="58">
        <v>60.0</v>
      </c>
      <c r="R78" s="60" t="s">
        <v>118</v>
      </c>
      <c r="S78" s="60" t="s">
        <v>119</v>
      </c>
      <c r="T78" s="60">
        <v>1001060.0</v>
      </c>
      <c r="U78" s="60">
        <v>2.0</v>
      </c>
      <c r="V78" s="60">
        <v>10.0</v>
      </c>
      <c r="W78" s="61" t="s">
        <v>35</v>
      </c>
      <c r="X78" s="62"/>
      <c r="Y78" s="60" t="s">
        <v>36</v>
      </c>
      <c r="Z78" s="63"/>
      <c r="AA78" s="5" t="str">
        <f t="shared" si="6"/>
        <v>#N/A</v>
      </c>
      <c r="AC78" s="3">
        <v>62.0</v>
      </c>
      <c r="AE78" s="5" t="str">
        <f t="shared" si="16"/>
        <v>-</v>
      </c>
      <c r="AF78" s="70" t="str">
        <f t="shared" si="27"/>
        <v>-</v>
      </c>
      <c r="AG78" s="68" t="str">
        <f t="shared" si="28"/>
        <v>-</v>
      </c>
      <c r="AH78" s="5" t="str">
        <f t="shared" si="29"/>
        <v>-</v>
      </c>
      <c r="AI78" s="5" t="str">
        <f t="shared" si="30"/>
        <v>-</v>
      </c>
      <c r="AJ78" s="5" t="str">
        <f t="shared" si="31"/>
        <v>-</v>
      </c>
    </row>
    <row r="79">
      <c r="B79" s="5">
        <f t="shared" si="45"/>
        <v>2</v>
      </c>
      <c r="C79" s="77" t="s">
        <v>126</v>
      </c>
      <c r="D79" s="76" t="s">
        <v>127</v>
      </c>
      <c r="E79" s="5">
        <f t="shared" si="46"/>
        <v>2</v>
      </c>
      <c r="F79" s="2">
        <v>63.0</v>
      </c>
      <c r="G79" s="67">
        <v>2001073.0</v>
      </c>
      <c r="H79" s="3">
        <v>2.0</v>
      </c>
      <c r="I79" s="9" t="str">
        <f t="shared" si="9"/>
        <v>ABSEN VALID</v>
      </c>
      <c r="J79" s="68" t="str">
        <f t="shared" si="23"/>
        <v>Kang Tju Fu</v>
      </c>
      <c r="K79" s="5" t="str">
        <f t="shared" si="11"/>
        <v/>
      </c>
      <c r="L79" s="5" t="str">
        <f t="shared" si="12"/>
        <v>Coklat</v>
      </c>
      <c r="M79" s="5">
        <f t="shared" si="22"/>
        <v>13</v>
      </c>
      <c r="N79" s="5">
        <f t="shared" si="40"/>
        <v>2</v>
      </c>
      <c r="O79" s="2"/>
      <c r="P79" s="5">
        <f t="shared" si="15"/>
        <v>0</v>
      </c>
      <c r="Q79" s="58">
        <v>61.0</v>
      </c>
      <c r="R79" s="60" t="s">
        <v>120</v>
      </c>
      <c r="S79" s="60" t="s">
        <v>121</v>
      </c>
      <c r="T79" s="60">
        <v>1001061.0</v>
      </c>
      <c r="U79" s="60">
        <v>2.0</v>
      </c>
      <c r="V79" s="60">
        <v>10.0</v>
      </c>
      <c r="W79" s="61" t="s">
        <v>35</v>
      </c>
      <c r="X79" s="62"/>
      <c r="Y79" s="60" t="s">
        <v>36</v>
      </c>
      <c r="Z79" s="63"/>
      <c r="AA79" s="5" t="str">
        <f t="shared" si="6"/>
        <v>#N/A</v>
      </c>
      <c r="AC79" s="3">
        <v>63.0</v>
      </c>
      <c r="AE79" s="5" t="str">
        <f t="shared" si="16"/>
        <v>-</v>
      </c>
      <c r="AF79" s="70" t="str">
        <f t="shared" si="27"/>
        <v>-</v>
      </c>
      <c r="AG79" s="68" t="str">
        <f t="shared" si="28"/>
        <v>-</v>
      </c>
      <c r="AH79" s="5" t="str">
        <f t="shared" si="29"/>
        <v>-</v>
      </c>
      <c r="AI79" s="5" t="str">
        <f t="shared" si="30"/>
        <v>-</v>
      </c>
      <c r="AJ79" s="5" t="str">
        <f t="shared" si="31"/>
        <v>-</v>
      </c>
    </row>
    <row r="80">
      <c r="B80" s="80">
        <f>SUM(B75:B79)</f>
        <v>9</v>
      </c>
      <c r="C80" s="9"/>
      <c r="E80" s="5"/>
      <c r="F80" s="2">
        <v>64.0</v>
      </c>
      <c r="G80" s="67">
        <v>1001038.0</v>
      </c>
      <c r="H80" s="3">
        <v>2.0</v>
      </c>
      <c r="I80" s="9" t="str">
        <f t="shared" si="9"/>
        <v>ABSEN VALID</v>
      </c>
      <c r="J80" s="68" t="str">
        <f t="shared" si="23"/>
        <v>徐 傑 表弟 表弟夫</v>
      </c>
      <c r="K80" s="5" t="str">
        <f t="shared" si="11"/>
        <v>Yang Yang</v>
      </c>
      <c r="L80" s="5" t="str">
        <f t="shared" si="12"/>
        <v>Kuning</v>
      </c>
      <c r="M80" s="5">
        <f t="shared" si="22"/>
        <v>7</v>
      </c>
      <c r="N80" s="5">
        <f t="shared" si="40"/>
        <v>2</v>
      </c>
      <c r="O80" s="2"/>
      <c r="P80" s="5">
        <f t="shared" si="15"/>
        <v>0</v>
      </c>
      <c r="Q80" s="78"/>
      <c r="R80" s="78"/>
      <c r="S80" s="78"/>
      <c r="T80" s="78"/>
      <c r="U80" s="78">
        <f>SUM(U75:U79)</f>
        <v>10</v>
      </c>
      <c r="V80" s="78"/>
      <c r="W80" s="78"/>
      <c r="X80" s="78"/>
      <c r="Y80" s="78"/>
      <c r="Z80" s="78"/>
      <c r="AA80" s="5" t="str">
        <f t="shared" si="6"/>
        <v>-</v>
      </c>
      <c r="AC80" s="3">
        <v>64.0</v>
      </c>
      <c r="AE80" s="5" t="str">
        <f t="shared" si="16"/>
        <v>-</v>
      </c>
      <c r="AF80" s="70" t="str">
        <f t="shared" si="27"/>
        <v>-</v>
      </c>
      <c r="AG80" s="68" t="str">
        <f t="shared" si="28"/>
        <v>-</v>
      </c>
      <c r="AH80" s="5" t="str">
        <f t="shared" si="29"/>
        <v>-</v>
      </c>
      <c r="AI80" s="5" t="str">
        <f t="shared" si="30"/>
        <v>-</v>
      </c>
      <c r="AJ80" s="5" t="str">
        <f t="shared" si="31"/>
        <v>-</v>
      </c>
    </row>
    <row r="81">
      <c r="B81" s="5"/>
      <c r="C81" s="9"/>
      <c r="E81" s="5"/>
      <c r="F81" s="2">
        <v>65.0</v>
      </c>
      <c r="G81" s="67">
        <v>1001058.0</v>
      </c>
      <c r="H81" s="3">
        <v>2.0</v>
      </c>
      <c r="I81" s="9" t="str">
        <f t="shared" si="9"/>
        <v>ABSEN VALID</v>
      </c>
      <c r="J81" s="68" t="str">
        <f t="shared" si="23"/>
        <v>王光瑞 先生夫人</v>
      </c>
      <c r="K81" s="5" t="str">
        <f t="shared" si="11"/>
        <v>Kong Swei</v>
      </c>
      <c r="L81" s="5" t="str">
        <f t="shared" si="12"/>
        <v>Kuning</v>
      </c>
      <c r="M81" s="5">
        <f t="shared" si="22"/>
        <v>10</v>
      </c>
      <c r="N81" s="5">
        <f t="shared" si="40"/>
        <v>2</v>
      </c>
      <c r="O81" s="2">
        <v>1.1111223E7</v>
      </c>
      <c r="P81" s="5">
        <f t="shared" si="15"/>
        <v>0</v>
      </c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5" t="str">
        <f t="shared" si="6"/>
        <v>-</v>
      </c>
      <c r="AC81" s="3">
        <v>65.0</v>
      </c>
      <c r="AE81" s="5" t="str">
        <f t="shared" si="16"/>
        <v>-</v>
      </c>
      <c r="AF81" s="70" t="str">
        <f t="shared" si="27"/>
        <v>-</v>
      </c>
      <c r="AG81" s="68" t="str">
        <f t="shared" si="28"/>
        <v>-</v>
      </c>
      <c r="AH81" s="5" t="str">
        <f t="shared" si="29"/>
        <v>-</v>
      </c>
      <c r="AI81" s="5" t="str">
        <f t="shared" si="30"/>
        <v>-</v>
      </c>
      <c r="AJ81" s="5" t="str">
        <f t="shared" si="31"/>
        <v>-</v>
      </c>
    </row>
    <row r="82">
      <c r="A82" s="65">
        <v>12.0</v>
      </c>
      <c r="B82" s="5">
        <f t="shared" ref="B82:B86" si="47">IFERROR(INDEX(F$17:P$595,MATCH(TRUE,EXACT(C82,J$17:J$595),0),3),0)</f>
        <v>0</v>
      </c>
      <c r="C82" s="88" t="s">
        <v>128</v>
      </c>
      <c r="D82" s="89"/>
      <c r="E82" s="5">
        <f t="shared" ref="E82:E86" si="48">INDEX(Q$16:Z$395,MATCH(TRUE,EXACT(C82,R$16:R$395),0),5)</f>
        <v>2</v>
      </c>
      <c r="F82" s="2">
        <v>66.0</v>
      </c>
      <c r="G82" s="67">
        <v>8001216.0</v>
      </c>
      <c r="H82" s="3">
        <v>2.0</v>
      </c>
      <c r="I82" s="9" t="str">
        <f t="shared" si="9"/>
        <v>ABSEN VALID</v>
      </c>
      <c r="J82" s="68" t="str">
        <f t="shared" si="23"/>
        <v>Lim Chung Lai</v>
      </c>
      <c r="K82" s="5" t="str">
        <f t="shared" si="11"/>
        <v/>
      </c>
      <c r="L82" s="5" t="str">
        <f t="shared" si="12"/>
        <v>Merah</v>
      </c>
      <c r="M82" s="5">
        <f t="shared" si="22"/>
        <v>51</v>
      </c>
      <c r="N82" s="5">
        <f t="shared" si="40"/>
        <v>2</v>
      </c>
      <c r="O82" s="2">
        <v>1.1111131E7</v>
      </c>
      <c r="P82" s="5">
        <f t="shared" si="15"/>
        <v>0</v>
      </c>
      <c r="Q82" s="82"/>
      <c r="R82" s="90" t="s">
        <v>125</v>
      </c>
      <c r="S82" s="91"/>
      <c r="T82" s="92">
        <v>1001247.0</v>
      </c>
      <c r="U82" s="92">
        <v>2.0</v>
      </c>
      <c r="V82" s="92">
        <v>11.0</v>
      </c>
      <c r="W82" s="93" t="s">
        <v>35</v>
      </c>
      <c r="X82" s="91"/>
      <c r="Y82" s="93" t="s">
        <v>36</v>
      </c>
      <c r="Z82" s="94"/>
      <c r="AA82" s="5" t="str">
        <f t="shared" si="6"/>
        <v>#N/A</v>
      </c>
      <c r="AC82" s="3">
        <v>66.0</v>
      </c>
      <c r="AE82" s="5" t="str">
        <f t="shared" si="16"/>
        <v>-</v>
      </c>
      <c r="AF82" s="70" t="str">
        <f t="shared" si="27"/>
        <v>-</v>
      </c>
      <c r="AG82" s="68" t="str">
        <f t="shared" si="28"/>
        <v>-</v>
      </c>
      <c r="AH82" s="5" t="str">
        <f t="shared" si="29"/>
        <v>-</v>
      </c>
      <c r="AI82" s="5" t="str">
        <f t="shared" si="30"/>
        <v>-</v>
      </c>
      <c r="AJ82" s="5" t="str">
        <f t="shared" si="31"/>
        <v>-</v>
      </c>
    </row>
    <row r="83">
      <c r="B83" s="5">
        <f t="shared" si="47"/>
        <v>0</v>
      </c>
      <c r="C83" s="88" t="s">
        <v>129</v>
      </c>
      <c r="D83" s="95"/>
      <c r="E83" s="5">
        <f t="shared" si="48"/>
        <v>2</v>
      </c>
      <c r="F83" s="2">
        <v>67.0</v>
      </c>
      <c r="G83" s="67">
        <v>8001219.0</v>
      </c>
      <c r="H83" s="3">
        <v>2.0</v>
      </c>
      <c r="I83" s="9" t="str">
        <f t="shared" si="9"/>
        <v>ABSEN VALID</v>
      </c>
      <c r="J83" s="68" t="str">
        <f t="shared" si="23"/>
        <v>Acung (P.O.P)</v>
      </c>
      <c r="K83" s="5" t="str">
        <f t="shared" si="11"/>
        <v/>
      </c>
      <c r="L83" s="5" t="str">
        <f t="shared" si="12"/>
        <v>Merah</v>
      </c>
      <c r="M83" s="5">
        <f t="shared" si="22"/>
        <v>51</v>
      </c>
      <c r="N83" s="5">
        <f t="shared" si="40"/>
        <v>2</v>
      </c>
      <c r="O83" s="2">
        <v>1.1111191E7</v>
      </c>
      <c r="P83" s="5">
        <f t="shared" si="15"/>
        <v>0</v>
      </c>
      <c r="Q83" s="74">
        <v>245.0</v>
      </c>
      <c r="R83" s="75" t="s">
        <v>122</v>
      </c>
      <c r="S83" s="76" t="s">
        <v>123</v>
      </c>
      <c r="T83" s="76">
        <v>1001245.0</v>
      </c>
      <c r="U83" s="76">
        <v>2.0</v>
      </c>
      <c r="V83" s="76">
        <v>11.0</v>
      </c>
      <c r="W83" s="60" t="s">
        <v>35</v>
      </c>
      <c r="X83" s="62"/>
      <c r="Y83" s="60" t="s">
        <v>36</v>
      </c>
      <c r="Z83" s="63"/>
      <c r="AA83" s="5" t="str">
        <f t="shared" si="6"/>
        <v>#N/A</v>
      </c>
      <c r="AC83" s="3">
        <v>67.0</v>
      </c>
      <c r="AE83" s="5" t="str">
        <f t="shared" si="16"/>
        <v>-</v>
      </c>
      <c r="AF83" s="70" t="str">
        <f t="shared" si="27"/>
        <v>-</v>
      </c>
      <c r="AG83" s="68" t="str">
        <f t="shared" si="28"/>
        <v>-</v>
      </c>
      <c r="AH83" s="5" t="str">
        <f t="shared" si="29"/>
        <v>-</v>
      </c>
      <c r="AI83" s="5" t="str">
        <f t="shared" si="30"/>
        <v>-</v>
      </c>
      <c r="AJ83" s="5" t="str">
        <f t="shared" si="31"/>
        <v>-</v>
      </c>
    </row>
    <row r="84">
      <c r="B84" s="5">
        <f t="shared" si="47"/>
        <v>2</v>
      </c>
      <c r="C84" s="88" t="s">
        <v>130</v>
      </c>
      <c r="D84" s="95"/>
      <c r="E84" s="5">
        <f t="shared" si="48"/>
        <v>2</v>
      </c>
      <c r="F84" s="2">
        <v>68.0</v>
      </c>
      <c r="G84" s="67">
        <v>8001206.0</v>
      </c>
      <c r="H84" s="3">
        <v>2.0</v>
      </c>
      <c r="I84" s="9" t="str">
        <f t="shared" si="9"/>
        <v>ABSEN VALID</v>
      </c>
      <c r="J84" s="68" t="str">
        <f t="shared" si="23"/>
        <v>林秉生 先生夫人</v>
      </c>
      <c r="K84" s="5" t="str">
        <f t="shared" si="11"/>
        <v>Zacharius Sylviano</v>
      </c>
      <c r="L84" s="5" t="str">
        <f t="shared" si="12"/>
        <v>Merah</v>
      </c>
      <c r="M84" s="5">
        <f t="shared" si="22"/>
        <v>39</v>
      </c>
      <c r="N84" s="5">
        <f t="shared" si="40"/>
        <v>2</v>
      </c>
      <c r="O84" s="2">
        <v>1.111108E7</v>
      </c>
      <c r="P84" s="5">
        <f t="shared" si="15"/>
        <v>0</v>
      </c>
      <c r="Q84" s="74">
        <v>246.0</v>
      </c>
      <c r="R84" s="76" t="s">
        <v>124</v>
      </c>
      <c r="S84" s="62"/>
      <c r="T84" s="76">
        <v>1001246.0</v>
      </c>
      <c r="U84" s="76">
        <v>4.0</v>
      </c>
      <c r="V84" s="76">
        <v>11.0</v>
      </c>
      <c r="W84" s="60" t="s">
        <v>35</v>
      </c>
      <c r="X84" s="62"/>
      <c r="Y84" s="60" t="s">
        <v>36</v>
      </c>
      <c r="Z84" s="63"/>
      <c r="AA84" s="5" t="str">
        <f t="shared" si="6"/>
        <v>#N/A</v>
      </c>
      <c r="AC84" s="3">
        <v>68.0</v>
      </c>
      <c r="AE84" s="5" t="str">
        <f t="shared" si="16"/>
        <v>-</v>
      </c>
      <c r="AF84" s="70" t="str">
        <f t="shared" si="27"/>
        <v>-</v>
      </c>
      <c r="AG84" s="68" t="str">
        <f t="shared" si="28"/>
        <v>-</v>
      </c>
      <c r="AH84" s="5" t="str">
        <f t="shared" si="29"/>
        <v>-</v>
      </c>
      <c r="AI84" s="5" t="str">
        <f t="shared" si="30"/>
        <v>-</v>
      </c>
      <c r="AJ84" s="5" t="str">
        <f t="shared" si="31"/>
        <v>-</v>
      </c>
    </row>
    <row r="85">
      <c r="B85" s="5">
        <f t="shared" si="47"/>
        <v>2</v>
      </c>
      <c r="C85" s="88" t="s">
        <v>131</v>
      </c>
      <c r="D85" s="95"/>
      <c r="E85" s="5">
        <f t="shared" si="48"/>
        <v>2</v>
      </c>
      <c r="F85" s="2">
        <v>69.0</v>
      </c>
      <c r="G85" s="67">
        <v>2001089.0</v>
      </c>
      <c r="H85" s="3">
        <v>2.0</v>
      </c>
      <c r="I85" s="9" t="str">
        <f t="shared" si="9"/>
        <v>ABSEN VALID</v>
      </c>
      <c r="J85" s="68" t="str">
        <f t="shared" si="23"/>
        <v>Tjia Pin Lie</v>
      </c>
      <c r="K85" s="5" t="str">
        <f t="shared" si="11"/>
        <v/>
      </c>
      <c r="L85" s="5" t="str">
        <f t="shared" si="12"/>
        <v>Coklat</v>
      </c>
      <c r="M85" s="5">
        <f t="shared" si="22"/>
        <v>17</v>
      </c>
      <c r="N85" s="5">
        <f t="shared" si="40"/>
        <v>2</v>
      </c>
      <c r="O85" s="2">
        <v>1.1111188E7</v>
      </c>
      <c r="P85" s="5">
        <f t="shared" si="15"/>
        <v>0</v>
      </c>
      <c r="Q85" s="74">
        <v>247.0</v>
      </c>
      <c r="R85" s="76" t="s">
        <v>125</v>
      </c>
      <c r="S85" s="62"/>
      <c r="T85" s="96">
        <v>8001247.0</v>
      </c>
      <c r="U85" s="76">
        <v>2.0</v>
      </c>
      <c r="V85" s="76">
        <v>11.0</v>
      </c>
      <c r="W85" s="60" t="s">
        <v>35</v>
      </c>
      <c r="X85" s="62"/>
      <c r="Y85" s="60" t="s">
        <v>36</v>
      </c>
      <c r="Z85" s="63"/>
      <c r="AA85" s="5" t="str">
        <f t="shared" si="6"/>
        <v>#N/A</v>
      </c>
      <c r="AC85" s="3">
        <v>69.0</v>
      </c>
      <c r="AE85" s="5" t="str">
        <f t="shared" si="16"/>
        <v>-</v>
      </c>
      <c r="AF85" s="70" t="str">
        <f t="shared" si="27"/>
        <v>-</v>
      </c>
      <c r="AG85" s="68" t="str">
        <f t="shared" si="28"/>
        <v>-</v>
      </c>
      <c r="AH85" s="5" t="str">
        <f t="shared" si="29"/>
        <v>-</v>
      </c>
      <c r="AI85" s="5" t="str">
        <f t="shared" si="30"/>
        <v>-</v>
      </c>
      <c r="AJ85" s="5" t="str">
        <f t="shared" si="31"/>
        <v>-</v>
      </c>
    </row>
    <row r="86">
      <c r="B86" s="5">
        <f t="shared" si="47"/>
        <v>2</v>
      </c>
      <c r="C86" s="88" t="s">
        <v>132</v>
      </c>
      <c r="D86" s="95"/>
      <c r="E86" s="5">
        <f t="shared" si="48"/>
        <v>2</v>
      </c>
      <c r="F86" s="2">
        <v>70.0</v>
      </c>
      <c r="G86" s="67">
        <v>6001180.0</v>
      </c>
      <c r="H86" s="3">
        <v>2.0</v>
      </c>
      <c r="I86" s="9" t="str">
        <f t="shared" si="9"/>
        <v>ABSEN VALID</v>
      </c>
      <c r="J86" s="68" t="str">
        <f t="shared" si="23"/>
        <v>Tjung Miauw Han</v>
      </c>
      <c r="K86" s="5" t="str">
        <f t="shared" si="11"/>
        <v/>
      </c>
      <c r="L86" s="5" t="str">
        <f t="shared" si="12"/>
        <v>Pink</v>
      </c>
      <c r="M86" s="5">
        <f t="shared" si="22"/>
        <v>28</v>
      </c>
      <c r="N86" s="5">
        <f t="shared" si="40"/>
        <v>2</v>
      </c>
      <c r="O86" s="2">
        <v>1.1111116E7</v>
      </c>
      <c r="P86" s="5">
        <f t="shared" si="15"/>
        <v>0</v>
      </c>
      <c r="Q86" s="74">
        <v>232.0</v>
      </c>
      <c r="R86" s="75" t="s">
        <v>126</v>
      </c>
      <c r="S86" s="76" t="s">
        <v>127</v>
      </c>
      <c r="T86" s="76">
        <v>1001232.0</v>
      </c>
      <c r="U86" s="76">
        <v>2.0</v>
      </c>
      <c r="V86" s="76">
        <v>11.0</v>
      </c>
      <c r="W86" s="61" t="s">
        <v>133</v>
      </c>
      <c r="X86" s="62"/>
      <c r="Y86" s="60" t="s">
        <v>36</v>
      </c>
      <c r="Z86" s="63"/>
      <c r="AA86" s="5" t="str">
        <f t="shared" si="6"/>
        <v>#N/A</v>
      </c>
      <c r="AC86" s="3">
        <v>70.0</v>
      </c>
      <c r="AE86" s="5" t="str">
        <f t="shared" si="16"/>
        <v>-</v>
      </c>
      <c r="AF86" s="70" t="str">
        <f t="shared" si="27"/>
        <v>-</v>
      </c>
      <c r="AG86" s="68" t="str">
        <f t="shared" si="28"/>
        <v>-</v>
      </c>
      <c r="AH86" s="5" t="str">
        <f t="shared" si="29"/>
        <v>-</v>
      </c>
      <c r="AI86" s="5" t="str">
        <f t="shared" si="30"/>
        <v>-</v>
      </c>
      <c r="AJ86" s="5" t="str">
        <f t="shared" si="31"/>
        <v>-</v>
      </c>
    </row>
    <row r="87">
      <c r="A87" s="5"/>
      <c r="B87" s="97">
        <f>SUM(B82:B86)</f>
        <v>6</v>
      </c>
      <c r="C87" s="9"/>
      <c r="E87" s="5"/>
      <c r="F87" s="2">
        <v>71.0</v>
      </c>
      <c r="G87" s="67">
        <v>1001065.0</v>
      </c>
      <c r="H87" s="3">
        <v>2.0</v>
      </c>
      <c r="I87" s="9" t="str">
        <f t="shared" si="9"/>
        <v>ABSEN VALID</v>
      </c>
      <c r="J87" s="68" t="str">
        <f t="shared" si="23"/>
        <v>姚英明 先生夫人</v>
      </c>
      <c r="K87" s="5" t="str">
        <f t="shared" si="11"/>
        <v>Miming</v>
      </c>
      <c r="L87" s="5" t="str">
        <f t="shared" si="12"/>
        <v>Kuning</v>
      </c>
      <c r="M87" s="5">
        <f t="shared" si="22"/>
        <v>60</v>
      </c>
      <c r="N87" s="5">
        <f t="shared" si="40"/>
        <v>2</v>
      </c>
      <c r="O87" s="2"/>
      <c r="P87" s="5">
        <f t="shared" si="15"/>
        <v>0</v>
      </c>
      <c r="Q87" s="79"/>
      <c r="R87" s="79"/>
      <c r="S87" s="78"/>
      <c r="T87" s="78"/>
      <c r="U87" s="79">
        <f>SUM(U83:U86)</f>
        <v>10</v>
      </c>
      <c r="V87" s="78"/>
      <c r="W87" s="78"/>
      <c r="X87" s="78"/>
      <c r="Y87" s="78"/>
      <c r="Z87" s="79"/>
      <c r="AA87" s="5" t="str">
        <f t="shared" si="6"/>
        <v>-</v>
      </c>
      <c r="AC87" s="3">
        <v>71.0</v>
      </c>
      <c r="AE87" s="5" t="str">
        <f t="shared" si="16"/>
        <v>-</v>
      </c>
      <c r="AF87" s="70" t="str">
        <f t="shared" si="27"/>
        <v>-</v>
      </c>
      <c r="AG87" s="68" t="str">
        <f t="shared" si="28"/>
        <v>-</v>
      </c>
      <c r="AH87" s="5" t="str">
        <f t="shared" si="29"/>
        <v>-</v>
      </c>
      <c r="AI87" s="5" t="str">
        <f t="shared" si="30"/>
        <v>-</v>
      </c>
      <c r="AJ87" s="5" t="str">
        <f t="shared" si="31"/>
        <v>-</v>
      </c>
    </row>
    <row r="88">
      <c r="A88" s="5"/>
      <c r="B88" s="5"/>
      <c r="C88" s="9"/>
      <c r="E88" s="5"/>
      <c r="F88" s="2">
        <v>72.0</v>
      </c>
      <c r="G88" s="67">
        <v>5001169.0</v>
      </c>
      <c r="H88" s="3">
        <v>1.0</v>
      </c>
      <c r="I88" s="9" t="str">
        <f t="shared" si="9"/>
        <v>ABSEN VALID</v>
      </c>
      <c r="J88" s="68" t="str">
        <f t="shared" si="23"/>
        <v>Mr. &amp; Mrs. Sutarjo</v>
      </c>
      <c r="K88" s="5" t="str">
        <f t="shared" si="11"/>
        <v/>
      </c>
      <c r="L88" s="5" t="str">
        <f t="shared" si="12"/>
        <v>Biru Muda</v>
      </c>
      <c r="M88" s="5">
        <f t="shared" si="22"/>
        <v>36</v>
      </c>
      <c r="N88" s="5">
        <f t="shared" si="40"/>
        <v>2</v>
      </c>
      <c r="O88" s="2">
        <v>1.111113E7</v>
      </c>
      <c r="P88" s="5">
        <f t="shared" si="15"/>
        <v>1</v>
      </c>
      <c r="Q88" s="83"/>
      <c r="R88" s="83"/>
      <c r="S88" s="82"/>
      <c r="T88" s="82"/>
      <c r="U88" s="83"/>
      <c r="V88" s="82"/>
      <c r="W88" s="82"/>
      <c r="X88" s="82"/>
      <c r="Y88" s="82"/>
      <c r="Z88" s="83"/>
      <c r="AA88" s="5" t="str">
        <f t="shared" si="6"/>
        <v>-</v>
      </c>
      <c r="AC88" s="3">
        <v>72.0</v>
      </c>
      <c r="AE88" s="5" t="str">
        <f t="shared" si="16"/>
        <v>-</v>
      </c>
      <c r="AF88" s="70" t="str">
        <f t="shared" si="27"/>
        <v>-</v>
      </c>
      <c r="AG88" s="68" t="str">
        <f t="shared" si="28"/>
        <v>-</v>
      </c>
      <c r="AH88" s="5" t="str">
        <f t="shared" si="29"/>
        <v>-</v>
      </c>
      <c r="AI88" s="5" t="str">
        <f t="shared" si="30"/>
        <v>-</v>
      </c>
      <c r="AJ88" s="5" t="str">
        <f t="shared" si="31"/>
        <v>-</v>
      </c>
    </row>
    <row r="89">
      <c r="A89" s="65">
        <v>13.0</v>
      </c>
      <c r="B89" s="5">
        <f t="shared" ref="B89:B93" si="49">IFERROR(INDEX(F$17:P$595,MATCH(TRUE,EXACT(C89,J$17:J$595),0),3),0)</f>
        <v>2</v>
      </c>
      <c r="C89" s="88" t="s">
        <v>134</v>
      </c>
      <c r="D89" s="95"/>
      <c r="E89" s="5">
        <f t="shared" ref="E89:E93" si="50">INDEX(Q$16:Z$395,MATCH(TRUE,EXACT(C89,R$16:R$395),0),5)</f>
        <v>2</v>
      </c>
      <c r="F89" s="2">
        <v>73.0</v>
      </c>
      <c r="G89" s="67">
        <v>8001211.0</v>
      </c>
      <c r="H89" s="3">
        <v>2.0</v>
      </c>
      <c r="I89" s="9" t="str">
        <f t="shared" si="9"/>
        <v>ABSEN VALID</v>
      </c>
      <c r="J89" s="68" t="str">
        <f t="shared" si="23"/>
        <v>Khoe Hoa Tung</v>
      </c>
      <c r="K89" s="5" t="str">
        <f t="shared" si="11"/>
        <v>Atung</v>
      </c>
      <c r="L89" s="5" t="str">
        <f t="shared" si="12"/>
        <v>Merah</v>
      </c>
      <c r="M89" s="5">
        <f t="shared" si="22"/>
        <v>50</v>
      </c>
      <c r="N89" s="5">
        <f t="shared" si="40"/>
        <v>2</v>
      </c>
      <c r="O89" s="2">
        <v>1.1111185E7</v>
      </c>
      <c r="P89" s="5">
        <f t="shared" si="15"/>
        <v>0</v>
      </c>
      <c r="Q89" s="98">
        <v>66.0</v>
      </c>
      <c r="R89" s="89" t="s">
        <v>128</v>
      </c>
      <c r="S89" s="89"/>
      <c r="T89" s="99">
        <v>2001066.0</v>
      </c>
      <c r="U89" s="89">
        <v>2.0</v>
      </c>
      <c r="V89" s="89">
        <v>12.0</v>
      </c>
      <c r="W89" s="100" t="s">
        <v>135</v>
      </c>
      <c r="X89" s="95"/>
      <c r="Y89" s="89" t="s">
        <v>136</v>
      </c>
      <c r="Z89" s="101"/>
      <c r="AA89" s="5" t="str">
        <f t="shared" si="6"/>
        <v>#N/A</v>
      </c>
      <c r="AC89" s="3">
        <v>73.0</v>
      </c>
      <c r="AE89" s="5" t="str">
        <f t="shared" si="16"/>
        <v>-</v>
      </c>
      <c r="AF89" s="70" t="str">
        <f t="shared" si="27"/>
        <v>-</v>
      </c>
      <c r="AG89" s="68" t="str">
        <f t="shared" si="28"/>
        <v>-</v>
      </c>
      <c r="AH89" s="5" t="str">
        <f t="shared" si="29"/>
        <v>-</v>
      </c>
      <c r="AI89" s="5" t="str">
        <f t="shared" si="30"/>
        <v>-</v>
      </c>
      <c r="AJ89" s="5" t="str">
        <f t="shared" si="31"/>
        <v>-</v>
      </c>
    </row>
    <row r="90">
      <c r="B90" s="5">
        <f t="shared" si="49"/>
        <v>2</v>
      </c>
      <c r="C90" s="88" t="s">
        <v>137</v>
      </c>
      <c r="D90" s="95"/>
      <c r="E90" s="5">
        <f t="shared" si="50"/>
        <v>2</v>
      </c>
      <c r="F90" s="2">
        <v>74.0</v>
      </c>
      <c r="G90" s="67"/>
      <c r="H90" s="5"/>
      <c r="I90" s="9" t="str">
        <f t="shared" si="9"/>
        <v>-</v>
      </c>
      <c r="J90" s="68" t="str">
        <f t="shared" si="23"/>
        <v>-</v>
      </c>
      <c r="K90" s="5" t="str">
        <f t="shared" si="11"/>
        <v>-</v>
      </c>
      <c r="L90" s="5" t="str">
        <f t="shared" si="12"/>
        <v>-</v>
      </c>
      <c r="M90" s="5" t="str">
        <f t="shared" si="22"/>
        <v>-</v>
      </c>
      <c r="N90" s="5" t="str">
        <f t="shared" si="40"/>
        <v>-</v>
      </c>
      <c r="O90" s="2"/>
      <c r="P90" s="5">
        <f t="shared" si="15"/>
        <v>0</v>
      </c>
      <c r="Q90" s="102">
        <v>67.0</v>
      </c>
      <c r="R90" s="89" t="s">
        <v>129</v>
      </c>
      <c r="S90" s="95"/>
      <c r="T90" s="99">
        <v>2001067.0</v>
      </c>
      <c r="U90" s="89">
        <v>2.0</v>
      </c>
      <c r="V90" s="89">
        <v>12.0</v>
      </c>
      <c r="W90" s="100" t="s">
        <v>135</v>
      </c>
      <c r="X90" s="95"/>
      <c r="Y90" s="89" t="s">
        <v>136</v>
      </c>
      <c r="Z90" s="101"/>
      <c r="AA90" s="5" t="str">
        <f t="shared" si="6"/>
        <v>#N/A</v>
      </c>
      <c r="AC90" s="3">
        <v>74.0</v>
      </c>
      <c r="AE90" s="5" t="str">
        <f t="shared" si="16"/>
        <v>-</v>
      </c>
      <c r="AF90" s="70" t="str">
        <f t="shared" si="27"/>
        <v>-</v>
      </c>
      <c r="AG90" s="68" t="str">
        <f t="shared" si="28"/>
        <v>-</v>
      </c>
      <c r="AH90" s="5" t="str">
        <f t="shared" si="29"/>
        <v>-</v>
      </c>
      <c r="AI90" s="5" t="str">
        <f t="shared" si="30"/>
        <v>-</v>
      </c>
      <c r="AJ90" s="5" t="str">
        <f t="shared" si="31"/>
        <v>-</v>
      </c>
    </row>
    <row r="91">
      <c r="B91" s="5">
        <f t="shared" si="49"/>
        <v>2</v>
      </c>
      <c r="C91" s="88" t="s">
        <v>138</v>
      </c>
      <c r="D91" s="95"/>
      <c r="E91" s="5">
        <f t="shared" si="50"/>
        <v>2</v>
      </c>
      <c r="F91" s="2">
        <v>75.0</v>
      </c>
      <c r="G91" s="67">
        <v>5001129.0</v>
      </c>
      <c r="H91" s="5"/>
      <c r="I91" s="9" t="str">
        <f t="shared" si="9"/>
        <v>SUDAH ABSEN</v>
      </c>
      <c r="J91" s="68" t="str">
        <f t="shared" si="23"/>
        <v>SUDAH ABSEN</v>
      </c>
      <c r="K91" s="5" t="str">
        <f t="shared" si="11"/>
        <v>SUDAH ABSEN</v>
      </c>
      <c r="L91" s="5" t="str">
        <f t="shared" si="12"/>
        <v>SUDAH ABSEN</v>
      </c>
      <c r="M91" s="5" t="str">
        <f t="shared" si="22"/>
        <v>SUDAH ABSEN</v>
      </c>
      <c r="N91" s="5">
        <f t="shared" si="40"/>
        <v>1</v>
      </c>
      <c r="O91" s="2"/>
      <c r="P91" s="5">
        <f t="shared" si="15"/>
        <v>1</v>
      </c>
      <c r="Q91" s="98">
        <v>68.0</v>
      </c>
      <c r="R91" s="89" t="s">
        <v>130</v>
      </c>
      <c r="S91" s="95"/>
      <c r="T91" s="99">
        <v>2001068.0</v>
      </c>
      <c r="U91" s="89">
        <v>2.0</v>
      </c>
      <c r="V91" s="89">
        <v>12.0</v>
      </c>
      <c r="W91" s="100" t="s">
        <v>135</v>
      </c>
      <c r="X91" s="95"/>
      <c r="Y91" s="89" t="s">
        <v>136</v>
      </c>
      <c r="Z91" s="101"/>
      <c r="AA91" s="5" t="str">
        <f t="shared" si="6"/>
        <v>#N/A</v>
      </c>
      <c r="AC91" s="3">
        <v>75.0</v>
      </c>
      <c r="AE91" s="5" t="str">
        <f t="shared" si="16"/>
        <v>-</v>
      </c>
      <c r="AF91" s="70" t="str">
        <f t="shared" si="27"/>
        <v>-</v>
      </c>
      <c r="AG91" s="68" t="str">
        <f t="shared" si="28"/>
        <v>-</v>
      </c>
      <c r="AH91" s="5" t="str">
        <f t="shared" si="29"/>
        <v>-</v>
      </c>
      <c r="AI91" s="5" t="str">
        <f t="shared" si="30"/>
        <v>-</v>
      </c>
      <c r="AJ91" s="5" t="str">
        <f t="shared" si="31"/>
        <v>-</v>
      </c>
    </row>
    <row r="92">
      <c r="B92" s="5">
        <f t="shared" si="49"/>
        <v>2</v>
      </c>
      <c r="C92" s="88" t="s">
        <v>139</v>
      </c>
      <c r="D92" s="95"/>
      <c r="E92" s="5">
        <f t="shared" si="50"/>
        <v>2</v>
      </c>
      <c r="F92" s="2">
        <v>76.0</v>
      </c>
      <c r="G92" s="67">
        <v>5001129.0</v>
      </c>
      <c r="H92" s="5"/>
      <c r="I92" s="9" t="str">
        <f t="shared" si="9"/>
        <v>SUDAH ABSEN</v>
      </c>
      <c r="J92" s="68" t="str">
        <f t="shared" si="23"/>
        <v>SUDAH ABSEN</v>
      </c>
      <c r="K92" s="5" t="str">
        <f t="shared" si="11"/>
        <v>SUDAH ABSEN</v>
      </c>
      <c r="L92" s="5" t="str">
        <f t="shared" si="12"/>
        <v>SUDAH ABSEN</v>
      </c>
      <c r="M92" s="5" t="str">
        <f t="shared" si="22"/>
        <v>SUDAH ABSEN</v>
      </c>
      <c r="N92" s="5">
        <f t="shared" si="40"/>
        <v>1</v>
      </c>
      <c r="O92" s="2"/>
      <c r="P92" s="5">
        <f t="shared" si="15"/>
        <v>1</v>
      </c>
      <c r="Q92" s="102">
        <v>69.0</v>
      </c>
      <c r="R92" s="89" t="s">
        <v>131</v>
      </c>
      <c r="S92" s="95"/>
      <c r="T92" s="99">
        <v>2001069.0</v>
      </c>
      <c r="U92" s="89">
        <v>2.0</v>
      </c>
      <c r="V92" s="89">
        <v>12.0</v>
      </c>
      <c r="W92" s="100" t="s">
        <v>135</v>
      </c>
      <c r="X92" s="95"/>
      <c r="Y92" s="89" t="s">
        <v>136</v>
      </c>
      <c r="Z92" s="101"/>
      <c r="AA92" s="5" t="str">
        <f t="shared" si="6"/>
        <v>#N/A</v>
      </c>
      <c r="AC92" s="3">
        <v>76.0</v>
      </c>
      <c r="AE92" s="5" t="str">
        <f t="shared" si="16"/>
        <v>-</v>
      </c>
      <c r="AF92" s="70" t="str">
        <f t="shared" si="27"/>
        <v>-</v>
      </c>
      <c r="AG92" s="68" t="str">
        <f t="shared" si="28"/>
        <v>-</v>
      </c>
      <c r="AH92" s="5" t="str">
        <f t="shared" si="29"/>
        <v>-</v>
      </c>
      <c r="AI92" s="5" t="str">
        <f t="shared" si="30"/>
        <v>-</v>
      </c>
      <c r="AJ92" s="5" t="str">
        <f t="shared" si="31"/>
        <v>-</v>
      </c>
    </row>
    <row r="93">
      <c r="B93" s="5">
        <f t="shared" si="49"/>
        <v>0</v>
      </c>
      <c r="C93" s="88" t="s">
        <v>140</v>
      </c>
      <c r="D93" s="95"/>
      <c r="E93" s="5">
        <f t="shared" si="50"/>
        <v>2</v>
      </c>
      <c r="F93" s="2">
        <v>77.0</v>
      </c>
      <c r="G93" s="67"/>
      <c r="H93" s="5"/>
      <c r="I93" s="9" t="str">
        <f t="shared" si="9"/>
        <v>-</v>
      </c>
      <c r="J93" s="68" t="str">
        <f t="shared" si="23"/>
        <v>-</v>
      </c>
      <c r="K93" s="5" t="str">
        <f t="shared" si="11"/>
        <v>-</v>
      </c>
      <c r="L93" s="5" t="str">
        <f t="shared" si="12"/>
        <v>-</v>
      </c>
      <c r="M93" s="5" t="str">
        <f t="shared" si="22"/>
        <v>-</v>
      </c>
      <c r="N93" s="5" t="str">
        <f t="shared" si="40"/>
        <v>-</v>
      </c>
      <c r="O93" s="2"/>
      <c r="P93" s="5">
        <f t="shared" si="15"/>
        <v>0</v>
      </c>
      <c r="Q93" s="98">
        <v>70.0</v>
      </c>
      <c r="R93" s="89" t="s">
        <v>132</v>
      </c>
      <c r="S93" s="95"/>
      <c r="T93" s="99">
        <v>2001070.0</v>
      </c>
      <c r="U93" s="89">
        <v>2.0</v>
      </c>
      <c r="V93" s="89">
        <v>12.0</v>
      </c>
      <c r="W93" s="100" t="s">
        <v>135</v>
      </c>
      <c r="X93" s="95"/>
      <c r="Y93" s="89" t="s">
        <v>136</v>
      </c>
      <c r="Z93" s="101"/>
      <c r="AA93" s="5" t="str">
        <f t="shared" si="6"/>
        <v>#N/A</v>
      </c>
      <c r="AC93" s="3">
        <v>77.0</v>
      </c>
      <c r="AE93" s="5" t="str">
        <f t="shared" si="16"/>
        <v>-</v>
      </c>
      <c r="AF93" s="70" t="str">
        <f t="shared" si="27"/>
        <v>-</v>
      </c>
      <c r="AG93" s="68" t="str">
        <f t="shared" si="28"/>
        <v>-</v>
      </c>
      <c r="AH93" s="5" t="str">
        <f t="shared" si="29"/>
        <v>-</v>
      </c>
      <c r="AI93" s="5" t="str">
        <f t="shared" si="30"/>
        <v>-</v>
      </c>
      <c r="AJ93" s="5" t="str">
        <f t="shared" si="31"/>
        <v>-</v>
      </c>
    </row>
    <row r="94">
      <c r="A94" s="5"/>
      <c r="B94" s="97">
        <f>SUM(B89:B93)</f>
        <v>8</v>
      </c>
      <c r="C94" s="9"/>
      <c r="E94" s="5"/>
      <c r="F94" s="2">
        <v>78.0</v>
      </c>
      <c r="G94" s="67"/>
      <c r="H94" s="5"/>
      <c r="I94" s="9" t="str">
        <f t="shared" si="9"/>
        <v>-</v>
      </c>
      <c r="J94" s="68" t="str">
        <f t="shared" si="23"/>
        <v>-</v>
      </c>
      <c r="K94" s="5" t="str">
        <f t="shared" si="11"/>
        <v>-</v>
      </c>
      <c r="L94" s="5" t="str">
        <f t="shared" si="12"/>
        <v>-</v>
      </c>
      <c r="M94" s="5" t="str">
        <f t="shared" si="22"/>
        <v>-</v>
      </c>
      <c r="N94" s="5" t="str">
        <f t="shared" si="40"/>
        <v>-</v>
      </c>
      <c r="O94" s="2"/>
      <c r="P94" s="5">
        <f t="shared" si="15"/>
        <v>0</v>
      </c>
      <c r="Q94" s="78"/>
      <c r="R94" s="78"/>
      <c r="S94" s="78"/>
      <c r="T94" s="78"/>
      <c r="U94" s="78">
        <f>SUM(U89:U93)</f>
        <v>10</v>
      </c>
      <c r="V94" s="78"/>
      <c r="W94" s="78"/>
      <c r="X94" s="78"/>
      <c r="Y94" s="78"/>
      <c r="Z94" s="78"/>
      <c r="AA94" s="5" t="str">
        <f t="shared" si="6"/>
        <v>-</v>
      </c>
      <c r="AC94" s="3">
        <v>78.0</v>
      </c>
      <c r="AE94" s="5" t="str">
        <f t="shared" si="16"/>
        <v>-</v>
      </c>
      <c r="AF94" s="70" t="str">
        <f t="shared" si="27"/>
        <v>-</v>
      </c>
      <c r="AG94" s="68" t="str">
        <f t="shared" si="28"/>
        <v>-</v>
      </c>
      <c r="AH94" s="5" t="str">
        <f t="shared" si="29"/>
        <v>-</v>
      </c>
      <c r="AI94" s="5" t="str">
        <f t="shared" si="30"/>
        <v>-</v>
      </c>
      <c r="AJ94" s="5" t="str">
        <f t="shared" si="31"/>
        <v>-</v>
      </c>
    </row>
    <row r="95">
      <c r="A95" s="5"/>
      <c r="B95" s="5"/>
      <c r="C95" s="9"/>
      <c r="E95" s="5"/>
      <c r="F95" s="2">
        <v>79.0</v>
      </c>
      <c r="G95" s="67"/>
      <c r="H95" s="3"/>
      <c r="I95" s="9" t="str">
        <f t="shared" si="9"/>
        <v>-</v>
      </c>
      <c r="J95" s="68" t="str">
        <f t="shared" si="23"/>
        <v>-</v>
      </c>
      <c r="K95" s="5" t="str">
        <f t="shared" si="11"/>
        <v>-</v>
      </c>
      <c r="L95" s="5" t="str">
        <f t="shared" si="12"/>
        <v>-</v>
      </c>
      <c r="M95" s="5" t="str">
        <f t="shared" si="22"/>
        <v>-</v>
      </c>
      <c r="N95" s="5" t="str">
        <f t="shared" si="40"/>
        <v>-</v>
      </c>
      <c r="O95" s="2"/>
      <c r="P95" s="5">
        <f t="shared" si="15"/>
        <v>0</v>
      </c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5" t="str">
        <f t="shared" si="6"/>
        <v>-</v>
      </c>
      <c r="AC95" s="3">
        <v>79.0</v>
      </c>
      <c r="AE95" s="5" t="str">
        <f t="shared" si="16"/>
        <v>-</v>
      </c>
      <c r="AF95" s="70" t="str">
        <f t="shared" si="27"/>
        <v>-</v>
      </c>
      <c r="AG95" s="68" t="str">
        <f t="shared" si="28"/>
        <v>-</v>
      </c>
      <c r="AH95" s="5" t="str">
        <f t="shared" si="29"/>
        <v>-</v>
      </c>
      <c r="AI95" s="5" t="str">
        <f t="shared" si="30"/>
        <v>-</v>
      </c>
      <c r="AJ95" s="5" t="str">
        <f t="shared" si="31"/>
        <v>-</v>
      </c>
    </row>
    <row r="96">
      <c r="A96" s="65">
        <v>15.0</v>
      </c>
      <c r="B96" s="5">
        <f t="shared" ref="B96:B100" si="51">IFERROR(INDEX(F$17:P$595,MATCH(TRUE,EXACT(C96,J$17:J$595),0),3),0)</f>
        <v>2</v>
      </c>
      <c r="C96" s="103" t="s">
        <v>141</v>
      </c>
      <c r="D96" s="95"/>
      <c r="E96" s="5">
        <f t="shared" ref="E96:E100" si="52">INDEX(Q$16:Z$395,MATCH(TRUE,EXACT(C96,R$16:R$395),0),5)</f>
        <v>2</v>
      </c>
      <c r="F96" s="2">
        <v>80.0</v>
      </c>
      <c r="G96" s="67"/>
      <c r="H96" s="5"/>
      <c r="I96" s="9" t="str">
        <f t="shared" si="9"/>
        <v>-</v>
      </c>
      <c r="J96" s="68" t="str">
        <f t="shared" si="23"/>
        <v>-</v>
      </c>
      <c r="K96" s="5" t="str">
        <f t="shared" si="11"/>
        <v>-</v>
      </c>
      <c r="L96" s="5" t="str">
        <f t="shared" si="12"/>
        <v>-</v>
      </c>
      <c r="M96" s="5" t="str">
        <f t="shared" si="22"/>
        <v>-</v>
      </c>
      <c r="N96" s="5" t="str">
        <f t="shared" si="40"/>
        <v>-</v>
      </c>
      <c r="O96" s="2"/>
      <c r="P96" s="5">
        <f t="shared" si="15"/>
        <v>0</v>
      </c>
      <c r="Q96" s="83"/>
      <c r="R96" s="83"/>
      <c r="S96" s="82"/>
      <c r="T96" s="82"/>
      <c r="U96" s="83"/>
      <c r="V96" s="82"/>
      <c r="W96" s="82"/>
      <c r="X96" s="82"/>
      <c r="Y96" s="82"/>
      <c r="Z96" s="83"/>
      <c r="AA96" s="5" t="str">
        <f t="shared" si="6"/>
        <v>-</v>
      </c>
      <c r="AC96" s="3">
        <v>80.0</v>
      </c>
      <c r="AE96" s="5" t="str">
        <f t="shared" si="16"/>
        <v>-</v>
      </c>
      <c r="AF96" s="70" t="str">
        <f t="shared" si="27"/>
        <v>-</v>
      </c>
      <c r="AG96" s="68" t="str">
        <f t="shared" si="28"/>
        <v>-</v>
      </c>
      <c r="AH96" s="5" t="str">
        <f t="shared" si="29"/>
        <v>-</v>
      </c>
      <c r="AI96" s="5" t="str">
        <f t="shared" si="30"/>
        <v>-</v>
      </c>
      <c r="AJ96" s="5" t="str">
        <f t="shared" si="31"/>
        <v>-</v>
      </c>
    </row>
    <row r="97">
      <c r="B97" s="5">
        <f t="shared" si="51"/>
        <v>2</v>
      </c>
      <c r="C97" s="103" t="s">
        <v>142</v>
      </c>
      <c r="D97" s="95"/>
      <c r="E97" s="5">
        <f t="shared" si="52"/>
        <v>2</v>
      </c>
      <c r="F97" s="2">
        <v>81.0</v>
      </c>
      <c r="G97" s="67"/>
      <c r="H97" s="5"/>
      <c r="I97" s="9" t="str">
        <f t="shared" si="9"/>
        <v>-</v>
      </c>
      <c r="J97" s="68" t="str">
        <f t="shared" si="23"/>
        <v>-</v>
      </c>
      <c r="K97" s="5" t="str">
        <f t="shared" si="11"/>
        <v>-</v>
      </c>
      <c r="L97" s="5" t="str">
        <f t="shared" si="12"/>
        <v>-</v>
      </c>
      <c r="M97" s="5" t="str">
        <f t="shared" si="22"/>
        <v>-</v>
      </c>
      <c r="N97" s="5" t="str">
        <f t="shared" si="40"/>
        <v>-</v>
      </c>
      <c r="O97" s="2"/>
      <c r="P97" s="5">
        <f t="shared" si="15"/>
        <v>0</v>
      </c>
      <c r="Q97" s="98">
        <v>71.0</v>
      </c>
      <c r="R97" s="89" t="s">
        <v>134</v>
      </c>
      <c r="S97" s="95"/>
      <c r="T97" s="99">
        <v>2001071.0</v>
      </c>
      <c r="U97" s="89">
        <v>2.0</v>
      </c>
      <c r="V97" s="89">
        <v>13.0</v>
      </c>
      <c r="W97" s="100" t="s">
        <v>135</v>
      </c>
      <c r="X97" s="95"/>
      <c r="Y97" s="89" t="s">
        <v>136</v>
      </c>
      <c r="Z97" s="101"/>
      <c r="AA97" s="5" t="str">
        <f t="shared" si="6"/>
        <v>P VALID</v>
      </c>
      <c r="AC97" s="3">
        <v>81.0</v>
      </c>
      <c r="AE97" s="5" t="str">
        <f t="shared" si="16"/>
        <v>-</v>
      </c>
      <c r="AF97" s="70" t="str">
        <f t="shared" si="27"/>
        <v>-</v>
      </c>
      <c r="AG97" s="68" t="str">
        <f t="shared" si="28"/>
        <v>-</v>
      </c>
      <c r="AH97" s="5" t="str">
        <f t="shared" si="29"/>
        <v>-</v>
      </c>
      <c r="AI97" s="5" t="str">
        <f t="shared" si="30"/>
        <v>-</v>
      </c>
      <c r="AJ97" s="5" t="str">
        <f t="shared" si="31"/>
        <v>-</v>
      </c>
    </row>
    <row r="98">
      <c r="B98" s="5">
        <f t="shared" si="51"/>
        <v>2</v>
      </c>
      <c r="C98" s="103" t="s">
        <v>143</v>
      </c>
      <c r="D98" s="95"/>
      <c r="E98" s="5">
        <f t="shared" si="52"/>
        <v>2</v>
      </c>
      <c r="F98" s="2">
        <v>82.0</v>
      </c>
      <c r="G98" s="67"/>
      <c r="H98" s="5"/>
      <c r="I98" s="9" t="str">
        <f t="shared" si="9"/>
        <v>-</v>
      </c>
      <c r="J98" s="68" t="str">
        <f t="shared" si="23"/>
        <v>-</v>
      </c>
      <c r="K98" s="5" t="str">
        <f t="shared" si="11"/>
        <v>-</v>
      </c>
      <c r="L98" s="5" t="str">
        <f t="shared" si="12"/>
        <v>-</v>
      </c>
      <c r="M98" s="5" t="str">
        <f t="shared" si="22"/>
        <v>-</v>
      </c>
      <c r="N98" s="5" t="str">
        <f t="shared" si="40"/>
        <v>-</v>
      </c>
      <c r="O98" s="2"/>
      <c r="P98" s="5">
        <f t="shared" si="15"/>
        <v>0</v>
      </c>
      <c r="Q98" s="102">
        <v>72.0</v>
      </c>
      <c r="R98" s="89" t="s">
        <v>137</v>
      </c>
      <c r="S98" s="95"/>
      <c r="T98" s="99">
        <v>2001072.0</v>
      </c>
      <c r="U98" s="89">
        <v>2.0</v>
      </c>
      <c r="V98" s="89">
        <v>13.0</v>
      </c>
      <c r="W98" s="100" t="s">
        <v>135</v>
      </c>
      <c r="X98" s="95"/>
      <c r="Y98" s="89" t="s">
        <v>136</v>
      </c>
      <c r="Z98" s="101"/>
      <c r="AA98" s="5" t="str">
        <f t="shared" si="6"/>
        <v>#N/A</v>
      </c>
      <c r="AC98" s="3">
        <v>82.0</v>
      </c>
      <c r="AE98" s="5" t="str">
        <f t="shared" si="16"/>
        <v>-</v>
      </c>
      <c r="AF98" s="70" t="str">
        <f t="shared" si="27"/>
        <v>-</v>
      </c>
      <c r="AG98" s="68" t="str">
        <f t="shared" si="28"/>
        <v>-</v>
      </c>
      <c r="AH98" s="5" t="str">
        <f t="shared" si="29"/>
        <v>-</v>
      </c>
      <c r="AI98" s="5" t="str">
        <f t="shared" si="30"/>
        <v>-</v>
      </c>
      <c r="AJ98" s="5" t="str">
        <f t="shared" si="31"/>
        <v>-</v>
      </c>
    </row>
    <row r="99">
      <c r="B99" s="5">
        <f t="shared" si="51"/>
        <v>2</v>
      </c>
      <c r="C99" s="103" t="s">
        <v>144</v>
      </c>
      <c r="D99" s="95"/>
      <c r="E99" s="5">
        <f t="shared" si="52"/>
        <v>2</v>
      </c>
      <c r="F99" s="2">
        <v>83.0</v>
      </c>
      <c r="G99" s="67"/>
      <c r="H99" s="5"/>
      <c r="I99" s="9" t="str">
        <f t="shared" si="9"/>
        <v>-</v>
      </c>
      <c r="J99" s="68" t="str">
        <f t="shared" si="23"/>
        <v>-</v>
      </c>
      <c r="K99" s="5" t="str">
        <f t="shared" si="11"/>
        <v>-</v>
      </c>
      <c r="L99" s="5" t="str">
        <f t="shared" si="12"/>
        <v>-</v>
      </c>
      <c r="M99" s="5" t="str">
        <f t="shared" si="22"/>
        <v>-</v>
      </c>
      <c r="N99" s="5" t="str">
        <f t="shared" si="40"/>
        <v>-</v>
      </c>
      <c r="O99" s="2"/>
      <c r="P99" s="5">
        <f t="shared" si="15"/>
        <v>0</v>
      </c>
      <c r="Q99" s="98">
        <v>73.0</v>
      </c>
      <c r="R99" s="89" t="s">
        <v>138</v>
      </c>
      <c r="S99" s="95"/>
      <c r="T99" s="99">
        <v>2001073.0</v>
      </c>
      <c r="U99" s="89">
        <v>2.0</v>
      </c>
      <c r="V99" s="89">
        <v>13.0</v>
      </c>
      <c r="W99" s="100" t="s">
        <v>135</v>
      </c>
      <c r="X99" s="95"/>
      <c r="Y99" s="89" t="s">
        <v>136</v>
      </c>
      <c r="Z99" s="101"/>
      <c r="AA99" s="5" t="str">
        <f t="shared" si="6"/>
        <v>#N/A</v>
      </c>
      <c r="AC99" s="3">
        <v>83.0</v>
      </c>
      <c r="AE99" s="5" t="str">
        <f t="shared" si="16"/>
        <v>-</v>
      </c>
      <c r="AF99" s="70" t="str">
        <f t="shared" si="27"/>
        <v>-</v>
      </c>
      <c r="AG99" s="68" t="str">
        <f t="shared" si="28"/>
        <v>-</v>
      </c>
      <c r="AH99" s="5" t="str">
        <f t="shared" si="29"/>
        <v>-</v>
      </c>
      <c r="AI99" s="5" t="str">
        <f t="shared" si="30"/>
        <v>-</v>
      </c>
      <c r="AJ99" s="5" t="str">
        <f t="shared" si="31"/>
        <v>-</v>
      </c>
    </row>
    <row r="100">
      <c r="B100" s="5">
        <f t="shared" si="51"/>
        <v>2</v>
      </c>
      <c r="C100" s="103" t="s">
        <v>145</v>
      </c>
      <c r="D100" s="95"/>
      <c r="E100" s="5">
        <f t="shared" si="52"/>
        <v>2</v>
      </c>
      <c r="F100" s="2">
        <v>84.0</v>
      </c>
      <c r="G100" s="67"/>
      <c r="H100" s="5"/>
      <c r="I100" s="9" t="str">
        <f t="shared" si="9"/>
        <v>-</v>
      </c>
      <c r="J100" s="68" t="str">
        <f t="shared" si="23"/>
        <v>-</v>
      </c>
      <c r="K100" s="5" t="str">
        <f t="shared" si="11"/>
        <v>-</v>
      </c>
      <c r="L100" s="5" t="str">
        <f t="shared" si="12"/>
        <v>-</v>
      </c>
      <c r="M100" s="5" t="str">
        <f t="shared" si="22"/>
        <v>-</v>
      </c>
      <c r="N100" s="5" t="str">
        <f t="shared" si="40"/>
        <v>-</v>
      </c>
      <c r="O100" s="2"/>
      <c r="P100" s="5">
        <f t="shared" si="15"/>
        <v>0</v>
      </c>
      <c r="Q100" s="102">
        <v>74.0</v>
      </c>
      <c r="R100" s="89" t="s">
        <v>139</v>
      </c>
      <c r="S100" s="95"/>
      <c r="T100" s="99">
        <v>2001074.0</v>
      </c>
      <c r="U100" s="89">
        <v>2.0</v>
      </c>
      <c r="V100" s="89">
        <v>13.0</v>
      </c>
      <c r="W100" s="100" t="s">
        <v>135</v>
      </c>
      <c r="X100" s="95"/>
      <c r="Y100" s="89" t="s">
        <v>136</v>
      </c>
      <c r="Z100" s="101"/>
      <c r="AA100" s="5" t="str">
        <f t="shared" si="6"/>
        <v>#N/A</v>
      </c>
      <c r="AC100" s="3">
        <v>84.0</v>
      </c>
      <c r="AE100" s="5" t="str">
        <f t="shared" si="16"/>
        <v>-</v>
      </c>
      <c r="AF100" s="70" t="str">
        <f t="shared" si="27"/>
        <v>-</v>
      </c>
      <c r="AG100" s="68" t="str">
        <f t="shared" si="28"/>
        <v>-</v>
      </c>
      <c r="AH100" s="5" t="str">
        <f t="shared" si="29"/>
        <v>-</v>
      </c>
      <c r="AI100" s="5" t="str">
        <f t="shared" si="30"/>
        <v>-</v>
      </c>
      <c r="AJ100" s="5" t="str">
        <f t="shared" si="31"/>
        <v>-</v>
      </c>
    </row>
    <row r="101">
      <c r="A101" s="5"/>
      <c r="B101" s="97">
        <f>SUM(B96:B100)</f>
        <v>10</v>
      </c>
      <c r="C101" s="9"/>
      <c r="E101" s="5"/>
      <c r="F101" s="2">
        <v>85.0</v>
      </c>
      <c r="G101" s="67"/>
      <c r="H101" s="5"/>
      <c r="I101" s="9" t="str">
        <f t="shared" si="9"/>
        <v>-</v>
      </c>
      <c r="J101" s="68" t="str">
        <f t="shared" si="23"/>
        <v>-</v>
      </c>
      <c r="K101" s="5" t="str">
        <f t="shared" si="11"/>
        <v>-</v>
      </c>
      <c r="L101" s="5" t="str">
        <f t="shared" si="12"/>
        <v>-</v>
      </c>
      <c r="M101" s="5" t="str">
        <f t="shared" si="22"/>
        <v>-</v>
      </c>
      <c r="N101" s="5" t="str">
        <f t="shared" si="40"/>
        <v>-</v>
      </c>
      <c r="O101" s="2"/>
      <c r="P101" s="5">
        <f t="shared" si="15"/>
        <v>0</v>
      </c>
      <c r="Q101" s="98">
        <v>75.0</v>
      </c>
      <c r="R101" s="89" t="s">
        <v>140</v>
      </c>
      <c r="S101" s="95"/>
      <c r="T101" s="99">
        <v>2001075.0</v>
      </c>
      <c r="U101" s="89">
        <v>2.0</v>
      </c>
      <c r="V101" s="89">
        <v>13.0</v>
      </c>
      <c r="W101" s="100" t="s">
        <v>135</v>
      </c>
      <c r="X101" s="95"/>
      <c r="Y101" s="89" t="s">
        <v>136</v>
      </c>
      <c r="Z101" s="101"/>
      <c r="AA101" s="5" t="str">
        <f t="shared" si="6"/>
        <v>#N/A</v>
      </c>
      <c r="AC101" s="3">
        <v>85.0</v>
      </c>
      <c r="AE101" s="5" t="str">
        <f t="shared" si="16"/>
        <v>-</v>
      </c>
      <c r="AF101" s="70" t="str">
        <f t="shared" si="27"/>
        <v>-</v>
      </c>
      <c r="AG101" s="68" t="str">
        <f t="shared" si="28"/>
        <v>-</v>
      </c>
      <c r="AH101" s="5" t="str">
        <f t="shared" si="29"/>
        <v>-</v>
      </c>
      <c r="AI101" s="5" t="str">
        <f t="shared" si="30"/>
        <v>-</v>
      </c>
      <c r="AJ101" s="5" t="str">
        <f t="shared" si="31"/>
        <v>-</v>
      </c>
    </row>
    <row r="102">
      <c r="A102" s="5"/>
      <c r="B102" s="5"/>
      <c r="C102" s="9"/>
      <c r="E102" s="5"/>
      <c r="F102" s="2">
        <v>86.0</v>
      </c>
      <c r="G102" s="67"/>
      <c r="H102" s="5"/>
      <c r="I102" s="9" t="str">
        <f t="shared" si="9"/>
        <v>-</v>
      </c>
      <c r="J102" s="68" t="str">
        <f t="shared" si="23"/>
        <v>-</v>
      </c>
      <c r="K102" s="5" t="str">
        <f t="shared" si="11"/>
        <v>-</v>
      </c>
      <c r="L102" s="5" t="str">
        <f t="shared" si="12"/>
        <v>-</v>
      </c>
      <c r="M102" s="5" t="str">
        <f t="shared" si="22"/>
        <v>-</v>
      </c>
      <c r="N102" s="5" t="str">
        <f t="shared" si="40"/>
        <v>-</v>
      </c>
      <c r="O102" s="2"/>
      <c r="P102" s="5">
        <f t="shared" si="15"/>
        <v>0</v>
      </c>
      <c r="Q102" s="79"/>
      <c r="R102" s="79"/>
      <c r="S102" s="78"/>
      <c r="T102" s="78"/>
      <c r="U102" s="79">
        <f>SUM(U97:U101)</f>
        <v>10</v>
      </c>
      <c r="V102" s="78"/>
      <c r="W102" s="78"/>
      <c r="X102" s="78"/>
      <c r="Y102" s="78"/>
      <c r="Z102" s="79"/>
      <c r="AA102" s="5" t="str">
        <f t="shared" si="6"/>
        <v>-</v>
      </c>
      <c r="AC102" s="3">
        <v>86.0</v>
      </c>
      <c r="AE102" s="5" t="str">
        <f t="shared" si="16"/>
        <v>-</v>
      </c>
      <c r="AF102" s="70" t="str">
        <f t="shared" si="27"/>
        <v>-</v>
      </c>
      <c r="AG102" s="68" t="str">
        <f t="shared" si="28"/>
        <v>-</v>
      </c>
      <c r="AH102" s="5" t="str">
        <f t="shared" si="29"/>
        <v>-</v>
      </c>
      <c r="AI102" s="5" t="str">
        <f t="shared" si="30"/>
        <v>-</v>
      </c>
      <c r="AJ102" s="5" t="str">
        <f t="shared" si="31"/>
        <v>-</v>
      </c>
    </row>
    <row r="103">
      <c r="A103" s="65">
        <v>16.0</v>
      </c>
      <c r="B103" s="5">
        <f t="shared" ref="B103:B107" si="53">IFERROR(INDEX(F$17:P$595,MATCH(TRUE,EXACT(C103,J$17:J$595),0),3),0)</f>
        <v>2</v>
      </c>
      <c r="C103" s="88" t="s">
        <v>146</v>
      </c>
      <c r="D103" s="95"/>
      <c r="E103" s="5">
        <f t="shared" ref="E103:E107" si="54">INDEX(Q$16:Z$395,MATCH(TRUE,EXACT(C103,R$16:R$395),0),5)</f>
        <v>2</v>
      </c>
      <c r="F103" s="2">
        <v>87.0</v>
      </c>
      <c r="G103" s="67"/>
      <c r="H103" s="5"/>
      <c r="I103" s="9" t="str">
        <f t="shared" si="9"/>
        <v>-</v>
      </c>
      <c r="J103" s="68" t="str">
        <f t="shared" si="23"/>
        <v>-</v>
      </c>
      <c r="K103" s="5" t="str">
        <f t="shared" si="11"/>
        <v>-</v>
      </c>
      <c r="L103" s="5" t="str">
        <f t="shared" si="12"/>
        <v>-</v>
      </c>
      <c r="M103" s="5" t="str">
        <f t="shared" si="22"/>
        <v>-</v>
      </c>
      <c r="N103" s="5" t="str">
        <f t="shared" si="40"/>
        <v>-</v>
      </c>
      <c r="O103" s="2"/>
      <c r="P103" s="5">
        <f t="shared" si="15"/>
        <v>0</v>
      </c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5" t="str">
        <f t="shared" si="6"/>
        <v>-</v>
      </c>
      <c r="AC103" s="3">
        <v>87.0</v>
      </c>
      <c r="AE103" s="5" t="str">
        <f t="shared" si="16"/>
        <v>-</v>
      </c>
      <c r="AF103" s="70" t="str">
        <f t="shared" si="27"/>
        <v>-</v>
      </c>
      <c r="AG103" s="68" t="str">
        <f t="shared" si="28"/>
        <v>-</v>
      </c>
      <c r="AH103" s="5" t="str">
        <f t="shared" si="29"/>
        <v>-</v>
      </c>
      <c r="AI103" s="5" t="str">
        <f t="shared" si="30"/>
        <v>-</v>
      </c>
      <c r="AJ103" s="5" t="str">
        <f t="shared" si="31"/>
        <v>-</v>
      </c>
    </row>
    <row r="104">
      <c r="B104" s="5">
        <f t="shared" si="53"/>
        <v>2</v>
      </c>
      <c r="C104" s="88" t="s">
        <v>147</v>
      </c>
      <c r="D104" s="95"/>
      <c r="E104" s="5">
        <f t="shared" si="54"/>
        <v>2</v>
      </c>
      <c r="F104" s="2">
        <v>88.0</v>
      </c>
      <c r="G104" s="67"/>
      <c r="H104" s="5"/>
      <c r="I104" s="9" t="str">
        <f t="shared" si="9"/>
        <v>-</v>
      </c>
      <c r="J104" s="68" t="str">
        <f t="shared" si="23"/>
        <v>-</v>
      </c>
      <c r="K104" s="5" t="str">
        <f t="shared" si="11"/>
        <v>-</v>
      </c>
      <c r="L104" s="5" t="str">
        <f t="shared" si="12"/>
        <v>-</v>
      </c>
      <c r="M104" s="5" t="str">
        <f t="shared" si="22"/>
        <v>-</v>
      </c>
      <c r="N104" s="5" t="str">
        <f t="shared" si="40"/>
        <v>-</v>
      </c>
      <c r="O104" s="2"/>
      <c r="P104" s="5">
        <f t="shared" si="15"/>
        <v>0</v>
      </c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5" t="str">
        <f t="shared" si="6"/>
        <v>-</v>
      </c>
      <c r="AC104" s="3">
        <v>88.0</v>
      </c>
      <c r="AE104" s="5" t="str">
        <f t="shared" si="16"/>
        <v>-</v>
      </c>
      <c r="AF104" s="70" t="str">
        <f t="shared" si="27"/>
        <v>-</v>
      </c>
      <c r="AG104" s="68" t="str">
        <f t="shared" si="28"/>
        <v>-</v>
      </c>
      <c r="AH104" s="5" t="str">
        <f t="shared" si="29"/>
        <v>-</v>
      </c>
      <c r="AI104" s="5" t="str">
        <f t="shared" si="30"/>
        <v>-</v>
      </c>
      <c r="AJ104" s="5" t="str">
        <f t="shared" si="31"/>
        <v>-</v>
      </c>
    </row>
    <row r="105">
      <c r="B105" s="5">
        <f t="shared" si="53"/>
        <v>2</v>
      </c>
      <c r="C105" s="88" t="s">
        <v>148</v>
      </c>
      <c r="D105" s="95"/>
      <c r="E105" s="5">
        <f t="shared" si="54"/>
        <v>2</v>
      </c>
      <c r="F105" s="2">
        <v>89.0</v>
      </c>
      <c r="G105" s="67"/>
      <c r="H105" s="5"/>
      <c r="I105" s="9" t="str">
        <f t="shared" si="9"/>
        <v>-</v>
      </c>
      <c r="J105" s="68" t="str">
        <f t="shared" si="23"/>
        <v>-</v>
      </c>
      <c r="K105" s="5" t="str">
        <f t="shared" si="11"/>
        <v>-</v>
      </c>
      <c r="L105" s="5" t="str">
        <f t="shared" si="12"/>
        <v>-</v>
      </c>
      <c r="M105" s="5" t="str">
        <f t="shared" si="22"/>
        <v>-</v>
      </c>
      <c r="N105" s="5" t="str">
        <f t="shared" si="40"/>
        <v>-</v>
      </c>
      <c r="O105" s="2"/>
      <c r="P105" s="5">
        <f t="shared" si="15"/>
        <v>0</v>
      </c>
      <c r="Q105" s="98">
        <v>76.0</v>
      </c>
      <c r="R105" s="104" t="s">
        <v>141</v>
      </c>
      <c r="S105" s="95"/>
      <c r="T105" s="99">
        <v>2001076.0</v>
      </c>
      <c r="U105" s="89">
        <v>2.0</v>
      </c>
      <c r="V105" s="89">
        <v>15.0</v>
      </c>
      <c r="W105" s="100" t="s">
        <v>135</v>
      </c>
      <c r="X105" s="95"/>
      <c r="Y105" s="89" t="s">
        <v>136</v>
      </c>
      <c r="Z105" s="101"/>
      <c r="AA105" s="5" t="str">
        <f t="shared" si="6"/>
        <v>P VALID</v>
      </c>
      <c r="AC105" s="3">
        <v>89.0</v>
      </c>
      <c r="AE105" s="5" t="str">
        <f t="shared" si="16"/>
        <v>-</v>
      </c>
      <c r="AF105" s="70" t="str">
        <f t="shared" si="27"/>
        <v>-</v>
      </c>
      <c r="AG105" s="68" t="str">
        <f t="shared" si="28"/>
        <v>-</v>
      </c>
      <c r="AH105" s="5" t="str">
        <f t="shared" si="29"/>
        <v>-</v>
      </c>
      <c r="AI105" s="5" t="str">
        <f t="shared" si="30"/>
        <v>-</v>
      </c>
      <c r="AJ105" s="5" t="str">
        <f t="shared" si="31"/>
        <v>-</v>
      </c>
    </row>
    <row r="106">
      <c r="B106" s="5">
        <f t="shared" si="53"/>
        <v>2</v>
      </c>
      <c r="C106" s="88" t="s">
        <v>149</v>
      </c>
      <c r="D106" s="95"/>
      <c r="E106" s="5">
        <f t="shared" si="54"/>
        <v>2</v>
      </c>
      <c r="F106" s="2">
        <v>90.0</v>
      </c>
      <c r="G106" s="67"/>
      <c r="H106" s="5"/>
      <c r="I106" s="9" t="str">
        <f t="shared" si="9"/>
        <v>-</v>
      </c>
      <c r="J106" s="68" t="str">
        <f t="shared" si="23"/>
        <v>-</v>
      </c>
      <c r="K106" s="5" t="str">
        <f t="shared" si="11"/>
        <v>-</v>
      </c>
      <c r="L106" s="5" t="str">
        <f t="shared" si="12"/>
        <v>-</v>
      </c>
      <c r="M106" s="5" t="str">
        <f t="shared" si="22"/>
        <v>-</v>
      </c>
      <c r="N106" s="5" t="str">
        <f t="shared" si="40"/>
        <v>-</v>
      </c>
      <c r="O106" s="2"/>
      <c r="P106" s="5">
        <f t="shared" si="15"/>
        <v>0</v>
      </c>
      <c r="Q106" s="102">
        <v>77.0</v>
      </c>
      <c r="R106" s="104" t="s">
        <v>142</v>
      </c>
      <c r="S106" s="95"/>
      <c r="T106" s="99">
        <v>2001077.0</v>
      </c>
      <c r="U106" s="89">
        <v>2.0</v>
      </c>
      <c r="V106" s="89">
        <v>15.0</v>
      </c>
      <c r="W106" s="100" t="s">
        <v>135</v>
      </c>
      <c r="X106" s="95"/>
      <c r="Y106" s="89" t="s">
        <v>136</v>
      </c>
      <c r="Z106" s="101"/>
      <c r="AA106" s="5" t="str">
        <f t="shared" si="6"/>
        <v>#N/A</v>
      </c>
      <c r="AC106" s="3">
        <v>90.0</v>
      </c>
      <c r="AE106" s="5" t="str">
        <f t="shared" si="16"/>
        <v>-</v>
      </c>
      <c r="AF106" s="70" t="str">
        <f t="shared" si="27"/>
        <v>-</v>
      </c>
      <c r="AG106" s="68" t="str">
        <f t="shared" si="28"/>
        <v>-</v>
      </c>
      <c r="AH106" s="5" t="str">
        <f t="shared" si="29"/>
        <v>-</v>
      </c>
      <c r="AI106" s="5" t="str">
        <f t="shared" si="30"/>
        <v>-</v>
      </c>
      <c r="AJ106" s="5" t="str">
        <f t="shared" si="31"/>
        <v>-</v>
      </c>
    </row>
    <row r="107">
      <c r="B107" s="5">
        <f t="shared" si="53"/>
        <v>2</v>
      </c>
      <c r="C107" s="88" t="s">
        <v>150</v>
      </c>
      <c r="D107" s="95"/>
      <c r="E107" s="5">
        <f t="shared" si="54"/>
        <v>2</v>
      </c>
      <c r="F107" s="2">
        <v>91.0</v>
      </c>
      <c r="G107" s="67">
        <v>8001223.0</v>
      </c>
      <c r="H107" s="3">
        <v>2.0</v>
      </c>
      <c r="I107" s="9" t="str">
        <f t="shared" si="9"/>
        <v>ABSEN VALID</v>
      </c>
      <c r="J107" s="68" t="str">
        <f t="shared" si="23"/>
        <v>Suryadi Wangsajaya / Aking</v>
      </c>
      <c r="K107" s="5" t="str">
        <f t="shared" si="11"/>
        <v/>
      </c>
      <c r="L107" s="5" t="str">
        <f t="shared" si="12"/>
        <v>Merah</v>
      </c>
      <c r="M107" s="5">
        <f t="shared" si="22"/>
        <v>52</v>
      </c>
      <c r="N107" s="5">
        <f t="shared" si="40"/>
        <v>2</v>
      </c>
      <c r="O107" s="2">
        <v>1.1111062E7</v>
      </c>
      <c r="P107" s="5">
        <f t="shared" si="15"/>
        <v>0</v>
      </c>
      <c r="Q107" s="98">
        <v>78.0</v>
      </c>
      <c r="R107" s="104" t="s">
        <v>143</v>
      </c>
      <c r="S107" s="95"/>
      <c r="T107" s="99">
        <v>2001078.0</v>
      </c>
      <c r="U107" s="89">
        <v>2.0</v>
      </c>
      <c r="V107" s="89">
        <v>15.0</v>
      </c>
      <c r="W107" s="100" t="s">
        <v>135</v>
      </c>
      <c r="X107" s="95"/>
      <c r="Y107" s="89" t="s">
        <v>136</v>
      </c>
      <c r="Z107" s="101"/>
      <c r="AA107" s="5" t="str">
        <f t="shared" si="6"/>
        <v>#N/A</v>
      </c>
      <c r="AC107" s="3">
        <v>91.0</v>
      </c>
      <c r="AE107" s="5" t="str">
        <f t="shared" si="16"/>
        <v>-</v>
      </c>
      <c r="AF107" s="70" t="str">
        <f t="shared" si="27"/>
        <v>-</v>
      </c>
      <c r="AG107" s="68" t="str">
        <f t="shared" si="28"/>
        <v>-</v>
      </c>
      <c r="AH107" s="5" t="str">
        <f t="shared" si="29"/>
        <v>-</v>
      </c>
      <c r="AI107" s="5" t="str">
        <f t="shared" si="30"/>
        <v>-</v>
      </c>
      <c r="AJ107" s="5" t="str">
        <f t="shared" si="31"/>
        <v>-</v>
      </c>
    </row>
    <row r="108">
      <c r="A108" s="5"/>
      <c r="B108" s="97">
        <f>SUM(B103:B107)</f>
        <v>10</v>
      </c>
      <c r="C108" s="9"/>
      <c r="E108" s="5"/>
      <c r="F108" s="2">
        <v>92.0</v>
      </c>
      <c r="G108" s="105">
        <v>1001061.0</v>
      </c>
      <c r="H108" s="3">
        <v>2.0</v>
      </c>
      <c r="I108" s="9" t="str">
        <f t="shared" si="9"/>
        <v>ABSEN VALID</v>
      </c>
      <c r="J108" s="68" t="str">
        <f t="shared" si="23"/>
        <v>王光新 先生夫人</v>
      </c>
      <c r="K108" s="5" t="str">
        <f t="shared" si="11"/>
        <v>Kong Seng</v>
      </c>
      <c r="L108" s="5" t="str">
        <f t="shared" si="12"/>
        <v>Kuning</v>
      </c>
      <c r="M108" s="5">
        <f t="shared" si="22"/>
        <v>10</v>
      </c>
      <c r="N108" s="5">
        <f t="shared" si="40"/>
        <v>2</v>
      </c>
      <c r="O108" s="2">
        <v>1.1111065E7</v>
      </c>
      <c r="P108" s="5">
        <f t="shared" si="15"/>
        <v>0</v>
      </c>
      <c r="Q108" s="102">
        <v>79.0</v>
      </c>
      <c r="R108" s="104" t="s">
        <v>144</v>
      </c>
      <c r="S108" s="95"/>
      <c r="T108" s="99">
        <v>2001079.0</v>
      </c>
      <c r="U108" s="89">
        <v>2.0</v>
      </c>
      <c r="V108" s="89">
        <v>15.0</v>
      </c>
      <c r="W108" s="100" t="s">
        <v>135</v>
      </c>
      <c r="X108" s="95"/>
      <c r="Y108" s="89" t="s">
        <v>136</v>
      </c>
      <c r="Z108" s="101"/>
      <c r="AA108" s="5" t="str">
        <f t="shared" si="6"/>
        <v>P VALID</v>
      </c>
      <c r="AC108" s="3">
        <v>92.0</v>
      </c>
      <c r="AE108" s="5" t="str">
        <f t="shared" si="16"/>
        <v>-</v>
      </c>
      <c r="AF108" s="70" t="str">
        <f t="shared" si="27"/>
        <v>-</v>
      </c>
      <c r="AG108" s="68" t="str">
        <f t="shared" si="28"/>
        <v>-</v>
      </c>
      <c r="AH108" s="5" t="str">
        <f t="shared" si="29"/>
        <v>-</v>
      </c>
      <c r="AI108" s="5" t="str">
        <f t="shared" si="30"/>
        <v>-</v>
      </c>
      <c r="AJ108" s="5" t="str">
        <f t="shared" si="31"/>
        <v>-</v>
      </c>
    </row>
    <row r="109">
      <c r="A109" s="5"/>
      <c r="B109" s="5"/>
      <c r="C109" s="9"/>
      <c r="E109" s="5"/>
      <c r="F109" s="2">
        <v>93.0</v>
      </c>
      <c r="G109" s="67"/>
      <c r="H109" s="5"/>
      <c r="I109" s="9" t="str">
        <f t="shared" si="9"/>
        <v>-</v>
      </c>
      <c r="J109" s="68" t="str">
        <f t="shared" si="23"/>
        <v>-</v>
      </c>
      <c r="K109" s="5" t="str">
        <f t="shared" si="11"/>
        <v>-</v>
      </c>
      <c r="L109" s="5" t="str">
        <f t="shared" si="12"/>
        <v>-</v>
      </c>
      <c r="M109" s="5" t="str">
        <f t="shared" si="22"/>
        <v>-</v>
      </c>
      <c r="N109" s="5" t="str">
        <f t="shared" si="40"/>
        <v>-</v>
      </c>
      <c r="O109" s="2"/>
      <c r="P109" s="5">
        <f t="shared" si="15"/>
        <v>0</v>
      </c>
      <c r="Q109" s="98">
        <v>80.0</v>
      </c>
      <c r="R109" s="104" t="s">
        <v>145</v>
      </c>
      <c r="S109" s="95"/>
      <c r="T109" s="99">
        <v>2001080.0</v>
      </c>
      <c r="U109" s="89">
        <v>2.0</v>
      </c>
      <c r="V109" s="89">
        <v>15.0</v>
      </c>
      <c r="W109" s="100" t="s">
        <v>135</v>
      </c>
      <c r="X109" s="95"/>
      <c r="Y109" s="89" t="s">
        <v>136</v>
      </c>
      <c r="Z109" s="101"/>
      <c r="AA109" s="5" t="str">
        <f t="shared" si="6"/>
        <v>#N/A</v>
      </c>
      <c r="AC109" s="3">
        <v>93.0</v>
      </c>
      <c r="AE109" s="5" t="str">
        <f t="shared" si="16"/>
        <v>-</v>
      </c>
      <c r="AF109" s="70" t="str">
        <f t="shared" si="27"/>
        <v>-</v>
      </c>
      <c r="AG109" s="68" t="str">
        <f t="shared" si="28"/>
        <v>-</v>
      </c>
      <c r="AH109" s="5" t="str">
        <f t="shared" si="29"/>
        <v>-</v>
      </c>
      <c r="AI109" s="5" t="str">
        <f t="shared" si="30"/>
        <v>-</v>
      </c>
      <c r="AJ109" s="5" t="str">
        <f t="shared" si="31"/>
        <v>-</v>
      </c>
    </row>
    <row r="110">
      <c r="A110" s="65">
        <v>17.0</v>
      </c>
      <c r="B110" s="5">
        <f t="shared" ref="B110:B114" si="55">IFERROR(INDEX(F$17:P$595,MATCH(TRUE,EXACT(C110,J$17:J$595),0),3),0)</f>
        <v>1</v>
      </c>
      <c r="C110" s="88" t="s">
        <v>151</v>
      </c>
      <c r="D110" s="95"/>
      <c r="E110" s="5">
        <f t="shared" ref="E110:E114" si="56">INDEX(Q$16:Z$395,MATCH(TRUE,EXACT(C110,R$16:R$395),0),5)</f>
        <v>2</v>
      </c>
      <c r="F110" s="2">
        <v>94.0</v>
      </c>
      <c r="G110" s="67"/>
      <c r="H110" s="5"/>
      <c r="I110" s="9" t="str">
        <f t="shared" si="9"/>
        <v>-</v>
      </c>
      <c r="J110" s="68" t="str">
        <f t="shared" si="23"/>
        <v>-</v>
      </c>
      <c r="K110" s="5" t="str">
        <f t="shared" si="11"/>
        <v>-</v>
      </c>
      <c r="L110" s="5" t="str">
        <f t="shared" si="12"/>
        <v>-</v>
      </c>
      <c r="M110" s="5" t="str">
        <f t="shared" si="22"/>
        <v>-</v>
      </c>
      <c r="N110" s="5" t="str">
        <f t="shared" si="40"/>
        <v>-</v>
      </c>
      <c r="O110" s="2"/>
      <c r="P110" s="5">
        <f t="shared" si="15"/>
        <v>0</v>
      </c>
      <c r="Q110" s="78"/>
      <c r="R110" s="78"/>
      <c r="S110" s="78"/>
      <c r="T110" s="78"/>
      <c r="U110" s="78">
        <f>SUM(U105:U109)</f>
        <v>10</v>
      </c>
      <c r="V110" s="78"/>
      <c r="W110" s="78"/>
      <c r="X110" s="78"/>
      <c r="Y110" s="78"/>
      <c r="Z110" s="78"/>
      <c r="AA110" s="5" t="str">
        <f t="shared" si="6"/>
        <v>-</v>
      </c>
      <c r="AC110" s="3">
        <v>94.0</v>
      </c>
      <c r="AE110" s="5" t="str">
        <f t="shared" si="16"/>
        <v>-</v>
      </c>
      <c r="AF110" s="70" t="str">
        <f t="shared" si="27"/>
        <v>-</v>
      </c>
      <c r="AG110" s="68" t="str">
        <f t="shared" si="28"/>
        <v>-</v>
      </c>
      <c r="AH110" s="5" t="str">
        <f t="shared" si="29"/>
        <v>-</v>
      </c>
      <c r="AI110" s="5" t="str">
        <f t="shared" si="30"/>
        <v>-</v>
      </c>
      <c r="AJ110" s="5" t="str">
        <f t="shared" si="31"/>
        <v>-</v>
      </c>
    </row>
    <row r="111">
      <c r="B111" s="5">
        <f t="shared" si="55"/>
        <v>2</v>
      </c>
      <c r="C111" s="88" t="s">
        <v>152</v>
      </c>
      <c r="D111" s="95"/>
      <c r="E111" s="5">
        <f t="shared" si="56"/>
        <v>2</v>
      </c>
      <c r="F111" s="2">
        <v>95.0</v>
      </c>
      <c r="G111" s="67"/>
      <c r="H111" s="5"/>
      <c r="I111" s="9" t="str">
        <f t="shared" si="9"/>
        <v>-</v>
      </c>
      <c r="J111" s="68" t="str">
        <f t="shared" si="23"/>
        <v>-</v>
      </c>
      <c r="K111" s="5" t="str">
        <f t="shared" si="11"/>
        <v>-</v>
      </c>
      <c r="L111" s="5" t="str">
        <f t="shared" si="12"/>
        <v>-</v>
      </c>
      <c r="M111" s="5" t="str">
        <f t="shared" si="22"/>
        <v>-</v>
      </c>
      <c r="N111" s="5" t="str">
        <f t="shared" si="40"/>
        <v>-</v>
      </c>
      <c r="O111" s="2"/>
      <c r="P111" s="5">
        <f t="shared" si="15"/>
        <v>0</v>
      </c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5" t="str">
        <f t="shared" si="6"/>
        <v>-</v>
      </c>
      <c r="AC111" s="3">
        <v>95.0</v>
      </c>
      <c r="AE111" s="5" t="str">
        <f t="shared" si="16"/>
        <v>-</v>
      </c>
      <c r="AF111" s="70" t="str">
        <f t="shared" si="27"/>
        <v>-</v>
      </c>
      <c r="AG111" s="68" t="str">
        <f t="shared" si="28"/>
        <v>-</v>
      </c>
      <c r="AH111" s="5" t="str">
        <f t="shared" si="29"/>
        <v>-</v>
      </c>
      <c r="AI111" s="5" t="str">
        <f t="shared" si="30"/>
        <v>-</v>
      </c>
      <c r="AJ111" s="5" t="str">
        <f t="shared" si="31"/>
        <v>-</v>
      </c>
    </row>
    <row r="112">
      <c r="B112" s="5">
        <f t="shared" si="55"/>
        <v>2</v>
      </c>
      <c r="C112" s="88" t="s">
        <v>153</v>
      </c>
      <c r="D112" s="95"/>
      <c r="E112" s="5">
        <f t="shared" si="56"/>
        <v>2</v>
      </c>
      <c r="F112" s="2">
        <v>96.0</v>
      </c>
      <c r="G112" s="67"/>
      <c r="H112" s="5"/>
      <c r="I112" s="9" t="str">
        <f t="shared" si="9"/>
        <v>-</v>
      </c>
      <c r="J112" s="68" t="str">
        <f t="shared" si="23"/>
        <v>-</v>
      </c>
      <c r="K112" s="5" t="str">
        <f t="shared" si="11"/>
        <v>-</v>
      </c>
      <c r="L112" s="5" t="str">
        <f t="shared" si="12"/>
        <v>-</v>
      </c>
      <c r="M112" s="5" t="str">
        <f t="shared" si="22"/>
        <v>-</v>
      </c>
      <c r="N112" s="5" t="str">
        <f t="shared" si="40"/>
        <v>-</v>
      </c>
      <c r="O112" s="2"/>
      <c r="P112" s="5">
        <f t="shared" si="15"/>
        <v>0</v>
      </c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5" t="str">
        <f t="shared" si="6"/>
        <v>-</v>
      </c>
      <c r="AC112" s="3">
        <v>96.0</v>
      </c>
      <c r="AE112" s="5" t="str">
        <f t="shared" si="16"/>
        <v>-</v>
      </c>
      <c r="AF112" s="70" t="str">
        <f t="shared" si="27"/>
        <v>-</v>
      </c>
      <c r="AG112" s="68" t="str">
        <f t="shared" si="28"/>
        <v>-</v>
      </c>
      <c r="AH112" s="5" t="str">
        <f t="shared" si="29"/>
        <v>-</v>
      </c>
      <c r="AI112" s="5" t="str">
        <f t="shared" si="30"/>
        <v>-</v>
      </c>
      <c r="AJ112" s="5" t="str">
        <f t="shared" si="31"/>
        <v>-</v>
      </c>
    </row>
    <row r="113">
      <c r="B113" s="5">
        <f t="shared" si="55"/>
        <v>2</v>
      </c>
      <c r="C113" s="88" t="s">
        <v>154</v>
      </c>
      <c r="D113" s="95"/>
      <c r="E113" s="5">
        <f t="shared" si="56"/>
        <v>2</v>
      </c>
      <c r="F113" s="2">
        <v>97.0</v>
      </c>
      <c r="G113" s="67"/>
      <c r="H113" s="5"/>
      <c r="I113" s="9" t="str">
        <f t="shared" si="9"/>
        <v>-</v>
      </c>
      <c r="J113" s="68" t="str">
        <f t="shared" si="23"/>
        <v>-</v>
      </c>
      <c r="K113" s="5" t="str">
        <f t="shared" si="11"/>
        <v>-</v>
      </c>
      <c r="L113" s="5" t="str">
        <f t="shared" si="12"/>
        <v>-</v>
      </c>
      <c r="M113" s="5" t="str">
        <f t="shared" si="22"/>
        <v>-</v>
      </c>
      <c r="N113" s="5" t="str">
        <f t="shared" si="40"/>
        <v>-</v>
      </c>
      <c r="O113" s="2"/>
      <c r="P113" s="5">
        <f t="shared" si="15"/>
        <v>0</v>
      </c>
      <c r="Q113" s="98">
        <v>81.0</v>
      </c>
      <c r="R113" s="89" t="s">
        <v>146</v>
      </c>
      <c r="S113" s="95"/>
      <c r="T113" s="99">
        <v>2001081.0</v>
      </c>
      <c r="U113" s="89">
        <v>2.0</v>
      </c>
      <c r="V113" s="89">
        <v>16.0</v>
      </c>
      <c r="W113" s="100" t="s">
        <v>135</v>
      </c>
      <c r="X113" s="95"/>
      <c r="Y113" s="89" t="s">
        <v>136</v>
      </c>
      <c r="Z113" s="101"/>
      <c r="AA113" s="5" t="str">
        <f t="shared" si="6"/>
        <v>#N/A</v>
      </c>
      <c r="AC113" s="3">
        <v>97.0</v>
      </c>
      <c r="AE113" s="5" t="str">
        <f t="shared" si="16"/>
        <v>-</v>
      </c>
      <c r="AF113" s="70" t="str">
        <f t="shared" si="27"/>
        <v>-</v>
      </c>
      <c r="AG113" s="68" t="str">
        <f t="shared" si="28"/>
        <v>-</v>
      </c>
      <c r="AH113" s="5" t="str">
        <f t="shared" si="29"/>
        <v>-</v>
      </c>
      <c r="AI113" s="5" t="str">
        <f t="shared" si="30"/>
        <v>-</v>
      </c>
      <c r="AJ113" s="5" t="str">
        <f t="shared" si="31"/>
        <v>-</v>
      </c>
    </row>
    <row r="114">
      <c r="B114" s="5">
        <f t="shared" si="55"/>
        <v>2</v>
      </c>
      <c r="C114" s="88" t="s">
        <v>155</v>
      </c>
      <c r="D114" s="95"/>
      <c r="E114" s="5">
        <f t="shared" si="56"/>
        <v>2</v>
      </c>
      <c r="F114" s="2">
        <v>98.0</v>
      </c>
      <c r="G114" s="67"/>
      <c r="H114" s="5"/>
      <c r="I114" s="9" t="str">
        <f t="shared" si="9"/>
        <v>-</v>
      </c>
      <c r="J114" s="68" t="str">
        <f t="shared" si="23"/>
        <v>-</v>
      </c>
      <c r="K114" s="5" t="str">
        <f t="shared" si="11"/>
        <v>-</v>
      </c>
      <c r="L114" s="5" t="str">
        <f t="shared" si="12"/>
        <v>-</v>
      </c>
      <c r="M114" s="5" t="str">
        <f t="shared" si="22"/>
        <v>-</v>
      </c>
      <c r="N114" s="5" t="str">
        <f t="shared" si="40"/>
        <v>-</v>
      </c>
      <c r="O114" s="2"/>
      <c r="P114" s="5">
        <f t="shared" si="15"/>
        <v>0</v>
      </c>
      <c r="Q114" s="102">
        <v>82.0</v>
      </c>
      <c r="R114" s="89" t="s">
        <v>147</v>
      </c>
      <c r="S114" s="95"/>
      <c r="T114" s="99">
        <v>2001082.0</v>
      </c>
      <c r="U114" s="89">
        <v>2.0</v>
      </c>
      <c r="V114" s="89">
        <v>16.0</v>
      </c>
      <c r="W114" s="100" t="s">
        <v>135</v>
      </c>
      <c r="X114" s="95"/>
      <c r="Y114" s="89" t="s">
        <v>136</v>
      </c>
      <c r="Z114" s="101"/>
      <c r="AA114" s="5" t="str">
        <f t="shared" si="6"/>
        <v>#N/A</v>
      </c>
      <c r="AC114" s="3">
        <v>98.0</v>
      </c>
      <c r="AE114" s="5" t="str">
        <f t="shared" si="16"/>
        <v>-</v>
      </c>
      <c r="AF114" s="70" t="str">
        <f t="shared" si="27"/>
        <v>-</v>
      </c>
      <c r="AG114" s="68" t="str">
        <f t="shared" si="28"/>
        <v>-</v>
      </c>
      <c r="AH114" s="5" t="str">
        <f t="shared" si="29"/>
        <v>-</v>
      </c>
      <c r="AI114" s="5" t="str">
        <f t="shared" si="30"/>
        <v>-</v>
      </c>
      <c r="AJ114" s="5" t="str">
        <f t="shared" si="31"/>
        <v>-</v>
      </c>
    </row>
    <row r="115">
      <c r="A115" s="5"/>
      <c r="B115" s="97">
        <f>SUM(B110:B114)</f>
        <v>9</v>
      </c>
      <c r="C115" s="9"/>
      <c r="E115" s="5"/>
      <c r="F115" s="2">
        <v>99.0</v>
      </c>
      <c r="G115" s="67"/>
      <c r="H115" s="5"/>
      <c r="I115" s="9" t="str">
        <f t="shared" si="9"/>
        <v>-</v>
      </c>
      <c r="J115" s="68" t="str">
        <f t="shared" si="23"/>
        <v>-</v>
      </c>
      <c r="K115" s="5" t="str">
        <f t="shared" si="11"/>
        <v>-</v>
      </c>
      <c r="L115" s="5" t="str">
        <f t="shared" si="12"/>
        <v>-</v>
      </c>
      <c r="M115" s="5" t="str">
        <f t="shared" si="22"/>
        <v>-</v>
      </c>
      <c r="N115" s="5" t="str">
        <f t="shared" si="40"/>
        <v>-</v>
      </c>
      <c r="O115" s="2"/>
      <c r="P115" s="5">
        <f t="shared" si="15"/>
        <v>0</v>
      </c>
      <c r="Q115" s="98">
        <v>83.0</v>
      </c>
      <c r="R115" s="89" t="s">
        <v>148</v>
      </c>
      <c r="S115" s="95"/>
      <c r="T115" s="99">
        <v>2001083.0</v>
      </c>
      <c r="U115" s="89">
        <v>2.0</v>
      </c>
      <c r="V115" s="89">
        <v>16.0</v>
      </c>
      <c r="W115" s="100" t="s">
        <v>135</v>
      </c>
      <c r="X115" s="95"/>
      <c r="Y115" s="89" t="s">
        <v>136</v>
      </c>
      <c r="Z115" s="101"/>
      <c r="AA115" s="5" t="str">
        <f t="shared" si="6"/>
        <v>#N/A</v>
      </c>
      <c r="AC115" s="3">
        <v>99.0</v>
      </c>
      <c r="AE115" s="5" t="str">
        <f t="shared" si="16"/>
        <v>-</v>
      </c>
      <c r="AF115" s="70" t="str">
        <f t="shared" si="27"/>
        <v>-</v>
      </c>
      <c r="AG115" s="68" t="str">
        <f t="shared" si="28"/>
        <v>-</v>
      </c>
      <c r="AH115" s="5" t="str">
        <f t="shared" si="29"/>
        <v>-</v>
      </c>
      <c r="AI115" s="5" t="str">
        <f t="shared" si="30"/>
        <v>-</v>
      </c>
      <c r="AJ115" s="5" t="str">
        <f t="shared" si="31"/>
        <v>-</v>
      </c>
    </row>
    <row r="116">
      <c r="A116" s="5"/>
      <c r="B116" s="5"/>
      <c r="C116" s="9"/>
      <c r="E116" s="5"/>
      <c r="F116" s="2">
        <v>100.0</v>
      </c>
      <c r="G116" s="67"/>
      <c r="H116" s="5"/>
      <c r="I116" s="9" t="str">
        <f t="shared" si="9"/>
        <v>-</v>
      </c>
      <c r="J116" s="68" t="str">
        <f t="shared" si="23"/>
        <v>-</v>
      </c>
      <c r="K116" s="5" t="str">
        <f t="shared" si="11"/>
        <v>-</v>
      </c>
      <c r="L116" s="5" t="str">
        <f t="shared" si="12"/>
        <v>-</v>
      </c>
      <c r="M116" s="5" t="str">
        <f t="shared" si="22"/>
        <v>-</v>
      </c>
      <c r="N116" s="5" t="str">
        <f t="shared" si="40"/>
        <v>-</v>
      </c>
      <c r="O116" s="2"/>
      <c r="P116" s="5">
        <f t="shared" si="15"/>
        <v>0</v>
      </c>
      <c r="Q116" s="102">
        <v>84.0</v>
      </c>
      <c r="R116" s="89" t="s">
        <v>149</v>
      </c>
      <c r="S116" s="95"/>
      <c r="T116" s="99">
        <v>2001084.0</v>
      </c>
      <c r="U116" s="89">
        <v>2.0</v>
      </c>
      <c r="V116" s="89">
        <v>16.0</v>
      </c>
      <c r="W116" s="100" t="s">
        <v>135</v>
      </c>
      <c r="X116" s="95"/>
      <c r="Y116" s="89" t="s">
        <v>136</v>
      </c>
      <c r="Z116" s="101"/>
      <c r="AA116" s="5" t="str">
        <f t="shared" si="6"/>
        <v>#N/A</v>
      </c>
      <c r="AC116" s="3">
        <v>100.0</v>
      </c>
      <c r="AE116" s="5" t="str">
        <f t="shared" si="16"/>
        <v>-</v>
      </c>
      <c r="AF116" s="70" t="str">
        <f t="shared" si="27"/>
        <v>-</v>
      </c>
      <c r="AG116" s="68" t="str">
        <f t="shared" si="28"/>
        <v>-</v>
      </c>
      <c r="AH116" s="5" t="str">
        <f t="shared" si="29"/>
        <v>-</v>
      </c>
      <c r="AI116" s="5" t="str">
        <f t="shared" si="30"/>
        <v>-</v>
      </c>
      <c r="AJ116" s="5" t="str">
        <f t="shared" si="31"/>
        <v>-</v>
      </c>
    </row>
    <row r="117">
      <c r="A117" s="65">
        <v>18.0</v>
      </c>
      <c r="B117" s="5">
        <f t="shared" ref="B117:B121" si="57">IFERROR(INDEX(F$17:P$595,MATCH(TRUE,EXACT(C117,J$17:J$595),0),3),0)</f>
        <v>2</v>
      </c>
      <c r="C117" s="106" t="s">
        <v>156</v>
      </c>
      <c r="D117" s="107"/>
      <c r="E117" s="5">
        <f t="shared" ref="E117:E121" si="58">INDEX(Q$16:Z$395,MATCH(TRUE,EXACT(C117,R$16:R$395),0),5)</f>
        <v>2</v>
      </c>
      <c r="F117" s="2">
        <v>101.0</v>
      </c>
      <c r="G117" s="67">
        <v>6001188.0</v>
      </c>
      <c r="H117" s="3">
        <v>5.0</v>
      </c>
      <c r="I117" s="9" t="str">
        <f t="shared" si="9"/>
        <v>ABSEN VALID</v>
      </c>
      <c r="J117" s="68" t="str">
        <f t="shared" si="23"/>
        <v>Welly Tanamas</v>
      </c>
      <c r="K117" s="5" t="str">
        <f t="shared" si="11"/>
        <v/>
      </c>
      <c r="L117" s="5" t="str">
        <f t="shared" si="12"/>
        <v>Pink</v>
      </c>
      <c r="M117" s="5">
        <f t="shared" si="22"/>
        <v>32</v>
      </c>
      <c r="N117" s="5">
        <f t="shared" si="40"/>
        <v>5</v>
      </c>
      <c r="O117" s="2">
        <v>1.1111195E7</v>
      </c>
      <c r="P117" s="5">
        <f t="shared" si="15"/>
        <v>0</v>
      </c>
      <c r="Q117" s="98">
        <v>85.0</v>
      </c>
      <c r="R117" s="89" t="s">
        <v>150</v>
      </c>
      <c r="S117" s="95"/>
      <c r="T117" s="99">
        <v>2001085.0</v>
      </c>
      <c r="U117" s="89">
        <v>2.0</v>
      </c>
      <c r="V117" s="89">
        <v>16.0</v>
      </c>
      <c r="W117" s="100" t="s">
        <v>135</v>
      </c>
      <c r="X117" s="95"/>
      <c r="Y117" s="89" t="s">
        <v>136</v>
      </c>
      <c r="Z117" s="101"/>
      <c r="AA117" s="5" t="str">
        <f t="shared" si="6"/>
        <v>#N/A</v>
      </c>
      <c r="AC117" s="3">
        <v>101.0</v>
      </c>
      <c r="AE117" s="5" t="str">
        <f t="shared" si="16"/>
        <v>-</v>
      </c>
      <c r="AF117" s="70" t="str">
        <f t="shared" si="27"/>
        <v>-</v>
      </c>
      <c r="AG117" s="68" t="str">
        <f t="shared" si="28"/>
        <v>-</v>
      </c>
      <c r="AH117" s="5" t="str">
        <f t="shared" si="29"/>
        <v>-</v>
      </c>
      <c r="AI117" s="5" t="str">
        <f t="shared" si="30"/>
        <v>-</v>
      </c>
      <c r="AJ117" s="5" t="str">
        <f t="shared" si="31"/>
        <v>-</v>
      </c>
    </row>
    <row r="118">
      <c r="B118" s="5">
        <f t="shared" si="57"/>
        <v>2</v>
      </c>
      <c r="C118" s="106" t="s">
        <v>157</v>
      </c>
      <c r="D118" s="107"/>
      <c r="E118" s="5">
        <f t="shared" si="58"/>
        <v>2</v>
      </c>
      <c r="F118" s="2">
        <v>102.0</v>
      </c>
      <c r="G118" s="67">
        <v>6001194.0</v>
      </c>
      <c r="H118" s="3">
        <v>2.0</v>
      </c>
      <c r="I118" s="9" t="str">
        <f t="shared" si="9"/>
        <v>ABSEN VALID</v>
      </c>
      <c r="J118" s="68" t="str">
        <f t="shared" si="23"/>
        <v>Tjiong Lian Siok</v>
      </c>
      <c r="K118" s="5" t="str">
        <f t="shared" si="11"/>
        <v/>
      </c>
      <c r="L118" s="5" t="str">
        <f t="shared" si="12"/>
        <v>Pink</v>
      </c>
      <c r="M118" s="5">
        <f t="shared" si="22"/>
        <v>30</v>
      </c>
      <c r="N118" s="5">
        <f t="shared" si="40"/>
        <v>2</v>
      </c>
      <c r="O118" s="2">
        <v>1.1111203E7</v>
      </c>
      <c r="P118" s="5">
        <f t="shared" si="15"/>
        <v>0</v>
      </c>
      <c r="Q118" s="78"/>
      <c r="R118" s="78"/>
      <c r="S118" s="78"/>
      <c r="T118" s="78"/>
      <c r="U118" s="78">
        <f>SUM(U113:U117)</f>
        <v>10</v>
      </c>
      <c r="V118" s="78"/>
      <c r="W118" s="78"/>
      <c r="X118" s="78"/>
      <c r="Y118" s="78"/>
      <c r="Z118" s="78"/>
      <c r="AA118" s="5" t="str">
        <f t="shared" si="6"/>
        <v>-</v>
      </c>
      <c r="AC118" s="3">
        <v>102.0</v>
      </c>
      <c r="AE118" s="5" t="str">
        <f t="shared" si="16"/>
        <v>-</v>
      </c>
      <c r="AF118" s="70" t="str">
        <f t="shared" si="27"/>
        <v>-</v>
      </c>
      <c r="AG118" s="68" t="str">
        <f t="shared" si="28"/>
        <v>-</v>
      </c>
      <c r="AH118" s="5" t="str">
        <f t="shared" si="29"/>
        <v>-</v>
      </c>
      <c r="AI118" s="5" t="str">
        <f t="shared" si="30"/>
        <v>-</v>
      </c>
      <c r="AJ118" s="5" t="str">
        <f t="shared" si="31"/>
        <v>-</v>
      </c>
    </row>
    <row r="119">
      <c r="B119" s="5">
        <f t="shared" si="57"/>
        <v>2</v>
      </c>
      <c r="C119" s="106" t="s">
        <v>158</v>
      </c>
      <c r="D119" s="107"/>
      <c r="E119" s="5">
        <f t="shared" si="58"/>
        <v>2</v>
      </c>
      <c r="F119" s="2">
        <v>103.0</v>
      </c>
      <c r="G119" s="67">
        <v>5001171.0</v>
      </c>
      <c r="H119" s="3">
        <v>2.0</v>
      </c>
      <c r="I119" s="9" t="str">
        <f t="shared" si="9"/>
        <v>ABSEN VALID</v>
      </c>
      <c r="J119" s="68" t="str">
        <f t="shared" si="23"/>
        <v>Mr. &amp; Mrs. Firman Maha</v>
      </c>
      <c r="K119" s="5" t="str">
        <f t="shared" si="11"/>
        <v/>
      </c>
      <c r="L119" s="5" t="str">
        <f t="shared" si="12"/>
        <v>Biru Muda</v>
      </c>
      <c r="M119" s="5">
        <f t="shared" si="22"/>
        <v>36</v>
      </c>
      <c r="N119" s="5">
        <f t="shared" si="40"/>
        <v>2</v>
      </c>
      <c r="O119" s="2">
        <v>1.1111226E7</v>
      </c>
      <c r="P119" s="5">
        <f t="shared" si="15"/>
        <v>0</v>
      </c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5" t="str">
        <f t="shared" si="6"/>
        <v>-</v>
      </c>
      <c r="AC119" s="3">
        <v>103.0</v>
      </c>
      <c r="AE119" s="5" t="str">
        <f t="shared" si="16"/>
        <v>-</v>
      </c>
      <c r="AF119" s="70" t="str">
        <f t="shared" si="27"/>
        <v>-</v>
      </c>
      <c r="AG119" s="68" t="str">
        <f t="shared" si="28"/>
        <v>-</v>
      </c>
      <c r="AH119" s="5" t="str">
        <f t="shared" si="29"/>
        <v>-</v>
      </c>
      <c r="AI119" s="5" t="str">
        <f t="shared" si="30"/>
        <v>-</v>
      </c>
      <c r="AJ119" s="5" t="str">
        <f t="shared" si="31"/>
        <v>-</v>
      </c>
    </row>
    <row r="120">
      <c r="B120" s="5">
        <f t="shared" si="57"/>
        <v>2</v>
      </c>
      <c r="C120" s="106" t="s">
        <v>159</v>
      </c>
      <c r="D120" s="107"/>
      <c r="E120" s="5">
        <f t="shared" si="58"/>
        <v>2</v>
      </c>
      <c r="F120" s="2">
        <v>104.0</v>
      </c>
      <c r="G120" s="67">
        <v>5001123.0</v>
      </c>
      <c r="H120" s="3">
        <v>1.0</v>
      </c>
      <c r="I120" s="9" t="str">
        <f t="shared" si="9"/>
        <v>ABSEN VALID</v>
      </c>
      <c r="J120" s="68" t="str">
        <f t="shared" si="23"/>
        <v>Mrs. Tjoa Peng Lan</v>
      </c>
      <c r="K120" s="5" t="str">
        <f t="shared" si="11"/>
        <v/>
      </c>
      <c r="L120" s="5" t="str">
        <f t="shared" si="12"/>
        <v>Biru</v>
      </c>
      <c r="M120" s="5">
        <f t="shared" si="22"/>
        <v>27</v>
      </c>
      <c r="N120" s="5">
        <f t="shared" si="40"/>
        <v>1</v>
      </c>
      <c r="O120" s="2">
        <v>1.1111109E7</v>
      </c>
      <c r="P120" s="5">
        <f t="shared" si="15"/>
        <v>0</v>
      </c>
      <c r="Q120" s="83"/>
      <c r="R120" s="83"/>
      <c r="S120" s="82"/>
      <c r="T120" s="82"/>
      <c r="U120" s="83"/>
      <c r="V120" s="82"/>
      <c r="W120" s="82"/>
      <c r="X120" s="82"/>
      <c r="Y120" s="82"/>
      <c r="Z120" s="83"/>
      <c r="AA120" s="5" t="str">
        <f t="shared" si="6"/>
        <v>-</v>
      </c>
      <c r="AC120" s="3">
        <v>104.0</v>
      </c>
      <c r="AE120" s="5" t="str">
        <f t="shared" si="16"/>
        <v>-</v>
      </c>
      <c r="AF120" s="70" t="str">
        <f t="shared" si="27"/>
        <v>-</v>
      </c>
      <c r="AG120" s="68" t="str">
        <f t="shared" si="28"/>
        <v>-</v>
      </c>
      <c r="AH120" s="5" t="str">
        <f t="shared" si="29"/>
        <v>-</v>
      </c>
      <c r="AI120" s="5" t="str">
        <f t="shared" si="30"/>
        <v>-</v>
      </c>
      <c r="AJ120" s="5" t="str">
        <f t="shared" si="31"/>
        <v>-</v>
      </c>
    </row>
    <row r="121">
      <c r="B121" s="5">
        <f t="shared" si="57"/>
        <v>2</v>
      </c>
      <c r="C121" s="106" t="s">
        <v>160</v>
      </c>
      <c r="D121" s="107"/>
      <c r="E121" s="5">
        <f t="shared" si="58"/>
        <v>2</v>
      </c>
      <c r="F121" s="2">
        <v>105.0</v>
      </c>
      <c r="G121" s="67">
        <v>8001242.0</v>
      </c>
      <c r="H121" s="3">
        <v>1.0</v>
      </c>
      <c r="I121" s="9" t="str">
        <f t="shared" si="9"/>
        <v>ABSEN VALID</v>
      </c>
      <c r="J121" s="68" t="str">
        <f t="shared" si="23"/>
        <v>Aliang</v>
      </c>
      <c r="K121" s="5" t="str">
        <f t="shared" si="11"/>
        <v/>
      </c>
      <c r="L121" s="5" t="str">
        <f t="shared" si="12"/>
        <v>Merah</v>
      </c>
      <c r="M121" s="5">
        <f t="shared" si="22"/>
        <v>38</v>
      </c>
      <c r="N121" s="5">
        <f t="shared" si="40"/>
        <v>1</v>
      </c>
      <c r="O121" s="2">
        <v>0.0</v>
      </c>
      <c r="P121" s="5">
        <f t="shared" si="15"/>
        <v>0</v>
      </c>
      <c r="Q121" s="98">
        <v>86.0</v>
      </c>
      <c r="R121" s="89" t="s">
        <v>151</v>
      </c>
      <c r="S121" s="95"/>
      <c r="T121" s="99">
        <v>2001086.0</v>
      </c>
      <c r="U121" s="89">
        <v>2.0</v>
      </c>
      <c r="V121" s="89">
        <v>17.0</v>
      </c>
      <c r="W121" s="100" t="s">
        <v>135</v>
      </c>
      <c r="X121" s="95"/>
      <c r="Y121" s="89" t="s">
        <v>136</v>
      </c>
      <c r="Z121" s="101"/>
      <c r="AA121" s="5" t="str">
        <f t="shared" si="6"/>
        <v>#N/A</v>
      </c>
      <c r="AC121" s="3">
        <v>105.0</v>
      </c>
      <c r="AE121" s="5" t="str">
        <f t="shared" si="16"/>
        <v>-</v>
      </c>
      <c r="AF121" s="70" t="str">
        <f t="shared" si="27"/>
        <v>-</v>
      </c>
      <c r="AG121" s="68" t="str">
        <f t="shared" si="28"/>
        <v>-</v>
      </c>
      <c r="AH121" s="5" t="str">
        <f t="shared" si="29"/>
        <v>-</v>
      </c>
      <c r="AI121" s="5" t="str">
        <f t="shared" si="30"/>
        <v>-</v>
      </c>
      <c r="AJ121" s="5" t="str">
        <f t="shared" si="31"/>
        <v>-</v>
      </c>
    </row>
    <row r="122">
      <c r="A122" s="5"/>
      <c r="B122" s="108">
        <f>SUM(B117:B121)</f>
        <v>10</v>
      </c>
      <c r="C122" s="9"/>
      <c r="E122" s="5"/>
      <c r="F122" s="2">
        <v>106.0</v>
      </c>
      <c r="G122" s="67">
        <v>5001151.0</v>
      </c>
      <c r="H122" s="3">
        <v>2.0</v>
      </c>
      <c r="I122" s="9" t="str">
        <f t="shared" si="9"/>
        <v>ABSEN VALID</v>
      </c>
      <c r="J122" s="68" t="str">
        <f t="shared" si="23"/>
        <v>Mr. &amp; Mrs. Benny</v>
      </c>
      <c r="K122" s="5" t="str">
        <f t="shared" si="11"/>
        <v/>
      </c>
      <c r="L122" s="5" t="str">
        <f t="shared" si="12"/>
        <v>Hijau Muda</v>
      </c>
      <c r="M122" s="5">
        <f t="shared" si="22"/>
        <v>19</v>
      </c>
      <c r="N122" s="5">
        <f t="shared" si="40"/>
        <v>2</v>
      </c>
      <c r="O122" s="2">
        <v>1.11111E7</v>
      </c>
      <c r="P122" s="5">
        <f t="shared" si="15"/>
        <v>0</v>
      </c>
      <c r="Q122" s="102">
        <v>87.0</v>
      </c>
      <c r="R122" s="89" t="s">
        <v>152</v>
      </c>
      <c r="S122" s="95"/>
      <c r="T122" s="99">
        <v>2001087.0</v>
      </c>
      <c r="U122" s="89">
        <v>2.0</v>
      </c>
      <c r="V122" s="89">
        <v>17.0</v>
      </c>
      <c r="W122" s="100" t="s">
        <v>135</v>
      </c>
      <c r="X122" s="95"/>
      <c r="Y122" s="89" t="s">
        <v>136</v>
      </c>
      <c r="Z122" s="101"/>
      <c r="AA122" s="5" t="str">
        <f t="shared" si="6"/>
        <v>#N/A</v>
      </c>
      <c r="AC122" s="3">
        <v>106.0</v>
      </c>
      <c r="AE122" s="5" t="str">
        <f t="shared" si="16"/>
        <v>-</v>
      </c>
      <c r="AF122" s="70" t="str">
        <f t="shared" si="27"/>
        <v>-</v>
      </c>
      <c r="AG122" s="68" t="str">
        <f t="shared" si="28"/>
        <v>-</v>
      </c>
      <c r="AH122" s="5" t="str">
        <f t="shared" si="29"/>
        <v>-</v>
      </c>
      <c r="AI122" s="5" t="str">
        <f t="shared" si="30"/>
        <v>-</v>
      </c>
      <c r="AJ122" s="5" t="str">
        <f t="shared" si="31"/>
        <v>-</v>
      </c>
    </row>
    <row r="123">
      <c r="A123" s="5"/>
      <c r="B123" s="5"/>
      <c r="C123" s="9"/>
      <c r="E123" s="5"/>
      <c r="F123" s="2">
        <v>107.0</v>
      </c>
      <c r="G123" s="67">
        <v>6001193.0</v>
      </c>
      <c r="H123" s="3">
        <v>2.0</v>
      </c>
      <c r="I123" s="9" t="str">
        <f t="shared" si="9"/>
        <v>ABSEN VALID</v>
      </c>
      <c r="J123" s="68" t="str">
        <f t="shared" si="23"/>
        <v>徐志明 先生夫人</v>
      </c>
      <c r="K123" s="5" t="str">
        <f t="shared" si="11"/>
        <v>Xi Zhe Ming</v>
      </c>
      <c r="L123" s="5" t="str">
        <f t="shared" si="12"/>
        <v>Pink</v>
      </c>
      <c r="M123" s="5">
        <f t="shared" si="22"/>
        <v>33</v>
      </c>
      <c r="N123" s="5">
        <f t="shared" si="40"/>
        <v>2</v>
      </c>
      <c r="O123" s="2">
        <v>1.1111114E7</v>
      </c>
      <c r="P123" s="5">
        <f t="shared" si="15"/>
        <v>0</v>
      </c>
      <c r="Q123" s="98">
        <v>88.0</v>
      </c>
      <c r="R123" s="89" t="s">
        <v>153</v>
      </c>
      <c r="S123" s="95"/>
      <c r="T123" s="99">
        <v>2001088.0</v>
      </c>
      <c r="U123" s="89">
        <v>2.0</v>
      </c>
      <c r="V123" s="89">
        <v>17.0</v>
      </c>
      <c r="W123" s="100" t="s">
        <v>135</v>
      </c>
      <c r="X123" s="95"/>
      <c r="Y123" s="89" t="s">
        <v>136</v>
      </c>
      <c r="Z123" s="101"/>
      <c r="AA123" s="5" t="str">
        <f t="shared" si="6"/>
        <v>#N/A</v>
      </c>
      <c r="AC123" s="3">
        <v>107.0</v>
      </c>
      <c r="AE123" s="5" t="str">
        <f t="shared" si="16"/>
        <v>-</v>
      </c>
      <c r="AF123" s="70" t="str">
        <f t="shared" si="27"/>
        <v>-</v>
      </c>
      <c r="AG123" s="68" t="str">
        <f t="shared" si="28"/>
        <v>-</v>
      </c>
      <c r="AH123" s="5" t="str">
        <f t="shared" si="29"/>
        <v>-</v>
      </c>
      <c r="AI123" s="5" t="str">
        <f t="shared" si="30"/>
        <v>-</v>
      </c>
      <c r="AJ123" s="5" t="str">
        <f t="shared" si="31"/>
        <v>-</v>
      </c>
    </row>
    <row r="124">
      <c r="A124" s="65">
        <v>19.0</v>
      </c>
      <c r="B124" s="5">
        <f t="shared" ref="B124:B129" si="59">IFERROR(INDEX(F$17:P$595,MATCH(TRUE,EXACT(C124,J$17:J$595),0),3),0)</f>
        <v>1</v>
      </c>
      <c r="C124" s="109" t="s">
        <v>161</v>
      </c>
      <c r="D124" s="110"/>
      <c r="E124" s="5">
        <f t="shared" ref="E124:E129" si="60">INDEX(Q$16:Z$395,MATCH(TRUE,EXACT(C124,R$16:R$395),0),5)</f>
        <v>1</v>
      </c>
      <c r="F124" s="2">
        <v>108.0</v>
      </c>
      <c r="G124" s="67">
        <v>8001220.0</v>
      </c>
      <c r="H124" s="3">
        <v>2.0</v>
      </c>
      <c r="I124" s="9" t="str">
        <f t="shared" si="9"/>
        <v>ABSEN VALID</v>
      </c>
      <c r="J124" s="68" t="str">
        <f t="shared" si="23"/>
        <v>Ayin Karnedy</v>
      </c>
      <c r="K124" s="5" t="str">
        <f t="shared" si="11"/>
        <v/>
      </c>
      <c r="L124" s="5" t="str">
        <f t="shared" si="12"/>
        <v>Merah</v>
      </c>
      <c r="M124" s="5">
        <f t="shared" si="22"/>
        <v>51</v>
      </c>
      <c r="N124" s="5">
        <f t="shared" si="40"/>
        <v>2</v>
      </c>
      <c r="O124" s="2"/>
      <c r="P124" s="5">
        <f t="shared" si="15"/>
        <v>0</v>
      </c>
      <c r="Q124" s="102">
        <v>89.0</v>
      </c>
      <c r="R124" s="89" t="s">
        <v>154</v>
      </c>
      <c r="S124" s="95"/>
      <c r="T124" s="99">
        <v>2001089.0</v>
      </c>
      <c r="U124" s="89">
        <v>2.0</v>
      </c>
      <c r="V124" s="89">
        <v>17.0</v>
      </c>
      <c r="W124" s="100" t="s">
        <v>135</v>
      </c>
      <c r="X124" s="95"/>
      <c r="Y124" s="89" t="s">
        <v>136</v>
      </c>
      <c r="Z124" s="101"/>
      <c r="AA124" s="5" t="str">
        <f t="shared" si="6"/>
        <v>#N/A</v>
      </c>
      <c r="AC124" s="3">
        <v>108.0</v>
      </c>
      <c r="AE124" s="5" t="str">
        <f t="shared" si="16"/>
        <v>-</v>
      </c>
      <c r="AF124" s="70" t="str">
        <f t="shared" si="27"/>
        <v>-</v>
      </c>
      <c r="AG124" s="68" t="str">
        <f t="shared" si="28"/>
        <v>-</v>
      </c>
      <c r="AH124" s="5" t="str">
        <f t="shared" si="29"/>
        <v>-</v>
      </c>
      <c r="AI124" s="5" t="str">
        <f t="shared" si="30"/>
        <v>-</v>
      </c>
      <c r="AJ124" s="5" t="str">
        <f t="shared" si="31"/>
        <v>-</v>
      </c>
    </row>
    <row r="125">
      <c r="B125" s="5">
        <f t="shared" si="59"/>
        <v>1</v>
      </c>
      <c r="C125" s="109" t="s">
        <v>162</v>
      </c>
      <c r="D125" s="110"/>
      <c r="E125" s="5">
        <f t="shared" si="60"/>
        <v>1</v>
      </c>
      <c r="F125" s="2">
        <v>109.0</v>
      </c>
      <c r="G125" s="67">
        <v>1001047.0</v>
      </c>
      <c r="H125" s="3">
        <v>2.0</v>
      </c>
      <c r="I125" s="9" t="str">
        <f t="shared" si="9"/>
        <v>ABSEN VALID</v>
      </c>
      <c r="J125" s="68" t="str">
        <f t="shared" si="23"/>
        <v>家 裕精 叔父 叔母</v>
      </c>
      <c r="K125" s="5" t="str">
        <f t="shared" si="11"/>
        <v>Yi Ching</v>
      </c>
      <c r="L125" s="5" t="str">
        <f t="shared" si="12"/>
        <v>Kuning</v>
      </c>
      <c r="M125" s="5">
        <f t="shared" si="22"/>
        <v>9</v>
      </c>
      <c r="N125" s="5">
        <f t="shared" si="40"/>
        <v>2</v>
      </c>
      <c r="O125" s="2">
        <v>1.1111032E7</v>
      </c>
      <c r="P125" s="5">
        <f t="shared" si="15"/>
        <v>0</v>
      </c>
      <c r="Q125" s="98">
        <v>90.0</v>
      </c>
      <c r="R125" s="89" t="s">
        <v>155</v>
      </c>
      <c r="S125" s="95"/>
      <c r="T125" s="99">
        <v>2001090.0</v>
      </c>
      <c r="U125" s="89">
        <v>2.0</v>
      </c>
      <c r="V125" s="89">
        <v>17.0</v>
      </c>
      <c r="W125" s="100" t="s">
        <v>135</v>
      </c>
      <c r="X125" s="95"/>
      <c r="Y125" s="89" t="s">
        <v>136</v>
      </c>
      <c r="Z125" s="101"/>
      <c r="AA125" s="5">
        <f t="shared" si="6"/>
        <v>1</v>
      </c>
      <c r="AC125" s="3">
        <v>109.0</v>
      </c>
      <c r="AE125" s="5" t="str">
        <f t="shared" si="16"/>
        <v>-</v>
      </c>
      <c r="AF125" s="70" t="str">
        <f t="shared" si="27"/>
        <v>-</v>
      </c>
      <c r="AG125" s="68" t="str">
        <f t="shared" si="28"/>
        <v>-</v>
      </c>
      <c r="AH125" s="5" t="str">
        <f t="shared" si="29"/>
        <v>-</v>
      </c>
      <c r="AI125" s="5" t="str">
        <f t="shared" si="30"/>
        <v>-</v>
      </c>
      <c r="AJ125" s="5" t="str">
        <f t="shared" si="31"/>
        <v>-</v>
      </c>
    </row>
    <row r="126">
      <c r="B126" s="5">
        <f t="shared" si="59"/>
        <v>2</v>
      </c>
      <c r="C126" s="109" t="s">
        <v>163</v>
      </c>
      <c r="D126" s="110"/>
      <c r="E126" s="5">
        <f t="shared" si="60"/>
        <v>2</v>
      </c>
      <c r="F126" s="2">
        <v>110.0</v>
      </c>
      <c r="G126" s="67">
        <v>1001049.0</v>
      </c>
      <c r="H126" s="3">
        <v>2.0</v>
      </c>
      <c r="I126" s="9" t="str">
        <f t="shared" si="9"/>
        <v>ABSEN VALID</v>
      </c>
      <c r="J126" s="68" t="str">
        <f t="shared" si="23"/>
        <v>家 前宏 叔公 叔母</v>
      </c>
      <c r="K126" s="5" t="str">
        <f t="shared" si="11"/>
        <v>Ce Kong Aan</v>
      </c>
      <c r="L126" s="5" t="str">
        <f t="shared" si="12"/>
        <v>Kuning</v>
      </c>
      <c r="M126" s="5">
        <f t="shared" si="22"/>
        <v>3</v>
      </c>
      <c r="N126" s="5">
        <f t="shared" si="40"/>
        <v>2</v>
      </c>
      <c r="O126" s="2">
        <v>1.1111241E7</v>
      </c>
      <c r="P126" s="5">
        <f t="shared" si="15"/>
        <v>0</v>
      </c>
      <c r="Q126" s="79"/>
      <c r="R126" s="79"/>
      <c r="S126" s="78"/>
      <c r="T126" s="78"/>
      <c r="U126" s="79">
        <f>SUM(U121:U125)</f>
        <v>10</v>
      </c>
      <c r="V126" s="78"/>
      <c r="W126" s="78"/>
      <c r="X126" s="78"/>
      <c r="Y126" s="78"/>
      <c r="Z126" s="79"/>
      <c r="AA126" s="5" t="str">
        <f t="shared" si="6"/>
        <v>-</v>
      </c>
      <c r="AC126" s="3">
        <v>110.0</v>
      </c>
      <c r="AE126" s="5" t="str">
        <f t="shared" si="16"/>
        <v>-</v>
      </c>
      <c r="AF126" s="70" t="str">
        <f t="shared" si="27"/>
        <v>-</v>
      </c>
      <c r="AG126" s="68" t="str">
        <f t="shared" si="28"/>
        <v>-</v>
      </c>
      <c r="AH126" s="5" t="str">
        <f t="shared" si="29"/>
        <v>-</v>
      </c>
      <c r="AI126" s="5" t="str">
        <f t="shared" si="30"/>
        <v>-</v>
      </c>
      <c r="AJ126" s="5" t="str">
        <f t="shared" si="31"/>
        <v>-</v>
      </c>
    </row>
    <row r="127">
      <c r="B127" s="5">
        <f t="shared" si="59"/>
        <v>2</v>
      </c>
      <c r="C127" s="109" t="s">
        <v>164</v>
      </c>
      <c r="D127" s="110"/>
      <c r="E127" s="5">
        <f t="shared" si="60"/>
        <v>2</v>
      </c>
      <c r="F127" s="2">
        <v>111.0</v>
      </c>
      <c r="G127" s="111">
        <v>8001231.0</v>
      </c>
      <c r="H127" s="3">
        <v>1.0</v>
      </c>
      <c r="I127" s="9" t="str">
        <f t="shared" si="9"/>
        <v>ABSEN VALID</v>
      </c>
      <c r="J127" s="68" t="str">
        <f t="shared" si="23"/>
        <v>Andi Lukman Yonathan</v>
      </c>
      <c r="K127" s="5" t="str">
        <f t="shared" si="11"/>
        <v/>
      </c>
      <c r="L127" s="5" t="str">
        <f t="shared" si="12"/>
        <v>Merah</v>
      </c>
      <c r="M127" s="5">
        <f t="shared" si="22"/>
        <v>53</v>
      </c>
      <c r="N127" s="5">
        <f t="shared" si="40"/>
        <v>2</v>
      </c>
      <c r="O127" s="2">
        <v>1.1111242E7</v>
      </c>
      <c r="P127" s="5">
        <f t="shared" si="15"/>
        <v>1</v>
      </c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5" t="str">
        <f t="shared" si="6"/>
        <v>-</v>
      </c>
      <c r="AC127" s="3">
        <v>111.0</v>
      </c>
      <c r="AE127" s="5" t="str">
        <f t="shared" si="16"/>
        <v>-</v>
      </c>
      <c r="AF127" s="70" t="str">
        <f t="shared" si="27"/>
        <v>-</v>
      </c>
      <c r="AG127" s="68" t="str">
        <f t="shared" si="28"/>
        <v>-</v>
      </c>
      <c r="AH127" s="5" t="str">
        <f t="shared" si="29"/>
        <v>-</v>
      </c>
      <c r="AI127" s="5" t="str">
        <f t="shared" si="30"/>
        <v>-</v>
      </c>
      <c r="AJ127" s="5" t="str">
        <f t="shared" si="31"/>
        <v>-</v>
      </c>
    </row>
    <row r="128">
      <c r="B128" s="5">
        <f t="shared" si="59"/>
        <v>2</v>
      </c>
      <c r="C128" s="109" t="s">
        <v>165</v>
      </c>
      <c r="D128" s="110"/>
      <c r="E128" s="5">
        <f t="shared" si="60"/>
        <v>2</v>
      </c>
      <c r="F128" s="2">
        <v>112.0</v>
      </c>
      <c r="G128" s="112">
        <v>9001094.0</v>
      </c>
      <c r="H128" s="3">
        <v>2.0</v>
      </c>
      <c r="I128" s="9" t="str">
        <f t="shared" si="9"/>
        <v>ABSEN VALID</v>
      </c>
      <c r="J128" s="68" t="str">
        <f t="shared" si="23"/>
        <v>Raisa Liewiejaya</v>
      </c>
      <c r="K128" s="5" t="str">
        <f t="shared" si="11"/>
        <v/>
      </c>
      <c r="L128" s="5" t="str">
        <f t="shared" si="12"/>
        <v>Oranye</v>
      </c>
      <c r="M128" s="5">
        <f t="shared" si="22"/>
        <v>59</v>
      </c>
      <c r="N128" s="5">
        <f t="shared" si="40"/>
        <v>2</v>
      </c>
      <c r="O128" s="2">
        <v>1.1111243E7</v>
      </c>
      <c r="P128" s="5">
        <f t="shared" si="15"/>
        <v>0</v>
      </c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5" t="str">
        <f t="shared" si="6"/>
        <v>-</v>
      </c>
      <c r="AC128" s="3">
        <v>112.0</v>
      </c>
      <c r="AE128" s="5" t="str">
        <f t="shared" si="16"/>
        <v>-</v>
      </c>
      <c r="AF128" s="70" t="str">
        <f t="shared" si="27"/>
        <v>-</v>
      </c>
      <c r="AG128" s="68" t="str">
        <f t="shared" si="28"/>
        <v>-</v>
      </c>
      <c r="AH128" s="5" t="str">
        <f t="shared" si="29"/>
        <v>-</v>
      </c>
      <c r="AI128" s="5" t="str">
        <f t="shared" si="30"/>
        <v>-</v>
      </c>
      <c r="AJ128" s="5" t="str">
        <f t="shared" si="31"/>
        <v>-</v>
      </c>
    </row>
    <row r="129">
      <c r="B129" s="5">
        <f t="shared" si="59"/>
        <v>2</v>
      </c>
      <c r="C129" s="109" t="s">
        <v>166</v>
      </c>
      <c r="D129" s="110"/>
      <c r="E129" s="5">
        <f t="shared" si="60"/>
        <v>2</v>
      </c>
      <c r="F129" s="2">
        <v>113.0</v>
      </c>
      <c r="G129" s="67">
        <v>6001199.0</v>
      </c>
      <c r="H129" s="3">
        <v>2.0</v>
      </c>
      <c r="I129" s="9" t="str">
        <f t="shared" si="9"/>
        <v>ABSEN VALID</v>
      </c>
      <c r="J129" s="68" t="str">
        <f t="shared" si="23"/>
        <v>Mr. &amp; Mrs. Eko Susanto</v>
      </c>
      <c r="K129" s="5" t="str">
        <f t="shared" si="11"/>
        <v/>
      </c>
      <c r="L129" s="5" t="str">
        <f t="shared" si="12"/>
        <v>Pink</v>
      </c>
      <c r="M129" s="5">
        <f t="shared" si="22"/>
        <v>33</v>
      </c>
      <c r="N129" s="5">
        <f t="shared" si="40"/>
        <v>2</v>
      </c>
      <c r="O129" s="2">
        <v>1.1111247E7</v>
      </c>
      <c r="P129" s="5">
        <f t="shared" si="15"/>
        <v>0</v>
      </c>
      <c r="Q129" s="113">
        <v>124.0</v>
      </c>
      <c r="R129" s="114" t="s">
        <v>156</v>
      </c>
      <c r="S129" s="107"/>
      <c r="T129" s="115">
        <v>5001118.0</v>
      </c>
      <c r="U129" s="114">
        <v>2.0</v>
      </c>
      <c r="V129" s="114">
        <v>18.0</v>
      </c>
      <c r="W129" s="116" t="s">
        <v>167</v>
      </c>
      <c r="X129" s="107"/>
      <c r="Y129" s="114" t="s">
        <v>168</v>
      </c>
      <c r="Z129" s="117"/>
      <c r="AA129" s="5">
        <f t="shared" si="6"/>
        <v>1</v>
      </c>
      <c r="AC129" s="3">
        <v>113.0</v>
      </c>
      <c r="AE129" s="5" t="str">
        <f t="shared" si="16"/>
        <v>-</v>
      </c>
      <c r="AF129" s="70" t="str">
        <f t="shared" si="27"/>
        <v>-</v>
      </c>
      <c r="AG129" s="68" t="str">
        <f t="shared" si="28"/>
        <v>-</v>
      </c>
      <c r="AH129" s="5" t="str">
        <f t="shared" si="29"/>
        <v>-</v>
      </c>
      <c r="AI129" s="5" t="str">
        <f t="shared" si="30"/>
        <v>-</v>
      </c>
      <c r="AJ129" s="5" t="str">
        <f t="shared" si="31"/>
        <v>-</v>
      </c>
    </row>
    <row r="130">
      <c r="A130" s="5"/>
      <c r="B130" s="118">
        <f>SUM(B124:B129)</f>
        <v>10</v>
      </c>
      <c r="C130" s="9"/>
      <c r="E130" s="5"/>
      <c r="F130" s="2">
        <v>114.0</v>
      </c>
      <c r="G130" s="67">
        <v>2001069.0</v>
      </c>
      <c r="H130" s="3">
        <v>2.0</v>
      </c>
      <c r="I130" s="9" t="str">
        <f t="shared" si="9"/>
        <v>ABSEN VALID</v>
      </c>
      <c r="J130" s="68" t="str">
        <f t="shared" si="23"/>
        <v>Lie Han Fang</v>
      </c>
      <c r="K130" s="5" t="str">
        <f t="shared" si="11"/>
        <v/>
      </c>
      <c r="L130" s="5" t="str">
        <f t="shared" si="12"/>
        <v>Coklat</v>
      </c>
      <c r="M130" s="5">
        <f t="shared" si="22"/>
        <v>12</v>
      </c>
      <c r="N130" s="5">
        <f t="shared" si="40"/>
        <v>2</v>
      </c>
      <c r="O130" s="2">
        <v>1.1111117E7</v>
      </c>
      <c r="P130" s="5">
        <f t="shared" si="15"/>
        <v>0</v>
      </c>
      <c r="Q130" s="113">
        <v>125.0</v>
      </c>
      <c r="R130" s="114" t="s">
        <v>157</v>
      </c>
      <c r="S130" s="107"/>
      <c r="T130" s="115">
        <v>5001119.0</v>
      </c>
      <c r="U130" s="114">
        <v>2.0</v>
      </c>
      <c r="V130" s="114">
        <v>18.0</v>
      </c>
      <c r="W130" s="116" t="s">
        <v>167</v>
      </c>
      <c r="X130" s="107"/>
      <c r="Y130" s="114" t="s">
        <v>168</v>
      </c>
      <c r="Z130" s="119">
        <v>3.0</v>
      </c>
      <c r="AA130" s="5" t="str">
        <f t="shared" si="6"/>
        <v>#N/A</v>
      </c>
      <c r="AC130" s="3">
        <v>114.0</v>
      </c>
      <c r="AE130" s="5" t="str">
        <f t="shared" si="16"/>
        <v>-</v>
      </c>
      <c r="AF130" s="70" t="str">
        <f t="shared" si="27"/>
        <v>-</v>
      </c>
      <c r="AG130" s="68" t="str">
        <f t="shared" si="28"/>
        <v>-</v>
      </c>
      <c r="AH130" s="5" t="str">
        <f t="shared" si="29"/>
        <v>-</v>
      </c>
      <c r="AI130" s="5" t="str">
        <f t="shared" si="30"/>
        <v>-</v>
      </c>
      <c r="AJ130" s="5" t="str">
        <f t="shared" si="31"/>
        <v>-</v>
      </c>
    </row>
    <row r="131">
      <c r="A131" s="5"/>
      <c r="B131" s="5"/>
      <c r="C131" s="9"/>
      <c r="E131" s="5"/>
      <c r="F131" s="2">
        <v>115.0</v>
      </c>
      <c r="G131" s="67">
        <v>1001033.0</v>
      </c>
      <c r="H131" s="3">
        <v>2.0</v>
      </c>
      <c r="I131" s="9" t="str">
        <f t="shared" si="9"/>
        <v>ABSEN VALID</v>
      </c>
      <c r="J131" s="68" t="str">
        <f t="shared" si="23"/>
        <v>楊后發 堂弟 堂弟夫</v>
      </c>
      <c r="K131" s="5" t="str">
        <f t="shared" si="11"/>
        <v>Ho Hwa</v>
      </c>
      <c r="L131" s="5" t="str">
        <f t="shared" si="12"/>
        <v>Kuning</v>
      </c>
      <c r="M131" s="5">
        <f t="shared" si="22"/>
        <v>3</v>
      </c>
      <c r="N131" s="5">
        <f t="shared" si="40"/>
        <v>2</v>
      </c>
      <c r="O131" s="2">
        <v>1.1111246E7</v>
      </c>
      <c r="P131" s="5">
        <f t="shared" si="15"/>
        <v>0</v>
      </c>
      <c r="Q131" s="113">
        <v>126.0</v>
      </c>
      <c r="R131" s="114" t="s">
        <v>158</v>
      </c>
      <c r="S131" s="107"/>
      <c r="T131" s="115">
        <v>5001120.0</v>
      </c>
      <c r="U131" s="114">
        <v>2.0</v>
      </c>
      <c r="V131" s="114">
        <v>18.0</v>
      </c>
      <c r="W131" s="116" t="s">
        <v>167</v>
      </c>
      <c r="X131" s="107"/>
      <c r="Y131" s="114" t="s">
        <v>168</v>
      </c>
      <c r="Z131" s="117"/>
      <c r="AA131" s="5" t="str">
        <f t="shared" si="6"/>
        <v>#N/A</v>
      </c>
      <c r="AC131" s="3">
        <v>115.0</v>
      </c>
      <c r="AE131" s="5" t="str">
        <f t="shared" si="16"/>
        <v>-</v>
      </c>
      <c r="AF131" s="70" t="str">
        <f t="shared" si="27"/>
        <v>-</v>
      </c>
      <c r="AG131" s="68" t="str">
        <f t="shared" si="28"/>
        <v>-</v>
      </c>
      <c r="AH131" s="5" t="str">
        <f t="shared" si="29"/>
        <v>-</v>
      </c>
      <c r="AI131" s="5" t="str">
        <f t="shared" si="30"/>
        <v>-</v>
      </c>
      <c r="AJ131" s="5" t="str">
        <f t="shared" si="31"/>
        <v>-</v>
      </c>
    </row>
    <row r="132">
      <c r="A132" s="65">
        <v>20.0</v>
      </c>
      <c r="B132" s="5">
        <f t="shared" ref="B132:B136" si="61">IFERROR(INDEX(F$17:P$595,MATCH(TRUE,EXACT(C132,J$17:J$595),0),3),0)</f>
        <v>1</v>
      </c>
      <c r="C132" s="109" t="s">
        <v>169</v>
      </c>
      <c r="D132" s="110"/>
      <c r="E132" s="5">
        <f t="shared" ref="E132:E136" si="62">INDEX(Q$16:Z$395,MATCH(TRUE,EXACT(C132,R$16:R$395),0),5)</f>
        <v>2</v>
      </c>
      <c r="F132" s="2">
        <v>116.0</v>
      </c>
      <c r="G132" s="67">
        <v>2001081.0</v>
      </c>
      <c r="H132" s="3">
        <v>2.0</v>
      </c>
      <c r="I132" s="9" t="str">
        <f t="shared" si="9"/>
        <v>ABSEN VALID</v>
      </c>
      <c r="J132" s="68" t="str">
        <f t="shared" si="23"/>
        <v>Hadi Ciputra</v>
      </c>
      <c r="K132" s="5" t="str">
        <f t="shared" si="11"/>
        <v/>
      </c>
      <c r="L132" s="5" t="str">
        <f t="shared" si="12"/>
        <v>Coklat</v>
      </c>
      <c r="M132" s="5">
        <f t="shared" si="22"/>
        <v>16</v>
      </c>
      <c r="N132" s="5">
        <f t="shared" si="40"/>
        <v>2</v>
      </c>
      <c r="O132" s="2">
        <v>1.1111105E7</v>
      </c>
      <c r="P132" s="5">
        <f t="shared" si="15"/>
        <v>0</v>
      </c>
      <c r="Q132" s="113">
        <v>127.0</v>
      </c>
      <c r="R132" s="114" t="s">
        <v>159</v>
      </c>
      <c r="S132" s="107"/>
      <c r="T132" s="115">
        <v>5001121.0</v>
      </c>
      <c r="U132" s="114">
        <v>2.0</v>
      </c>
      <c r="V132" s="114">
        <v>18.0</v>
      </c>
      <c r="W132" s="116" t="s">
        <v>167</v>
      </c>
      <c r="X132" s="107"/>
      <c r="Y132" s="114" t="s">
        <v>168</v>
      </c>
      <c r="Z132" s="119">
        <v>2.0</v>
      </c>
      <c r="AA132" s="5" t="str">
        <f t="shared" si="6"/>
        <v>P VALID</v>
      </c>
      <c r="AC132" s="3">
        <v>116.0</v>
      </c>
      <c r="AE132" s="5" t="str">
        <f t="shared" si="16"/>
        <v>-</v>
      </c>
      <c r="AF132" s="70" t="str">
        <f t="shared" si="27"/>
        <v>-</v>
      </c>
      <c r="AG132" s="68" t="str">
        <f t="shared" si="28"/>
        <v>-</v>
      </c>
      <c r="AH132" s="5" t="str">
        <f t="shared" si="29"/>
        <v>-</v>
      </c>
      <c r="AI132" s="5" t="str">
        <f t="shared" si="30"/>
        <v>-</v>
      </c>
      <c r="AJ132" s="5" t="str">
        <f t="shared" si="31"/>
        <v>-</v>
      </c>
    </row>
    <row r="133">
      <c r="B133" s="5">
        <f t="shared" si="61"/>
        <v>2</v>
      </c>
      <c r="C133" s="109" t="s">
        <v>170</v>
      </c>
      <c r="D133" s="110"/>
      <c r="E133" s="5">
        <f t="shared" si="62"/>
        <v>2</v>
      </c>
      <c r="F133" s="2">
        <v>117.0</v>
      </c>
      <c r="G133" s="67"/>
      <c r="H133" s="3"/>
      <c r="I133" s="9" t="str">
        <f t="shared" si="9"/>
        <v>-</v>
      </c>
      <c r="J133" s="68" t="str">
        <f t="shared" si="23"/>
        <v>-</v>
      </c>
      <c r="K133" s="5" t="str">
        <f t="shared" si="11"/>
        <v>-</v>
      </c>
      <c r="L133" s="5" t="str">
        <f t="shared" si="12"/>
        <v>-</v>
      </c>
      <c r="M133" s="5" t="str">
        <f t="shared" si="22"/>
        <v>-</v>
      </c>
      <c r="N133" s="5" t="str">
        <f t="shared" si="40"/>
        <v>-</v>
      </c>
      <c r="O133" s="2"/>
      <c r="P133" s="5">
        <f t="shared" si="15"/>
        <v>0</v>
      </c>
      <c r="Q133" s="113">
        <v>128.0</v>
      </c>
      <c r="R133" s="114" t="s">
        <v>160</v>
      </c>
      <c r="S133" s="107"/>
      <c r="T133" s="115">
        <v>5001122.0</v>
      </c>
      <c r="U133" s="114">
        <v>2.0</v>
      </c>
      <c r="V133" s="114">
        <v>18.0</v>
      </c>
      <c r="W133" s="116" t="s">
        <v>167</v>
      </c>
      <c r="X133" s="107"/>
      <c r="Y133" s="114" t="s">
        <v>168</v>
      </c>
      <c r="Z133" s="117"/>
      <c r="AA133" s="5" t="str">
        <f t="shared" si="6"/>
        <v>#N/A</v>
      </c>
      <c r="AC133" s="3">
        <v>117.0</v>
      </c>
      <c r="AE133" s="5" t="str">
        <f t="shared" si="16"/>
        <v>-</v>
      </c>
      <c r="AF133" s="70" t="str">
        <f t="shared" si="27"/>
        <v>-</v>
      </c>
      <c r="AG133" s="68" t="str">
        <f t="shared" si="28"/>
        <v>-</v>
      </c>
      <c r="AH133" s="5" t="str">
        <f t="shared" si="29"/>
        <v>-</v>
      </c>
      <c r="AI133" s="5" t="str">
        <f t="shared" si="30"/>
        <v>-</v>
      </c>
      <c r="AJ133" s="5" t="str">
        <f t="shared" si="31"/>
        <v>-</v>
      </c>
    </row>
    <row r="134">
      <c r="B134" s="5">
        <f t="shared" si="61"/>
        <v>2</v>
      </c>
      <c r="C134" s="109" t="s">
        <v>171</v>
      </c>
      <c r="D134" s="110"/>
      <c r="E134" s="5">
        <f t="shared" si="62"/>
        <v>2</v>
      </c>
      <c r="F134" s="2">
        <v>118.0</v>
      </c>
      <c r="G134" s="120">
        <v>1001247.0</v>
      </c>
      <c r="H134" s="3">
        <v>2.0</v>
      </c>
      <c r="I134" s="9" t="str">
        <f t="shared" si="9"/>
        <v>ABSEN VALID</v>
      </c>
      <c r="J134" s="68" t="str">
        <f t="shared" si="23"/>
        <v>Indri</v>
      </c>
      <c r="K134" s="5" t="str">
        <f t="shared" si="11"/>
        <v/>
      </c>
      <c r="L134" s="5" t="str">
        <f t="shared" si="12"/>
        <v>Kuning</v>
      </c>
      <c r="M134" s="5">
        <f t="shared" si="22"/>
        <v>11</v>
      </c>
      <c r="N134" s="5">
        <f t="shared" si="40"/>
        <v>2</v>
      </c>
      <c r="O134" s="2">
        <v>1.1111053E7</v>
      </c>
      <c r="P134" s="5">
        <f t="shared" si="15"/>
        <v>0</v>
      </c>
      <c r="Q134" s="78"/>
      <c r="R134" s="78"/>
      <c r="S134" s="78"/>
      <c r="T134" s="78"/>
      <c r="U134" s="121">
        <f>SUM(U129:U133)</f>
        <v>10</v>
      </c>
      <c r="V134" s="78"/>
      <c r="W134" s="78"/>
      <c r="X134" s="78"/>
      <c r="Y134" s="78"/>
      <c r="Z134" s="78"/>
      <c r="AA134" s="5" t="str">
        <f t="shared" si="6"/>
        <v>-</v>
      </c>
      <c r="AC134" s="3">
        <v>118.0</v>
      </c>
      <c r="AE134" s="5" t="str">
        <f t="shared" si="16"/>
        <v>-</v>
      </c>
      <c r="AF134" s="70" t="str">
        <f t="shared" si="27"/>
        <v>-</v>
      </c>
      <c r="AG134" s="68" t="str">
        <f t="shared" si="28"/>
        <v>-</v>
      </c>
      <c r="AH134" s="5" t="str">
        <f t="shared" si="29"/>
        <v>-</v>
      </c>
      <c r="AI134" s="5" t="str">
        <f t="shared" si="30"/>
        <v>-</v>
      </c>
      <c r="AJ134" s="5" t="str">
        <f t="shared" si="31"/>
        <v>-</v>
      </c>
    </row>
    <row r="135">
      <c r="B135" s="5">
        <f t="shared" si="61"/>
        <v>2</v>
      </c>
      <c r="C135" s="109" t="s">
        <v>172</v>
      </c>
      <c r="D135" s="110"/>
      <c r="E135" s="5">
        <f t="shared" si="62"/>
        <v>2</v>
      </c>
      <c r="F135" s="2">
        <v>119.0</v>
      </c>
      <c r="G135" s="67">
        <v>6001198.0</v>
      </c>
      <c r="H135" s="3">
        <v>2.0</v>
      </c>
      <c r="I135" s="9" t="str">
        <f t="shared" si="9"/>
        <v>ABSEN VALID</v>
      </c>
      <c r="J135" s="68" t="str">
        <f t="shared" si="23"/>
        <v>Mr. &amp; Mrs. Lo Wie Kiun</v>
      </c>
      <c r="K135" s="5" t="str">
        <f t="shared" si="11"/>
        <v/>
      </c>
      <c r="L135" s="5" t="str">
        <f t="shared" si="12"/>
        <v>Pink</v>
      </c>
      <c r="M135" s="5">
        <f t="shared" si="22"/>
        <v>33</v>
      </c>
      <c r="N135" s="5">
        <f t="shared" si="40"/>
        <v>2</v>
      </c>
      <c r="O135" s="2">
        <v>1.1111108E7</v>
      </c>
      <c r="P135" s="5">
        <f t="shared" si="15"/>
        <v>0</v>
      </c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5" t="str">
        <f t="shared" si="6"/>
        <v>-</v>
      </c>
      <c r="AC135" s="3">
        <v>119.0</v>
      </c>
      <c r="AE135" s="5" t="str">
        <f t="shared" si="16"/>
        <v>-</v>
      </c>
      <c r="AF135" s="70" t="str">
        <f t="shared" si="27"/>
        <v>-</v>
      </c>
      <c r="AG135" s="68" t="str">
        <f t="shared" si="28"/>
        <v>-</v>
      </c>
      <c r="AH135" s="5" t="str">
        <f t="shared" si="29"/>
        <v>-</v>
      </c>
      <c r="AI135" s="5" t="str">
        <f t="shared" si="30"/>
        <v>-</v>
      </c>
      <c r="AJ135" s="5" t="str">
        <f t="shared" si="31"/>
        <v>-</v>
      </c>
    </row>
    <row r="136">
      <c r="B136" s="5">
        <f t="shared" si="61"/>
        <v>2</v>
      </c>
      <c r="C136" s="109" t="s">
        <v>173</v>
      </c>
      <c r="D136" s="110"/>
      <c r="E136" s="5">
        <f t="shared" si="62"/>
        <v>2</v>
      </c>
      <c r="F136" s="2">
        <v>120.0</v>
      </c>
      <c r="G136" s="67">
        <v>1001034.0</v>
      </c>
      <c r="H136" s="3">
        <v>2.0</v>
      </c>
      <c r="I136" s="9" t="str">
        <f t="shared" si="9"/>
        <v>ABSEN VALID</v>
      </c>
      <c r="J136" s="68" t="str">
        <f t="shared" si="23"/>
        <v>林輝明 堂妹夫 堂妹</v>
      </c>
      <c r="K136" s="5" t="str">
        <f t="shared" si="11"/>
        <v>Li Cu</v>
      </c>
      <c r="L136" s="5" t="str">
        <f t="shared" si="12"/>
        <v>Kuning</v>
      </c>
      <c r="M136" s="5">
        <f t="shared" si="22"/>
        <v>5</v>
      </c>
      <c r="N136" s="5">
        <f t="shared" si="40"/>
        <v>2</v>
      </c>
      <c r="O136" s="2">
        <v>1.111112E7</v>
      </c>
      <c r="P136" s="5">
        <f t="shared" si="15"/>
        <v>0</v>
      </c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5" t="str">
        <f t="shared" si="6"/>
        <v>-</v>
      </c>
      <c r="AC136" s="3">
        <v>120.0</v>
      </c>
      <c r="AE136" s="5" t="str">
        <f t="shared" si="16"/>
        <v>-</v>
      </c>
      <c r="AF136" s="70" t="str">
        <f t="shared" si="27"/>
        <v>-</v>
      </c>
      <c r="AG136" s="68" t="str">
        <f t="shared" si="28"/>
        <v>-</v>
      </c>
      <c r="AH136" s="5" t="str">
        <f t="shared" si="29"/>
        <v>-</v>
      </c>
      <c r="AI136" s="5" t="str">
        <f t="shared" si="30"/>
        <v>-</v>
      </c>
      <c r="AJ136" s="5" t="str">
        <f t="shared" si="31"/>
        <v>-</v>
      </c>
    </row>
    <row r="137">
      <c r="A137" s="5"/>
      <c r="B137" s="118">
        <f>SUM(B132:B136)</f>
        <v>9</v>
      </c>
      <c r="C137" s="9"/>
      <c r="E137" s="5"/>
      <c r="F137" s="2">
        <v>121.0</v>
      </c>
      <c r="G137" s="111">
        <v>8001201.0</v>
      </c>
      <c r="H137" s="3">
        <v>1.0</v>
      </c>
      <c r="I137" s="9" t="str">
        <f t="shared" si="9"/>
        <v>ABSEN VALID</v>
      </c>
      <c r="J137" s="68" t="str">
        <f t="shared" si="23"/>
        <v>Aciong</v>
      </c>
      <c r="K137" s="5" t="str">
        <f t="shared" si="11"/>
        <v/>
      </c>
      <c r="L137" s="5" t="str">
        <f t="shared" si="12"/>
        <v>Merah</v>
      </c>
      <c r="M137" s="5">
        <f t="shared" si="22"/>
        <v>38</v>
      </c>
      <c r="N137" s="5">
        <f t="shared" si="40"/>
        <v>1</v>
      </c>
      <c r="O137" s="2">
        <v>1.1111193E7</v>
      </c>
      <c r="P137" s="5">
        <f t="shared" si="15"/>
        <v>0</v>
      </c>
      <c r="Q137" s="122">
        <v>153.0</v>
      </c>
      <c r="R137" s="123" t="s">
        <v>161</v>
      </c>
      <c r="S137" s="110"/>
      <c r="T137" s="123">
        <v>5001147.0</v>
      </c>
      <c r="U137" s="123">
        <v>1.0</v>
      </c>
      <c r="V137" s="123">
        <v>19.0</v>
      </c>
      <c r="W137" s="124" t="s">
        <v>167</v>
      </c>
      <c r="X137" s="110"/>
      <c r="Y137" s="123" t="s">
        <v>174</v>
      </c>
      <c r="Z137" s="125"/>
      <c r="AA137" s="5">
        <f t="shared" si="6"/>
        <v>1</v>
      </c>
      <c r="AC137" s="3">
        <v>121.0</v>
      </c>
      <c r="AE137" s="5" t="str">
        <f t="shared" si="16"/>
        <v>-</v>
      </c>
      <c r="AF137" s="70" t="str">
        <f t="shared" si="27"/>
        <v>-</v>
      </c>
      <c r="AG137" s="68" t="str">
        <f t="shared" si="28"/>
        <v>-</v>
      </c>
      <c r="AH137" s="5" t="str">
        <f t="shared" si="29"/>
        <v>-</v>
      </c>
      <c r="AI137" s="5" t="str">
        <f t="shared" si="30"/>
        <v>-</v>
      </c>
      <c r="AJ137" s="5" t="str">
        <f t="shared" si="31"/>
        <v>-</v>
      </c>
    </row>
    <row r="138">
      <c r="A138" s="5"/>
      <c r="B138" s="5"/>
      <c r="C138" s="9"/>
      <c r="E138" s="5"/>
      <c r="F138" s="2">
        <v>122.0</v>
      </c>
      <c r="G138" s="67">
        <v>2001071.0</v>
      </c>
      <c r="H138" s="3">
        <v>2.0</v>
      </c>
      <c r="I138" s="9" t="str">
        <f t="shared" si="9"/>
        <v>ABSEN VALID</v>
      </c>
      <c r="J138" s="68" t="str">
        <f t="shared" si="23"/>
        <v>Nico Jairus</v>
      </c>
      <c r="K138" s="5" t="str">
        <f t="shared" si="11"/>
        <v/>
      </c>
      <c r="L138" s="5" t="str">
        <f t="shared" si="12"/>
        <v>Coklat</v>
      </c>
      <c r="M138" s="5">
        <f t="shared" si="22"/>
        <v>13</v>
      </c>
      <c r="N138" s="5">
        <f t="shared" si="40"/>
        <v>2</v>
      </c>
      <c r="O138" s="2"/>
      <c r="P138" s="5">
        <f t="shared" si="15"/>
        <v>0</v>
      </c>
      <c r="Q138" s="122">
        <v>154.0</v>
      </c>
      <c r="R138" s="123" t="s">
        <v>162</v>
      </c>
      <c r="S138" s="110"/>
      <c r="T138" s="123">
        <v>5001148.0</v>
      </c>
      <c r="U138" s="123">
        <v>1.0</v>
      </c>
      <c r="V138" s="123">
        <v>19.0</v>
      </c>
      <c r="W138" s="124" t="s">
        <v>167</v>
      </c>
      <c r="X138" s="110"/>
      <c r="Y138" s="123" t="s">
        <v>174</v>
      </c>
      <c r="Z138" s="125"/>
      <c r="AA138" s="5">
        <f t="shared" si="6"/>
        <v>1</v>
      </c>
      <c r="AC138" s="3">
        <v>122.0</v>
      </c>
      <c r="AE138" s="5" t="str">
        <f t="shared" si="16"/>
        <v>-</v>
      </c>
      <c r="AF138" s="70" t="str">
        <f t="shared" si="27"/>
        <v>-</v>
      </c>
      <c r="AG138" s="68" t="str">
        <f t="shared" si="28"/>
        <v>-</v>
      </c>
      <c r="AH138" s="5" t="str">
        <f t="shared" si="29"/>
        <v>-</v>
      </c>
      <c r="AI138" s="5" t="str">
        <f t="shared" si="30"/>
        <v>-</v>
      </c>
      <c r="AJ138" s="5" t="str">
        <f t="shared" si="31"/>
        <v>-</v>
      </c>
    </row>
    <row r="139">
      <c r="A139" s="65">
        <v>21.0</v>
      </c>
      <c r="B139" s="5">
        <f t="shared" ref="B139:B142" si="63">IFERROR(INDEX(F$17:P$595,MATCH(TRUE,EXACT(C139,J$17:J$595),0),3),0)</f>
        <v>3</v>
      </c>
      <c r="C139" s="126" t="s">
        <v>175</v>
      </c>
      <c r="D139" s="127"/>
      <c r="E139" s="5">
        <f t="shared" ref="E139:E142" si="64">INDEX(Q$16:Z$395,MATCH(TRUE,EXACT(C139,R$16:R$395),0),5)</f>
        <v>3</v>
      </c>
      <c r="F139" s="2">
        <v>123.0</v>
      </c>
      <c r="G139" s="67">
        <v>1001059.0</v>
      </c>
      <c r="H139" s="3">
        <v>1.0</v>
      </c>
      <c r="I139" s="9" t="str">
        <f t="shared" si="9"/>
        <v>ABSEN VALID</v>
      </c>
      <c r="J139" s="68" t="str">
        <f t="shared" si="23"/>
        <v>邱章发 先生夫人</v>
      </c>
      <c r="K139" s="5" t="str">
        <f t="shared" si="11"/>
        <v>Chang Hwa</v>
      </c>
      <c r="L139" s="5" t="str">
        <f t="shared" si="12"/>
        <v>Kuning</v>
      </c>
      <c r="M139" s="5">
        <f t="shared" si="22"/>
        <v>10</v>
      </c>
      <c r="N139" s="5">
        <f t="shared" si="40"/>
        <v>2</v>
      </c>
      <c r="O139" s="2">
        <v>1.1111112E7</v>
      </c>
      <c r="P139" s="5">
        <f t="shared" si="15"/>
        <v>1</v>
      </c>
      <c r="Q139" s="122">
        <v>155.0</v>
      </c>
      <c r="R139" s="123" t="s">
        <v>163</v>
      </c>
      <c r="S139" s="110"/>
      <c r="T139" s="123">
        <v>5001149.0</v>
      </c>
      <c r="U139" s="123">
        <v>2.0</v>
      </c>
      <c r="V139" s="123">
        <v>19.0</v>
      </c>
      <c r="W139" s="124" t="s">
        <v>167</v>
      </c>
      <c r="X139" s="110"/>
      <c r="Y139" s="123" t="s">
        <v>174</v>
      </c>
      <c r="Z139" s="125"/>
      <c r="AA139" s="5">
        <f t="shared" si="6"/>
        <v>1</v>
      </c>
      <c r="AC139" s="3">
        <v>123.0</v>
      </c>
      <c r="AE139" s="5" t="str">
        <f t="shared" si="16"/>
        <v>-</v>
      </c>
      <c r="AF139" s="70" t="str">
        <f t="shared" si="27"/>
        <v>-</v>
      </c>
      <c r="AG139" s="68" t="str">
        <f t="shared" si="28"/>
        <v>-</v>
      </c>
      <c r="AH139" s="5" t="str">
        <f t="shared" si="29"/>
        <v>-</v>
      </c>
      <c r="AI139" s="5" t="str">
        <f t="shared" si="30"/>
        <v>-</v>
      </c>
      <c r="AJ139" s="5" t="str">
        <f t="shared" si="31"/>
        <v>-</v>
      </c>
    </row>
    <row r="140">
      <c r="B140" s="5">
        <f t="shared" si="63"/>
        <v>3</v>
      </c>
      <c r="C140" s="126" t="s">
        <v>176</v>
      </c>
      <c r="D140" s="127"/>
      <c r="E140" s="5">
        <f t="shared" si="64"/>
        <v>3</v>
      </c>
      <c r="F140" s="2">
        <v>124.0</v>
      </c>
      <c r="G140" s="67">
        <v>1001057.0</v>
      </c>
      <c r="H140" s="3">
        <v>2.0</v>
      </c>
      <c r="I140" s="9" t="str">
        <f t="shared" si="9"/>
        <v>ABSEN VALID</v>
      </c>
      <c r="J140" s="68" t="str">
        <f t="shared" si="23"/>
        <v>張杏山 先生夫人</v>
      </c>
      <c r="K140" s="5" t="str">
        <f t="shared" si="11"/>
        <v>Lau Chang</v>
      </c>
      <c r="L140" s="5" t="str">
        <f t="shared" si="12"/>
        <v>Kuning</v>
      </c>
      <c r="M140" s="5">
        <f t="shared" si="22"/>
        <v>10</v>
      </c>
      <c r="N140" s="5">
        <f t="shared" si="40"/>
        <v>2</v>
      </c>
      <c r="O140" s="2">
        <v>1.111115E7</v>
      </c>
      <c r="P140" s="5">
        <f t="shared" si="15"/>
        <v>0</v>
      </c>
      <c r="Q140" s="122">
        <v>156.0</v>
      </c>
      <c r="R140" s="123" t="s">
        <v>164</v>
      </c>
      <c r="S140" s="110"/>
      <c r="T140" s="123">
        <v>5001150.0</v>
      </c>
      <c r="U140" s="123">
        <v>2.0</v>
      </c>
      <c r="V140" s="123">
        <v>19.0</v>
      </c>
      <c r="W140" s="124" t="s">
        <v>167</v>
      </c>
      <c r="X140" s="110"/>
      <c r="Y140" s="123" t="s">
        <v>174</v>
      </c>
      <c r="Z140" s="125"/>
      <c r="AA140" s="5">
        <f t="shared" si="6"/>
        <v>1</v>
      </c>
      <c r="AC140" s="3">
        <v>124.0</v>
      </c>
      <c r="AE140" s="5" t="str">
        <f t="shared" si="16"/>
        <v>-</v>
      </c>
      <c r="AF140" s="70" t="str">
        <f t="shared" si="27"/>
        <v>-</v>
      </c>
      <c r="AG140" s="68" t="str">
        <f t="shared" si="28"/>
        <v>-</v>
      </c>
      <c r="AH140" s="5" t="str">
        <f t="shared" si="29"/>
        <v>-</v>
      </c>
      <c r="AI140" s="5" t="str">
        <f t="shared" si="30"/>
        <v>-</v>
      </c>
      <c r="AJ140" s="5" t="str">
        <f t="shared" si="31"/>
        <v>-</v>
      </c>
    </row>
    <row r="141">
      <c r="B141" s="5">
        <f t="shared" si="63"/>
        <v>2</v>
      </c>
      <c r="C141" s="126" t="s">
        <v>177</v>
      </c>
      <c r="D141" s="127"/>
      <c r="E141" s="5">
        <f t="shared" si="64"/>
        <v>2</v>
      </c>
      <c r="F141" s="2">
        <v>125.0</v>
      </c>
      <c r="G141" s="111">
        <v>8001249.0</v>
      </c>
      <c r="H141" s="3">
        <v>1.0</v>
      </c>
      <c r="I141" s="9" t="str">
        <f t="shared" si="9"/>
        <v>ABSEN VALID</v>
      </c>
      <c r="J141" s="68" t="str">
        <f t="shared" si="23"/>
        <v>Yi Teng</v>
      </c>
      <c r="K141" s="5" t="str">
        <f t="shared" si="11"/>
        <v/>
      </c>
      <c r="L141" s="5" t="str">
        <f t="shared" si="12"/>
        <v>Merah</v>
      </c>
      <c r="M141" s="5">
        <f t="shared" si="22"/>
        <v>51</v>
      </c>
      <c r="N141" s="5">
        <f t="shared" si="40"/>
        <v>1</v>
      </c>
      <c r="O141" s="2">
        <v>1.1111142E7</v>
      </c>
      <c r="P141" s="5">
        <f t="shared" si="15"/>
        <v>0</v>
      </c>
      <c r="Q141" s="122">
        <v>157.0</v>
      </c>
      <c r="R141" s="123" t="s">
        <v>165</v>
      </c>
      <c r="S141" s="110"/>
      <c r="T141" s="123">
        <v>5001151.0</v>
      </c>
      <c r="U141" s="123">
        <v>2.0</v>
      </c>
      <c r="V141" s="123">
        <v>19.0</v>
      </c>
      <c r="W141" s="124" t="s">
        <v>167</v>
      </c>
      <c r="X141" s="110"/>
      <c r="Y141" s="123" t="s">
        <v>174</v>
      </c>
      <c r="Z141" s="125"/>
      <c r="AA141" s="5">
        <f t="shared" si="6"/>
        <v>1</v>
      </c>
      <c r="AC141" s="3">
        <v>125.0</v>
      </c>
      <c r="AE141" s="5" t="str">
        <f t="shared" si="16"/>
        <v>-</v>
      </c>
      <c r="AF141" s="70" t="str">
        <f t="shared" si="27"/>
        <v>-</v>
      </c>
      <c r="AG141" s="68" t="str">
        <f t="shared" si="28"/>
        <v>-</v>
      </c>
      <c r="AH141" s="5" t="str">
        <f t="shared" si="29"/>
        <v>-</v>
      </c>
      <c r="AI141" s="5" t="str">
        <f t="shared" si="30"/>
        <v>-</v>
      </c>
      <c r="AJ141" s="5" t="str">
        <f t="shared" si="31"/>
        <v>-</v>
      </c>
    </row>
    <row r="142">
      <c r="B142" s="5">
        <f t="shared" si="63"/>
        <v>2</v>
      </c>
      <c r="C142" s="126" t="s">
        <v>178</v>
      </c>
      <c r="D142" s="127"/>
      <c r="E142" s="5">
        <f t="shared" si="64"/>
        <v>2</v>
      </c>
      <c r="F142" s="2">
        <v>126.0</v>
      </c>
      <c r="G142" s="67">
        <v>5001170.0</v>
      </c>
      <c r="H142" s="3">
        <v>1.0</v>
      </c>
      <c r="I142" s="9" t="str">
        <f t="shared" si="9"/>
        <v>ABSEN VALID</v>
      </c>
      <c r="J142" s="68" t="str">
        <f t="shared" si="23"/>
        <v>Mr. &amp; Mrs.Ir. Soufyan Amin</v>
      </c>
      <c r="K142" s="5" t="str">
        <f t="shared" si="11"/>
        <v/>
      </c>
      <c r="L142" s="5" t="str">
        <f t="shared" si="12"/>
        <v>Biru Muda</v>
      </c>
      <c r="M142" s="5">
        <f t="shared" si="22"/>
        <v>36</v>
      </c>
      <c r="N142" s="5">
        <f t="shared" si="40"/>
        <v>2</v>
      </c>
      <c r="O142" s="2">
        <v>1.1111127E7</v>
      </c>
      <c r="P142" s="5">
        <f t="shared" si="15"/>
        <v>1</v>
      </c>
      <c r="Q142" s="122">
        <v>158.0</v>
      </c>
      <c r="R142" s="123" t="s">
        <v>166</v>
      </c>
      <c r="S142" s="110"/>
      <c r="T142" s="128">
        <v>5001107.0</v>
      </c>
      <c r="U142" s="123">
        <v>2.0</v>
      </c>
      <c r="V142" s="123">
        <v>19.0</v>
      </c>
      <c r="W142" s="124" t="s">
        <v>167</v>
      </c>
      <c r="X142" s="110"/>
      <c r="Y142" s="123" t="s">
        <v>174</v>
      </c>
      <c r="Z142" s="125"/>
      <c r="AA142" s="5" t="str">
        <f t="shared" si="6"/>
        <v>#N/A</v>
      </c>
      <c r="AC142" s="3">
        <v>126.0</v>
      </c>
      <c r="AE142" s="5" t="str">
        <f t="shared" si="16"/>
        <v>-</v>
      </c>
      <c r="AF142" s="70" t="str">
        <f t="shared" si="27"/>
        <v>-</v>
      </c>
      <c r="AG142" s="68" t="str">
        <f t="shared" si="28"/>
        <v>-</v>
      </c>
      <c r="AH142" s="5" t="str">
        <f t="shared" si="29"/>
        <v>-</v>
      </c>
      <c r="AI142" s="5" t="str">
        <f t="shared" si="30"/>
        <v>-</v>
      </c>
      <c r="AJ142" s="5" t="str">
        <f t="shared" si="31"/>
        <v>-</v>
      </c>
    </row>
    <row r="143">
      <c r="A143" s="5"/>
      <c r="B143" s="129">
        <f>SUM(B139:B142)</f>
        <v>10</v>
      </c>
      <c r="C143" s="9"/>
      <c r="E143" s="5"/>
      <c r="F143" s="2">
        <v>127.0</v>
      </c>
      <c r="G143" s="67">
        <v>1001025.0</v>
      </c>
      <c r="H143" s="3">
        <v>2.0</v>
      </c>
      <c r="I143" s="9" t="str">
        <f t="shared" si="9"/>
        <v>ABSEN VALID</v>
      </c>
      <c r="J143" s="68" t="str">
        <f t="shared" si="23"/>
        <v>Jerry Tatang Bandung</v>
      </c>
      <c r="K143" s="5" t="str">
        <f t="shared" si="11"/>
        <v>Nonon</v>
      </c>
      <c r="L143" s="5" t="str">
        <f t="shared" si="12"/>
        <v>Kuning</v>
      </c>
      <c r="M143" s="5">
        <f t="shared" si="22"/>
        <v>63</v>
      </c>
      <c r="N143" s="5">
        <f t="shared" si="40"/>
        <v>2</v>
      </c>
      <c r="O143" s="2">
        <v>1.1111128E7</v>
      </c>
      <c r="P143" s="5">
        <f t="shared" si="15"/>
        <v>0</v>
      </c>
      <c r="Q143" s="78"/>
      <c r="R143" s="78"/>
      <c r="S143" s="78"/>
      <c r="T143" s="78"/>
      <c r="U143" s="78">
        <f>SUM(U137:U142)</f>
        <v>10</v>
      </c>
      <c r="V143" s="78"/>
      <c r="W143" s="78"/>
      <c r="X143" s="78"/>
      <c r="Y143" s="78"/>
      <c r="Z143" s="78"/>
      <c r="AA143" s="5" t="str">
        <f t="shared" si="6"/>
        <v>-</v>
      </c>
      <c r="AC143" s="3">
        <v>127.0</v>
      </c>
      <c r="AE143" s="5" t="str">
        <f t="shared" si="16"/>
        <v>-</v>
      </c>
      <c r="AF143" s="70" t="str">
        <f t="shared" si="27"/>
        <v>-</v>
      </c>
      <c r="AG143" s="68" t="str">
        <f t="shared" si="28"/>
        <v>-</v>
      </c>
      <c r="AH143" s="5" t="str">
        <f t="shared" si="29"/>
        <v>-</v>
      </c>
      <c r="AI143" s="5" t="str">
        <f t="shared" si="30"/>
        <v>-</v>
      </c>
      <c r="AJ143" s="5" t="str">
        <f t="shared" si="31"/>
        <v>-</v>
      </c>
    </row>
    <row r="144">
      <c r="A144" s="5"/>
      <c r="B144" s="5"/>
      <c r="C144" s="9"/>
      <c r="E144" s="5"/>
      <c r="F144" s="2">
        <v>128.0</v>
      </c>
      <c r="G144" s="67">
        <v>2001077.0</v>
      </c>
      <c r="H144" s="3">
        <v>2.0</v>
      </c>
      <c r="I144" s="9" t="str">
        <f t="shared" si="9"/>
        <v>ABSEN VALID</v>
      </c>
      <c r="J144" s="68" t="str">
        <f t="shared" si="23"/>
        <v>Yiu Pik Wah</v>
      </c>
      <c r="K144" s="5" t="str">
        <f t="shared" si="11"/>
        <v/>
      </c>
      <c r="L144" s="5" t="str">
        <f t="shared" si="12"/>
        <v>Coklat</v>
      </c>
      <c r="M144" s="5">
        <f t="shared" si="22"/>
        <v>15</v>
      </c>
      <c r="N144" s="5">
        <f t="shared" si="40"/>
        <v>2</v>
      </c>
      <c r="O144" s="2">
        <v>1.1111132E7</v>
      </c>
      <c r="P144" s="5">
        <f t="shared" si="15"/>
        <v>0</v>
      </c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5" t="str">
        <f t="shared" si="6"/>
        <v>-</v>
      </c>
      <c r="AC144" s="3">
        <v>128.0</v>
      </c>
      <c r="AE144" s="5" t="str">
        <f t="shared" si="16"/>
        <v>-</v>
      </c>
      <c r="AF144" s="70" t="str">
        <f t="shared" si="27"/>
        <v>-</v>
      </c>
      <c r="AG144" s="68" t="str">
        <f t="shared" si="28"/>
        <v>-</v>
      </c>
      <c r="AH144" s="5" t="str">
        <f t="shared" si="29"/>
        <v>-</v>
      </c>
      <c r="AI144" s="5" t="str">
        <f t="shared" si="30"/>
        <v>-</v>
      </c>
      <c r="AJ144" s="5" t="str">
        <f t="shared" si="31"/>
        <v>-</v>
      </c>
    </row>
    <row r="145">
      <c r="A145" s="65">
        <v>22.0</v>
      </c>
      <c r="B145" s="5">
        <f t="shared" ref="B145:B150" si="65">IFERROR(INDEX(F$17:P$595,MATCH(TRUE,EXACT(C145,J$17:J$595),0),3),0)</f>
        <v>2</v>
      </c>
      <c r="C145" s="109" t="s">
        <v>179</v>
      </c>
      <c r="D145" s="110"/>
      <c r="E145" s="5">
        <f t="shared" ref="E145:E150" si="66">INDEX(Q$16:Z$395,MATCH(TRUE,EXACT(C145,R$16:R$395),0),5)</f>
        <v>2</v>
      </c>
      <c r="F145" s="2">
        <v>129.0</v>
      </c>
      <c r="G145" s="67">
        <v>5001105.0</v>
      </c>
      <c r="H145" s="3">
        <v>1.0</v>
      </c>
      <c r="I145" s="9" t="str">
        <f t="shared" si="9"/>
        <v>ABSEN VALID</v>
      </c>
      <c r="J145" s="68" t="str">
        <f t="shared" si="23"/>
        <v>Mrs. Wina Sari</v>
      </c>
      <c r="K145" s="5" t="str">
        <f t="shared" si="11"/>
        <v/>
      </c>
      <c r="L145" s="5" t="str">
        <f t="shared" si="12"/>
        <v>Biru Muda</v>
      </c>
      <c r="M145" s="5">
        <f t="shared" si="22"/>
        <v>25</v>
      </c>
      <c r="N145" s="5">
        <f t="shared" si="40"/>
        <v>1</v>
      </c>
      <c r="O145" s="2"/>
      <c r="P145" s="5">
        <f t="shared" si="15"/>
        <v>0</v>
      </c>
      <c r="Q145" s="83"/>
      <c r="R145" s="83"/>
      <c r="S145" s="82"/>
      <c r="T145" s="82"/>
      <c r="U145" s="83"/>
      <c r="V145" s="82"/>
      <c r="W145" s="82"/>
      <c r="X145" s="82"/>
      <c r="Y145" s="82"/>
      <c r="Z145" s="83"/>
      <c r="AA145" s="5" t="str">
        <f t="shared" si="6"/>
        <v>-</v>
      </c>
      <c r="AC145" s="3">
        <v>129.0</v>
      </c>
      <c r="AE145" s="5" t="str">
        <f t="shared" si="16"/>
        <v>-</v>
      </c>
      <c r="AF145" s="70" t="str">
        <f t="shared" si="27"/>
        <v>-</v>
      </c>
      <c r="AG145" s="68" t="str">
        <f t="shared" si="28"/>
        <v>-</v>
      </c>
      <c r="AH145" s="5" t="str">
        <f t="shared" si="29"/>
        <v>-</v>
      </c>
      <c r="AI145" s="5" t="str">
        <f t="shared" si="30"/>
        <v>-</v>
      </c>
      <c r="AJ145" s="5" t="str">
        <f t="shared" si="31"/>
        <v>-</v>
      </c>
    </row>
    <row r="146">
      <c r="B146" s="5">
        <f t="shared" si="65"/>
        <v>2</v>
      </c>
      <c r="C146" s="109" t="s">
        <v>180</v>
      </c>
      <c r="D146" s="110"/>
      <c r="E146" s="5">
        <f t="shared" si="66"/>
        <v>2</v>
      </c>
      <c r="F146" s="2">
        <v>130.0</v>
      </c>
      <c r="G146" s="67">
        <v>8001234.0</v>
      </c>
      <c r="H146" s="3">
        <v>2.0</v>
      </c>
      <c r="I146" s="9" t="str">
        <f t="shared" si="9"/>
        <v>ABSEN VALID</v>
      </c>
      <c r="J146" s="68" t="str">
        <f t="shared" si="23"/>
        <v>Akwet</v>
      </c>
      <c r="K146" s="5" t="str">
        <f t="shared" si="11"/>
        <v/>
      </c>
      <c r="L146" s="5" t="str">
        <f t="shared" si="12"/>
        <v>Merah</v>
      </c>
      <c r="M146" s="5">
        <f t="shared" si="22"/>
        <v>55</v>
      </c>
      <c r="N146" s="5">
        <f t="shared" si="40"/>
        <v>2</v>
      </c>
      <c r="O146" s="2">
        <v>1.1111135E7</v>
      </c>
      <c r="P146" s="5">
        <f t="shared" si="15"/>
        <v>0</v>
      </c>
      <c r="Q146" s="122">
        <v>159.0</v>
      </c>
      <c r="R146" s="123" t="s">
        <v>169</v>
      </c>
      <c r="S146" s="110"/>
      <c r="T146" s="123">
        <v>5001153.0</v>
      </c>
      <c r="U146" s="123">
        <v>2.0</v>
      </c>
      <c r="V146" s="123">
        <v>20.0</v>
      </c>
      <c r="W146" s="124" t="s">
        <v>167</v>
      </c>
      <c r="X146" s="110"/>
      <c r="Y146" s="123" t="s">
        <v>174</v>
      </c>
      <c r="Z146" s="125"/>
      <c r="AA146" s="5" t="str">
        <f t="shared" si="6"/>
        <v>#N/A</v>
      </c>
      <c r="AC146" s="3">
        <v>130.0</v>
      </c>
      <c r="AE146" s="5" t="str">
        <f t="shared" si="16"/>
        <v>-</v>
      </c>
      <c r="AF146" s="70" t="str">
        <f t="shared" si="27"/>
        <v>-</v>
      </c>
      <c r="AG146" s="68" t="str">
        <f t="shared" si="28"/>
        <v>-</v>
      </c>
      <c r="AH146" s="5" t="str">
        <f t="shared" si="29"/>
        <v>-</v>
      </c>
      <c r="AI146" s="5" t="str">
        <f t="shared" si="30"/>
        <v>-</v>
      </c>
      <c r="AJ146" s="5" t="str">
        <f t="shared" si="31"/>
        <v>-</v>
      </c>
    </row>
    <row r="147">
      <c r="B147" s="5">
        <f t="shared" si="65"/>
        <v>1</v>
      </c>
      <c r="C147" s="109" t="s">
        <v>181</v>
      </c>
      <c r="D147" s="110"/>
      <c r="E147" s="5">
        <f t="shared" si="66"/>
        <v>1</v>
      </c>
      <c r="F147" s="2">
        <v>131.0</v>
      </c>
      <c r="G147" s="111">
        <v>8001222.0</v>
      </c>
      <c r="H147" s="3">
        <v>1.0</v>
      </c>
      <c r="I147" s="9" t="str">
        <f t="shared" si="9"/>
        <v>ABSEN VALID</v>
      </c>
      <c r="J147" s="68" t="str">
        <f t="shared" si="23"/>
        <v>Lie Chien Kian</v>
      </c>
      <c r="K147" s="5" t="str">
        <f t="shared" si="11"/>
        <v/>
      </c>
      <c r="L147" s="5" t="str">
        <f t="shared" si="12"/>
        <v>Merah</v>
      </c>
      <c r="M147" s="5">
        <f t="shared" si="22"/>
        <v>52</v>
      </c>
      <c r="N147" s="5">
        <f t="shared" si="40"/>
        <v>1</v>
      </c>
      <c r="O147" s="2">
        <v>1.1111222E7</v>
      </c>
      <c r="P147" s="5">
        <f t="shared" si="15"/>
        <v>0</v>
      </c>
      <c r="Q147" s="122">
        <v>160.0</v>
      </c>
      <c r="R147" s="123" t="s">
        <v>170</v>
      </c>
      <c r="S147" s="110"/>
      <c r="T147" s="123">
        <v>5001154.0</v>
      </c>
      <c r="U147" s="123">
        <v>2.0</v>
      </c>
      <c r="V147" s="123">
        <v>20.0</v>
      </c>
      <c r="W147" s="124" t="s">
        <v>167</v>
      </c>
      <c r="X147" s="110"/>
      <c r="Y147" s="123" t="s">
        <v>174</v>
      </c>
      <c r="Z147" s="125"/>
      <c r="AA147" s="5" t="str">
        <f t="shared" si="6"/>
        <v>#N/A</v>
      </c>
      <c r="AC147" s="3">
        <v>131.0</v>
      </c>
      <c r="AE147" s="5" t="str">
        <f t="shared" si="16"/>
        <v>-</v>
      </c>
      <c r="AF147" s="70" t="str">
        <f t="shared" si="27"/>
        <v>-</v>
      </c>
      <c r="AG147" s="68" t="str">
        <f t="shared" si="28"/>
        <v>-</v>
      </c>
      <c r="AH147" s="5" t="str">
        <f t="shared" si="29"/>
        <v>-</v>
      </c>
      <c r="AI147" s="5" t="str">
        <f t="shared" si="30"/>
        <v>-</v>
      </c>
      <c r="AJ147" s="5" t="str">
        <f t="shared" si="31"/>
        <v>-</v>
      </c>
    </row>
    <row r="148">
      <c r="B148" s="5">
        <f t="shared" si="65"/>
        <v>1</v>
      </c>
      <c r="C148" s="109" t="s">
        <v>182</v>
      </c>
      <c r="D148" s="110"/>
      <c r="E148" s="5">
        <f t="shared" si="66"/>
        <v>2</v>
      </c>
      <c r="F148" s="2">
        <v>132.0</v>
      </c>
      <c r="G148" s="67">
        <v>5001164.0</v>
      </c>
      <c r="H148" s="3">
        <v>2.0</v>
      </c>
      <c r="I148" s="9" t="str">
        <f t="shared" si="9"/>
        <v>ABSEN VALID</v>
      </c>
      <c r="J148" s="68" t="str">
        <f t="shared" si="23"/>
        <v>Mr. &amp; Mrs.Yanto Limurti</v>
      </c>
      <c r="K148" s="5" t="str">
        <f t="shared" si="11"/>
        <v/>
      </c>
      <c r="L148" s="5" t="str">
        <f t="shared" si="12"/>
        <v>Hijau</v>
      </c>
      <c r="M148" s="5">
        <f t="shared" si="22"/>
        <v>31</v>
      </c>
      <c r="N148" s="5">
        <f t="shared" si="40"/>
        <v>2</v>
      </c>
      <c r="O148" s="2">
        <v>1.1111057E7</v>
      </c>
      <c r="P148" s="5">
        <f t="shared" si="15"/>
        <v>0</v>
      </c>
      <c r="Q148" s="122">
        <v>161.0</v>
      </c>
      <c r="R148" s="123" t="s">
        <v>171</v>
      </c>
      <c r="S148" s="110"/>
      <c r="T148" s="123">
        <v>5001155.0</v>
      </c>
      <c r="U148" s="123">
        <v>2.0</v>
      </c>
      <c r="V148" s="123">
        <v>20.0</v>
      </c>
      <c r="W148" s="124" t="s">
        <v>167</v>
      </c>
      <c r="X148" s="110"/>
      <c r="Y148" s="123" t="s">
        <v>174</v>
      </c>
      <c r="Z148" s="125"/>
      <c r="AA148" s="5" t="str">
        <f t="shared" si="6"/>
        <v>#N/A</v>
      </c>
      <c r="AC148" s="3">
        <v>132.0</v>
      </c>
      <c r="AE148" s="5" t="str">
        <f t="shared" si="16"/>
        <v>-</v>
      </c>
      <c r="AF148" s="70" t="str">
        <f t="shared" si="27"/>
        <v>-</v>
      </c>
      <c r="AG148" s="68" t="str">
        <f t="shared" si="28"/>
        <v>-</v>
      </c>
      <c r="AH148" s="5" t="str">
        <f t="shared" si="29"/>
        <v>-</v>
      </c>
      <c r="AI148" s="5" t="str">
        <f t="shared" si="30"/>
        <v>-</v>
      </c>
      <c r="AJ148" s="5" t="str">
        <f t="shared" si="31"/>
        <v>-</v>
      </c>
    </row>
    <row r="149">
      <c r="B149" s="5">
        <f t="shared" si="65"/>
        <v>2</v>
      </c>
      <c r="C149" s="109" t="s">
        <v>183</v>
      </c>
      <c r="D149" s="110"/>
      <c r="E149" s="5">
        <f t="shared" si="66"/>
        <v>2</v>
      </c>
      <c r="F149" s="2">
        <v>133.0</v>
      </c>
      <c r="G149" s="67"/>
      <c r="H149" s="5"/>
      <c r="I149" s="9" t="str">
        <f t="shared" si="9"/>
        <v>-</v>
      </c>
      <c r="J149" s="68" t="str">
        <f t="shared" si="23"/>
        <v>-</v>
      </c>
      <c r="K149" s="5" t="str">
        <f t="shared" si="11"/>
        <v>-</v>
      </c>
      <c r="L149" s="5" t="str">
        <f t="shared" si="12"/>
        <v>-</v>
      </c>
      <c r="M149" s="5" t="str">
        <f t="shared" si="22"/>
        <v>-</v>
      </c>
      <c r="N149" s="5" t="str">
        <f t="shared" si="40"/>
        <v>-</v>
      </c>
      <c r="O149" s="2"/>
      <c r="P149" s="5">
        <f t="shared" si="15"/>
        <v>0</v>
      </c>
      <c r="Q149" s="122">
        <v>162.0</v>
      </c>
      <c r="R149" s="123" t="s">
        <v>172</v>
      </c>
      <c r="S149" s="110"/>
      <c r="T149" s="123">
        <v>5001156.0</v>
      </c>
      <c r="U149" s="123">
        <v>2.0</v>
      </c>
      <c r="V149" s="123">
        <v>20.0</v>
      </c>
      <c r="W149" s="124" t="s">
        <v>167</v>
      </c>
      <c r="X149" s="110"/>
      <c r="Y149" s="123" t="s">
        <v>174</v>
      </c>
      <c r="Z149" s="125"/>
      <c r="AA149" s="5" t="str">
        <f t="shared" si="6"/>
        <v>#N/A</v>
      </c>
      <c r="AC149" s="3">
        <v>133.0</v>
      </c>
      <c r="AE149" s="5" t="str">
        <f t="shared" si="16"/>
        <v>-</v>
      </c>
      <c r="AF149" s="70" t="str">
        <f t="shared" si="27"/>
        <v>-</v>
      </c>
      <c r="AG149" s="68" t="str">
        <f t="shared" si="28"/>
        <v>-</v>
      </c>
      <c r="AH149" s="5" t="str">
        <f t="shared" si="29"/>
        <v>-</v>
      </c>
      <c r="AI149" s="5" t="str">
        <f t="shared" si="30"/>
        <v>-</v>
      </c>
      <c r="AJ149" s="5" t="str">
        <f t="shared" si="31"/>
        <v>-</v>
      </c>
    </row>
    <row r="150">
      <c r="B150" s="5">
        <f t="shared" si="65"/>
        <v>1</v>
      </c>
      <c r="C150" s="109" t="s">
        <v>184</v>
      </c>
      <c r="D150" s="110"/>
      <c r="E150" s="5">
        <f t="shared" si="66"/>
        <v>1</v>
      </c>
      <c r="F150" s="2">
        <v>134.0</v>
      </c>
      <c r="G150" s="67"/>
      <c r="H150" s="5"/>
      <c r="I150" s="9" t="str">
        <f t="shared" si="9"/>
        <v>-</v>
      </c>
      <c r="J150" s="68" t="str">
        <f t="shared" si="23"/>
        <v>-</v>
      </c>
      <c r="K150" s="5" t="str">
        <f t="shared" si="11"/>
        <v>-</v>
      </c>
      <c r="L150" s="5" t="str">
        <f t="shared" si="12"/>
        <v>-</v>
      </c>
      <c r="M150" s="5" t="str">
        <f t="shared" si="22"/>
        <v>-</v>
      </c>
      <c r="N150" s="5" t="str">
        <f t="shared" si="40"/>
        <v>-</v>
      </c>
      <c r="O150" s="2"/>
      <c r="P150" s="5">
        <f t="shared" si="15"/>
        <v>0</v>
      </c>
      <c r="Q150" s="122">
        <v>163.0</v>
      </c>
      <c r="R150" s="123" t="s">
        <v>173</v>
      </c>
      <c r="S150" s="110"/>
      <c r="T150" s="123">
        <v>5001157.0</v>
      </c>
      <c r="U150" s="123">
        <v>2.0</v>
      </c>
      <c r="V150" s="123">
        <v>20.0</v>
      </c>
      <c r="W150" s="124" t="s">
        <v>167</v>
      </c>
      <c r="X150" s="110"/>
      <c r="Y150" s="123" t="s">
        <v>174</v>
      </c>
      <c r="Z150" s="125"/>
      <c r="AA150" s="5" t="str">
        <f t="shared" si="6"/>
        <v>#N/A</v>
      </c>
      <c r="AC150" s="3">
        <v>134.0</v>
      </c>
      <c r="AE150" s="5" t="str">
        <f t="shared" si="16"/>
        <v>-</v>
      </c>
      <c r="AF150" s="70" t="str">
        <f t="shared" si="27"/>
        <v>-</v>
      </c>
      <c r="AG150" s="68" t="str">
        <f t="shared" si="28"/>
        <v>-</v>
      </c>
      <c r="AH150" s="5" t="str">
        <f t="shared" si="29"/>
        <v>-</v>
      </c>
      <c r="AI150" s="5" t="str">
        <f t="shared" si="30"/>
        <v>-</v>
      </c>
      <c r="AJ150" s="5" t="str">
        <f t="shared" si="31"/>
        <v>-</v>
      </c>
    </row>
    <row r="151">
      <c r="A151" s="5"/>
      <c r="B151" s="118">
        <f>SUM(B145:B150)</f>
        <v>9</v>
      </c>
      <c r="C151" s="9"/>
      <c r="E151" s="5"/>
      <c r="F151" s="2">
        <v>135.0</v>
      </c>
      <c r="G151" s="67">
        <v>6001174.0</v>
      </c>
      <c r="H151" s="3">
        <v>2.0</v>
      </c>
      <c r="I151" s="9" t="str">
        <f t="shared" si="9"/>
        <v>ABSEN VALID</v>
      </c>
      <c r="J151" s="68" t="str">
        <f t="shared" si="23"/>
        <v>Edwin</v>
      </c>
      <c r="K151" s="5" t="str">
        <f t="shared" si="11"/>
        <v/>
      </c>
      <c r="L151" s="5" t="str">
        <f t="shared" si="12"/>
        <v>Pink</v>
      </c>
      <c r="M151" s="5">
        <f t="shared" si="22"/>
        <v>58</v>
      </c>
      <c r="N151" s="5">
        <f t="shared" si="40"/>
        <v>2</v>
      </c>
      <c r="O151" s="2">
        <v>1.1111092E7</v>
      </c>
      <c r="P151" s="5">
        <f t="shared" si="15"/>
        <v>0</v>
      </c>
      <c r="Q151" s="78"/>
      <c r="R151" s="78"/>
      <c r="S151" s="78"/>
      <c r="T151" s="78"/>
      <c r="U151" s="78">
        <f>SUM(U146:U150)</f>
        <v>10</v>
      </c>
      <c r="V151" s="78"/>
      <c r="W151" s="78"/>
      <c r="X151" s="78"/>
      <c r="Y151" s="78"/>
      <c r="Z151" s="78"/>
      <c r="AA151" s="5" t="str">
        <f t="shared" si="6"/>
        <v>-</v>
      </c>
      <c r="AC151" s="3">
        <v>135.0</v>
      </c>
      <c r="AE151" s="5" t="str">
        <f t="shared" si="16"/>
        <v>-</v>
      </c>
      <c r="AF151" s="70" t="str">
        <f t="shared" si="27"/>
        <v>-</v>
      </c>
      <c r="AG151" s="68" t="str">
        <f t="shared" si="28"/>
        <v>-</v>
      </c>
      <c r="AH151" s="5" t="str">
        <f t="shared" si="29"/>
        <v>-</v>
      </c>
      <c r="AI151" s="5" t="str">
        <f t="shared" si="30"/>
        <v>-</v>
      </c>
      <c r="AJ151" s="5" t="str">
        <f t="shared" si="31"/>
        <v>-</v>
      </c>
    </row>
    <row r="152">
      <c r="A152" s="5"/>
      <c r="B152" s="5"/>
      <c r="C152" s="9"/>
      <c r="E152" s="5"/>
      <c r="F152" s="2">
        <v>136.0</v>
      </c>
      <c r="G152" s="67">
        <v>2001072.0</v>
      </c>
      <c r="H152" s="3">
        <v>2.0</v>
      </c>
      <c r="I152" s="9" t="str">
        <f t="shared" si="9"/>
        <v>ABSEN VALID</v>
      </c>
      <c r="J152" s="68" t="str">
        <f t="shared" si="23"/>
        <v>Aan Christian</v>
      </c>
      <c r="K152" s="5" t="str">
        <f t="shared" si="11"/>
        <v/>
      </c>
      <c r="L152" s="5" t="str">
        <f t="shared" si="12"/>
        <v>Coklat</v>
      </c>
      <c r="M152" s="5">
        <f t="shared" si="22"/>
        <v>13</v>
      </c>
      <c r="N152" s="5">
        <f t="shared" si="40"/>
        <v>2</v>
      </c>
      <c r="O152" s="2">
        <v>1.1111218E7</v>
      </c>
      <c r="P152" s="5">
        <f t="shared" si="15"/>
        <v>0</v>
      </c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5" t="str">
        <f t="shared" si="6"/>
        <v>-</v>
      </c>
      <c r="AC152" s="3">
        <v>136.0</v>
      </c>
      <c r="AE152" s="5" t="str">
        <f t="shared" si="16"/>
        <v>-</v>
      </c>
      <c r="AF152" s="70" t="str">
        <f t="shared" si="27"/>
        <v>-</v>
      </c>
      <c r="AG152" s="68" t="str">
        <f t="shared" si="28"/>
        <v>-</v>
      </c>
      <c r="AH152" s="5" t="str">
        <f t="shared" si="29"/>
        <v>-</v>
      </c>
      <c r="AI152" s="5" t="str">
        <f t="shared" si="30"/>
        <v>-</v>
      </c>
      <c r="AJ152" s="5" t="str">
        <f t="shared" si="31"/>
        <v>-</v>
      </c>
    </row>
    <row r="153">
      <c r="A153" s="65">
        <v>23.0</v>
      </c>
      <c r="B153" s="130">
        <f t="shared" ref="B153:B156" si="67">IFERROR(INDEX(F$17:P$595,MATCH(TRUE,EXACT(C153,J$17:J$595),0),3),0)</f>
        <v>3</v>
      </c>
      <c r="C153" s="131" t="s">
        <v>185</v>
      </c>
      <c r="D153" s="132"/>
      <c r="E153" s="5">
        <f t="shared" ref="E153:E156" si="68">INDEX(Q$16:Z$395,MATCH(TRUE,EXACT(C153,R$16:R$395),0),5)</f>
        <v>3</v>
      </c>
      <c r="F153" s="2">
        <v>137.0</v>
      </c>
      <c r="G153" s="67">
        <v>9001095.0</v>
      </c>
      <c r="H153" s="3">
        <v>2.0</v>
      </c>
      <c r="I153" s="9" t="str">
        <f t="shared" si="9"/>
        <v>ABSEN VALID</v>
      </c>
      <c r="J153" s="68" t="str">
        <f t="shared" si="23"/>
        <v>Ian Brawidjojo</v>
      </c>
      <c r="K153" s="5" t="str">
        <f t="shared" si="11"/>
        <v/>
      </c>
      <c r="L153" s="5" t="str">
        <f t="shared" si="12"/>
        <v>Oranye</v>
      </c>
      <c r="M153" s="5">
        <f t="shared" si="22"/>
        <v>59</v>
      </c>
      <c r="N153" s="5">
        <f t="shared" si="40"/>
        <v>2</v>
      </c>
      <c r="O153" s="2">
        <v>1.1111076E7</v>
      </c>
      <c r="P153" s="5">
        <f t="shared" si="15"/>
        <v>0</v>
      </c>
      <c r="Q153" s="83"/>
      <c r="R153" s="83"/>
      <c r="S153" s="82"/>
      <c r="T153" s="82"/>
      <c r="U153" s="83"/>
      <c r="V153" s="82"/>
      <c r="W153" s="82"/>
      <c r="X153" s="82"/>
      <c r="Y153" s="82"/>
      <c r="Z153" s="83"/>
      <c r="AA153" s="5" t="str">
        <f t="shared" si="6"/>
        <v>-</v>
      </c>
      <c r="AC153" s="3">
        <v>137.0</v>
      </c>
      <c r="AE153" s="5" t="str">
        <f t="shared" si="16"/>
        <v>-</v>
      </c>
      <c r="AF153" s="70" t="str">
        <f t="shared" si="27"/>
        <v>-</v>
      </c>
      <c r="AG153" s="68" t="str">
        <f t="shared" si="28"/>
        <v>-</v>
      </c>
      <c r="AH153" s="5" t="str">
        <f t="shared" si="29"/>
        <v>-</v>
      </c>
      <c r="AI153" s="5" t="str">
        <f t="shared" si="30"/>
        <v>-</v>
      </c>
      <c r="AJ153" s="5" t="str">
        <f t="shared" si="31"/>
        <v>-</v>
      </c>
    </row>
    <row r="154">
      <c r="B154" s="130">
        <f t="shared" si="67"/>
        <v>4</v>
      </c>
      <c r="C154" s="131" t="s">
        <v>186</v>
      </c>
      <c r="D154" s="132"/>
      <c r="E154" s="5">
        <f t="shared" si="68"/>
        <v>4</v>
      </c>
      <c r="F154" s="2">
        <v>138.0</v>
      </c>
      <c r="G154" s="67">
        <v>1001037.0</v>
      </c>
      <c r="H154" s="3">
        <v>2.0</v>
      </c>
      <c r="I154" s="9" t="str">
        <f t="shared" si="9"/>
        <v>ABSEN VALID</v>
      </c>
      <c r="J154" s="68" t="str">
        <f t="shared" si="23"/>
        <v>徐 堅 表弟 表弟夫</v>
      </c>
      <c r="K154" s="5" t="str">
        <f t="shared" si="11"/>
        <v>Cien Cien</v>
      </c>
      <c r="L154" s="5" t="str">
        <f t="shared" si="12"/>
        <v>Kuning</v>
      </c>
      <c r="M154" s="5">
        <f t="shared" si="22"/>
        <v>7</v>
      </c>
      <c r="N154" s="5">
        <f t="shared" si="40"/>
        <v>2</v>
      </c>
      <c r="O154" s="2"/>
      <c r="P154" s="5">
        <f t="shared" si="15"/>
        <v>0</v>
      </c>
      <c r="Q154" s="133">
        <v>112.0</v>
      </c>
      <c r="R154" s="134" t="s">
        <v>175</v>
      </c>
      <c r="S154" s="127"/>
      <c r="T154" s="135">
        <v>5001168.0</v>
      </c>
      <c r="U154" s="134">
        <v>3.0</v>
      </c>
      <c r="V154" s="134">
        <v>21.0</v>
      </c>
      <c r="W154" s="136" t="s">
        <v>167</v>
      </c>
      <c r="X154" s="136"/>
      <c r="Y154" s="134" t="s">
        <v>187</v>
      </c>
      <c r="Z154" s="127"/>
      <c r="AA154" s="5" t="str">
        <f t="shared" si="6"/>
        <v>P VALID</v>
      </c>
      <c r="AC154" s="3">
        <v>138.0</v>
      </c>
      <c r="AE154" s="5" t="str">
        <f t="shared" si="16"/>
        <v>-</v>
      </c>
      <c r="AF154" s="70" t="str">
        <f t="shared" si="27"/>
        <v>-</v>
      </c>
      <c r="AG154" s="68" t="str">
        <f t="shared" si="28"/>
        <v>-</v>
      </c>
      <c r="AH154" s="5" t="str">
        <f t="shared" si="29"/>
        <v>-</v>
      </c>
      <c r="AI154" s="5" t="str">
        <f t="shared" si="30"/>
        <v>-</v>
      </c>
      <c r="AJ154" s="5" t="str">
        <f t="shared" si="31"/>
        <v>-</v>
      </c>
    </row>
    <row r="155">
      <c r="B155" s="130">
        <f t="shared" si="67"/>
        <v>1</v>
      </c>
      <c r="C155" s="131" t="s">
        <v>188</v>
      </c>
      <c r="D155" s="132"/>
      <c r="E155" s="5">
        <f t="shared" si="68"/>
        <v>1</v>
      </c>
      <c r="F155" s="2">
        <v>139.0</v>
      </c>
      <c r="G155" s="105">
        <v>1001060.0</v>
      </c>
      <c r="H155" s="3">
        <v>2.0</v>
      </c>
      <c r="I155" s="9" t="str">
        <f t="shared" si="9"/>
        <v>ABSEN VALID</v>
      </c>
      <c r="J155" s="68" t="str">
        <f t="shared" si="23"/>
        <v>王光輝 先生夫人</v>
      </c>
      <c r="K155" s="5" t="str">
        <f t="shared" si="11"/>
        <v>Akong</v>
      </c>
      <c r="L155" s="5" t="str">
        <f t="shared" si="12"/>
        <v>Kuning</v>
      </c>
      <c r="M155" s="5">
        <f t="shared" si="22"/>
        <v>10</v>
      </c>
      <c r="N155" s="5">
        <f t="shared" si="40"/>
        <v>2</v>
      </c>
      <c r="O155" s="2">
        <v>1.1111073E7</v>
      </c>
      <c r="P155" s="5">
        <f t="shared" si="15"/>
        <v>0</v>
      </c>
      <c r="Q155" s="133">
        <v>108.0</v>
      </c>
      <c r="R155" s="134" t="s">
        <v>176</v>
      </c>
      <c r="S155" s="127"/>
      <c r="T155" s="135">
        <v>5001108.0</v>
      </c>
      <c r="U155" s="134">
        <v>3.0</v>
      </c>
      <c r="V155" s="134">
        <v>21.0</v>
      </c>
      <c r="W155" s="136" t="s">
        <v>167</v>
      </c>
      <c r="X155" s="127"/>
      <c r="Y155" s="134" t="s">
        <v>187</v>
      </c>
      <c r="Z155" s="137">
        <v>2.0</v>
      </c>
      <c r="AA155" s="5" t="str">
        <f t="shared" si="6"/>
        <v>#N/A</v>
      </c>
      <c r="AC155" s="3">
        <v>139.0</v>
      </c>
      <c r="AE155" s="5" t="str">
        <f t="shared" si="16"/>
        <v>-</v>
      </c>
      <c r="AF155" s="70" t="str">
        <f t="shared" si="27"/>
        <v>-</v>
      </c>
      <c r="AG155" s="68" t="str">
        <f t="shared" si="28"/>
        <v>-</v>
      </c>
      <c r="AH155" s="5" t="str">
        <f t="shared" si="29"/>
        <v>-</v>
      </c>
      <c r="AI155" s="5" t="str">
        <f t="shared" si="30"/>
        <v>-</v>
      </c>
      <c r="AJ155" s="5" t="str">
        <f t="shared" si="31"/>
        <v>-</v>
      </c>
    </row>
    <row r="156">
      <c r="B156" s="130">
        <f t="shared" si="67"/>
        <v>2</v>
      </c>
      <c r="C156" s="131" t="s">
        <v>189</v>
      </c>
      <c r="D156" s="132"/>
      <c r="E156" s="5">
        <f t="shared" si="68"/>
        <v>2</v>
      </c>
      <c r="F156" s="2">
        <v>140.0</v>
      </c>
      <c r="G156" s="67">
        <v>5001115.0</v>
      </c>
      <c r="H156" s="3">
        <v>2.0</v>
      </c>
      <c r="I156" s="9" t="str">
        <f t="shared" si="9"/>
        <v>ABSEN VALID</v>
      </c>
      <c r="J156" s="68" t="str">
        <f t="shared" si="23"/>
        <v>Mr. &amp; Mrs. Ping An</v>
      </c>
      <c r="K156" s="5" t="str">
        <f t="shared" si="11"/>
        <v/>
      </c>
      <c r="L156" s="5" t="str">
        <f t="shared" si="12"/>
        <v>Biru</v>
      </c>
      <c r="M156" s="5">
        <f t="shared" si="22"/>
        <v>26</v>
      </c>
      <c r="N156" s="5">
        <f t="shared" si="40"/>
        <v>2</v>
      </c>
      <c r="O156" s="2">
        <v>1.1111177E7</v>
      </c>
      <c r="P156" s="5">
        <f t="shared" si="15"/>
        <v>0</v>
      </c>
      <c r="Q156" s="133">
        <v>110.0</v>
      </c>
      <c r="R156" s="134" t="s">
        <v>177</v>
      </c>
      <c r="S156" s="127"/>
      <c r="T156" s="135">
        <v>5001110.0</v>
      </c>
      <c r="U156" s="134">
        <v>2.0</v>
      </c>
      <c r="V156" s="134">
        <v>21.0</v>
      </c>
      <c r="W156" s="136" t="s">
        <v>167</v>
      </c>
      <c r="X156" s="127"/>
      <c r="Y156" s="134" t="s">
        <v>187</v>
      </c>
      <c r="Z156" s="138"/>
      <c r="AA156" s="5" t="str">
        <f t="shared" si="6"/>
        <v>#N/A</v>
      </c>
      <c r="AC156" s="3">
        <v>140.0</v>
      </c>
      <c r="AE156" s="5" t="str">
        <f t="shared" si="16"/>
        <v>-</v>
      </c>
      <c r="AF156" s="70" t="str">
        <f t="shared" si="27"/>
        <v>-</v>
      </c>
      <c r="AG156" s="68" t="str">
        <f t="shared" si="28"/>
        <v>-</v>
      </c>
      <c r="AH156" s="5" t="str">
        <f t="shared" si="29"/>
        <v>-</v>
      </c>
      <c r="AI156" s="5" t="str">
        <f t="shared" si="30"/>
        <v>-</v>
      </c>
      <c r="AJ156" s="5" t="str">
        <f t="shared" si="31"/>
        <v>-</v>
      </c>
    </row>
    <row r="157">
      <c r="A157" s="5"/>
      <c r="B157" s="139">
        <f>SUM(B153:B156)</f>
        <v>10</v>
      </c>
      <c r="C157" s="9"/>
      <c r="E157" s="5"/>
      <c r="F157" s="2">
        <v>141.0</v>
      </c>
      <c r="G157" s="67">
        <v>8001203.0</v>
      </c>
      <c r="H157" s="3">
        <v>2.0</v>
      </c>
      <c r="I157" s="9" t="str">
        <f t="shared" si="9"/>
        <v>ABSEN VALID</v>
      </c>
      <c r="J157" s="68" t="str">
        <f t="shared" si="23"/>
        <v>林禮隆 先生夫人</v>
      </c>
      <c r="K157" s="5" t="str">
        <f t="shared" si="11"/>
        <v>Lim Lie Lung</v>
      </c>
      <c r="L157" s="5" t="str">
        <f t="shared" si="12"/>
        <v>Merah</v>
      </c>
      <c r="M157" s="5">
        <f t="shared" si="22"/>
        <v>38</v>
      </c>
      <c r="N157" s="5">
        <f t="shared" si="40"/>
        <v>2</v>
      </c>
      <c r="O157" s="2"/>
      <c r="P157" s="5">
        <f t="shared" si="15"/>
        <v>0</v>
      </c>
      <c r="Q157" s="133">
        <v>111.0</v>
      </c>
      <c r="R157" s="134" t="s">
        <v>178</v>
      </c>
      <c r="S157" s="127"/>
      <c r="T157" s="135">
        <v>5001111.0</v>
      </c>
      <c r="U157" s="134">
        <v>2.0</v>
      </c>
      <c r="V157" s="134">
        <v>21.0</v>
      </c>
      <c r="W157" s="136" t="s">
        <v>167</v>
      </c>
      <c r="X157" s="127"/>
      <c r="Y157" s="134" t="s">
        <v>187</v>
      </c>
      <c r="Z157" s="138"/>
      <c r="AA157" s="5" t="str">
        <f t="shared" si="6"/>
        <v>P VALID</v>
      </c>
      <c r="AC157" s="3">
        <v>141.0</v>
      </c>
      <c r="AE157" s="5" t="str">
        <f t="shared" si="16"/>
        <v>-</v>
      </c>
      <c r="AF157" s="70" t="str">
        <f t="shared" si="27"/>
        <v>-</v>
      </c>
      <c r="AG157" s="68" t="str">
        <f t="shared" si="28"/>
        <v>-</v>
      </c>
      <c r="AH157" s="5" t="str">
        <f t="shared" si="29"/>
        <v>-</v>
      </c>
      <c r="AI157" s="5" t="str">
        <f t="shared" si="30"/>
        <v>-</v>
      </c>
      <c r="AJ157" s="5" t="str">
        <f t="shared" si="31"/>
        <v>-</v>
      </c>
    </row>
    <row r="158">
      <c r="A158" s="5"/>
      <c r="B158" s="5"/>
      <c r="C158" s="9"/>
      <c r="E158" s="5"/>
      <c r="F158" s="2">
        <v>142.0</v>
      </c>
      <c r="G158" s="67">
        <v>8001205.0</v>
      </c>
      <c r="H158" s="3">
        <v>2.0</v>
      </c>
      <c r="I158" s="9" t="str">
        <f t="shared" si="9"/>
        <v>ABSEN VALID</v>
      </c>
      <c r="J158" s="68" t="str">
        <f t="shared" si="23"/>
        <v>許尔偉 先生夫人</v>
      </c>
      <c r="K158" s="5" t="str">
        <f t="shared" si="11"/>
        <v>Elwi Hirawan</v>
      </c>
      <c r="L158" s="5" t="str">
        <f t="shared" si="12"/>
        <v>Merah</v>
      </c>
      <c r="M158" s="5">
        <f t="shared" si="22"/>
        <v>38</v>
      </c>
      <c r="N158" s="5">
        <f t="shared" si="40"/>
        <v>2</v>
      </c>
      <c r="O158" s="2"/>
      <c r="P158" s="5">
        <f t="shared" si="15"/>
        <v>0</v>
      </c>
      <c r="Q158" s="78"/>
      <c r="R158" s="78"/>
      <c r="S158" s="78"/>
      <c r="T158" s="78"/>
      <c r="U158" s="78">
        <f>SUM(U154:U157)</f>
        <v>10</v>
      </c>
      <c r="V158" s="78"/>
      <c r="W158" s="78"/>
      <c r="X158" s="78"/>
      <c r="Y158" s="78"/>
      <c r="Z158" s="78"/>
      <c r="AA158" s="5" t="str">
        <f t="shared" si="6"/>
        <v>-</v>
      </c>
      <c r="AC158" s="3">
        <v>142.0</v>
      </c>
      <c r="AE158" s="5" t="str">
        <f t="shared" si="16"/>
        <v>-</v>
      </c>
      <c r="AF158" s="70" t="str">
        <f t="shared" si="27"/>
        <v>-</v>
      </c>
      <c r="AG158" s="68" t="str">
        <f t="shared" si="28"/>
        <v>-</v>
      </c>
      <c r="AH158" s="5" t="str">
        <f t="shared" si="29"/>
        <v>-</v>
      </c>
      <c r="AI158" s="5" t="str">
        <f t="shared" si="30"/>
        <v>-</v>
      </c>
      <c r="AJ158" s="5" t="str">
        <f t="shared" si="31"/>
        <v>-</v>
      </c>
    </row>
    <row r="159">
      <c r="A159" s="65">
        <v>25.0</v>
      </c>
      <c r="B159" s="5">
        <f t="array" ref="B159">IFERROR(INDEX(F$17:P$595,MATCH(TRUE,EXACT(C159,J$17:J$595),0),3),0)</f>
        <v>0</v>
      </c>
      <c r="C159" s="126" t="s">
        <v>190</v>
      </c>
      <c r="D159" s="127"/>
      <c r="E159" s="5">
        <f t="shared" ref="E159:E164" si="69">INDEX(Q$16:Z$395,MATCH(TRUE,EXACT(C159,R$16:R$395),0),5)</f>
        <v>2</v>
      </c>
      <c r="F159" s="2">
        <v>143.0</v>
      </c>
      <c r="G159" s="67">
        <v>8001208.0</v>
      </c>
      <c r="H159" s="3">
        <v>2.0</v>
      </c>
      <c r="I159" s="9" t="str">
        <f t="shared" si="9"/>
        <v>ABSEN VALID</v>
      </c>
      <c r="J159" s="68" t="str">
        <f t="shared" si="23"/>
        <v>Hendra Trisna Teja</v>
      </c>
      <c r="K159" s="5" t="str">
        <f t="shared" si="11"/>
        <v/>
      </c>
      <c r="L159" s="5" t="str">
        <f t="shared" si="12"/>
        <v>Merah</v>
      </c>
      <c r="M159" s="5">
        <f t="shared" si="22"/>
        <v>39</v>
      </c>
      <c r="N159" s="5">
        <f t="shared" si="40"/>
        <v>2</v>
      </c>
      <c r="O159" s="2">
        <v>1.1111129E7</v>
      </c>
      <c r="P159" s="5">
        <f t="shared" si="15"/>
        <v>0</v>
      </c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5" t="str">
        <f t="shared" si="6"/>
        <v>-</v>
      </c>
      <c r="AC159" s="3">
        <v>143.0</v>
      </c>
      <c r="AE159" s="5" t="str">
        <f t="shared" si="16"/>
        <v>-</v>
      </c>
      <c r="AF159" s="70" t="str">
        <f t="shared" si="27"/>
        <v>-</v>
      </c>
      <c r="AG159" s="68" t="str">
        <f t="shared" si="28"/>
        <v>-</v>
      </c>
      <c r="AH159" s="5" t="str">
        <f t="shared" si="29"/>
        <v>-</v>
      </c>
      <c r="AI159" s="5" t="str">
        <f t="shared" si="30"/>
        <v>-</v>
      </c>
      <c r="AJ159" s="5" t="str">
        <f t="shared" si="31"/>
        <v>-</v>
      </c>
    </row>
    <row r="160">
      <c r="B160" s="3">
        <v>2.0</v>
      </c>
      <c r="C160" s="126" t="s">
        <v>191</v>
      </c>
      <c r="D160" s="127"/>
      <c r="E160" s="5">
        <f t="shared" si="69"/>
        <v>2</v>
      </c>
      <c r="F160" s="2">
        <v>144.0</v>
      </c>
      <c r="G160" s="67"/>
      <c r="H160" s="5"/>
      <c r="I160" s="9" t="str">
        <f t="shared" si="9"/>
        <v>-</v>
      </c>
      <c r="J160" s="68" t="str">
        <f t="shared" si="23"/>
        <v>-</v>
      </c>
      <c r="K160" s="5" t="str">
        <f t="shared" si="11"/>
        <v>-</v>
      </c>
      <c r="L160" s="5" t="str">
        <f t="shared" si="12"/>
        <v>-</v>
      </c>
      <c r="M160" s="5" t="str">
        <f t="shared" si="22"/>
        <v>-</v>
      </c>
      <c r="N160" s="5" t="str">
        <f t="shared" si="40"/>
        <v>-</v>
      </c>
      <c r="O160" s="2"/>
      <c r="P160" s="5">
        <f t="shared" si="15"/>
        <v>0</v>
      </c>
      <c r="Q160" s="122">
        <v>147.0</v>
      </c>
      <c r="R160" s="123" t="s">
        <v>179</v>
      </c>
      <c r="S160" s="110"/>
      <c r="T160" s="123">
        <v>5001141.0</v>
      </c>
      <c r="U160" s="123">
        <v>2.0</v>
      </c>
      <c r="V160" s="123">
        <v>22.0</v>
      </c>
      <c r="W160" s="124" t="s">
        <v>167</v>
      </c>
      <c r="X160" s="110"/>
      <c r="Y160" s="123" t="s">
        <v>174</v>
      </c>
      <c r="Z160" s="125"/>
      <c r="AA160" s="5">
        <f t="shared" si="6"/>
        <v>1</v>
      </c>
      <c r="AC160" s="3">
        <v>144.0</v>
      </c>
      <c r="AE160" s="5" t="str">
        <f t="shared" si="16"/>
        <v>-</v>
      </c>
      <c r="AF160" s="70" t="str">
        <f t="shared" si="27"/>
        <v>-</v>
      </c>
      <c r="AG160" s="68" t="str">
        <f t="shared" si="28"/>
        <v>-</v>
      </c>
      <c r="AH160" s="5" t="str">
        <f t="shared" si="29"/>
        <v>-</v>
      </c>
      <c r="AI160" s="5" t="str">
        <f t="shared" si="30"/>
        <v>-</v>
      </c>
      <c r="AJ160" s="5" t="str">
        <f t="shared" si="31"/>
        <v>-</v>
      </c>
    </row>
    <row r="161">
      <c r="B161" s="5">
        <f t="shared" ref="B161:B164" si="70">IFERROR(INDEX(F$17:P$595,MATCH(TRUE,EXACT(C161,J$17:J$595),0),3),0)</f>
        <v>2</v>
      </c>
      <c r="C161" s="126" t="s">
        <v>192</v>
      </c>
      <c r="D161" s="127"/>
      <c r="E161" s="5">
        <f t="shared" si="69"/>
        <v>2</v>
      </c>
      <c r="F161" s="2">
        <v>145.0</v>
      </c>
      <c r="G161" s="67"/>
      <c r="H161" s="5"/>
      <c r="I161" s="9" t="str">
        <f t="shared" si="9"/>
        <v>-</v>
      </c>
      <c r="J161" s="68" t="str">
        <f t="shared" si="23"/>
        <v>-</v>
      </c>
      <c r="K161" s="5" t="str">
        <f t="shared" si="11"/>
        <v>-</v>
      </c>
      <c r="L161" s="5" t="str">
        <f t="shared" si="12"/>
        <v>-</v>
      </c>
      <c r="M161" s="5" t="str">
        <f t="shared" si="22"/>
        <v>-</v>
      </c>
      <c r="N161" s="5" t="str">
        <f t="shared" si="40"/>
        <v>-</v>
      </c>
      <c r="O161" s="2"/>
      <c r="P161" s="5">
        <f t="shared" si="15"/>
        <v>0</v>
      </c>
      <c r="Q161" s="122">
        <v>148.0</v>
      </c>
      <c r="R161" s="123" t="s">
        <v>180</v>
      </c>
      <c r="S161" s="110"/>
      <c r="T161" s="123">
        <v>5001142.0</v>
      </c>
      <c r="U161" s="123">
        <v>2.0</v>
      </c>
      <c r="V161" s="123">
        <v>22.0</v>
      </c>
      <c r="W161" s="124" t="s">
        <v>167</v>
      </c>
      <c r="X161" s="110"/>
      <c r="Y161" s="123" t="s">
        <v>174</v>
      </c>
      <c r="Z161" s="125"/>
      <c r="AA161" s="5" t="str">
        <f t="shared" si="6"/>
        <v>#N/A</v>
      </c>
      <c r="AC161" s="3">
        <v>145.0</v>
      </c>
      <c r="AE161" s="5" t="str">
        <f t="shared" si="16"/>
        <v>-</v>
      </c>
      <c r="AF161" s="70" t="str">
        <f t="shared" si="27"/>
        <v>-</v>
      </c>
      <c r="AG161" s="68" t="str">
        <f t="shared" si="28"/>
        <v>-</v>
      </c>
      <c r="AH161" s="5" t="str">
        <f t="shared" si="29"/>
        <v>-</v>
      </c>
      <c r="AI161" s="5" t="str">
        <f t="shared" si="30"/>
        <v>-</v>
      </c>
      <c r="AJ161" s="5" t="str">
        <f t="shared" si="31"/>
        <v>-</v>
      </c>
    </row>
    <row r="162">
      <c r="B162" s="5">
        <f t="shared" si="70"/>
        <v>1</v>
      </c>
      <c r="C162" s="126" t="s">
        <v>193</v>
      </c>
      <c r="D162" s="127"/>
      <c r="E162" s="5">
        <f t="shared" si="69"/>
        <v>1</v>
      </c>
      <c r="F162" s="2">
        <v>146.0</v>
      </c>
      <c r="G162" s="67"/>
      <c r="H162" s="5"/>
      <c r="I162" s="9" t="str">
        <f t="shared" si="9"/>
        <v>-</v>
      </c>
      <c r="J162" s="68" t="str">
        <f t="shared" si="23"/>
        <v>-</v>
      </c>
      <c r="K162" s="5" t="str">
        <f t="shared" si="11"/>
        <v>-</v>
      </c>
      <c r="L162" s="5" t="str">
        <f t="shared" si="12"/>
        <v>-</v>
      </c>
      <c r="M162" s="5" t="str">
        <f t="shared" si="22"/>
        <v>-</v>
      </c>
      <c r="N162" s="5" t="str">
        <f t="shared" si="40"/>
        <v>-</v>
      </c>
      <c r="O162" s="2"/>
      <c r="P162" s="5">
        <f t="shared" si="15"/>
        <v>0</v>
      </c>
      <c r="Q162" s="122">
        <v>149.0</v>
      </c>
      <c r="R162" s="123" t="s">
        <v>181</v>
      </c>
      <c r="S162" s="110"/>
      <c r="T162" s="123">
        <v>5001143.0</v>
      </c>
      <c r="U162" s="123">
        <v>1.0</v>
      </c>
      <c r="V162" s="123">
        <v>22.0</v>
      </c>
      <c r="W162" s="124" t="s">
        <v>167</v>
      </c>
      <c r="X162" s="110"/>
      <c r="Y162" s="123" t="s">
        <v>174</v>
      </c>
      <c r="Z162" s="125"/>
      <c r="AA162" s="5" t="str">
        <f t="shared" si="6"/>
        <v>#N/A</v>
      </c>
      <c r="AC162" s="3">
        <v>146.0</v>
      </c>
      <c r="AE162" s="5" t="str">
        <f t="shared" si="16"/>
        <v>-</v>
      </c>
      <c r="AF162" s="70" t="str">
        <f t="shared" si="27"/>
        <v>-</v>
      </c>
      <c r="AG162" s="68" t="str">
        <f t="shared" si="28"/>
        <v>-</v>
      </c>
      <c r="AH162" s="5" t="str">
        <f t="shared" si="29"/>
        <v>-</v>
      </c>
      <c r="AI162" s="5" t="str">
        <f t="shared" si="30"/>
        <v>-</v>
      </c>
      <c r="AJ162" s="5" t="str">
        <f t="shared" si="31"/>
        <v>-</v>
      </c>
    </row>
    <row r="163">
      <c r="B163" s="5">
        <f t="shared" si="70"/>
        <v>0</v>
      </c>
      <c r="C163" s="126" t="s">
        <v>194</v>
      </c>
      <c r="D163" s="127"/>
      <c r="E163" s="5">
        <f t="shared" si="69"/>
        <v>1</v>
      </c>
      <c r="F163" s="2">
        <v>147.0</v>
      </c>
      <c r="G163" s="67"/>
      <c r="H163" s="5"/>
      <c r="I163" s="9" t="str">
        <f t="shared" si="9"/>
        <v>-</v>
      </c>
      <c r="J163" s="68" t="str">
        <f t="shared" si="23"/>
        <v>-</v>
      </c>
      <c r="K163" s="5" t="str">
        <f t="shared" si="11"/>
        <v>-</v>
      </c>
      <c r="L163" s="5" t="str">
        <f t="shared" si="12"/>
        <v>-</v>
      </c>
      <c r="M163" s="5" t="str">
        <f t="shared" si="22"/>
        <v>-</v>
      </c>
      <c r="N163" s="5" t="str">
        <f t="shared" si="40"/>
        <v>-</v>
      </c>
      <c r="O163" s="2"/>
      <c r="P163" s="5">
        <f t="shared" si="15"/>
        <v>0</v>
      </c>
      <c r="Q163" s="122">
        <v>150.0</v>
      </c>
      <c r="R163" s="123" t="s">
        <v>182</v>
      </c>
      <c r="S163" s="110"/>
      <c r="T163" s="123">
        <v>5001144.0</v>
      </c>
      <c r="U163" s="123">
        <v>2.0</v>
      </c>
      <c r="V163" s="123">
        <v>22.0</v>
      </c>
      <c r="W163" s="124" t="s">
        <v>167</v>
      </c>
      <c r="X163" s="110"/>
      <c r="Y163" s="123" t="s">
        <v>174</v>
      </c>
      <c r="Z163" s="125"/>
      <c r="AA163" s="5" t="str">
        <f t="shared" si="6"/>
        <v>#N/A</v>
      </c>
      <c r="AC163" s="3">
        <v>147.0</v>
      </c>
      <c r="AE163" s="5" t="str">
        <f t="shared" si="16"/>
        <v>-</v>
      </c>
      <c r="AF163" s="70" t="str">
        <f t="shared" si="27"/>
        <v>-</v>
      </c>
      <c r="AG163" s="68" t="str">
        <f t="shared" si="28"/>
        <v>-</v>
      </c>
      <c r="AH163" s="5" t="str">
        <f t="shared" si="29"/>
        <v>-</v>
      </c>
      <c r="AI163" s="5" t="str">
        <f t="shared" si="30"/>
        <v>-</v>
      </c>
      <c r="AJ163" s="5" t="str">
        <f t="shared" si="31"/>
        <v>-</v>
      </c>
    </row>
    <row r="164">
      <c r="B164" s="5">
        <f t="shared" si="70"/>
        <v>0</v>
      </c>
      <c r="C164" s="126" t="s">
        <v>195</v>
      </c>
      <c r="D164" s="127"/>
      <c r="E164" s="5">
        <f t="shared" si="69"/>
        <v>2</v>
      </c>
      <c r="F164" s="2">
        <v>148.0</v>
      </c>
      <c r="G164" s="67"/>
      <c r="H164" s="5"/>
      <c r="I164" s="9" t="str">
        <f t="shared" si="9"/>
        <v>-</v>
      </c>
      <c r="J164" s="68" t="str">
        <f t="shared" si="23"/>
        <v>-</v>
      </c>
      <c r="K164" s="5" t="str">
        <f t="shared" si="11"/>
        <v>-</v>
      </c>
      <c r="L164" s="5" t="str">
        <f t="shared" si="12"/>
        <v>-</v>
      </c>
      <c r="M164" s="5" t="str">
        <f t="shared" si="22"/>
        <v>-</v>
      </c>
      <c r="N164" s="5" t="str">
        <f t="shared" si="40"/>
        <v>-</v>
      </c>
      <c r="O164" s="2"/>
      <c r="P164" s="5">
        <f t="shared" si="15"/>
        <v>0</v>
      </c>
      <c r="Q164" s="122">
        <v>151.0</v>
      </c>
      <c r="R164" s="123" t="s">
        <v>183</v>
      </c>
      <c r="S164" s="110"/>
      <c r="T164" s="123">
        <v>5001145.0</v>
      </c>
      <c r="U164" s="123">
        <v>2.0</v>
      </c>
      <c r="V164" s="123">
        <v>22.0</v>
      </c>
      <c r="W164" s="124" t="s">
        <v>167</v>
      </c>
      <c r="X164" s="110"/>
      <c r="Y164" s="123" t="s">
        <v>174</v>
      </c>
      <c r="Z164" s="125"/>
      <c r="AA164" s="5">
        <f t="shared" si="6"/>
        <v>1</v>
      </c>
      <c r="AC164" s="3">
        <v>148.0</v>
      </c>
      <c r="AE164" s="5" t="str">
        <f t="shared" si="16"/>
        <v>-</v>
      </c>
      <c r="AF164" s="70" t="str">
        <f t="shared" si="27"/>
        <v>-</v>
      </c>
      <c r="AG164" s="68" t="str">
        <f t="shared" si="28"/>
        <v>-</v>
      </c>
      <c r="AH164" s="5" t="str">
        <f t="shared" si="29"/>
        <v>-</v>
      </c>
      <c r="AI164" s="5" t="str">
        <f t="shared" si="30"/>
        <v>-</v>
      </c>
      <c r="AJ164" s="5" t="str">
        <f t="shared" si="31"/>
        <v>-</v>
      </c>
    </row>
    <row r="165">
      <c r="A165" s="5"/>
      <c r="B165" s="129">
        <f>SUM(B159:B164)</f>
        <v>5</v>
      </c>
      <c r="C165" s="9"/>
      <c r="E165" s="5"/>
      <c r="F165" s="2">
        <v>149.0</v>
      </c>
      <c r="G165" s="67"/>
      <c r="H165" s="5"/>
      <c r="I165" s="9" t="str">
        <f t="shared" si="9"/>
        <v>-</v>
      </c>
      <c r="J165" s="68" t="str">
        <f t="shared" si="23"/>
        <v>-</v>
      </c>
      <c r="K165" s="5" t="str">
        <f t="shared" si="11"/>
        <v>-</v>
      </c>
      <c r="L165" s="5" t="str">
        <f t="shared" si="12"/>
        <v>-</v>
      </c>
      <c r="M165" s="5" t="str">
        <f t="shared" si="22"/>
        <v>-</v>
      </c>
      <c r="N165" s="5" t="str">
        <f t="shared" si="40"/>
        <v>-</v>
      </c>
      <c r="O165" s="2"/>
      <c r="P165" s="5">
        <f t="shared" si="15"/>
        <v>0</v>
      </c>
      <c r="Q165" s="122">
        <v>152.0</v>
      </c>
      <c r="R165" s="123" t="s">
        <v>184</v>
      </c>
      <c r="S165" s="110"/>
      <c r="T165" s="123">
        <v>5001146.0</v>
      </c>
      <c r="U165" s="123">
        <v>1.0</v>
      </c>
      <c r="V165" s="123">
        <v>22.0</v>
      </c>
      <c r="W165" s="124" t="s">
        <v>167</v>
      </c>
      <c r="X165" s="110"/>
      <c r="Y165" s="123" t="s">
        <v>174</v>
      </c>
      <c r="Z165" s="125"/>
      <c r="AA165" s="5" t="str">
        <f t="shared" si="6"/>
        <v>#N/A</v>
      </c>
      <c r="AC165" s="3">
        <v>149.0</v>
      </c>
      <c r="AE165" s="5" t="str">
        <f t="shared" si="16"/>
        <v>-</v>
      </c>
      <c r="AF165" s="70" t="str">
        <f t="shared" si="27"/>
        <v>-</v>
      </c>
      <c r="AG165" s="68" t="str">
        <f t="shared" si="28"/>
        <v>-</v>
      </c>
      <c r="AH165" s="5" t="str">
        <f t="shared" si="29"/>
        <v>-</v>
      </c>
      <c r="AI165" s="5" t="str">
        <f t="shared" si="30"/>
        <v>-</v>
      </c>
      <c r="AJ165" s="5" t="str">
        <f t="shared" si="31"/>
        <v>-</v>
      </c>
    </row>
    <row r="166">
      <c r="A166" s="5"/>
      <c r="B166" s="5"/>
      <c r="C166" s="9"/>
      <c r="E166" s="5"/>
      <c r="F166" s="2">
        <v>150.0</v>
      </c>
      <c r="G166" s="67"/>
      <c r="H166" s="5"/>
      <c r="I166" s="9" t="str">
        <f t="shared" si="9"/>
        <v>-</v>
      </c>
      <c r="J166" s="68" t="str">
        <f t="shared" si="23"/>
        <v>-</v>
      </c>
      <c r="K166" s="5" t="str">
        <f t="shared" si="11"/>
        <v>-</v>
      </c>
      <c r="L166" s="5" t="str">
        <f t="shared" si="12"/>
        <v>-</v>
      </c>
      <c r="M166" s="5" t="str">
        <f t="shared" si="22"/>
        <v>-</v>
      </c>
      <c r="N166" s="5" t="str">
        <f t="shared" si="40"/>
        <v>-</v>
      </c>
      <c r="O166" s="2"/>
      <c r="P166" s="5">
        <f t="shared" si="15"/>
        <v>0</v>
      </c>
      <c r="Q166" s="79"/>
      <c r="R166" s="79"/>
      <c r="S166" s="78"/>
      <c r="T166" s="78"/>
      <c r="U166" s="79">
        <f>SUM(U160:U165)</f>
        <v>10</v>
      </c>
      <c r="V166" s="78"/>
      <c r="W166" s="78"/>
      <c r="X166" s="78"/>
      <c r="Y166" s="78"/>
      <c r="Z166" s="79"/>
      <c r="AA166" s="5" t="str">
        <f t="shared" si="6"/>
        <v>-</v>
      </c>
      <c r="AC166" s="3">
        <v>150.0</v>
      </c>
      <c r="AE166" s="5" t="str">
        <f t="shared" si="16"/>
        <v>-</v>
      </c>
      <c r="AF166" s="70" t="str">
        <f t="shared" si="27"/>
        <v>-</v>
      </c>
      <c r="AG166" s="68" t="str">
        <f t="shared" si="28"/>
        <v>-</v>
      </c>
      <c r="AH166" s="5" t="str">
        <f t="shared" si="29"/>
        <v>-</v>
      </c>
      <c r="AI166" s="5" t="str">
        <f t="shared" si="30"/>
        <v>-</v>
      </c>
      <c r="AJ166" s="5" t="str">
        <f t="shared" si="31"/>
        <v>-</v>
      </c>
    </row>
    <row r="167">
      <c r="A167" s="65">
        <v>26.0</v>
      </c>
      <c r="B167" s="3">
        <v>1.0</v>
      </c>
      <c r="C167" s="106" t="s">
        <v>196</v>
      </c>
      <c r="D167" s="107"/>
      <c r="E167" s="5">
        <f t="shared" ref="E167:E172" si="71">INDEX(Q$16:Z$395,MATCH(TRUE,EXACT(C167,R$16:R$395),0),5)</f>
        <v>1</v>
      </c>
      <c r="F167" s="2">
        <v>151.0</v>
      </c>
      <c r="G167" s="67">
        <v>5001147.0</v>
      </c>
      <c r="H167" s="3">
        <v>1.0</v>
      </c>
      <c r="I167" s="9" t="str">
        <f t="shared" si="9"/>
        <v>ABSEN VALID</v>
      </c>
      <c r="J167" s="68" t="str">
        <f t="shared" si="23"/>
        <v>Mrs. Lie Mie Mian</v>
      </c>
      <c r="K167" s="3">
        <v>1.1111186E7</v>
      </c>
      <c r="L167" s="5" t="str">
        <f t="shared" si="12"/>
        <v>Hijau Muda</v>
      </c>
      <c r="M167" s="5">
        <f t="shared" si="22"/>
        <v>19</v>
      </c>
      <c r="N167" s="5">
        <f t="shared" si="40"/>
        <v>1</v>
      </c>
      <c r="O167" s="2"/>
      <c r="P167" s="5">
        <f t="shared" si="15"/>
        <v>0</v>
      </c>
      <c r="Q167" s="79"/>
      <c r="R167" s="79"/>
      <c r="S167" s="78"/>
      <c r="T167" s="78"/>
      <c r="U167" s="79"/>
      <c r="V167" s="78"/>
      <c r="W167" s="78"/>
      <c r="X167" s="78"/>
      <c r="Y167" s="78"/>
      <c r="Z167" s="79"/>
      <c r="AA167" s="5" t="str">
        <f t="shared" si="6"/>
        <v>-</v>
      </c>
      <c r="AC167" s="3">
        <v>151.0</v>
      </c>
      <c r="AE167" s="5" t="str">
        <f t="shared" si="16"/>
        <v>-</v>
      </c>
      <c r="AF167" s="70" t="str">
        <f t="shared" si="27"/>
        <v>-</v>
      </c>
      <c r="AG167" s="68" t="str">
        <f t="shared" si="28"/>
        <v>-</v>
      </c>
      <c r="AH167" s="5" t="str">
        <f t="shared" si="29"/>
        <v>-</v>
      </c>
      <c r="AI167" s="5" t="str">
        <f t="shared" si="30"/>
        <v>-</v>
      </c>
      <c r="AJ167" s="5" t="str">
        <f t="shared" si="31"/>
        <v>-</v>
      </c>
    </row>
    <row r="168">
      <c r="B168" s="5">
        <f t="shared" ref="B168:B172" si="72">IFERROR(INDEX(F$17:P$595,MATCH(TRUE,EXACT(C168,J$17:J$595),0),3),0)</f>
        <v>2</v>
      </c>
      <c r="C168" s="106" t="s">
        <v>197</v>
      </c>
      <c r="D168" s="107"/>
      <c r="E168" s="5">
        <f t="shared" si="71"/>
        <v>2</v>
      </c>
      <c r="F168" s="2">
        <v>152.0</v>
      </c>
      <c r="G168" s="67">
        <v>5001149.0</v>
      </c>
      <c r="H168" s="3">
        <v>2.0</v>
      </c>
      <c r="I168" s="9" t="str">
        <f t="shared" si="9"/>
        <v>ABSEN VALID</v>
      </c>
      <c r="J168" s="68" t="str">
        <f t="shared" si="23"/>
        <v>Mr. &amp; Mrs. Tony Utoyo</v>
      </c>
      <c r="K168" s="3">
        <v>1.1111145E7</v>
      </c>
      <c r="L168" s="5" t="str">
        <f t="shared" si="12"/>
        <v>Hijau Muda</v>
      </c>
      <c r="M168" s="5">
        <f t="shared" si="22"/>
        <v>19</v>
      </c>
      <c r="N168" s="5">
        <f t="shared" si="40"/>
        <v>2</v>
      </c>
      <c r="O168" s="2"/>
      <c r="P168" s="5">
        <f t="shared" si="15"/>
        <v>0</v>
      </c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5" t="str">
        <f t="shared" si="6"/>
        <v>-</v>
      </c>
      <c r="AC168" s="3">
        <v>152.0</v>
      </c>
      <c r="AE168" s="5" t="str">
        <f t="shared" si="16"/>
        <v>-</v>
      </c>
      <c r="AF168" s="70" t="str">
        <f t="shared" si="27"/>
        <v>-</v>
      </c>
      <c r="AG168" s="68" t="str">
        <f t="shared" si="28"/>
        <v>-</v>
      </c>
      <c r="AH168" s="5" t="str">
        <f t="shared" si="29"/>
        <v>-</v>
      </c>
      <c r="AI168" s="5" t="str">
        <f t="shared" si="30"/>
        <v>-</v>
      </c>
      <c r="AJ168" s="5" t="str">
        <f t="shared" si="31"/>
        <v>-</v>
      </c>
    </row>
    <row r="169">
      <c r="B169" s="5">
        <f t="shared" si="72"/>
        <v>1</v>
      </c>
      <c r="C169" s="106" t="s">
        <v>198</v>
      </c>
      <c r="D169" s="107"/>
      <c r="E169" s="5">
        <f t="shared" si="71"/>
        <v>1</v>
      </c>
      <c r="F169" s="2">
        <v>153.0</v>
      </c>
      <c r="G169" s="67">
        <v>5001154.0</v>
      </c>
      <c r="H169" s="3">
        <v>2.0</v>
      </c>
      <c r="I169" s="9" t="str">
        <f t="shared" si="9"/>
        <v>ABSEN VALID</v>
      </c>
      <c r="J169" s="68" t="str">
        <f t="shared" si="23"/>
        <v>Mr. &amp; Mrs. Ferry Lesmana</v>
      </c>
      <c r="K169" s="5" t="str">
        <f t="shared" ref="K169:K607" si="73">IF((I169="ABSEN VALID"),INDEX(Q$16:Z$395,MATCH(TRUE,EXACT(G169,T$16:T$395),0),3),IF(ISBLANK(G169),"-","SUDAH ABSEN"))</f>
        <v/>
      </c>
      <c r="L169" s="5" t="str">
        <f t="shared" si="12"/>
        <v>Hijau Muda</v>
      </c>
      <c r="M169" s="5">
        <f t="shared" si="22"/>
        <v>20</v>
      </c>
      <c r="N169" s="5">
        <f t="shared" si="40"/>
        <v>2</v>
      </c>
      <c r="O169" s="2">
        <v>1.1111187E7</v>
      </c>
      <c r="P169" s="5">
        <f t="shared" si="15"/>
        <v>0</v>
      </c>
      <c r="Q169" s="140">
        <v>183.0</v>
      </c>
      <c r="R169" s="141" t="s">
        <v>185</v>
      </c>
      <c r="S169" s="132"/>
      <c r="T169" s="141">
        <v>6001183.0</v>
      </c>
      <c r="U169" s="141">
        <v>3.0</v>
      </c>
      <c r="V169" s="141">
        <v>23.0</v>
      </c>
      <c r="W169" s="142" t="s">
        <v>199</v>
      </c>
      <c r="X169" s="132"/>
      <c r="Y169" s="141" t="s">
        <v>200</v>
      </c>
      <c r="Z169" s="143"/>
      <c r="AA169" s="5" t="str">
        <f t="shared" si="6"/>
        <v>#N/A</v>
      </c>
      <c r="AC169" s="3">
        <v>153.0</v>
      </c>
      <c r="AE169" s="5" t="str">
        <f t="shared" si="16"/>
        <v>-</v>
      </c>
      <c r="AF169" s="70" t="str">
        <f t="shared" si="27"/>
        <v>-</v>
      </c>
      <c r="AG169" s="68" t="str">
        <f t="shared" si="28"/>
        <v>-</v>
      </c>
      <c r="AH169" s="5" t="str">
        <f t="shared" si="29"/>
        <v>-</v>
      </c>
      <c r="AI169" s="5" t="str">
        <f t="shared" si="30"/>
        <v>-</v>
      </c>
      <c r="AJ169" s="5" t="str">
        <f t="shared" si="31"/>
        <v>-</v>
      </c>
    </row>
    <row r="170">
      <c r="B170" s="5">
        <f t="shared" si="72"/>
        <v>2</v>
      </c>
      <c r="C170" s="106" t="s">
        <v>201</v>
      </c>
      <c r="D170" s="107"/>
      <c r="E170" s="5">
        <f t="shared" si="71"/>
        <v>2</v>
      </c>
      <c r="F170" s="2">
        <v>154.0</v>
      </c>
      <c r="G170" s="67">
        <v>5001162.0</v>
      </c>
      <c r="H170" s="3">
        <v>2.0</v>
      </c>
      <c r="I170" s="9" t="str">
        <f t="shared" si="9"/>
        <v>ABSEN VALID</v>
      </c>
      <c r="J170" s="68" t="str">
        <f t="shared" si="23"/>
        <v>Mr. &amp; Mrs. Pantja Dharma</v>
      </c>
      <c r="K170" s="5" t="str">
        <f t="shared" si="73"/>
        <v/>
      </c>
      <c r="L170" s="5" t="str">
        <f t="shared" si="12"/>
        <v>Hijau</v>
      </c>
      <c r="M170" s="5">
        <f t="shared" si="22"/>
        <v>29</v>
      </c>
      <c r="N170" s="5">
        <f t="shared" si="40"/>
        <v>2</v>
      </c>
      <c r="O170" s="2">
        <v>1.1111034E7</v>
      </c>
      <c r="P170" s="5">
        <f t="shared" si="15"/>
        <v>0</v>
      </c>
      <c r="Q170" s="140">
        <v>184.0</v>
      </c>
      <c r="R170" s="141" t="s">
        <v>186</v>
      </c>
      <c r="S170" s="132"/>
      <c r="T170" s="141">
        <v>6001184.0</v>
      </c>
      <c r="U170" s="141">
        <v>4.0</v>
      </c>
      <c r="V170" s="141">
        <v>23.0</v>
      </c>
      <c r="W170" s="142" t="s">
        <v>199</v>
      </c>
      <c r="X170" s="132"/>
      <c r="Y170" s="141" t="s">
        <v>200</v>
      </c>
      <c r="Z170" s="143"/>
      <c r="AA170" s="5" t="str">
        <f t="shared" si="6"/>
        <v>#N/A</v>
      </c>
      <c r="AC170" s="3">
        <v>154.0</v>
      </c>
      <c r="AE170" s="5" t="str">
        <f t="shared" si="16"/>
        <v>-</v>
      </c>
      <c r="AF170" s="70" t="str">
        <f t="shared" si="27"/>
        <v>-</v>
      </c>
      <c r="AG170" s="68" t="str">
        <f t="shared" si="28"/>
        <v>-</v>
      </c>
      <c r="AH170" s="5" t="str">
        <f t="shared" si="29"/>
        <v>-</v>
      </c>
      <c r="AI170" s="5" t="str">
        <f t="shared" si="30"/>
        <v>-</v>
      </c>
      <c r="AJ170" s="5" t="str">
        <f t="shared" si="31"/>
        <v>-</v>
      </c>
    </row>
    <row r="171">
      <c r="B171" s="5">
        <f t="shared" si="72"/>
        <v>2</v>
      </c>
      <c r="C171" s="106" t="s">
        <v>202</v>
      </c>
      <c r="D171" s="107"/>
      <c r="E171" s="5">
        <f t="shared" si="71"/>
        <v>2</v>
      </c>
      <c r="F171" s="2">
        <v>155.0</v>
      </c>
      <c r="G171" s="105">
        <v>1001248.0</v>
      </c>
      <c r="H171" s="3">
        <v>2.0</v>
      </c>
      <c r="I171" s="9" t="str">
        <f t="shared" si="9"/>
        <v>ABSEN VALID</v>
      </c>
      <c r="J171" s="68" t="str">
        <f t="shared" si="23"/>
        <v>Lo Ing</v>
      </c>
      <c r="K171" s="5" t="str">
        <f t="shared" si="73"/>
        <v/>
      </c>
      <c r="L171" s="5" t="str">
        <f t="shared" si="12"/>
        <v>Kuning</v>
      </c>
      <c r="M171" s="5">
        <f t="shared" si="22"/>
        <v>5</v>
      </c>
      <c r="N171" s="3">
        <v>2.0</v>
      </c>
      <c r="O171" s="2">
        <v>1.111119E7</v>
      </c>
      <c r="P171" s="5">
        <f t="shared" si="15"/>
        <v>0</v>
      </c>
      <c r="Q171" s="140">
        <v>185.0</v>
      </c>
      <c r="R171" s="141" t="s">
        <v>188</v>
      </c>
      <c r="S171" s="132"/>
      <c r="T171" s="141">
        <v>6001185.0</v>
      </c>
      <c r="U171" s="141">
        <v>1.0</v>
      </c>
      <c r="V171" s="141">
        <v>23.0</v>
      </c>
      <c r="W171" s="142" t="s">
        <v>199</v>
      </c>
      <c r="X171" s="132"/>
      <c r="Y171" s="141" t="s">
        <v>200</v>
      </c>
      <c r="Z171" s="143"/>
      <c r="AA171" s="5" t="str">
        <f t="shared" si="6"/>
        <v>P VALID</v>
      </c>
      <c r="AC171" s="3">
        <v>155.0</v>
      </c>
      <c r="AE171" s="5" t="str">
        <f t="shared" si="16"/>
        <v>-</v>
      </c>
      <c r="AF171" s="70" t="str">
        <f t="shared" si="27"/>
        <v>-</v>
      </c>
      <c r="AG171" s="68" t="str">
        <f t="shared" si="28"/>
        <v>-</v>
      </c>
      <c r="AH171" s="5" t="str">
        <f t="shared" si="29"/>
        <v>-</v>
      </c>
      <c r="AI171" s="5" t="str">
        <f t="shared" si="30"/>
        <v>-</v>
      </c>
      <c r="AJ171" s="5" t="str">
        <f t="shared" si="31"/>
        <v>-</v>
      </c>
    </row>
    <row r="172">
      <c r="B172" s="5">
        <f t="shared" si="72"/>
        <v>0</v>
      </c>
      <c r="C172" s="106" t="s">
        <v>203</v>
      </c>
      <c r="D172" s="107"/>
      <c r="E172" s="5">
        <f t="shared" si="71"/>
        <v>2</v>
      </c>
      <c r="F172" s="2">
        <v>156.0</v>
      </c>
      <c r="G172" s="67">
        <v>8001217.0</v>
      </c>
      <c r="H172" s="3">
        <v>2.0</v>
      </c>
      <c r="I172" s="9" t="str">
        <f t="shared" si="9"/>
        <v>ABSEN VALID</v>
      </c>
      <c r="J172" s="68" t="str">
        <f t="shared" si="23"/>
        <v>曹宏德 先生夫人</v>
      </c>
      <c r="K172" s="5" t="str">
        <f t="shared" si="73"/>
        <v>Atek</v>
      </c>
      <c r="L172" s="5" t="str">
        <f t="shared" si="12"/>
        <v>Merah</v>
      </c>
      <c r="M172" s="5">
        <f t="shared" si="22"/>
        <v>51</v>
      </c>
      <c r="N172" s="5">
        <f t="shared" ref="N172:N181" si="74">IF(ISBLANK(G172),"-",(INDEX(Q$16:Z$395,MATCH(TRUE,EXACT(G172,T$16:T$395),0),5)))</f>
        <v>2</v>
      </c>
      <c r="O172" s="2">
        <v>1.1111183E7</v>
      </c>
      <c r="P172" s="5">
        <f t="shared" si="15"/>
        <v>0</v>
      </c>
      <c r="Q172" s="140">
        <v>186.0</v>
      </c>
      <c r="R172" s="141" t="s">
        <v>189</v>
      </c>
      <c r="S172" s="132"/>
      <c r="T172" s="141">
        <v>6001186.0</v>
      </c>
      <c r="U172" s="141">
        <v>2.0</v>
      </c>
      <c r="V172" s="141">
        <v>23.0</v>
      </c>
      <c r="W172" s="142" t="s">
        <v>199</v>
      </c>
      <c r="X172" s="132"/>
      <c r="Y172" s="141" t="s">
        <v>200</v>
      </c>
      <c r="Z172" s="143"/>
      <c r="AA172" s="5" t="str">
        <f t="shared" si="6"/>
        <v>#N/A</v>
      </c>
      <c r="AC172" s="3">
        <v>156.0</v>
      </c>
      <c r="AE172" s="5" t="str">
        <f t="shared" si="16"/>
        <v>-</v>
      </c>
      <c r="AF172" s="70" t="str">
        <f t="shared" si="27"/>
        <v>-</v>
      </c>
      <c r="AG172" s="68" t="str">
        <f t="shared" si="28"/>
        <v>-</v>
      </c>
      <c r="AH172" s="5" t="str">
        <f t="shared" si="29"/>
        <v>-</v>
      </c>
      <c r="AI172" s="5" t="str">
        <f t="shared" si="30"/>
        <v>-</v>
      </c>
      <c r="AJ172" s="5" t="str">
        <f t="shared" si="31"/>
        <v>-</v>
      </c>
    </row>
    <row r="173">
      <c r="A173" s="5"/>
      <c r="B173" s="108">
        <f>SUM(B167:B172)</f>
        <v>8</v>
      </c>
      <c r="C173" s="9"/>
      <c r="E173" s="5"/>
      <c r="F173" s="2">
        <v>157.0</v>
      </c>
      <c r="G173" s="67">
        <v>5001122.0</v>
      </c>
      <c r="H173" s="3">
        <v>2.0</v>
      </c>
      <c r="I173" s="9" t="str">
        <f t="shared" si="9"/>
        <v>ABSEN VALID</v>
      </c>
      <c r="J173" s="68" t="str">
        <f t="shared" si="23"/>
        <v>Mr. &amp; Mrs. Yunus</v>
      </c>
      <c r="K173" s="5" t="str">
        <f t="shared" si="73"/>
        <v/>
      </c>
      <c r="L173" s="5" t="str">
        <f t="shared" si="12"/>
        <v>Biru</v>
      </c>
      <c r="M173" s="5">
        <f t="shared" si="22"/>
        <v>18</v>
      </c>
      <c r="N173" s="5">
        <f t="shared" si="74"/>
        <v>2</v>
      </c>
      <c r="O173" s="2">
        <v>1.1111146E7</v>
      </c>
      <c r="P173" s="5">
        <f t="shared" si="15"/>
        <v>0</v>
      </c>
      <c r="Q173" s="79"/>
      <c r="R173" s="79"/>
      <c r="S173" s="78"/>
      <c r="T173" s="78"/>
      <c r="U173" s="79">
        <f>SUM(U169:U171)</f>
        <v>8</v>
      </c>
      <c r="V173" s="78"/>
      <c r="W173" s="78"/>
      <c r="X173" s="78"/>
      <c r="Y173" s="78"/>
      <c r="Z173" s="79"/>
      <c r="AA173" s="5" t="str">
        <f t="shared" si="6"/>
        <v>-</v>
      </c>
      <c r="AC173" s="3">
        <v>157.0</v>
      </c>
      <c r="AE173" s="5" t="str">
        <f t="shared" si="16"/>
        <v>-</v>
      </c>
      <c r="AF173" s="70" t="str">
        <f t="shared" si="27"/>
        <v>-</v>
      </c>
      <c r="AG173" s="68" t="str">
        <f t="shared" si="28"/>
        <v>-</v>
      </c>
      <c r="AH173" s="5" t="str">
        <f t="shared" si="29"/>
        <v>-</v>
      </c>
      <c r="AI173" s="5" t="str">
        <f t="shared" si="30"/>
        <v>-</v>
      </c>
      <c r="AJ173" s="5" t="str">
        <f t="shared" si="31"/>
        <v>-</v>
      </c>
    </row>
    <row r="174">
      <c r="A174" s="5"/>
      <c r="B174" s="5"/>
      <c r="C174" s="9"/>
      <c r="E174" s="5"/>
      <c r="F174" s="2">
        <v>158.0</v>
      </c>
      <c r="G174" s="67">
        <v>6001197.0</v>
      </c>
      <c r="H174" s="5"/>
      <c r="I174" s="9" t="str">
        <f t="shared" si="9"/>
        <v>ABSEN VALID</v>
      </c>
      <c r="J174" s="68" t="str">
        <f t="shared" si="23"/>
        <v>Then Tjoen Hie</v>
      </c>
      <c r="K174" s="5" t="str">
        <f t="shared" si="73"/>
        <v/>
      </c>
      <c r="L174" s="5" t="str">
        <f t="shared" si="12"/>
        <v>Pink</v>
      </c>
      <c r="M174" s="5">
        <f t="shared" si="22"/>
        <v>30</v>
      </c>
      <c r="N174" s="5">
        <f t="shared" si="74"/>
        <v>2</v>
      </c>
      <c r="O174" s="2">
        <v>1.1111184E7</v>
      </c>
      <c r="P174" s="5">
        <f t="shared" si="15"/>
        <v>2</v>
      </c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5" t="str">
        <f t="shared" si="6"/>
        <v>-</v>
      </c>
      <c r="AC174" s="3">
        <v>158.0</v>
      </c>
      <c r="AE174" s="5" t="str">
        <f t="shared" si="16"/>
        <v>-</v>
      </c>
      <c r="AF174" s="70" t="str">
        <f t="shared" si="27"/>
        <v>-</v>
      </c>
      <c r="AG174" s="68" t="str">
        <f t="shared" si="28"/>
        <v>-</v>
      </c>
      <c r="AH174" s="5" t="str">
        <f t="shared" si="29"/>
        <v>-</v>
      </c>
      <c r="AI174" s="5" t="str">
        <f t="shared" si="30"/>
        <v>-</v>
      </c>
      <c r="AJ174" s="5" t="str">
        <f t="shared" si="31"/>
        <v>-</v>
      </c>
    </row>
    <row r="175">
      <c r="A175" s="65">
        <v>27.0</v>
      </c>
      <c r="B175" s="5">
        <f t="shared" ref="B175:B178" si="75">IFERROR(INDEX(F$17:P$595,MATCH(TRUE,EXACT(C175,J$17:J$595),0),3),0)</f>
        <v>1</v>
      </c>
      <c r="C175" s="106" t="s">
        <v>204</v>
      </c>
      <c r="D175" s="107"/>
      <c r="E175" s="5">
        <f t="shared" ref="E175:E180" si="76">INDEX(Q$16:Z$395,MATCH(TRUE,EXACT(C175,R$16:R$395),0),5)</f>
        <v>1</v>
      </c>
      <c r="F175" s="2">
        <v>159.0</v>
      </c>
      <c r="G175" s="111">
        <v>8001221.0</v>
      </c>
      <c r="H175" s="3">
        <v>1.0</v>
      </c>
      <c r="I175" s="9" t="str">
        <f t="shared" si="9"/>
        <v>ABSEN VALID</v>
      </c>
      <c r="J175" s="68" t="str">
        <f t="shared" si="23"/>
        <v>Lie Phi Tjen</v>
      </c>
      <c r="K175" s="5" t="str">
        <f t="shared" si="73"/>
        <v/>
      </c>
      <c r="L175" s="5" t="str">
        <f t="shared" si="12"/>
        <v>Merah</v>
      </c>
      <c r="M175" s="5">
        <f t="shared" si="22"/>
        <v>52</v>
      </c>
      <c r="N175" s="5">
        <f t="shared" si="74"/>
        <v>1</v>
      </c>
      <c r="O175" s="2">
        <v>1.1111096E7</v>
      </c>
      <c r="P175" s="5">
        <f t="shared" si="15"/>
        <v>0</v>
      </c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5" t="str">
        <f t="shared" si="6"/>
        <v>-</v>
      </c>
      <c r="AC175" s="3">
        <v>159.0</v>
      </c>
      <c r="AE175" s="5" t="str">
        <f t="shared" si="16"/>
        <v>-</v>
      </c>
      <c r="AF175" s="70" t="str">
        <f t="shared" si="27"/>
        <v>-</v>
      </c>
      <c r="AG175" s="68" t="str">
        <f t="shared" si="28"/>
        <v>-</v>
      </c>
      <c r="AH175" s="5" t="str">
        <f t="shared" si="29"/>
        <v>-</v>
      </c>
      <c r="AI175" s="5" t="str">
        <f t="shared" si="30"/>
        <v>-</v>
      </c>
      <c r="AJ175" s="5" t="str">
        <f t="shared" si="31"/>
        <v>-</v>
      </c>
    </row>
    <row r="176">
      <c r="B176" s="5">
        <f t="shared" si="75"/>
        <v>2</v>
      </c>
      <c r="C176" s="106" t="s">
        <v>205</v>
      </c>
      <c r="D176" s="107"/>
      <c r="E176" s="5">
        <f t="shared" si="76"/>
        <v>2</v>
      </c>
      <c r="F176" s="2">
        <v>160.0</v>
      </c>
      <c r="G176" s="67">
        <v>8001240.0</v>
      </c>
      <c r="H176" s="3">
        <v>1.0</v>
      </c>
      <c r="I176" s="9" t="str">
        <f t="shared" si="9"/>
        <v>ABSEN VALID</v>
      </c>
      <c r="J176" s="68" t="str">
        <f t="shared" si="23"/>
        <v>Dede Nathanael</v>
      </c>
      <c r="K176" s="5" t="str">
        <f t="shared" si="73"/>
        <v/>
      </c>
      <c r="L176" s="5" t="str">
        <f t="shared" si="12"/>
        <v>Merah</v>
      </c>
      <c r="M176" s="5">
        <f t="shared" si="22"/>
        <v>37</v>
      </c>
      <c r="N176" s="5">
        <f t="shared" si="74"/>
        <v>1</v>
      </c>
      <c r="O176" s="2">
        <v>1.1111093E7</v>
      </c>
      <c r="P176" s="5">
        <f t="shared" si="15"/>
        <v>0</v>
      </c>
      <c r="Q176" s="133">
        <v>102.0</v>
      </c>
      <c r="R176" s="134" t="s">
        <v>190</v>
      </c>
      <c r="S176" s="127"/>
      <c r="T176" s="135">
        <v>5001102.0</v>
      </c>
      <c r="U176" s="134">
        <v>2.0</v>
      </c>
      <c r="V176" s="134">
        <v>25.0</v>
      </c>
      <c r="W176" s="136" t="s">
        <v>167</v>
      </c>
      <c r="X176" s="127"/>
      <c r="Y176" s="134" t="s">
        <v>187</v>
      </c>
      <c r="Z176" s="138"/>
      <c r="AA176" s="5" t="str">
        <f t="shared" si="6"/>
        <v>#N/A</v>
      </c>
      <c r="AC176" s="3">
        <v>160.0</v>
      </c>
      <c r="AE176" s="5" t="str">
        <f t="shared" si="16"/>
        <v>-</v>
      </c>
      <c r="AF176" s="70" t="str">
        <f t="shared" si="27"/>
        <v>-</v>
      </c>
      <c r="AG176" s="68" t="str">
        <f t="shared" si="28"/>
        <v>-</v>
      </c>
      <c r="AH176" s="5" t="str">
        <f t="shared" si="29"/>
        <v>-</v>
      </c>
      <c r="AI176" s="5" t="str">
        <f t="shared" si="30"/>
        <v>-</v>
      </c>
      <c r="AJ176" s="5" t="str">
        <f t="shared" si="31"/>
        <v>-</v>
      </c>
    </row>
    <row r="177">
      <c r="B177" s="5">
        <f t="shared" si="75"/>
        <v>0</v>
      </c>
      <c r="C177" s="106" t="s">
        <v>206</v>
      </c>
      <c r="D177" s="107"/>
      <c r="E177" s="5">
        <f t="shared" si="76"/>
        <v>2</v>
      </c>
      <c r="F177" s="2">
        <v>161.0</v>
      </c>
      <c r="G177" s="67">
        <v>1001035.0</v>
      </c>
      <c r="H177" s="3">
        <v>1.0</v>
      </c>
      <c r="I177" s="9" t="str">
        <f t="shared" si="9"/>
        <v>ABSEN VALID</v>
      </c>
      <c r="J177" s="68" t="str">
        <f t="shared" si="23"/>
        <v>刘东福 堂妹夫 堂妹</v>
      </c>
      <c r="K177" s="5" t="str">
        <f t="shared" si="73"/>
        <v>Lie Lie</v>
      </c>
      <c r="L177" s="5" t="str">
        <f t="shared" si="12"/>
        <v>Kuning</v>
      </c>
      <c r="M177" s="5">
        <f t="shared" si="22"/>
        <v>2</v>
      </c>
      <c r="N177" s="5">
        <f t="shared" si="74"/>
        <v>1</v>
      </c>
      <c r="O177" s="2">
        <v>1.1111208E7</v>
      </c>
      <c r="P177" s="5">
        <f t="shared" si="15"/>
        <v>0</v>
      </c>
      <c r="Q177" s="133">
        <v>103.0</v>
      </c>
      <c r="R177" s="134" t="s">
        <v>191</v>
      </c>
      <c r="S177" s="127"/>
      <c r="T177" s="135">
        <v>5001103.0</v>
      </c>
      <c r="U177" s="134">
        <v>2.0</v>
      </c>
      <c r="V177" s="134">
        <v>25.0</v>
      </c>
      <c r="W177" s="136" t="s">
        <v>167</v>
      </c>
      <c r="X177" s="134" t="s">
        <v>207</v>
      </c>
      <c r="Y177" s="134" t="s">
        <v>187</v>
      </c>
      <c r="Z177" s="138"/>
      <c r="AA177" s="5" t="str">
        <f t="shared" si="6"/>
        <v>#N/A</v>
      </c>
      <c r="AC177" s="3">
        <v>161.0</v>
      </c>
      <c r="AE177" s="5" t="str">
        <f t="shared" si="16"/>
        <v>-</v>
      </c>
      <c r="AF177" s="70" t="str">
        <f t="shared" si="27"/>
        <v>-</v>
      </c>
      <c r="AG177" s="68" t="str">
        <f t="shared" si="28"/>
        <v>-</v>
      </c>
      <c r="AH177" s="5" t="str">
        <f t="shared" si="29"/>
        <v>-</v>
      </c>
      <c r="AI177" s="5" t="str">
        <f t="shared" si="30"/>
        <v>-</v>
      </c>
      <c r="AJ177" s="5" t="str">
        <f t="shared" si="31"/>
        <v>-</v>
      </c>
    </row>
    <row r="178">
      <c r="B178" s="5">
        <f t="shared" si="75"/>
        <v>1</v>
      </c>
      <c r="C178" s="106" t="s">
        <v>208</v>
      </c>
      <c r="D178" s="107"/>
      <c r="E178" s="5">
        <f t="shared" si="76"/>
        <v>1</v>
      </c>
      <c r="F178" s="2">
        <v>162.0</v>
      </c>
      <c r="G178" s="67">
        <v>1001031.0</v>
      </c>
      <c r="H178" s="3">
        <v>2.0</v>
      </c>
      <c r="I178" s="9" t="str">
        <f t="shared" si="9"/>
        <v>ABSEN VALID</v>
      </c>
      <c r="J178" s="68" t="str">
        <f t="shared" si="23"/>
        <v>家裕炎 夫人 三叔母</v>
      </c>
      <c r="K178" s="5" t="str">
        <f t="shared" si="73"/>
        <v>Saning Ma</v>
      </c>
      <c r="L178" s="5" t="str">
        <f t="shared" si="12"/>
        <v>Kuning</v>
      </c>
      <c r="M178" s="5">
        <f t="shared" si="22"/>
        <v>2</v>
      </c>
      <c r="N178" s="5">
        <f t="shared" si="74"/>
        <v>1</v>
      </c>
      <c r="O178" s="2">
        <v>1.1111205E7</v>
      </c>
      <c r="P178" s="5">
        <f t="shared" si="15"/>
        <v>-1</v>
      </c>
      <c r="Q178" s="133">
        <v>104.0</v>
      </c>
      <c r="R178" s="134" t="s">
        <v>192</v>
      </c>
      <c r="S178" s="127"/>
      <c r="T178" s="135">
        <v>5001104.0</v>
      </c>
      <c r="U178" s="134">
        <v>2.0</v>
      </c>
      <c r="V178" s="134">
        <v>25.0</v>
      </c>
      <c r="W178" s="136" t="s">
        <v>167</v>
      </c>
      <c r="X178" s="127"/>
      <c r="Y178" s="134" t="s">
        <v>187</v>
      </c>
      <c r="Z178" s="138"/>
      <c r="AA178" s="5" t="str">
        <f t="shared" si="6"/>
        <v>#N/A</v>
      </c>
      <c r="AC178" s="3">
        <v>162.0</v>
      </c>
      <c r="AE178" s="5" t="str">
        <f t="shared" si="16"/>
        <v>-</v>
      </c>
      <c r="AF178" s="70" t="str">
        <f t="shared" si="27"/>
        <v>-</v>
      </c>
      <c r="AG178" s="68" t="str">
        <f t="shared" si="28"/>
        <v>-</v>
      </c>
      <c r="AH178" s="5" t="str">
        <f t="shared" si="29"/>
        <v>-</v>
      </c>
      <c r="AI178" s="5" t="str">
        <f t="shared" si="30"/>
        <v>-</v>
      </c>
      <c r="AJ178" s="5" t="str">
        <f t="shared" si="31"/>
        <v>-</v>
      </c>
    </row>
    <row r="179">
      <c r="B179" s="3">
        <v>0.0</v>
      </c>
      <c r="C179" s="106" t="s">
        <v>209</v>
      </c>
      <c r="D179" s="107"/>
      <c r="E179" s="5">
        <f t="shared" si="76"/>
        <v>2</v>
      </c>
      <c r="F179" s="2">
        <v>163.0</v>
      </c>
      <c r="G179" s="67"/>
      <c r="H179" s="5"/>
      <c r="I179" s="9" t="str">
        <f t="shared" si="9"/>
        <v>-</v>
      </c>
      <c r="J179" s="68" t="str">
        <f t="shared" si="23"/>
        <v>-</v>
      </c>
      <c r="K179" s="5" t="str">
        <f t="shared" si="73"/>
        <v>-</v>
      </c>
      <c r="L179" s="5" t="str">
        <f t="shared" si="12"/>
        <v>-</v>
      </c>
      <c r="M179" s="5" t="str">
        <f t="shared" si="22"/>
        <v>-</v>
      </c>
      <c r="N179" s="5" t="str">
        <f t="shared" si="74"/>
        <v>-</v>
      </c>
      <c r="O179" s="2"/>
      <c r="P179" s="5">
        <f t="shared" si="15"/>
        <v>0</v>
      </c>
      <c r="Q179" s="133">
        <v>105.0</v>
      </c>
      <c r="R179" s="134" t="s">
        <v>193</v>
      </c>
      <c r="S179" s="127"/>
      <c r="T179" s="135">
        <v>5001105.0</v>
      </c>
      <c r="U179" s="134">
        <v>1.0</v>
      </c>
      <c r="V179" s="134">
        <v>25.0</v>
      </c>
      <c r="W179" s="136" t="s">
        <v>167</v>
      </c>
      <c r="X179" s="127"/>
      <c r="Y179" s="134" t="s">
        <v>187</v>
      </c>
      <c r="Z179" s="138"/>
      <c r="AA179" s="5" t="str">
        <f t="shared" si="6"/>
        <v>#N/A</v>
      </c>
      <c r="AC179" s="3">
        <v>163.0</v>
      </c>
      <c r="AE179" s="5" t="str">
        <f t="shared" si="16"/>
        <v>-</v>
      </c>
      <c r="AF179" s="70" t="str">
        <f t="shared" si="27"/>
        <v>-</v>
      </c>
      <c r="AG179" s="68" t="str">
        <f t="shared" si="28"/>
        <v>-</v>
      </c>
      <c r="AH179" s="5" t="str">
        <f t="shared" si="29"/>
        <v>-</v>
      </c>
      <c r="AI179" s="5" t="str">
        <f t="shared" si="30"/>
        <v>-</v>
      </c>
      <c r="AJ179" s="5" t="str">
        <f t="shared" si="31"/>
        <v>-</v>
      </c>
    </row>
    <row r="180">
      <c r="B180" s="5">
        <f t="array" ref="B180">IFERROR(INDEX(F$17:P$595,MATCH(TRUE,EXACT(C180,J$17:J$595),0),3),0)</f>
        <v>2</v>
      </c>
      <c r="C180" s="106" t="s">
        <v>210</v>
      </c>
      <c r="D180" s="107"/>
      <c r="E180" s="5">
        <f t="shared" si="76"/>
        <v>2</v>
      </c>
      <c r="F180" s="2">
        <v>164.0</v>
      </c>
      <c r="G180" s="67">
        <v>2001068.0</v>
      </c>
      <c r="H180" s="3">
        <v>2.0</v>
      </c>
      <c r="I180" s="9" t="str">
        <f t="shared" si="9"/>
        <v>ABSEN VALID</v>
      </c>
      <c r="J180" s="68" t="str">
        <f t="shared" si="23"/>
        <v>Yusman</v>
      </c>
      <c r="K180" s="5" t="str">
        <f t="shared" si="73"/>
        <v/>
      </c>
      <c r="L180" s="5" t="str">
        <f t="shared" si="12"/>
        <v>Coklat</v>
      </c>
      <c r="M180" s="5">
        <f t="shared" si="22"/>
        <v>12</v>
      </c>
      <c r="N180" s="5">
        <f t="shared" si="74"/>
        <v>2</v>
      </c>
      <c r="O180" s="2">
        <v>1.111118E7</v>
      </c>
      <c r="P180" s="5">
        <f t="shared" si="15"/>
        <v>0</v>
      </c>
      <c r="Q180" s="133">
        <v>106.0</v>
      </c>
      <c r="R180" s="134" t="s">
        <v>194</v>
      </c>
      <c r="S180" s="127"/>
      <c r="T180" s="135">
        <v>5001106.0</v>
      </c>
      <c r="U180" s="134">
        <v>1.0</v>
      </c>
      <c r="V180" s="134">
        <v>25.0</v>
      </c>
      <c r="W180" s="136" t="s">
        <v>167</v>
      </c>
      <c r="X180" s="127"/>
      <c r="Y180" s="134" t="s">
        <v>187</v>
      </c>
      <c r="Z180" s="138"/>
      <c r="AA180" s="5" t="str">
        <f t="shared" si="6"/>
        <v>#N/A</v>
      </c>
      <c r="AC180" s="3">
        <v>164.0</v>
      </c>
      <c r="AE180" s="5" t="str">
        <f t="shared" si="16"/>
        <v>-</v>
      </c>
      <c r="AF180" s="70" t="str">
        <f t="shared" si="27"/>
        <v>-</v>
      </c>
      <c r="AG180" s="68" t="str">
        <f t="shared" si="28"/>
        <v>-</v>
      </c>
      <c r="AH180" s="5" t="str">
        <f t="shared" si="29"/>
        <v>-</v>
      </c>
      <c r="AI180" s="5" t="str">
        <f t="shared" si="30"/>
        <v>-</v>
      </c>
      <c r="AJ180" s="5" t="str">
        <f t="shared" si="31"/>
        <v>-</v>
      </c>
    </row>
    <row r="181">
      <c r="A181" s="5"/>
      <c r="B181" s="108">
        <f>SUM(B175:B180)</f>
        <v>6</v>
      </c>
      <c r="C181" s="9"/>
      <c r="E181" s="5"/>
      <c r="F181" s="2">
        <v>165.0</v>
      </c>
      <c r="G181" s="67">
        <v>5001114.0</v>
      </c>
      <c r="H181" s="3">
        <v>1.0</v>
      </c>
      <c r="I181" s="9" t="str">
        <f t="shared" si="9"/>
        <v>ABSEN VALID</v>
      </c>
      <c r="J181" s="68" t="str">
        <f t="shared" si="23"/>
        <v>Mrs. Tjoa Mey Lie</v>
      </c>
      <c r="K181" s="5" t="str">
        <f t="shared" si="73"/>
        <v/>
      </c>
      <c r="L181" s="5" t="str">
        <f t="shared" si="12"/>
        <v>Biru</v>
      </c>
      <c r="M181" s="5">
        <f t="shared" si="22"/>
        <v>26</v>
      </c>
      <c r="N181" s="5">
        <f t="shared" si="74"/>
        <v>1</v>
      </c>
      <c r="O181" s="2">
        <v>1.1111179E7</v>
      </c>
      <c r="P181" s="5">
        <f t="shared" si="15"/>
        <v>0</v>
      </c>
      <c r="Q181" s="133">
        <v>109.0</v>
      </c>
      <c r="R181" s="134" t="s">
        <v>195</v>
      </c>
      <c r="S181" s="127"/>
      <c r="T181" s="135">
        <v>5001109.0</v>
      </c>
      <c r="U181" s="134">
        <v>2.0</v>
      </c>
      <c r="V181" s="134">
        <v>25.0</v>
      </c>
      <c r="W181" s="136" t="s">
        <v>167</v>
      </c>
      <c r="X181" s="127"/>
      <c r="Y181" s="134" t="s">
        <v>187</v>
      </c>
      <c r="Z181" s="138"/>
      <c r="AA181" s="5" t="str">
        <f t="shared" si="6"/>
        <v>#N/A</v>
      </c>
      <c r="AC181" s="3">
        <v>165.0</v>
      </c>
      <c r="AE181" s="5" t="str">
        <f t="shared" si="16"/>
        <v>-</v>
      </c>
      <c r="AF181" s="70" t="str">
        <f t="shared" si="27"/>
        <v>-</v>
      </c>
      <c r="AG181" s="68" t="str">
        <f t="shared" si="28"/>
        <v>-</v>
      </c>
      <c r="AH181" s="5" t="str">
        <f t="shared" si="29"/>
        <v>-</v>
      </c>
      <c r="AI181" s="5" t="str">
        <f t="shared" si="30"/>
        <v>-</v>
      </c>
      <c r="AJ181" s="5" t="str">
        <f t="shared" si="31"/>
        <v>-</v>
      </c>
    </row>
    <row r="182">
      <c r="A182" s="5"/>
      <c r="B182" s="5"/>
      <c r="C182" s="9"/>
      <c r="E182" s="5"/>
      <c r="F182" s="2">
        <v>166.0</v>
      </c>
      <c r="G182" s="67"/>
      <c r="H182" s="3"/>
      <c r="I182" s="9" t="str">
        <f t="shared" si="9"/>
        <v>-</v>
      </c>
      <c r="J182" s="73"/>
      <c r="K182" s="5" t="str">
        <f t="shared" si="73"/>
        <v>-</v>
      </c>
      <c r="L182" s="5" t="str">
        <f t="shared" si="12"/>
        <v>-</v>
      </c>
      <c r="M182" s="3"/>
      <c r="N182" s="3"/>
      <c r="O182" s="2"/>
      <c r="P182" s="5">
        <f t="shared" si="15"/>
        <v>0</v>
      </c>
      <c r="Q182" s="78"/>
      <c r="R182" s="78"/>
      <c r="S182" s="78"/>
      <c r="T182" s="78"/>
      <c r="U182" s="78">
        <f>SUM(U176:U181)</f>
        <v>10</v>
      </c>
      <c r="V182" s="78"/>
      <c r="W182" s="78"/>
      <c r="X182" s="78"/>
      <c r="Y182" s="78"/>
      <c r="Z182" s="78"/>
      <c r="AA182" s="5" t="str">
        <f t="shared" si="6"/>
        <v>-</v>
      </c>
      <c r="AC182" s="3">
        <v>166.0</v>
      </c>
      <c r="AE182" s="5" t="str">
        <f t="shared" si="16"/>
        <v>-</v>
      </c>
      <c r="AF182" s="70" t="str">
        <f t="shared" si="27"/>
        <v>-</v>
      </c>
      <c r="AG182" s="68" t="str">
        <f t="shared" si="28"/>
        <v>-</v>
      </c>
      <c r="AH182" s="5" t="str">
        <f t="shared" si="29"/>
        <v>-</v>
      </c>
      <c r="AI182" s="5" t="str">
        <f t="shared" si="30"/>
        <v>-</v>
      </c>
      <c r="AJ182" s="5" t="str">
        <f t="shared" si="31"/>
        <v>-</v>
      </c>
    </row>
    <row r="183">
      <c r="A183" s="65">
        <v>28.0</v>
      </c>
      <c r="B183" s="5">
        <f t="shared" ref="B183:B187" si="77">IFERROR(INDEX(F$17:P$595,MATCH(TRUE,EXACT(C183,J$17:J$595),0),3),0)</f>
        <v>4</v>
      </c>
      <c r="C183" s="131" t="s">
        <v>211</v>
      </c>
      <c r="D183" s="132"/>
      <c r="E183" s="5">
        <f t="shared" ref="E183:E187" si="78">INDEX(Q$16:Z$395,MATCH(TRUE,EXACT(C183,R$16:R$395),0),5)</f>
        <v>4</v>
      </c>
      <c r="F183" s="2">
        <v>167.0</v>
      </c>
      <c r="G183" s="67"/>
      <c r="H183" s="5"/>
      <c r="I183" s="9" t="str">
        <f t="shared" si="9"/>
        <v>-</v>
      </c>
      <c r="J183" s="68" t="str">
        <f t="shared" ref="J183:J273" si="79">IF((I183="ABSEN VALID"),INDEX(Q$16:Z$395,MATCH(TRUE,EXACT(G183,T$16:T$395),0),2),IF(ISBLANK(G183),"-","SUDAH ABSEN"))</f>
        <v>-</v>
      </c>
      <c r="K183" s="5" t="str">
        <f t="shared" si="73"/>
        <v>-</v>
      </c>
      <c r="L183" s="5" t="str">
        <f t="shared" si="12"/>
        <v>-</v>
      </c>
      <c r="M183" s="5" t="str">
        <f t="shared" ref="M183:M273" si="80">IF((I183="ABSEN VALID"),INDEX(Q$16:Z$395,MATCH(TRUE,EXACT(G183,T$16:T$395),0),6),IF(ISBLANK(G183),"-","SUDAH ABSEN"))</f>
        <v>-</v>
      </c>
      <c r="N183" s="5" t="str">
        <f t="shared" ref="N183:N273" si="81">IF(ISBLANK(G183),"-",(INDEX(Q$16:Z$395,MATCH(TRUE,EXACT(G183,T$16:T$395),0),5)))</f>
        <v>-</v>
      </c>
      <c r="O183" s="2"/>
      <c r="P183" s="5">
        <f t="shared" si="15"/>
        <v>0</v>
      </c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5" t="str">
        <f t="shared" si="6"/>
        <v>-</v>
      </c>
      <c r="AC183" s="3">
        <v>167.0</v>
      </c>
      <c r="AE183" s="5" t="str">
        <f t="shared" si="16"/>
        <v>-</v>
      </c>
      <c r="AF183" s="70" t="str">
        <f t="shared" si="27"/>
        <v>-</v>
      </c>
      <c r="AG183" s="68" t="str">
        <f t="shared" si="28"/>
        <v>-</v>
      </c>
      <c r="AH183" s="5" t="str">
        <f t="shared" si="29"/>
        <v>-</v>
      </c>
      <c r="AI183" s="5" t="str">
        <f t="shared" si="30"/>
        <v>-</v>
      </c>
      <c r="AJ183" s="5" t="str">
        <f t="shared" si="31"/>
        <v>-</v>
      </c>
    </row>
    <row r="184">
      <c r="B184" s="5">
        <f t="shared" si="77"/>
        <v>2</v>
      </c>
      <c r="C184" s="131" t="s">
        <v>212</v>
      </c>
      <c r="D184" s="132"/>
      <c r="E184" s="5">
        <f t="shared" si="78"/>
        <v>2</v>
      </c>
      <c r="F184" s="2">
        <v>168.0</v>
      </c>
      <c r="G184" s="67"/>
      <c r="H184" s="5"/>
      <c r="I184" s="9" t="str">
        <f t="shared" si="9"/>
        <v>-</v>
      </c>
      <c r="J184" s="68" t="str">
        <f t="shared" si="79"/>
        <v>-</v>
      </c>
      <c r="K184" s="5" t="str">
        <f t="shared" si="73"/>
        <v>-</v>
      </c>
      <c r="L184" s="5" t="str">
        <f t="shared" si="12"/>
        <v>-</v>
      </c>
      <c r="M184" s="5" t="str">
        <f t="shared" si="80"/>
        <v>-</v>
      </c>
      <c r="N184" s="5" t="str">
        <f t="shared" si="81"/>
        <v>-</v>
      </c>
      <c r="O184" s="2"/>
      <c r="P184" s="5">
        <f t="shared" si="15"/>
        <v>0</v>
      </c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5" t="str">
        <f t="shared" si="6"/>
        <v>-</v>
      </c>
      <c r="AC184" s="3">
        <v>168.0</v>
      </c>
      <c r="AE184" s="5" t="str">
        <f t="shared" si="16"/>
        <v>-</v>
      </c>
      <c r="AF184" s="70" t="str">
        <f t="shared" si="27"/>
        <v>-</v>
      </c>
      <c r="AG184" s="68" t="str">
        <f t="shared" si="28"/>
        <v>-</v>
      </c>
      <c r="AH184" s="5" t="str">
        <f t="shared" si="29"/>
        <v>-</v>
      </c>
      <c r="AI184" s="5" t="str">
        <f t="shared" si="30"/>
        <v>-</v>
      </c>
      <c r="AJ184" s="5" t="str">
        <f t="shared" si="31"/>
        <v>-</v>
      </c>
    </row>
    <row r="185">
      <c r="B185" s="5">
        <f t="shared" si="77"/>
        <v>2</v>
      </c>
      <c r="C185" s="131" t="s">
        <v>213</v>
      </c>
      <c r="D185" s="132"/>
      <c r="E185" s="5">
        <f t="shared" si="78"/>
        <v>2</v>
      </c>
      <c r="F185" s="2">
        <v>169.0</v>
      </c>
      <c r="G185" s="67">
        <v>5001167.0</v>
      </c>
      <c r="H185" s="3">
        <v>2.0</v>
      </c>
      <c r="I185" s="9" t="str">
        <f t="shared" si="9"/>
        <v>ABSEN VALID</v>
      </c>
      <c r="J185" s="68" t="str">
        <f t="shared" si="79"/>
        <v>Mr. &amp; Mrs. Houwdiarso</v>
      </c>
      <c r="K185" s="5" t="str">
        <f t="shared" si="73"/>
        <v/>
      </c>
      <c r="L185" s="5" t="str">
        <f t="shared" si="12"/>
        <v>Hijau</v>
      </c>
      <c r="M185" s="5">
        <f t="shared" si="80"/>
        <v>31</v>
      </c>
      <c r="N185" s="5">
        <f t="shared" si="81"/>
        <v>2</v>
      </c>
      <c r="O185" s="2">
        <v>1.1111178E7</v>
      </c>
      <c r="P185" s="5">
        <f t="shared" si="15"/>
        <v>0</v>
      </c>
      <c r="Q185" s="144"/>
      <c r="R185" s="114" t="s">
        <v>196</v>
      </c>
      <c r="S185" s="107"/>
      <c r="T185" s="107"/>
      <c r="U185" s="114">
        <v>1.0</v>
      </c>
      <c r="V185" s="114">
        <v>26.0</v>
      </c>
      <c r="W185" s="116" t="s">
        <v>167</v>
      </c>
      <c r="X185" s="114" t="s">
        <v>214</v>
      </c>
      <c r="Y185" s="114" t="s">
        <v>168</v>
      </c>
      <c r="Z185" s="117"/>
      <c r="AA185" s="5" t="str">
        <f t="shared" si="6"/>
        <v>-</v>
      </c>
      <c r="AC185" s="3">
        <v>169.0</v>
      </c>
      <c r="AE185" s="5" t="str">
        <f t="shared" si="16"/>
        <v>-</v>
      </c>
      <c r="AF185" s="70" t="str">
        <f t="shared" si="27"/>
        <v>-</v>
      </c>
      <c r="AG185" s="68" t="str">
        <f t="shared" si="28"/>
        <v>-</v>
      </c>
      <c r="AH185" s="5" t="str">
        <f t="shared" si="29"/>
        <v>-</v>
      </c>
      <c r="AI185" s="5" t="str">
        <f t="shared" si="30"/>
        <v>-</v>
      </c>
      <c r="AJ185" s="5" t="str">
        <f t="shared" si="31"/>
        <v>-</v>
      </c>
    </row>
    <row r="186">
      <c r="B186" s="5">
        <f t="shared" si="77"/>
        <v>2</v>
      </c>
      <c r="C186" s="131" t="s">
        <v>215</v>
      </c>
      <c r="D186" s="132"/>
      <c r="E186" s="5">
        <f t="shared" si="78"/>
        <v>1</v>
      </c>
      <c r="F186" s="2">
        <v>170.0</v>
      </c>
      <c r="G186" s="67">
        <v>5001161.0</v>
      </c>
      <c r="H186" s="3">
        <v>4.0</v>
      </c>
      <c r="I186" s="9" t="str">
        <f t="shared" si="9"/>
        <v>ABSEN VALID</v>
      </c>
      <c r="J186" s="68" t="str">
        <f t="shared" si="79"/>
        <v>Mr. &amp; Mrs.Slamet Widodo</v>
      </c>
      <c r="K186" s="5" t="str">
        <f t="shared" si="73"/>
        <v/>
      </c>
      <c r="L186" s="5" t="str">
        <f t="shared" si="12"/>
        <v>Hijau</v>
      </c>
      <c r="M186" s="5">
        <f t="shared" si="80"/>
        <v>29</v>
      </c>
      <c r="N186" s="5">
        <f t="shared" si="81"/>
        <v>2</v>
      </c>
      <c r="O186" s="2">
        <v>1.1111239E7</v>
      </c>
      <c r="P186" s="5">
        <f t="shared" si="15"/>
        <v>-2</v>
      </c>
      <c r="Q186" s="113">
        <v>119.0</v>
      </c>
      <c r="R186" s="114" t="s">
        <v>197</v>
      </c>
      <c r="S186" s="107"/>
      <c r="T186" s="115">
        <v>5001113.0</v>
      </c>
      <c r="U186" s="114">
        <v>2.0</v>
      </c>
      <c r="V186" s="114">
        <v>26.0</v>
      </c>
      <c r="W186" s="116" t="s">
        <v>167</v>
      </c>
      <c r="X186" s="107"/>
      <c r="Y186" s="114" t="s">
        <v>168</v>
      </c>
      <c r="Z186" s="117"/>
      <c r="AA186" s="5" t="str">
        <f t="shared" si="6"/>
        <v>#N/A</v>
      </c>
      <c r="AC186" s="3">
        <v>170.0</v>
      </c>
      <c r="AE186" s="5" t="str">
        <f t="shared" si="16"/>
        <v>-</v>
      </c>
      <c r="AF186" s="70" t="str">
        <f t="shared" si="27"/>
        <v>-</v>
      </c>
      <c r="AG186" s="68" t="str">
        <f t="shared" si="28"/>
        <v>-</v>
      </c>
      <c r="AH186" s="5" t="str">
        <f t="shared" si="29"/>
        <v>-</v>
      </c>
      <c r="AI186" s="5" t="str">
        <f t="shared" si="30"/>
        <v>-</v>
      </c>
      <c r="AJ186" s="5" t="str">
        <f t="shared" si="31"/>
        <v>-</v>
      </c>
    </row>
    <row r="187">
      <c r="B187" s="5">
        <f t="shared" si="77"/>
        <v>1</v>
      </c>
      <c r="C187" s="131" t="s">
        <v>216</v>
      </c>
      <c r="D187" s="132"/>
      <c r="E187" s="5">
        <f t="shared" si="78"/>
        <v>1</v>
      </c>
      <c r="F187" s="2">
        <v>171.0</v>
      </c>
      <c r="G187" s="67"/>
      <c r="H187" s="5"/>
      <c r="I187" s="9" t="str">
        <f t="shared" si="9"/>
        <v>-</v>
      </c>
      <c r="J187" s="68" t="str">
        <f t="shared" si="79"/>
        <v>-</v>
      </c>
      <c r="K187" s="5" t="str">
        <f t="shared" si="73"/>
        <v>-</v>
      </c>
      <c r="L187" s="5" t="str">
        <f t="shared" si="12"/>
        <v>-</v>
      </c>
      <c r="M187" s="5" t="str">
        <f t="shared" si="80"/>
        <v>-</v>
      </c>
      <c r="N187" s="5" t="str">
        <f t="shared" si="81"/>
        <v>-</v>
      </c>
      <c r="O187" s="2"/>
      <c r="P187" s="5">
        <f t="shared" si="15"/>
        <v>0</v>
      </c>
      <c r="Q187" s="113">
        <v>120.0</v>
      </c>
      <c r="R187" s="114" t="s">
        <v>198</v>
      </c>
      <c r="S187" s="107"/>
      <c r="T187" s="115">
        <v>5001114.0</v>
      </c>
      <c r="U187" s="114">
        <v>1.0</v>
      </c>
      <c r="V187" s="114">
        <v>26.0</v>
      </c>
      <c r="W187" s="116" t="s">
        <v>167</v>
      </c>
      <c r="X187" s="114" t="s">
        <v>217</v>
      </c>
      <c r="Y187" s="114" t="s">
        <v>168</v>
      </c>
      <c r="Z187" s="117"/>
      <c r="AA187" s="5" t="str">
        <f t="shared" si="6"/>
        <v>#N/A</v>
      </c>
      <c r="AC187" s="3">
        <v>171.0</v>
      </c>
      <c r="AE187" s="5" t="str">
        <f t="shared" si="16"/>
        <v>-</v>
      </c>
      <c r="AF187" s="70" t="str">
        <f t="shared" si="27"/>
        <v>-</v>
      </c>
      <c r="AG187" s="68" t="str">
        <f t="shared" si="28"/>
        <v>-</v>
      </c>
      <c r="AH187" s="5" t="str">
        <f t="shared" si="29"/>
        <v>-</v>
      </c>
      <c r="AI187" s="5" t="str">
        <f t="shared" si="30"/>
        <v>-</v>
      </c>
      <c r="AJ187" s="5" t="str">
        <f t="shared" si="31"/>
        <v>-</v>
      </c>
    </row>
    <row r="188">
      <c r="A188" s="5"/>
      <c r="B188" s="139">
        <f>SUM(B183:B187)</f>
        <v>11</v>
      </c>
      <c r="C188" s="9"/>
      <c r="E188" s="5"/>
      <c r="F188" s="2">
        <v>172.0</v>
      </c>
      <c r="G188" s="67"/>
      <c r="H188" s="5"/>
      <c r="I188" s="9" t="str">
        <f t="shared" si="9"/>
        <v>-</v>
      </c>
      <c r="J188" s="68" t="str">
        <f t="shared" si="79"/>
        <v>-</v>
      </c>
      <c r="K188" s="5" t="str">
        <f t="shared" si="73"/>
        <v>-</v>
      </c>
      <c r="L188" s="5" t="str">
        <f t="shared" si="12"/>
        <v>-</v>
      </c>
      <c r="M188" s="5" t="str">
        <f t="shared" si="80"/>
        <v>-</v>
      </c>
      <c r="N188" s="5" t="str">
        <f t="shared" si="81"/>
        <v>-</v>
      </c>
      <c r="O188" s="2"/>
      <c r="P188" s="5">
        <f t="shared" si="15"/>
        <v>0</v>
      </c>
      <c r="Q188" s="113">
        <v>121.0</v>
      </c>
      <c r="R188" s="114" t="s">
        <v>201</v>
      </c>
      <c r="S188" s="107"/>
      <c r="T188" s="115">
        <v>5001115.0</v>
      </c>
      <c r="U188" s="114">
        <v>2.0</v>
      </c>
      <c r="V188" s="114">
        <v>26.0</v>
      </c>
      <c r="W188" s="116" t="s">
        <v>167</v>
      </c>
      <c r="X188" s="107"/>
      <c r="Y188" s="114" t="s">
        <v>168</v>
      </c>
      <c r="Z188" s="117"/>
      <c r="AA188" s="5" t="str">
        <f t="shared" si="6"/>
        <v>#N/A</v>
      </c>
      <c r="AC188" s="3">
        <v>172.0</v>
      </c>
      <c r="AE188" s="5" t="str">
        <f t="shared" si="16"/>
        <v>-</v>
      </c>
      <c r="AF188" s="70" t="str">
        <f t="shared" si="27"/>
        <v>-</v>
      </c>
      <c r="AG188" s="68" t="str">
        <f t="shared" si="28"/>
        <v>-</v>
      </c>
      <c r="AH188" s="5" t="str">
        <f t="shared" si="29"/>
        <v>-</v>
      </c>
      <c r="AI188" s="5" t="str">
        <f t="shared" si="30"/>
        <v>-</v>
      </c>
      <c r="AJ188" s="5" t="str">
        <f t="shared" si="31"/>
        <v>-</v>
      </c>
    </row>
    <row r="189">
      <c r="A189" s="5"/>
      <c r="B189" s="5"/>
      <c r="C189" s="9"/>
      <c r="E189" s="5"/>
      <c r="F189" s="2">
        <v>173.0</v>
      </c>
      <c r="G189" s="67"/>
      <c r="H189" s="5"/>
      <c r="I189" s="9" t="str">
        <f t="shared" si="9"/>
        <v>-</v>
      </c>
      <c r="J189" s="68" t="str">
        <f t="shared" si="79"/>
        <v>-</v>
      </c>
      <c r="K189" s="5" t="str">
        <f t="shared" si="73"/>
        <v>-</v>
      </c>
      <c r="L189" s="5" t="str">
        <f t="shared" si="12"/>
        <v>-</v>
      </c>
      <c r="M189" s="5" t="str">
        <f t="shared" si="80"/>
        <v>-</v>
      </c>
      <c r="N189" s="5" t="str">
        <f t="shared" si="81"/>
        <v>-</v>
      </c>
      <c r="O189" s="2"/>
      <c r="P189" s="5">
        <f t="shared" si="15"/>
        <v>0</v>
      </c>
      <c r="Q189" s="113">
        <v>122.0</v>
      </c>
      <c r="R189" s="114" t="s">
        <v>202</v>
      </c>
      <c r="S189" s="107"/>
      <c r="T189" s="115">
        <v>5001116.0</v>
      </c>
      <c r="U189" s="114">
        <v>2.0</v>
      </c>
      <c r="V189" s="114">
        <v>26.0</v>
      </c>
      <c r="W189" s="116" t="s">
        <v>167</v>
      </c>
      <c r="X189" s="114" t="s">
        <v>218</v>
      </c>
      <c r="Y189" s="114" t="s">
        <v>168</v>
      </c>
      <c r="Z189" s="117"/>
      <c r="AA189" s="5" t="str">
        <f t="shared" si="6"/>
        <v>#N/A</v>
      </c>
      <c r="AC189" s="3">
        <v>173.0</v>
      </c>
      <c r="AE189" s="5" t="str">
        <f t="shared" si="16"/>
        <v>-</v>
      </c>
      <c r="AF189" s="70" t="str">
        <f t="shared" si="27"/>
        <v>-</v>
      </c>
      <c r="AG189" s="68" t="str">
        <f t="shared" si="28"/>
        <v>-</v>
      </c>
      <c r="AH189" s="5" t="str">
        <f t="shared" si="29"/>
        <v>-</v>
      </c>
      <c r="AI189" s="5" t="str">
        <f t="shared" si="30"/>
        <v>-</v>
      </c>
      <c r="AJ189" s="5" t="str">
        <f t="shared" si="31"/>
        <v>-</v>
      </c>
    </row>
    <row r="190">
      <c r="A190" s="65">
        <v>29.0</v>
      </c>
      <c r="B190" s="5">
        <f t="shared" ref="B190:B194" si="82">IFERROR(INDEX(F$17:P$595,MATCH(TRUE,EXACT(C190,J$17:J$595),0),3),0)</f>
        <v>2</v>
      </c>
      <c r="C190" s="145" t="s">
        <v>219</v>
      </c>
      <c r="D190" s="146"/>
      <c r="E190" s="5">
        <f t="shared" ref="E190:E194" si="83">INDEX(Q$16:Z$395,MATCH(TRUE,EXACT(C190,R$16:R$395),0),5)</f>
        <v>2</v>
      </c>
      <c r="F190" s="2">
        <v>174.0</v>
      </c>
      <c r="G190" s="147">
        <v>5001119.0</v>
      </c>
      <c r="H190" s="87">
        <v>2.0</v>
      </c>
      <c r="I190" s="9" t="str">
        <f t="shared" si="9"/>
        <v>ABSEN VALID</v>
      </c>
      <c r="J190" s="68" t="str">
        <f t="shared" si="79"/>
        <v>Mr. &amp; Mrs. Kris Billy Tanujaya</v>
      </c>
      <c r="K190" s="5" t="str">
        <f t="shared" si="73"/>
        <v/>
      </c>
      <c r="L190" s="5" t="str">
        <f t="shared" si="12"/>
        <v>Biru</v>
      </c>
      <c r="M190" s="5">
        <f t="shared" si="80"/>
        <v>18</v>
      </c>
      <c r="N190" s="5">
        <f t="shared" si="81"/>
        <v>2</v>
      </c>
      <c r="O190" s="2">
        <v>1.1111061E7</v>
      </c>
      <c r="P190" s="5">
        <f t="shared" si="15"/>
        <v>0</v>
      </c>
      <c r="Q190" s="113">
        <v>123.0</v>
      </c>
      <c r="R190" s="114" t="s">
        <v>203</v>
      </c>
      <c r="S190" s="107"/>
      <c r="T190" s="115">
        <v>5001117.0</v>
      </c>
      <c r="U190" s="114">
        <v>2.0</v>
      </c>
      <c r="V190" s="114">
        <v>26.0</v>
      </c>
      <c r="W190" s="116" t="s">
        <v>167</v>
      </c>
      <c r="X190" s="107"/>
      <c r="Y190" s="114" t="s">
        <v>168</v>
      </c>
      <c r="Z190" s="117"/>
      <c r="AA190" s="5" t="str">
        <f t="shared" si="6"/>
        <v>#N/A</v>
      </c>
      <c r="AC190" s="3">
        <v>174.0</v>
      </c>
      <c r="AE190" s="5" t="str">
        <f t="shared" si="16"/>
        <v>-</v>
      </c>
      <c r="AF190" s="70" t="str">
        <f t="shared" si="27"/>
        <v>-</v>
      </c>
      <c r="AG190" s="68" t="str">
        <f t="shared" si="28"/>
        <v>-</v>
      </c>
      <c r="AH190" s="5" t="str">
        <f t="shared" si="29"/>
        <v>-</v>
      </c>
      <c r="AI190" s="5" t="str">
        <f t="shared" si="30"/>
        <v>-</v>
      </c>
      <c r="AJ190" s="5" t="str">
        <f t="shared" si="31"/>
        <v>-</v>
      </c>
    </row>
    <row r="191">
      <c r="B191" s="5">
        <f t="shared" si="82"/>
        <v>0</v>
      </c>
      <c r="C191" s="145" t="s">
        <v>220</v>
      </c>
      <c r="D191" s="146"/>
      <c r="E191" s="5">
        <f t="shared" si="83"/>
        <v>2</v>
      </c>
      <c r="F191" s="2">
        <v>175.0</v>
      </c>
      <c r="G191" s="67"/>
      <c r="H191" s="5"/>
      <c r="I191" s="9" t="str">
        <f t="shared" si="9"/>
        <v>-</v>
      </c>
      <c r="J191" s="68" t="str">
        <f t="shared" si="79"/>
        <v>-</v>
      </c>
      <c r="K191" s="5" t="str">
        <f t="shared" si="73"/>
        <v>-</v>
      </c>
      <c r="L191" s="5" t="str">
        <f t="shared" si="12"/>
        <v>-</v>
      </c>
      <c r="M191" s="5" t="str">
        <f t="shared" si="80"/>
        <v>-</v>
      </c>
      <c r="N191" s="5" t="str">
        <f t="shared" si="81"/>
        <v>-</v>
      </c>
      <c r="O191" s="2"/>
      <c r="P191" s="5">
        <f t="shared" si="15"/>
        <v>0</v>
      </c>
      <c r="Q191" s="79"/>
      <c r="R191" s="79"/>
      <c r="S191" s="78"/>
      <c r="T191" s="78"/>
      <c r="U191" s="79">
        <f>SUM(U185:U190)</f>
        <v>10</v>
      </c>
      <c r="V191" s="78"/>
      <c r="W191" s="78"/>
      <c r="X191" s="78"/>
      <c r="Y191" s="78"/>
      <c r="Z191" s="79"/>
      <c r="AA191" s="5" t="str">
        <f t="shared" si="6"/>
        <v>-</v>
      </c>
      <c r="AC191" s="3">
        <v>175.0</v>
      </c>
      <c r="AE191" s="5" t="str">
        <f t="shared" si="16"/>
        <v>-</v>
      </c>
      <c r="AF191" s="70" t="str">
        <f t="shared" si="27"/>
        <v>-</v>
      </c>
      <c r="AG191" s="68" t="str">
        <f t="shared" si="28"/>
        <v>-</v>
      </c>
      <c r="AH191" s="5" t="str">
        <f t="shared" si="29"/>
        <v>-</v>
      </c>
      <c r="AI191" s="5" t="str">
        <f t="shared" si="30"/>
        <v>-</v>
      </c>
      <c r="AJ191" s="5" t="str">
        <f t="shared" si="31"/>
        <v>-</v>
      </c>
    </row>
    <row r="192">
      <c r="B192" s="5">
        <f t="shared" si="82"/>
        <v>1</v>
      </c>
      <c r="C192" s="145" t="s">
        <v>221</v>
      </c>
      <c r="D192" s="146"/>
      <c r="E192" s="5">
        <f t="shared" si="83"/>
        <v>2</v>
      </c>
      <c r="F192" s="2">
        <v>176.0</v>
      </c>
      <c r="G192" s="67"/>
      <c r="H192" s="5"/>
      <c r="I192" s="9" t="str">
        <f t="shared" si="9"/>
        <v>-</v>
      </c>
      <c r="J192" s="68" t="str">
        <f t="shared" si="79"/>
        <v>-</v>
      </c>
      <c r="K192" s="5" t="str">
        <f t="shared" si="73"/>
        <v>-</v>
      </c>
      <c r="L192" s="5" t="str">
        <f t="shared" si="12"/>
        <v>-</v>
      </c>
      <c r="M192" s="5" t="str">
        <f t="shared" si="80"/>
        <v>-</v>
      </c>
      <c r="N192" s="5" t="str">
        <f t="shared" si="81"/>
        <v>-</v>
      </c>
      <c r="O192" s="2"/>
      <c r="P192" s="5">
        <f t="shared" si="15"/>
        <v>0</v>
      </c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5" t="str">
        <f t="shared" si="6"/>
        <v>-</v>
      </c>
      <c r="AC192" s="3">
        <v>176.0</v>
      </c>
      <c r="AE192" s="5" t="str">
        <f t="shared" si="16"/>
        <v>-</v>
      </c>
      <c r="AF192" s="70" t="str">
        <f t="shared" si="27"/>
        <v>-</v>
      </c>
      <c r="AG192" s="68" t="str">
        <f t="shared" si="28"/>
        <v>-</v>
      </c>
      <c r="AH192" s="5" t="str">
        <f t="shared" si="29"/>
        <v>-</v>
      </c>
      <c r="AI192" s="5" t="str">
        <f t="shared" si="30"/>
        <v>-</v>
      </c>
      <c r="AJ192" s="5" t="str">
        <f t="shared" si="31"/>
        <v>-</v>
      </c>
    </row>
    <row r="193">
      <c r="B193" s="5">
        <f t="shared" si="82"/>
        <v>4</v>
      </c>
      <c r="C193" s="145" t="s">
        <v>222</v>
      </c>
      <c r="D193" s="146"/>
      <c r="E193" s="5">
        <f t="shared" si="83"/>
        <v>2</v>
      </c>
      <c r="F193" s="2">
        <v>177.0</v>
      </c>
      <c r="G193" s="67"/>
      <c r="H193" s="5"/>
      <c r="I193" s="9" t="str">
        <f t="shared" si="9"/>
        <v>-</v>
      </c>
      <c r="J193" s="68" t="str">
        <f t="shared" si="79"/>
        <v>-</v>
      </c>
      <c r="K193" s="5" t="str">
        <f t="shared" si="73"/>
        <v>-</v>
      </c>
      <c r="L193" s="5" t="str">
        <f t="shared" si="12"/>
        <v>-</v>
      </c>
      <c r="M193" s="5" t="str">
        <f t="shared" si="80"/>
        <v>-</v>
      </c>
      <c r="N193" s="5" t="str">
        <f t="shared" si="81"/>
        <v>-</v>
      </c>
      <c r="O193" s="2"/>
      <c r="P193" s="5">
        <f t="shared" si="15"/>
        <v>0</v>
      </c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5" t="str">
        <f t="shared" si="6"/>
        <v>-</v>
      </c>
      <c r="AC193" s="3">
        <v>177.0</v>
      </c>
      <c r="AE193" s="5" t="str">
        <f t="shared" si="16"/>
        <v>-</v>
      </c>
      <c r="AF193" s="70" t="str">
        <f t="shared" si="27"/>
        <v>-</v>
      </c>
      <c r="AG193" s="68" t="str">
        <f t="shared" si="28"/>
        <v>-</v>
      </c>
      <c r="AH193" s="5" t="str">
        <f t="shared" si="29"/>
        <v>-</v>
      </c>
      <c r="AI193" s="5" t="str">
        <f t="shared" si="30"/>
        <v>-</v>
      </c>
      <c r="AJ193" s="5" t="str">
        <f t="shared" si="31"/>
        <v>-</v>
      </c>
    </row>
    <row r="194">
      <c r="B194" s="5">
        <f t="shared" si="82"/>
        <v>2</v>
      </c>
      <c r="C194" s="145" t="s">
        <v>223</v>
      </c>
      <c r="D194" s="146"/>
      <c r="E194" s="5">
        <f t="shared" si="83"/>
        <v>2</v>
      </c>
      <c r="F194" s="2">
        <v>178.0</v>
      </c>
      <c r="G194" s="67"/>
      <c r="H194" s="5"/>
      <c r="I194" s="9" t="str">
        <f t="shared" si="9"/>
        <v>-</v>
      </c>
      <c r="J194" s="68" t="str">
        <f t="shared" si="79"/>
        <v>-</v>
      </c>
      <c r="K194" s="5" t="str">
        <f t="shared" si="73"/>
        <v>-</v>
      </c>
      <c r="L194" s="5" t="str">
        <f t="shared" si="12"/>
        <v>-</v>
      </c>
      <c r="M194" s="5" t="str">
        <f t="shared" si="80"/>
        <v>-</v>
      </c>
      <c r="N194" s="5" t="str">
        <f t="shared" si="81"/>
        <v>-</v>
      </c>
      <c r="O194" s="2"/>
      <c r="P194" s="5">
        <f t="shared" si="15"/>
        <v>0</v>
      </c>
      <c r="Q194" s="113">
        <v>129.0</v>
      </c>
      <c r="R194" s="114" t="s">
        <v>204</v>
      </c>
      <c r="S194" s="107"/>
      <c r="T194" s="115">
        <v>5001123.0</v>
      </c>
      <c r="U194" s="114">
        <v>1.0</v>
      </c>
      <c r="V194" s="114">
        <v>27.0</v>
      </c>
      <c r="W194" s="116" t="s">
        <v>167</v>
      </c>
      <c r="X194" s="114"/>
      <c r="Y194" s="114" t="s">
        <v>168</v>
      </c>
      <c r="Z194" s="117"/>
      <c r="AA194" s="5" t="str">
        <f t="shared" si="6"/>
        <v>#N/A</v>
      </c>
      <c r="AC194" s="3">
        <v>178.0</v>
      </c>
      <c r="AE194" s="5" t="str">
        <f t="shared" si="16"/>
        <v>-</v>
      </c>
      <c r="AF194" s="70" t="str">
        <f t="shared" si="27"/>
        <v>-</v>
      </c>
      <c r="AG194" s="68" t="str">
        <f t="shared" si="28"/>
        <v>-</v>
      </c>
      <c r="AH194" s="5" t="str">
        <f t="shared" si="29"/>
        <v>-</v>
      </c>
      <c r="AI194" s="5" t="str">
        <f t="shared" si="30"/>
        <v>-</v>
      </c>
      <c r="AJ194" s="5" t="str">
        <f t="shared" si="31"/>
        <v>-</v>
      </c>
    </row>
    <row r="195">
      <c r="A195" s="5"/>
      <c r="B195" s="148">
        <f>SUM(B190:B194)</f>
        <v>9</v>
      </c>
      <c r="C195" s="9"/>
      <c r="E195" s="5"/>
      <c r="F195" s="2">
        <v>179.0</v>
      </c>
      <c r="G195" s="67"/>
      <c r="H195" s="5"/>
      <c r="I195" s="9" t="str">
        <f t="shared" si="9"/>
        <v>-</v>
      </c>
      <c r="J195" s="68" t="str">
        <f t="shared" si="79"/>
        <v>-</v>
      </c>
      <c r="K195" s="5" t="str">
        <f t="shared" si="73"/>
        <v>-</v>
      </c>
      <c r="L195" s="5" t="str">
        <f t="shared" si="12"/>
        <v>-</v>
      </c>
      <c r="M195" s="5" t="str">
        <f t="shared" si="80"/>
        <v>-</v>
      </c>
      <c r="N195" s="5" t="str">
        <f t="shared" si="81"/>
        <v>-</v>
      </c>
      <c r="O195" s="2"/>
      <c r="P195" s="5">
        <f t="shared" si="15"/>
        <v>0</v>
      </c>
      <c r="Q195" s="113">
        <v>130.0</v>
      </c>
      <c r="R195" s="114" t="s">
        <v>205</v>
      </c>
      <c r="S195" s="107"/>
      <c r="T195" s="115">
        <v>5001124.0</v>
      </c>
      <c r="U195" s="114">
        <v>2.0</v>
      </c>
      <c r="V195" s="114">
        <v>27.0</v>
      </c>
      <c r="W195" s="116" t="s">
        <v>167</v>
      </c>
      <c r="X195" s="107"/>
      <c r="Y195" s="114" t="s">
        <v>168</v>
      </c>
      <c r="Z195" s="117"/>
      <c r="AA195" s="5" t="str">
        <f t="shared" si="6"/>
        <v>P VALID</v>
      </c>
      <c r="AC195" s="3">
        <v>179.0</v>
      </c>
      <c r="AE195" s="5" t="str">
        <f t="shared" si="16"/>
        <v>-</v>
      </c>
      <c r="AF195" s="70" t="str">
        <f t="shared" si="27"/>
        <v>-</v>
      </c>
      <c r="AG195" s="68" t="str">
        <f t="shared" si="28"/>
        <v>-</v>
      </c>
      <c r="AH195" s="5" t="str">
        <f t="shared" si="29"/>
        <v>-</v>
      </c>
      <c r="AI195" s="5" t="str">
        <f t="shared" si="30"/>
        <v>-</v>
      </c>
      <c r="AJ195" s="5" t="str">
        <f t="shared" si="31"/>
        <v>-</v>
      </c>
    </row>
    <row r="196">
      <c r="A196" s="5"/>
      <c r="B196" s="5"/>
      <c r="C196" s="9"/>
      <c r="E196" s="5"/>
      <c r="F196" s="2">
        <v>180.0</v>
      </c>
      <c r="G196" s="67"/>
      <c r="H196" s="5"/>
      <c r="I196" s="9" t="str">
        <f t="shared" si="9"/>
        <v>-</v>
      </c>
      <c r="J196" s="68" t="str">
        <f t="shared" si="79"/>
        <v>-</v>
      </c>
      <c r="K196" s="5" t="str">
        <f t="shared" si="73"/>
        <v>-</v>
      </c>
      <c r="L196" s="5" t="str">
        <f t="shared" si="12"/>
        <v>-</v>
      </c>
      <c r="M196" s="5" t="str">
        <f t="shared" si="80"/>
        <v>-</v>
      </c>
      <c r="N196" s="5" t="str">
        <f t="shared" si="81"/>
        <v>-</v>
      </c>
      <c r="O196" s="2"/>
      <c r="P196" s="5">
        <f t="shared" si="15"/>
        <v>0</v>
      </c>
      <c r="Q196" s="113">
        <v>131.0</v>
      </c>
      <c r="R196" s="114" t="s">
        <v>206</v>
      </c>
      <c r="S196" s="107"/>
      <c r="T196" s="115">
        <v>5001125.0</v>
      </c>
      <c r="U196" s="114">
        <v>2.0</v>
      </c>
      <c r="V196" s="114">
        <v>27.0</v>
      </c>
      <c r="W196" s="116" t="s">
        <v>167</v>
      </c>
      <c r="X196" s="107"/>
      <c r="Y196" s="114" t="s">
        <v>168</v>
      </c>
      <c r="Z196" s="117"/>
      <c r="AA196" s="5" t="str">
        <f t="shared" si="6"/>
        <v>#N/A</v>
      </c>
      <c r="AC196" s="3">
        <v>180.0</v>
      </c>
      <c r="AE196" s="5" t="str">
        <f t="shared" si="16"/>
        <v>-</v>
      </c>
      <c r="AF196" s="70" t="str">
        <f t="shared" si="27"/>
        <v>-</v>
      </c>
      <c r="AG196" s="68" t="str">
        <f t="shared" si="28"/>
        <v>-</v>
      </c>
      <c r="AH196" s="5" t="str">
        <f t="shared" si="29"/>
        <v>-</v>
      </c>
      <c r="AI196" s="5" t="str">
        <f t="shared" si="30"/>
        <v>-</v>
      </c>
      <c r="AJ196" s="5" t="str">
        <f t="shared" si="31"/>
        <v>-</v>
      </c>
    </row>
    <row r="197">
      <c r="A197" s="65">
        <v>30.0</v>
      </c>
      <c r="B197" s="5">
        <f t="shared" ref="B197:B199" si="84">IFERROR(INDEX(F$17:P$595,MATCH(TRUE,EXACT(C197,J$17:J$595),0),3),0)</f>
        <v>2</v>
      </c>
      <c r="C197" s="131" t="s">
        <v>224</v>
      </c>
      <c r="D197" s="132"/>
      <c r="E197" s="5">
        <f t="shared" ref="E197:E201" si="85">INDEX(Q$16:Z$395,MATCH(TRUE,EXACT(C197,R$16:R$395),0),5)</f>
        <v>2</v>
      </c>
      <c r="F197" s="2">
        <v>181.0</v>
      </c>
      <c r="G197" s="67"/>
      <c r="H197" s="5"/>
      <c r="I197" s="9" t="str">
        <f t="shared" si="9"/>
        <v>-</v>
      </c>
      <c r="J197" s="68" t="str">
        <f t="shared" si="79"/>
        <v>-</v>
      </c>
      <c r="K197" s="5" t="str">
        <f t="shared" si="73"/>
        <v>-</v>
      </c>
      <c r="L197" s="5" t="str">
        <f t="shared" si="12"/>
        <v>-</v>
      </c>
      <c r="M197" s="5" t="str">
        <f t="shared" si="80"/>
        <v>-</v>
      </c>
      <c r="N197" s="5" t="str">
        <f t="shared" si="81"/>
        <v>-</v>
      </c>
      <c r="O197" s="2"/>
      <c r="P197" s="5">
        <f t="shared" si="15"/>
        <v>0</v>
      </c>
      <c r="Q197" s="113">
        <v>132.0</v>
      </c>
      <c r="R197" s="114" t="s">
        <v>208</v>
      </c>
      <c r="S197" s="107"/>
      <c r="T197" s="115">
        <v>5001126.0</v>
      </c>
      <c r="U197" s="114">
        <v>1.0</v>
      </c>
      <c r="V197" s="114">
        <v>27.0</v>
      </c>
      <c r="W197" s="116" t="s">
        <v>167</v>
      </c>
      <c r="X197" s="114"/>
      <c r="Y197" s="114" t="s">
        <v>168</v>
      </c>
      <c r="Z197" s="117"/>
      <c r="AA197" s="5" t="str">
        <f t="shared" si="6"/>
        <v>#N/A</v>
      </c>
      <c r="AC197" s="3">
        <v>181.0</v>
      </c>
      <c r="AE197" s="5" t="str">
        <f t="shared" si="16"/>
        <v>-</v>
      </c>
      <c r="AF197" s="70" t="str">
        <f t="shared" si="27"/>
        <v>-</v>
      </c>
      <c r="AG197" s="68" t="str">
        <f t="shared" si="28"/>
        <v>-</v>
      </c>
      <c r="AH197" s="5" t="str">
        <f t="shared" si="29"/>
        <v>-</v>
      </c>
      <c r="AI197" s="5" t="str">
        <f t="shared" si="30"/>
        <v>-</v>
      </c>
      <c r="AJ197" s="5" t="str">
        <f t="shared" si="31"/>
        <v>-</v>
      </c>
    </row>
    <row r="198">
      <c r="B198" s="5">
        <f t="shared" si="84"/>
        <v>2</v>
      </c>
      <c r="C198" s="131" t="s">
        <v>225</v>
      </c>
      <c r="D198" s="132"/>
      <c r="E198" s="5">
        <f t="shared" si="85"/>
        <v>2</v>
      </c>
      <c r="F198" s="2">
        <v>182.0</v>
      </c>
      <c r="G198" s="67"/>
      <c r="H198" s="5"/>
      <c r="I198" s="9" t="str">
        <f t="shared" si="9"/>
        <v>-</v>
      </c>
      <c r="J198" s="68" t="str">
        <f t="shared" si="79"/>
        <v>-</v>
      </c>
      <c r="K198" s="5" t="str">
        <f t="shared" si="73"/>
        <v>-</v>
      </c>
      <c r="L198" s="5" t="str">
        <f t="shared" si="12"/>
        <v>-</v>
      </c>
      <c r="M198" s="5" t="str">
        <f t="shared" si="80"/>
        <v>-</v>
      </c>
      <c r="N198" s="5" t="str">
        <f t="shared" si="81"/>
        <v>-</v>
      </c>
      <c r="O198" s="2"/>
      <c r="P198" s="5">
        <f t="shared" si="15"/>
        <v>0</v>
      </c>
      <c r="Q198" s="113">
        <v>133.0</v>
      </c>
      <c r="R198" s="114" t="s">
        <v>209</v>
      </c>
      <c r="S198" s="107"/>
      <c r="T198" s="115">
        <v>5001127.0</v>
      </c>
      <c r="U198" s="114">
        <v>2.0</v>
      </c>
      <c r="V198" s="114">
        <v>27.0</v>
      </c>
      <c r="W198" s="116" t="s">
        <v>167</v>
      </c>
      <c r="X198" s="107"/>
      <c r="Y198" s="114" t="s">
        <v>168</v>
      </c>
      <c r="Z198" s="117"/>
      <c r="AA198" s="5" t="str">
        <f t="shared" si="6"/>
        <v>#N/A</v>
      </c>
      <c r="AC198" s="3">
        <v>182.0</v>
      </c>
      <c r="AE198" s="5" t="str">
        <f t="shared" si="16"/>
        <v>-</v>
      </c>
      <c r="AF198" s="70" t="str">
        <f t="shared" si="27"/>
        <v>-</v>
      </c>
      <c r="AG198" s="68" t="str">
        <f t="shared" si="28"/>
        <v>-</v>
      </c>
      <c r="AH198" s="5" t="str">
        <f t="shared" si="29"/>
        <v>-</v>
      </c>
      <c r="AI198" s="5" t="str">
        <f t="shared" si="30"/>
        <v>-</v>
      </c>
      <c r="AJ198" s="5" t="str">
        <f t="shared" si="31"/>
        <v>-</v>
      </c>
    </row>
    <row r="199">
      <c r="B199" s="5">
        <f t="shared" si="84"/>
        <v>2</v>
      </c>
      <c r="C199" s="131" t="s">
        <v>226</v>
      </c>
      <c r="D199" s="132"/>
      <c r="E199" s="5">
        <f t="shared" si="85"/>
        <v>2</v>
      </c>
      <c r="F199" s="2">
        <v>183.0</v>
      </c>
      <c r="G199" s="67"/>
      <c r="H199" s="5"/>
      <c r="I199" s="9" t="str">
        <f t="shared" si="9"/>
        <v>-</v>
      </c>
      <c r="J199" s="68" t="str">
        <f t="shared" si="79"/>
        <v>-</v>
      </c>
      <c r="K199" s="5" t="str">
        <f t="shared" si="73"/>
        <v>-</v>
      </c>
      <c r="L199" s="5" t="str">
        <f t="shared" si="12"/>
        <v>-</v>
      </c>
      <c r="M199" s="5" t="str">
        <f t="shared" si="80"/>
        <v>-</v>
      </c>
      <c r="N199" s="5" t="str">
        <f t="shared" si="81"/>
        <v>-</v>
      </c>
      <c r="O199" s="2"/>
      <c r="P199" s="5">
        <f t="shared" si="15"/>
        <v>0</v>
      </c>
      <c r="Q199" s="113">
        <v>134.0</v>
      </c>
      <c r="R199" s="114" t="s">
        <v>210</v>
      </c>
      <c r="S199" s="107"/>
      <c r="T199" s="115">
        <v>5001128.0</v>
      </c>
      <c r="U199" s="114">
        <v>2.0</v>
      </c>
      <c r="V199" s="114">
        <v>27.0</v>
      </c>
      <c r="W199" s="116" t="s">
        <v>167</v>
      </c>
      <c r="X199" s="107"/>
      <c r="Y199" s="114" t="s">
        <v>168</v>
      </c>
      <c r="Z199" s="117"/>
      <c r="AA199" s="5" t="str">
        <f t="shared" si="6"/>
        <v>P VALID</v>
      </c>
      <c r="AC199" s="3">
        <v>183.0</v>
      </c>
      <c r="AE199" s="5" t="str">
        <f t="shared" si="16"/>
        <v>-</v>
      </c>
      <c r="AF199" s="70" t="str">
        <f t="shared" si="27"/>
        <v>-</v>
      </c>
      <c r="AG199" s="68" t="str">
        <f t="shared" si="28"/>
        <v>-</v>
      </c>
      <c r="AH199" s="5" t="str">
        <f t="shared" si="29"/>
        <v>-</v>
      </c>
      <c r="AI199" s="5" t="str">
        <f t="shared" si="30"/>
        <v>-</v>
      </c>
      <c r="AJ199" s="5" t="str">
        <f t="shared" si="31"/>
        <v>-</v>
      </c>
    </row>
    <row r="200">
      <c r="B200" s="3">
        <v>0.0</v>
      </c>
      <c r="C200" s="131" t="s">
        <v>227</v>
      </c>
      <c r="D200" s="132"/>
      <c r="E200" s="5">
        <f t="shared" si="85"/>
        <v>2</v>
      </c>
      <c r="F200" s="2">
        <v>184.0</v>
      </c>
      <c r="G200" s="67"/>
      <c r="H200" s="5"/>
      <c r="I200" s="9" t="str">
        <f t="shared" si="9"/>
        <v>-</v>
      </c>
      <c r="J200" s="68" t="str">
        <f t="shared" si="79"/>
        <v>-</v>
      </c>
      <c r="K200" s="5" t="str">
        <f t="shared" si="73"/>
        <v>-</v>
      </c>
      <c r="L200" s="5" t="str">
        <f t="shared" si="12"/>
        <v>-</v>
      </c>
      <c r="M200" s="5" t="str">
        <f t="shared" si="80"/>
        <v>-</v>
      </c>
      <c r="N200" s="5" t="str">
        <f t="shared" si="81"/>
        <v>-</v>
      </c>
      <c r="O200" s="2"/>
      <c r="P200" s="5">
        <f t="shared" si="15"/>
        <v>0</v>
      </c>
      <c r="Q200" s="78"/>
      <c r="R200" s="78"/>
      <c r="S200" s="78"/>
      <c r="T200" s="78"/>
      <c r="U200" s="121">
        <f>SUM(U194:U199)</f>
        <v>10</v>
      </c>
      <c r="V200" s="78"/>
      <c r="W200" s="78"/>
      <c r="X200" s="78"/>
      <c r="Y200" s="78"/>
      <c r="Z200" s="78"/>
      <c r="AA200" s="5" t="str">
        <f t="shared" si="6"/>
        <v>-</v>
      </c>
      <c r="AC200" s="3">
        <v>184.0</v>
      </c>
      <c r="AE200" s="5" t="str">
        <f t="shared" si="16"/>
        <v>-</v>
      </c>
      <c r="AF200" s="70" t="str">
        <f t="shared" si="27"/>
        <v>-</v>
      </c>
      <c r="AG200" s="68" t="str">
        <f t="shared" si="28"/>
        <v>-</v>
      </c>
      <c r="AH200" s="5" t="str">
        <f t="shared" si="29"/>
        <v>-</v>
      </c>
      <c r="AI200" s="5" t="str">
        <f t="shared" si="30"/>
        <v>-</v>
      </c>
      <c r="AJ200" s="5" t="str">
        <f t="shared" si="31"/>
        <v>-</v>
      </c>
    </row>
    <row r="201">
      <c r="B201" s="5">
        <f t="array" ref="B201">IFERROR(INDEX(F$17:P$595,MATCH(TRUE,EXACT(C201,J$17:J$595),0),3),0)</f>
        <v>2</v>
      </c>
      <c r="C201" s="131" t="s">
        <v>228</v>
      </c>
      <c r="D201" s="132"/>
      <c r="E201" s="5">
        <f t="shared" si="85"/>
        <v>2</v>
      </c>
      <c r="F201" s="2">
        <v>185.0</v>
      </c>
      <c r="G201" s="67"/>
      <c r="H201" s="5"/>
      <c r="I201" s="9" t="str">
        <f t="shared" si="9"/>
        <v>-</v>
      </c>
      <c r="J201" s="68" t="str">
        <f t="shared" si="79"/>
        <v>-</v>
      </c>
      <c r="K201" s="5" t="str">
        <f t="shared" si="73"/>
        <v>-</v>
      </c>
      <c r="L201" s="5" t="str">
        <f t="shared" si="12"/>
        <v>-</v>
      </c>
      <c r="M201" s="5" t="str">
        <f t="shared" si="80"/>
        <v>-</v>
      </c>
      <c r="N201" s="5" t="str">
        <f t="shared" si="81"/>
        <v>-</v>
      </c>
      <c r="O201" s="2"/>
      <c r="P201" s="5">
        <f t="shared" si="15"/>
        <v>0</v>
      </c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5" t="str">
        <f t="shared" si="6"/>
        <v>-</v>
      </c>
      <c r="AC201" s="3">
        <v>185.0</v>
      </c>
      <c r="AE201" s="5" t="str">
        <f t="shared" si="16"/>
        <v>-</v>
      </c>
      <c r="AF201" s="70" t="str">
        <f t="shared" si="27"/>
        <v>-</v>
      </c>
      <c r="AG201" s="68" t="str">
        <f t="shared" si="28"/>
        <v>-</v>
      </c>
      <c r="AH201" s="5" t="str">
        <f t="shared" si="29"/>
        <v>-</v>
      </c>
      <c r="AI201" s="5" t="str">
        <f t="shared" si="30"/>
        <v>-</v>
      </c>
      <c r="AJ201" s="5" t="str">
        <f t="shared" si="31"/>
        <v>-</v>
      </c>
    </row>
    <row r="202">
      <c r="A202" s="5"/>
      <c r="B202" s="139">
        <f>SUM(B197:B201)</f>
        <v>8</v>
      </c>
      <c r="C202" s="9"/>
      <c r="E202" s="5"/>
      <c r="F202" s="2">
        <v>186.0</v>
      </c>
      <c r="G202" s="67"/>
      <c r="H202" s="5"/>
      <c r="I202" s="9" t="str">
        <f t="shared" si="9"/>
        <v>-</v>
      </c>
      <c r="J202" s="68" t="str">
        <f t="shared" si="79"/>
        <v>-</v>
      </c>
      <c r="K202" s="5" t="str">
        <f t="shared" si="73"/>
        <v>-</v>
      </c>
      <c r="L202" s="5" t="str">
        <f t="shared" si="12"/>
        <v>-</v>
      </c>
      <c r="M202" s="5" t="str">
        <f t="shared" si="80"/>
        <v>-</v>
      </c>
      <c r="N202" s="5" t="str">
        <f t="shared" si="81"/>
        <v>-</v>
      </c>
      <c r="O202" s="2"/>
      <c r="P202" s="5">
        <f t="shared" si="15"/>
        <v>0</v>
      </c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5" t="str">
        <f t="shared" si="6"/>
        <v>-</v>
      </c>
      <c r="AC202" s="3">
        <v>186.0</v>
      </c>
      <c r="AE202" s="5" t="str">
        <f t="shared" si="16"/>
        <v>-</v>
      </c>
      <c r="AF202" s="70" t="str">
        <f t="shared" si="27"/>
        <v>-</v>
      </c>
      <c r="AG202" s="68" t="str">
        <f t="shared" si="28"/>
        <v>-</v>
      </c>
      <c r="AH202" s="5" t="str">
        <f t="shared" si="29"/>
        <v>-</v>
      </c>
      <c r="AI202" s="5" t="str">
        <f t="shared" si="30"/>
        <v>-</v>
      </c>
      <c r="AJ202" s="5" t="str">
        <f t="shared" si="31"/>
        <v>-</v>
      </c>
    </row>
    <row r="203">
      <c r="A203" s="5"/>
      <c r="B203" s="5"/>
      <c r="C203" s="9"/>
      <c r="E203" s="5"/>
      <c r="F203" s="2">
        <v>187.0</v>
      </c>
      <c r="G203" s="67"/>
      <c r="H203" s="5"/>
      <c r="I203" s="9" t="str">
        <f t="shared" si="9"/>
        <v>-</v>
      </c>
      <c r="J203" s="68" t="str">
        <f t="shared" si="79"/>
        <v>-</v>
      </c>
      <c r="K203" s="5" t="str">
        <f t="shared" si="73"/>
        <v>-</v>
      </c>
      <c r="L203" s="5" t="str">
        <f t="shared" si="12"/>
        <v>-</v>
      </c>
      <c r="M203" s="5" t="str">
        <f t="shared" si="80"/>
        <v>-</v>
      </c>
      <c r="N203" s="5" t="str">
        <f t="shared" si="81"/>
        <v>-</v>
      </c>
      <c r="O203" s="2"/>
      <c r="P203" s="5">
        <f t="shared" si="15"/>
        <v>0</v>
      </c>
      <c r="Q203" s="140">
        <v>178.0</v>
      </c>
      <c r="R203" s="141" t="s">
        <v>211</v>
      </c>
      <c r="S203" s="132"/>
      <c r="T203" s="141">
        <v>6001178.0</v>
      </c>
      <c r="U203" s="141">
        <v>4.0</v>
      </c>
      <c r="V203" s="141">
        <v>28.0</v>
      </c>
      <c r="W203" s="142" t="s">
        <v>199</v>
      </c>
      <c r="X203" s="132"/>
      <c r="Y203" s="141" t="s">
        <v>200</v>
      </c>
      <c r="Z203" s="143"/>
      <c r="AA203" s="5" t="str">
        <f t="shared" si="6"/>
        <v>#N/A</v>
      </c>
      <c r="AC203" s="3">
        <v>187.0</v>
      </c>
      <c r="AE203" s="5" t="str">
        <f t="shared" si="16"/>
        <v>-</v>
      </c>
      <c r="AF203" s="70" t="str">
        <f t="shared" si="27"/>
        <v>-</v>
      </c>
      <c r="AG203" s="68" t="str">
        <f t="shared" si="28"/>
        <v>-</v>
      </c>
      <c r="AH203" s="5" t="str">
        <f t="shared" si="29"/>
        <v>-</v>
      </c>
      <c r="AI203" s="5" t="str">
        <f t="shared" si="30"/>
        <v>-</v>
      </c>
      <c r="AJ203" s="5" t="str">
        <f t="shared" si="31"/>
        <v>-</v>
      </c>
    </row>
    <row r="204">
      <c r="A204" s="65">
        <v>31.0</v>
      </c>
      <c r="B204" s="5">
        <f t="shared" ref="B204:B208" si="86">IFERROR(INDEX(F$17:P$595,MATCH(TRUE,EXACT(C204,J$17:J$595),0),3),0)</f>
        <v>0</v>
      </c>
      <c r="C204" s="145" t="s">
        <v>229</v>
      </c>
      <c r="D204" s="146"/>
      <c r="E204" s="5">
        <f t="shared" ref="E204:E208" si="87">INDEX(Q$16:Z$395,MATCH(TRUE,EXACT(C204,R$16:R$395),0),5)</f>
        <v>2</v>
      </c>
      <c r="F204" s="2">
        <v>188.0</v>
      </c>
      <c r="G204" s="67"/>
      <c r="H204" s="5"/>
      <c r="I204" s="9" t="str">
        <f t="shared" si="9"/>
        <v>-</v>
      </c>
      <c r="J204" s="68" t="str">
        <f t="shared" si="79"/>
        <v>-</v>
      </c>
      <c r="K204" s="5" t="str">
        <f t="shared" si="73"/>
        <v>-</v>
      </c>
      <c r="L204" s="5" t="str">
        <f t="shared" si="12"/>
        <v>-</v>
      </c>
      <c r="M204" s="5" t="str">
        <f t="shared" si="80"/>
        <v>-</v>
      </c>
      <c r="N204" s="5" t="str">
        <f t="shared" si="81"/>
        <v>-</v>
      </c>
      <c r="O204" s="2"/>
      <c r="P204" s="5">
        <f t="shared" si="15"/>
        <v>0</v>
      </c>
      <c r="Q204" s="140">
        <v>179.0</v>
      </c>
      <c r="R204" s="141" t="s">
        <v>212</v>
      </c>
      <c r="S204" s="132"/>
      <c r="T204" s="141">
        <v>6001179.0</v>
      </c>
      <c r="U204" s="141">
        <v>2.0</v>
      </c>
      <c r="V204" s="141">
        <v>28.0</v>
      </c>
      <c r="W204" s="142" t="s">
        <v>199</v>
      </c>
      <c r="X204" s="132"/>
      <c r="Y204" s="141" t="s">
        <v>200</v>
      </c>
      <c r="Z204" s="143"/>
      <c r="AA204" s="5" t="str">
        <f t="shared" si="6"/>
        <v>#N/A</v>
      </c>
      <c r="AC204" s="3">
        <v>188.0</v>
      </c>
      <c r="AE204" s="5" t="str">
        <f t="shared" si="16"/>
        <v>-</v>
      </c>
      <c r="AF204" s="70" t="str">
        <f t="shared" si="27"/>
        <v>-</v>
      </c>
      <c r="AG204" s="68" t="str">
        <f t="shared" si="28"/>
        <v>-</v>
      </c>
      <c r="AH204" s="5" t="str">
        <f t="shared" si="29"/>
        <v>-</v>
      </c>
      <c r="AI204" s="5" t="str">
        <f t="shared" si="30"/>
        <v>-</v>
      </c>
      <c r="AJ204" s="5" t="str">
        <f t="shared" si="31"/>
        <v>-</v>
      </c>
    </row>
    <row r="205">
      <c r="B205" s="5">
        <f t="shared" si="86"/>
        <v>2</v>
      </c>
      <c r="C205" s="145" t="s">
        <v>230</v>
      </c>
      <c r="D205" s="146"/>
      <c r="E205" s="5">
        <f t="shared" si="87"/>
        <v>2</v>
      </c>
      <c r="F205" s="2">
        <v>189.0</v>
      </c>
      <c r="G205" s="67"/>
      <c r="H205" s="5"/>
      <c r="I205" s="9" t="str">
        <f t="shared" si="9"/>
        <v>-</v>
      </c>
      <c r="J205" s="68" t="str">
        <f t="shared" si="79"/>
        <v>-</v>
      </c>
      <c r="K205" s="5" t="str">
        <f t="shared" si="73"/>
        <v>-</v>
      </c>
      <c r="L205" s="5" t="str">
        <f t="shared" si="12"/>
        <v>-</v>
      </c>
      <c r="M205" s="5" t="str">
        <f t="shared" si="80"/>
        <v>-</v>
      </c>
      <c r="N205" s="5" t="str">
        <f t="shared" si="81"/>
        <v>-</v>
      </c>
      <c r="O205" s="2"/>
      <c r="P205" s="5">
        <f t="shared" si="15"/>
        <v>0</v>
      </c>
      <c r="Q205" s="140">
        <v>180.0</v>
      </c>
      <c r="R205" s="141" t="s">
        <v>213</v>
      </c>
      <c r="S205" s="132"/>
      <c r="T205" s="141">
        <v>6001180.0</v>
      </c>
      <c r="U205" s="141">
        <v>2.0</v>
      </c>
      <c r="V205" s="141">
        <v>28.0</v>
      </c>
      <c r="W205" s="142" t="s">
        <v>199</v>
      </c>
      <c r="X205" s="132"/>
      <c r="Y205" s="141" t="s">
        <v>200</v>
      </c>
      <c r="Z205" s="143"/>
      <c r="AA205" s="5" t="str">
        <f t="shared" si="6"/>
        <v>#N/A</v>
      </c>
      <c r="AC205" s="3">
        <v>189.0</v>
      </c>
      <c r="AE205" s="5" t="str">
        <f t="shared" si="16"/>
        <v>-</v>
      </c>
      <c r="AF205" s="70" t="str">
        <f t="shared" si="27"/>
        <v>-</v>
      </c>
      <c r="AG205" s="68" t="str">
        <f t="shared" si="28"/>
        <v>-</v>
      </c>
      <c r="AH205" s="5" t="str">
        <f t="shared" si="29"/>
        <v>-</v>
      </c>
      <c r="AI205" s="5" t="str">
        <f t="shared" si="30"/>
        <v>-</v>
      </c>
      <c r="AJ205" s="5" t="str">
        <f t="shared" si="31"/>
        <v>-</v>
      </c>
    </row>
    <row r="206">
      <c r="B206" s="5">
        <f t="shared" si="86"/>
        <v>2</v>
      </c>
      <c r="C206" s="145" t="s">
        <v>231</v>
      </c>
      <c r="D206" s="146"/>
      <c r="E206" s="5">
        <f t="shared" si="87"/>
        <v>2</v>
      </c>
      <c r="F206" s="2">
        <v>190.0</v>
      </c>
      <c r="G206" s="67"/>
      <c r="H206" s="5"/>
      <c r="I206" s="9" t="str">
        <f t="shared" si="9"/>
        <v>-</v>
      </c>
      <c r="J206" s="68" t="str">
        <f t="shared" si="79"/>
        <v>-</v>
      </c>
      <c r="K206" s="5" t="str">
        <f t="shared" si="73"/>
        <v>-</v>
      </c>
      <c r="L206" s="5" t="str">
        <f t="shared" si="12"/>
        <v>-</v>
      </c>
      <c r="M206" s="5" t="str">
        <f t="shared" si="80"/>
        <v>-</v>
      </c>
      <c r="N206" s="5" t="str">
        <f t="shared" si="81"/>
        <v>-</v>
      </c>
      <c r="O206" s="2"/>
      <c r="P206" s="5">
        <f t="shared" si="15"/>
        <v>0</v>
      </c>
      <c r="Q206" s="140">
        <v>181.0</v>
      </c>
      <c r="R206" s="141" t="s">
        <v>215</v>
      </c>
      <c r="S206" s="132"/>
      <c r="T206" s="141">
        <v>6001181.0</v>
      </c>
      <c r="U206" s="141">
        <v>1.0</v>
      </c>
      <c r="V206" s="141">
        <v>28.0</v>
      </c>
      <c r="W206" s="142" t="s">
        <v>199</v>
      </c>
      <c r="X206" s="132"/>
      <c r="Y206" s="141" t="s">
        <v>200</v>
      </c>
      <c r="Z206" s="143"/>
      <c r="AA206" s="5" t="str">
        <f t="shared" si="6"/>
        <v>#N/A</v>
      </c>
      <c r="AC206" s="3">
        <v>190.0</v>
      </c>
      <c r="AE206" s="5" t="str">
        <f t="shared" si="16"/>
        <v>-</v>
      </c>
      <c r="AF206" s="70" t="str">
        <f t="shared" si="27"/>
        <v>-</v>
      </c>
      <c r="AG206" s="68" t="str">
        <f t="shared" si="28"/>
        <v>-</v>
      </c>
      <c r="AH206" s="5" t="str">
        <f t="shared" si="29"/>
        <v>-</v>
      </c>
      <c r="AI206" s="5" t="str">
        <f t="shared" si="30"/>
        <v>-</v>
      </c>
      <c r="AJ206" s="5" t="str">
        <f t="shared" si="31"/>
        <v>-</v>
      </c>
    </row>
    <row r="207">
      <c r="B207" s="5">
        <f t="shared" si="86"/>
        <v>1</v>
      </c>
      <c r="C207" s="145" t="s">
        <v>232</v>
      </c>
      <c r="D207" s="146"/>
      <c r="E207" s="5">
        <f t="shared" si="87"/>
        <v>2</v>
      </c>
      <c r="F207" s="2">
        <v>191.0</v>
      </c>
      <c r="G207" s="67"/>
      <c r="H207" s="5"/>
      <c r="I207" s="9" t="str">
        <f t="shared" si="9"/>
        <v>-</v>
      </c>
      <c r="J207" s="68" t="str">
        <f t="shared" si="79"/>
        <v>-</v>
      </c>
      <c r="K207" s="5" t="str">
        <f t="shared" si="73"/>
        <v>-</v>
      </c>
      <c r="L207" s="5" t="str">
        <f t="shared" si="12"/>
        <v>-</v>
      </c>
      <c r="M207" s="5" t="str">
        <f t="shared" si="80"/>
        <v>-</v>
      </c>
      <c r="N207" s="5" t="str">
        <f t="shared" si="81"/>
        <v>-</v>
      </c>
      <c r="O207" s="2"/>
      <c r="P207" s="5">
        <f t="shared" si="15"/>
        <v>0</v>
      </c>
      <c r="Q207" s="140">
        <v>182.0</v>
      </c>
      <c r="R207" s="141" t="s">
        <v>216</v>
      </c>
      <c r="S207" s="132"/>
      <c r="T207" s="141">
        <v>6001182.0</v>
      </c>
      <c r="U207" s="141">
        <v>1.0</v>
      </c>
      <c r="V207" s="141">
        <v>28.0</v>
      </c>
      <c r="W207" s="142" t="s">
        <v>199</v>
      </c>
      <c r="X207" s="132"/>
      <c r="Y207" s="141" t="s">
        <v>200</v>
      </c>
      <c r="Z207" s="143"/>
      <c r="AA207" s="5" t="str">
        <f t="shared" si="6"/>
        <v>#N/A</v>
      </c>
      <c r="AC207" s="3">
        <v>191.0</v>
      </c>
      <c r="AE207" s="5" t="str">
        <f t="shared" si="16"/>
        <v>-</v>
      </c>
      <c r="AF207" s="70" t="str">
        <f t="shared" si="27"/>
        <v>-</v>
      </c>
      <c r="AG207" s="68" t="str">
        <f t="shared" si="28"/>
        <v>-</v>
      </c>
      <c r="AH207" s="5" t="str">
        <f t="shared" si="29"/>
        <v>-</v>
      </c>
      <c r="AI207" s="5" t="str">
        <f t="shared" si="30"/>
        <v>-</v>
      </c>
      <c r="AJ207" s="5" t="str">
        <f t="shared" si="31"/>
        <v>-</v>
      </c>
    </row>
    <row r="208">
      <c r="B208" s="5">
        <f t="shared" si="86"/>
        <v>2</v>
      </c>
      <c r="C208" s="145" t="s">
        <v>233</v>
      </c>
      <c r="D208" s="146"/>
      <c r="E208" s="5">
        <f t="shared" si="87"/>
        <v>2</v>
      </c>
      <c r="F208" s="2">
        <v>192.0</v>
      </c>
      <c r="G208" s="67"/>
      <c r="H208" s="5"/>
      <c r="I208" s="9" t="str">
        <f t="shared" si="9"/>
        <v>-</v>
      </c>
      <c r="J208" s="68" t="str">
        <f t="shared" si="79"/>
        <v>-</v>
      </c>
      <c r="K208" s="5" t="str">
        <f t="shared" si="73"/>
        <v>-</v>
      </c>
      <c r="L208" s="5" t="str">
        <f t="shared" si="12"/>
        <v>-</v>
      </c>
      <c r="M208" s="5" t="str">
        <f t="shared" si="80"/>
        <v>-</v>
      </c>
      <c r="N208" s="5" t="str">
        <f t="shared" si="81"/>
        <v>-</v>
      </c>
      <c r="O208" s="2"/>
      <c r="P208" s="5">
        <f t="shared" si="15"/>
        <v>0</v>
      </c>
      <c r="Q208" s="78"/>
      <c r="R208" s="78"/>
      <c r="S208" s="78"/>
      <c r="T208" s="78"/>
      <c r="U208" s="78">
        <f>SUM(U203:U207)</f>
        <v>10</v>
      </c>
      <c r="V208" s="78"/>
      <c r="W208" s="78"/>
      <c r="X208" s="78"/>
      <c r="Y208" s="78"/>
      <c r="Z208" s="78"/>
      <c r="AA208" s="5" t="str">
        <f t="shared" si="6"/>
        <v>-</v>
      </c>
      <c r="AC208" s="3">
        <v>192.0</v>
      </c>
      <c r="AE208" s="5" t="str">
        <f t="shared" si="16"/>
        <v>-</v>
      </c>
      <c r="AF208" s="70" t="str">
        <f t="shared" si="27"/>
        <v>-</v>
      </c>
      <c r="AG208" s="68" t="str">
        <f t="shared" si="28"/>
        <v>-</v>
      </c>
      <c r="AH208" s="5" t="str">
        <f t="shared" si="29"/>
        <v>-</v>
      </c>
      <c r="AI208" s="5" t="str">
        <f t="shared" si="30"/>
        <v>-</v>
      </c>
      <c r="AJ208" s="5" t="str">
        <f t="shared" si="31"/>
        <v>-</v>
      </c>
    </row>
    <row r="209">
      <c r="A209" s="5"/>
      <c r="B209" s="148">
        <f>SUM(B204:B208)</f>
        <v>7</v>
      </c>
      <c r="C209" s="9"/>
      <c r="E209" s="5"/>
      <c r="F209" s="2">
        <v>193.0</v>
      </c>
      <c r="G209" s="67"/>
      <c r="H209" s="5"/>
      <c r="I209" s="9" t="str">
        <f t="shared" si="9"/>
        <v>-</v>
      </c>
      <c r="J209" s="68" t="str">
        <f t="shared" si="79"/>
        <v>-</v>
      </c>
      <c r="K209" s="5" t="str">
        <f t="shared" si="73"/>
        <v>-</v>
      </c>
      <c r="L209" s="5" t="str">
        <f t="shared" si="12"/>
        <v>-</v>
      </c>
      <c r="M209" s="5" t="str">
        <f t="shared" si="80"/>
        <v>-</v>
      </c>
      <c r="N209" s="5" t="str">
        <f t="shared" si="81"/>
        <v>-</v>
      </c>
      <c r="O209" s="2"/>
      <c r="P209" s="5">
        <f t="shared" si="15"/>
        <v>0</v>
      </c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5" t="str">
        <f t="shared" si="6"/>
        <v>-</v>
      </c>
      <c r="AC209" s="3">
        <v>193.0</v>
      </c>
      <c r="AE209" s="5" t="str">
        <f t="shared" si="16"/>
        <v>-</v>
      </c>
      <c r="AF209" s="70" t="str">
        <f t="shared" si="27"/>
        <v>-</v>
      </c>
      <c r="AG209" s="68" t="str">
        <f t="shared" si="28"/>
        <v>-</v>
      </c>
      <c r="AH209" s="5" t="str">
        <f t="shared" si="29"/>
        <v>-</v>
      </c>
      <c r="AI209" s="5" t="str">
        <f t="shared" si="30"/>
        <v>-</v>
      </c>
      <c r="AJ209" s="5" t="str">
        <f t="shared" si="31"/>
        <v>-</v>
      </c>
    </row>
    <row r="210">
      <c r="A210" s="5"/>
      <c r="B210" s="5"/>
      <c r="C210" s="9"/>
      <c r="E210" s="5"/>
      <c r="F210" s="2">
        <v>194.0</v>
      </c>
      <c r="G210" s="67"/>
      <c r="H210" s="5"/>
      <c r="I210" s="9" t="str">
        <f t="shared" si="9"/>
        <v>-</v>
      </c>
      <c r="J210" s="68" t="str">
        <f t="shared" si="79"/>
        <v>-</v>
      </c>
      <c r="K210" s="5" t="str">
        <f t="shared" si="73"/>
        <v>-</v>
      </c>
      <c r="L210" s="5" t="str">
        <f t="shared" si="12"/>
        <v>-</v>
      </c>
      <c r="M210" s="5" t="str">
        <f t="shared" si="80"/>
        <v>-</v>
      </c>
      <c r="N210" s="5" t="str">
        <f t="shared" si="81"/>
        <v>-</v>
      </c>
      <c r="O210" s="2"/>
      <c r="P210" s="5">
        <f t="shared" si="15"/>
        <v>0</v>
      </c>
      <c r="Q210" s="83"/>
      <c r="R210" s="83"/>
      <c r="S210" s="82"/>
      <c r="T210" s="82"/>
      <c r="U210" s="83"/>
      <c r="V210" s="82"/>
      <c r="W210" s="82"/>
      <c r="X210" s="82"/>
      <c r="Y210" s="82"/>
      <c r="Z210" s="82"/>
      <c r="AA210" s="5" t="str">
        <f t="shared" si="6"/>
        <v>-</v>
      </c>
      <c r="AC210" s="3">
        <v>194.0</v>
      </c>
      <c r="AE210" s="5" t="str">
        <f t="shared" si="16"/>
        <v>-</v>
      </c>
      <c r="AF210" s="70" t="str">
        <f t="shared" si="27"/>
        <v>-</v>
      </c>
      <c r="AG210" s="68" t="str">
        <f t="shared" si="28"/>
        <v>-</v>
      </c>
      <c r="AH210" s="5" t="str">
        <f t="shared" si="29"/>
        <v>-</v>
      </c>
      <c r="AI210" s="5" t="str">
        <f t="shared" si="30"/>
        <v>-</v>
      </c>
      <c r="AJ210" s="5" t="str">
        <f t="shared" si="31"/>
        <v>-</v>
      </c>
    </row>
    <row r="211">
      <c r="A211" s="3">
        <v>32.0</v>
      </c>
      <c r="B211" s="5">
        <f t="shared" ref="B211:B212" si="88">IFERROR(INDEX(F$17:P$595,MATCH(TRUE,EXACT(C211,J$17:J$595),0),3),0)</f>
        <v>5</v>
      </c>
      <c r="C211" s="131" t="s">
        <v>234</v>
      </c>
      <c r="D211" s="132"/>
      <c r="E211" s="5">
        <f t="shared" ref="E211:E212" si="89">INDEX(Q$16:Z$395,MATCH(TRUE,EXACT(C211,R$16:R$395),0),5)</f>
        <v>5</v>
      </c>
      <c r="F211" s="2">
        <v>195.0</v>
      </c>
      <c r="G211" s="67"/>
      <c r="H211" s="5"/>
      <c r="I211" s="9" t="str">
        <f t="shared" si="9"/>
        <v>-</v>
      </c>
      <c r="J211" s="68" t="str">
        <f t="shared" si="79"/>
        <v>-</v>
      </c>
      <c r="K211" s="5" t="str">
        <f t="shared" si="73"/>
        <v>-</v>
      </c>
      <c r="L211" s="5" t="str">
        <f t="shared" si="12"/>
        <v>-</v>
      </c>
      <c r="M211" s="5" t="str">
        <f t="shared" si="80"/>
        <v>-</v>
      </c>
      <c r="N211" s="5" t="str">
        <f t="shared" si="81"/>
        <v>-</v>
      </c>
      <c r="O211" s="2"/>
      <c r="P211" s="5">
        <f t="shared" si="15"/>
        <v>0</v>
      </c>
      <c r="Q211" s="149">
        <v>164.0</v>
      </c>
      <c r="R211" s="150" t="s">
        <v>219</v>
      </c>
      <c r="S211" s="146"/>
      <c r="T211" s="150">
        <v>5001158.0</v>
      </c>
      <c r="U211" s="150">
        <v>2.0</v>
      </c>
      <c r="V211" s="150">
        <v>29.0</v>
      </c>
      <c r="W211" s="151" t="s">
        <v>167</v>
      </c>
      <c r="X211" s="146"/>
      <c r="Y211" s="150" t="s">
        <v>235</v>
      </c>
      <c r="Z211" s="152"/>
      <c r="AA211" s="5" t="str">
        <f t="shared" si="6"/>
        <v>#N/A</v>
      </c>
      <c r="AC211" s="3">
        <v>195.0</v>
      </c>
      <c r="AE211" s="5" t="str">
        <f t="shared" si="16"/>
        <v>-</v>
      </c>
      <c r="AF211" s="70" t="str">
        <f t="shared" si="27"/>
        <v>-</v>
      </c>
      <c r="AG211" s="68" t="str">
        <f t="shared" si="28"/>
        <v>-</v>
      </c>
      <c r="AH211" s="5" t="str">
        <f t="shared" si="29"/>
        <v>-</v>
      </c>
      <c r="AI211" s="5" t="str">
        <f t="shared" si="30"/>
        <v>-</v>
      </c>
      <c r="AJ211" s="5" t="str">
        <f t="shared" si="31"/>
        <v>-</v>
      </c>
    </row>
    <row r="212">
      <c r="A212" s="5"/>
      <c r="B212" s="5">
        <f t="shared" si="88"/>
        <v>5</v>
      </c>
      <c r="C212" s="131" t="s">
        <v>236</v>
      </c>
      <c r="D212" s="132"/>
      <c r="E212" s="5">
        <f t="shared" si="89"/>
        <v>5</v>
      </c>
      <c r="F212" s="2">
        <v>196.0</v>
      </c>
      <c r="G212" s="67"/>
      <c r="H212" s="5"/>
      <c r="I212" s="9" t="str">
        <f t="shared" si="9"/>
        <v>-</v>
      </c>
      <c r="J212" s="68" t="str">
        <f t="shared" si="79"/>
        <v>-</v>
      </c>
      <c r="K212" s="5" t="str">
        <f t="shared" si="73"/>
        <v>-</v>
      </c>
      <c r="L212" s="5" t="str">
        <f t="shared" si="12"/>
        <v>-</v>
      </c>
      <c r="M212" s="5" t="str">
        <f t="shared" si="80"/>
        <v>-</v>
      </c>
      <c r="N212" s="5" t="str">
        <f t="shared" si="81"/>
        <v>-</v>
      </c>
      <c r="O212" s="2"/>
      <c r="P212" s="5">
        <f t="shared" si="15"/>
        <v>0</v>
      </c>
      <c r="Q212" s="149">
        <v>165.0</v>
      </c>
      <c r="R212" s="150" t="s">
        <v>220</v>
      </c>
      <c r="S212" s="146"/>
      <c r="T212" s="150">
        <v>5001159.0</v>
      </c>
      <c r="U212" s="150">
        <v>2.0</v>
      </c>
      <c r="V212" s="150">
        <v>29.0</v>
      </c>
      <c r="W212" s="151" t="s">
        <v>167</v>
      </c>
      <c r="X212" s="146"/>
      <c r="Y212" s="150" t="s">
        <v>235</v>
      </c>
      <c r="Z212" s="152"/>
      <c r="AA212" s="5" t="str">
        <f t="shared" si="6"/>
        <v>#N/A</v>
      </c>
      <c r="AC212" s="3">
        <v>196.0</v>
      </c>
      <c r="AE212" s="5" t="str">
        <f t="shared" si="16"/>
        <v>-</v>
      </c>
      <c r="AF212" s="70" t="str">
        <f t="shared" si="27"/>
        <v>-</v>
      </c>
      <c r="AG212" s="68" t="str">
        <f t="shared" si="28"/>
        <v>-</v>
      </c>
      <c r="AH212" s="5" t="str">
        <f t="shared" si="29"/>
        <v>-</v>
      </c>
      <c r="AI212" s="5" t="str">
        <f t="shared" si="30"/>
        <v>-</v>
      </c>
      <c r="AJ212" s="5" t="str">
        <f t="shared" si="31"/>
        <v>-</v>
      </c>
    </row>
    <row r="213">
      <c r="A213" s="5"/>
      <c r="B213" s="139">
        <f>SUM(B211:B212)</f>
        <v>10</v>
      </c>
      <c r="C213" s="9"/>
      <c r="E213" s="5"/>
      <c r="F213" s="2">
        <v>197.0</v>
      </c>
      <c r="G213" s="67"/>
      <c r="H213" s="5"/>
      <c r="I213" s="9" t="str">
        <f t="shared" si="9"/>
        <v>-</v>
      </c>
      <c r="J213" s="68" t="str">
        <f t="shared" si="79"/>
        <v>-</v>
      </c>
      <c r="K213" s="5" t="str">
        <f t="shared" si="73"/>
        <v>-</v>
      </c>
      <c r="L213" s="5" t="str">
        <f t="shared" si="12"/>
        <v>-</v>
      </c>
      <c r="M213" s="5" t="str">
        <f t="shared" si="80"/>
        <v>-</v>
      </c>
      <c r="N213" s="5" t="str">
        <f t="shared" si="81"/>
        <v>-</v>
      </c>
      <c r="O213" s="2"/>
      <c r="P213" s="5">
        <f t="shared" si="15"/>
        <v>0</v>
      </c>
      <c r="Q213" s="149">
        <v>166.0</v>
      </c>
      <c r="R213" s="150" t="s">
        <v>221</v>
      </c>
      <c r="S213" s="146"/>
      <c r="T213" s="150">
        <v>5001160.0</v>
      </c>
      <c r="U213" s="150">
        <v>2.0</v>
      </c>
      <c r="V213" s="150">
        <v>29.0</v>
      </c>
      <c r="W213" s="151" t="s">
        <v>167</v>
      </c>
      <c r="X213" s="146"/>
      <c r="Y213" s="150" t="s">
        <v>235</v>
      </c>
      <c r="Z213" s="152"/>
      <c r="AA213" s="5" t="str">
        <f t="shared" si="6"/>
        <v>#N/A</v>
      </c>
      <c r="AC213" s="3">
        <v>197.0</v>
      </c>
      <c r="AE213" s="5" t="str">
        <f t="shared" si="16"/>
        <v>-</v>
      </c>
      <c r="AF213" s="70" t="str">
        <f t="shared" si="27"/>
        <v>-</v>
      </c>
      <c r="AG213" s="68" t="str">
        <f t="shared" si="28"/>
        <v>-</v>
      </c>
      <c r="AH213" s="5" t="str">
        <f t="shared" si="29"/>
        <v>-</v>
      </c>
      <c r="AI213" s="5" t="str">
        <f t="shared" si="30"/>
        <v>-</v>
      </c>
      <c r="AJ213" s="5" t="str">
        <f t="shared" si="31"/>
        <v>-</v>
      </c>
    </row>
    <row r="214">
      <c r="A214" s="5"/>
      <c r="B214" s="5"/>
      <c r="C214" s="9"/>
      <c r="E214" s="5"/>
      <c r="F214" s="2">
        <v>198.0</v>
      </c>
      <c r="G214" s="67"/>
      <c r="H214" s="5"/>
      <c r="I214" s="9" t="str">
        <f t="shared" si="9"/>
        <v>-</v>
      </c>
      <c r="J214" s="68" t="str">
        <f t="shared" si="79"/>
        <v>-</v>
      </c>
      <c r="K214" s="5" t="str">
        <f t="shared" si="73"/>
        <v>-</v>
      </c>
      <c r="L214" s="5" t="str">
        <f t="shared" si="12"/>
        <v>-</v>
      </c>
      <c r="M214" s="5" t="str">
        <f t="shared" si="80"/>
        <v>-</v>
      </c>
      <c r="N214" s="5" t="str">
        <f t="shared" si="81"/>
        <v>-</v>
      </c>
      <c r="O214" s="2"/>
      <c r="P214" s="5">
        <f t="shared" si="15"/>
        <v>0</v>
      </c>
      <c r="Q214" s="149">
        <v>167.0</v>
      </c>
      <c r="R214" s="150" t="s">
        <v>222</v>
      </c>
      <c r="S214" s="146"/>
      <c r="T214" s="150">
        <v>5001161.0</v>
      </c>
      <c r="U214" s="150">
        <v>2.0</v>
      </c>
      <c r="V214" s="150">
        <v>29.0</v>
      </c>
      <c r="W214" s="151" t="s">
        <v>167</v>
      </c>
      <c r="X214" s="146"/>
      <c r="Y214" s="150" t="s">
        <v>235</v>
      </c>
      <c r="Z214" s="152"/>
      <c r="AA214" s="5" t="str">
        <f t="shared" si="6"/>
        <v>#N/A</v>
      </c>
      <c r="AC214" s="3">
        <v>198.0</v>
      </c>
      <c r="AE214" s="5" t="str">
        <f t="shared" si="16"/>
        <v>-</v>
      </c>
      <c r="AF214" s="70" t="str">
        <f t="shared" si="27"/>
        <v>-</v>
      </c>
      <c r="AG214" s="68" t="str">
        <f t="shared" si="28"/>
        <v>-</v>
      </c>
      <c r="AH214" s="5" t="str">
        <f t="shared" si="29"/>
        <v>-</v>
      </c>
      <c r="AI214" s="5" t="str">
        <f t="shared" si="30"/>
        <v>-</v>
      </c>
      <c r="AJ214" s="5" t="str">
        <f t="shared" si="31"/>
        <v>-</v>
      </c>
    </row>
    <row r="215">
      <c r="A215" s="65">
        <v>33.0</v>
      </c>
      <c r="B215" s="5">
        <f t="shared" ref="B215:B220" si="90">IFERROR(INDEX(F$17:P$595,MATCH(TRUE,EXACT(C215,J$17:J$595),0),3),0)</f>
        <v>1</v>
      </c>
      <c r="C215" s="131" t="s">
        <v>237</v>
      </c>
      <c r="D215" s="132"/>
      <c r="E215" s="5">
        <f t="shared" ref="E215:E220" si="91">INDEX(Q$16:Z$395,MATCH(TRUE,EXACT(C215,R$16:R$395),0),5)</f>
        <v>1</v>
      </c>
      <c r="F215" s="2">
        <v>199.0</v>
      </c>
      <c r="G215" s="67"/>
      <c r="H215" s="3"/>
      <c r="I215" s="9" t="str">
        <f t="shared" si="9"/>
        <v>-</v>
      </c>
      <c r="J215" s="68" t="str">
        <f t="shared" si="79"/>
        <v>-</v>
      </c>
      <c r="K215" s="5" t="str">
        <f t="shared" si="73"/>
        <v>-</v>
      </c>
      <c r="L215" s="5" t="str">
        <f t="shared" si="12"/>
        <v>-</v>
      </c>
      <c r="M215" s="5" t="str">
        <f t="shared" si="80"/>
        <v>-</v>
      </c>
      <c r="N215" s="5" t="str">
        <f t="shared" si="81"/>
        <v>-</v>
      </c>
      <c r="O215" s="2"/>
      <c r="P215" s="5">
        <f t="shared" si="15"/>
        <v>0</v>
      </c>
      <c r="Q215" s="149">
        <v>168.0</v>
      </c>
      <c r="R215" s="150" t="s">
        <v>223</v>
      </c>
      <c r="S215" s="146"/>
      <c r="T215" s="150">
        <v>5001162.0</v>
      </c>
      <c r="U215" s="150">
        <v>2.0</v>
      </c>
      <c r="V215" s="150">
        <v>29.0</v>
      </c>
      <c r="W215" s="151" t="s">
        <v>167</v>
      </c>
      <c r="X215" s="146"/>
      <c r="Y215" s="150" t="s">
        <v>235</v>
      </c>
      <c r="Z215" s="152"/>
      <c r="AA215" s="5">
        <f t="shared" si="6"/>
        <v>1</v>
      </c>
      <c r="AC215" s="3">
        <v>199.0</v>
      </c>
      <c r="AE215" s="5" t="str">
        <f t="shared" si="16"/>
        <v>-</v>
      </c>
      <c r="AF215" s="70" t="str">
        <f t="shared" si="27"/>
        <v>-</v>
      </c>
      <c r="AG215" s="68" t="str">
        <f t="shared" si="28"/>
        <v>-</v>
      </c>
      <c r="AH215" s="5" t="str">
        <f t="shared" si="29"/>
        <v>-</v>
      </c>
      <c r="AI215" s="5" t="str">
        <f t="shared" si="30"/>
        <v>-</v>
      </c>
      <c r="AJ215" s="5" t="str">
        <f t="shared" si="31"/>
        <v>-</v>
      </c>
    </row>
    <row r="216">
      <c r="B216" s="5">
        <f t="shared" si="90"/>
        <v>1</v>
      </c>
      <c r="C216" s="131" t="s">
        <v>238</v>
      </c>
      <c r="D216" s="132"/>
      <c r="E216" s="5">
        <f t="shared" si="91"/>
        <v>1</v>
      </c>
      <c r="F216" s="2">
        <v>200.0</v>
      </c>
      <c r="G216" s="67">
        <v>6001184.0</v>
      </c>
      <c r="H216" s="3">
        <v>4.0</v>
      </c>
      <c r="I216" s="9" t="str">
        <f t="shared" si="9"/>
        <v>ABSEN VALID</v>
      </c>
      <c r="J216" s="68" t="str">
        <f t="shared" si="79"/>
        <v>Tjung Jie Nyin</v>
      </c>
      <c r="K216" s="5" t="str">
        <f t="shared" si="73"/>
        <v/>
      </c>
      <c r="L216" s="5" t="str">
        <f t="shared" si="12"/>
        <v>Pink</v>
      </c>
      <c r="M216" s="5">
        <f t="shared" si="80"/>
        <v>23</v>
      </c>
      <c r="N216" s="5">
        <f t="shared" si="81"/>
        <v>4</v>
      </c>
      <c r="O216" s="2">
        <v>1.1111244E7</v>
      </c>
      <c r="P216" s="5">
        <f t="shared" si="15"/>
        <v>0</v>
      </c>
      <c r="Q216" s="78"/>
      <c r="R216" s="78"/>
      <c r="S216" s="78"/>
      <c r="T216" s="78"/>
      <c r="U216" s="78">
        <f>SUM(U211:U215)</f>
        <v>10</v>
      </c>
      <c r="V216" s="78"/>
      <c r="W216" s="78"/>
      <c r="X216" s="78"/>
      <c r="Y216" s="78"/>
      <c r="Z216" s="78"/>
      <c r="AA216" s="5" t="str">
        <f t="shared" si="6"/>
        <v>-</v>
      </c>
      <c r="AC216" s="3">
        <v>200.0</v>
      </c>
      <c r="AE216" s="5" t="str">
        <f t="shared" si="16"/>
        <v>-</v>
      </c>
      <c r="AF216" s="70" t="str">
        <f t="shared" si="27"/>
        <v>-</v>
      </c>
      <c r="AG216" s="68" t="str">
        <f t="shared" si="28"/>
        <v>-</v>
      </c>
      <c r="AH216" s="5" t="str">
        <f t="shared" si="29"/>
        <v>-</v>
      </c>
      <c r="AI216" s="5" t="str">
        <f t="shared" si="30"/>
        <v>-</v>
      </c>
      <c r="AJ216" s="5" t="str">
        <f t="shared" si="31"/>
        <v>-</v>
      </c>
    </row>
    <row r="217">
      <c r="B217" s="5">
        <f t="shared" si="90"/>
        <v>2</v>
      </c>
      <c r="C217" s="131" t="s">
        <v>239</v>
      </c>
      <c r="D217" s="132"/>
      <c r="E217" s="5">
        <f t="shared" si="91"/>
        <v>2</v>
      </c>
      <c r="F217" s="2">
        <v>201.0</v>
      </c>
      <c r="G217" s="67">
        <v>1001004.0</v>
      </c>
      <c r="H217" s="3">
        <v>3.0</v>
      </c>
      <c r="I217" s="9" t="str">
        <f t="shared" si="9"/>
        <v>ABSEN VALID</v>
      </c>
      <c r="J217" s="68" t="str">
        <f t="shared" si="79"/>
        <v>蔡宜清 侄女婿合家</v>
      </c>
      <c r="K217" s="5" t="str">
        <f t="shared" si="73"/>
        <v>Acing</v>
      </c>
      <c r="L217" s="5" t="str">
        <f t="shared" si="12"/>
        <v>Kuning</v>
      </c>
      <c r="M217" s="5">
        <f t="shared" si="80"/>
        <v>62</v>
      </c>
      <c r="N217" s="5">
        <f t="shared" si="81"/>
        <v>3</v>
      </c>
      <c r="O217" s="2"/>
      <c r="P217" s="5">
        <f t="shared" si="15"/>
        <v>0</v>
      </c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5" t="str">
        <f t="shared" si="6"/>
        <v>-</v>
      </c>
      <c r="AC217" s="3">
        <v>201.0</v>
      </c>
      <c r="AE217" s="5" t="str">
        <f t="shared" si="16"/>
        <v>-</v>
      </c>
      <c r="AF217" s="70" t="str">
        <f t="shared" si="27"/>
        <v>-</v>
      </c>
      <c r="AG217" s="68" t="str">
        <f t="shared" si="28"/>
        <v>-</v>
      </c>
      <c r="AH217" s="5" t="str">
        <f t="shared" si="29"/>
        <v>-</v>
      </c>
      <c r="AI217" s="5" t="str">
        <f t="shared" si="30"/>
        <v>-</v>
      </c>
      <c r="AJ217" s="5" t="str">
        <f t="shared" si="31"/>
        <v>-</v>
      </c>
    </row>
    <row r="218">
      <c r="B218" s="5">
        <f t="shared" si="90"/>
        <v>2</v>
      </c>
      <c r="C218" s="131" t="s">
        <v>240</v>
      </c>
      <c r="D218" s="141" t="s">
        <v>241</v>
      </c>
      <c r="E218" s="5">
        <f t="shared" si="91"/>
        <v>2</v>
      </c>
      <c r="F218" s="2">
        <v>202.0</v>
      </c>
      <c r="G218" s="67">
        <v>6001178.0</v>
      </c>
      <c r="H218" s="3">
        <v>4.0</v>
      </c>
      <c r="I218" s="9" t="str">
        <f t="shared" si="9"/>
        <v>ABSEN VALID</v>
      </c>
      <c r="J218" s="68" t="str">
        <f t="shared" si="79"/>
        <v>Oey Kian liong</v>
      </c>
      <c r="K218" s="5" t="str">
        <f t="shared" si="73"/>
        <v/>
      </c>
      <c r="L218" s="5" t="str">
        <f t="shared" si="12"/>
        <v>Pink</v>
      </c>
      <c r="M218" s="5">
        <f t="shared" si="80"/>
        <v>28</v>
      </c>
      <c r="N218" s="5">
        <f t="shared" si="81"/>
        <v>4</v>
      </c>
      <c r="O218" s="2">
        <v>1.1111268E7</v>
      </c>
      <c r="P218" s="5">
        <f t="shared" si="15"/>
        <v>0</v>
      </c>
      <c r="Q218" s="83"/>
      <c r="R218" s="83"/>
      <c r="S218" s="82"/>
      <c r="T218" s="82"/>
      <c r="U218" s="83"/>
      <c r="V218" s="82"/>
      <c r="W218" s="82"/>
      <c r="X218" s="82"/>
      <c r="Y218" s="82"/>
      <c r="Z218" s="83"/>
      <c r="AA218" s="5" t="str">
        <f t="shared" si="6"/>
        <v>-</v>
      </c>
      <c r="AC218" s="3">
        <v>202.0</v>
      </c>
      <c r="AE218" s="5" t="str">
        <f t="shared" si="16"/>
        <v>-</v>
      </c>
      <c r="AF218" s="70" t="str">
        <f t="shared" si="27"/>
        <v>-</v>
      </c>
      <c r="AG218" s="68" t="str">
        <f t="shared" si="28"/>
        <v>-</v>
      </c>
      <c r="AH218" s="5" t="str">
        <f t="shared" si="29"/>
        <v>-</v>
      </c>
      <c r="AI218" s="5" t="str">
        <f t="shared" si="30"/>
        <v>-</v>
      </c>
      <c r="AJ218" s="5" t="str">
        <f t="shared" si="31"/>
        <v>-</v>
      </c>
    </row>
    <row r="219">
      <c r="B219" s="5">
        <f t="shared" si="90"/>
        <v>2</v>
      </c>
      <c r="C219" s="131" t="s">
        <v>242</v>
      </c>
      <c r="D219" s="132"/>
      <c r="E219" s="5">
        <f t="shared" si="91"/>
        <v>2</v>
      </c>
      <c r="F219" s="2">
        <v>203.0</v>
      </c>
      <c r="G219" s="67">
        <v>5001137.0</v>
      </c>
      <c r="H219" s="3">
        <v>1.0</v>
      </c>
      <c r="I219" s="9" t="str">
        <f t="shared" si="9"/>
        <v>ABSEN VALID</v>
      </c>
      <c r="J219" s="68" t="str">
        <f t="shared" si="79"/>
        <v>drg. G.A Savitri K.P</v>
      </c>
      <c r="K219" s="5" t="str">
        <f t="shared" si="73"/>
        <v/>
      </c>
      <c r="L219" s="5" t="str">
        <f t="shared" si="12"/>
        <v>Ungu</v>
      </c>
      <c r="M219" s="5">
        <f t="shared" si="80"/>
        <v>56</v>
      </c>
      <c r="N219" s="5">
        <f t="shared" si="81"/>
        <v>1</v>
      </c>
      <c r="O219" s="2">
        <v>1.1111002E7</v>
      </c>
      <c r="P219" s="5">
        <f t="shared" si="15"/>
        <v>0</v>
      </c>
      <c r="Q219" s="140">
        <v>194.0</v>
      </c>
      <c r="R219" s="141" t="s">
        <v>224</v>
      </c>
      <c r="S219" s="132"/>
      <c r="T219" s="141">
        <v>6001194.0</v>
      </c>
      <c r="U219" s="141">
        <v>2.0</v>
      </c>
      <c r="V219" s="141">
        <v>30.0</v>
      </c>
      <c r="W219" s="142" t="s">
        <v>199</v>
      </c>
      <c r="X219" s="132"/>
      <c r="Y219" s="141" t="s">
        <v>200</v>
      </c>
      <c r="Z219" s="143"/>
      <c r="AA219" s="5" t="str">
        <f t="shared" si="6"/>
        <v>#N/A</v>
      </c>
      <c r="AC219" s="3">
        <v>203.0</v>
      </c>
      <c r="AE219" s="5" t="str">
        <f t="shared" si="16"/>
        <v>-</v>
      </c>
      <c r="AF219" s="70" t="str">
        <f t="shared" si="27"/>
        <v>-</v>
      </c>
      <c r="AG219" s="68" t="str">
        <f t="shared" si="28"/>
        <v>-</v>
      </c>
      <c r="AH219" s="5" t="str">
        <f t="shared" si="29"/>
        <v>-</v>
      </c>
      <c r="AI219" s="5" t="str">
        <f t="shared" si="30"/>
        <v>-</v>
      </c>
      <c r="AJ219" s="5" t="str">
        <f t="shared" si="31"/>
        <v>-</v>
      </c>
    </row>
    <row r="220">
      <c r="B220" s="5">
        <f t="shared" si="90"/>
        <v>2</v>
      </c>
      <c r="C220" s="131" t="s">
        <v>243</v>
      </c>
      <c r="D220" s="132"/>
      <c r="E220" s="5">
        <f t="shared" si="91"/>
        <v>2</v>
      </c>
      <c r="F220" s="2">
        <v>204.0</v>
      </c>
      <c r="G220" s="67">
        <v>5001133.0</v>
      </c>
      <c r="H220" s="3">
        <v>1.0</v>
      </c>
      <c r="I220" s="9" t="str">
        <f t="shared" si="9"/>
        <v>ABSEN VALID</v>
      </c>
      <c r="J220" s="68" t="str">
        <f t="shared" si="79"/>
        <v>Yustina Marietta, S.KG</v>
      </c>
      <c r="K220" s="5" t="str">
        <f t="shared" si="73"/>
        <v/>
      </c>
      <c r="L220" s="5" t="str">
        <f t="shared" si="12"/>
        <v>Ungu</v>
      </c>
      <c r="M220" s="5">
        <f t="shared" si="80"/>
        <v>56</v>
      </c>
      <c r="N220" s="5">
        <f t="shared" si="81"/>
        <v>1</v>
      </c>
      <c r="O220" s="2">
        <v>1.1111269E7</v>
      </c>
      <c r="P220" s="5">
        <f t="shared" si="15"/>
        <v>0</v>
      </c>
      <c r="Q220" s="140">
        <v>195.0</v>
      </c>
      <c r="R220" s="141" t="s">
        <v>225</v>
      </c>
      <c r="S220" s="132"/>
      <c r="T220" s="141">
        <v>6001195.0</v>
      </c>
      <c r="U220" s="141">
        <v>2.0</v>
      </c>
      <c r="V220" s="141">
        <v>30.0</v>
      </c>
      <c r="W220" s="142" t="s">
        <v>199</v>
      </c>
      <c r="X220" s="132"/>
      <c r="Y220" s="141" t="s">
        <v>200</v>
      </c>
      <c r="Z220" s="143"/>
      <c r="AA220" s="5" t="str">
        <f t="shared" si="6"/>
        <v>#N/A</v>
      </c>
      <c r="AC220" s="3">
        <v>204.0</v>
      </c>
      <c r="AE220" s="5" t="str">
        <f t="shared" si="16"/>
        <v>-</v>
      </c>
      <c r="AF220" s="70" t="str">
        <f t="shared" si="27"/>
        <v>-</v>
      </c>
      <c r="AG220" s="68" t="str">
        <f t="shared" si="28"/>
        <v>-</v>
      </c>
      <c r="AH220" s="5" t="str">
        <f t="shared" si="29"/>
        <v>-</v>
      </c>
      <c r="AI220" s="5" t="str">
        <f t="shared" si="30"/>
        <v>-</v>
      </c>
      <c r="AJ220" s="5" t="str">
        <f t="shared" si="31"/>
        <v>-</v>
      </c>
    </row>
    <row r="221">
      <c r="A221" s="5"/>
      <c r="B221" s="139">
        <f>SUM(B215:B220)</f>
        <v>10</v>
      </c>
      <c r="C221" s="9"/>
      <c r="E221" s="5"/>
      <c r="F221" s="2">
        <v>205.0</v>
      </c>
      <c r="G221" s="67">
        <v>5001135.0</v>
      </c>
      <c r="H221" s="3">
        <v>2.0</v>
      </c>
      <c r="I221" s="9" t="str">
        <f t="shared" si="9"/>
        <v>ABSEN VALID</v>
      </c>
      <c r="J221" s="68" t="str">
        <f t="shared" si="79"/>
        <v>drg. Vinni Nichianishi</v>
      </c>
      <c r="K221" s="5" t="str">
        <f t="shared" si="73"/>
        <v/>
      </c>
      <c r="L221" s="5" t="str">
        <f t="shared" si="12"/>
        <v>Ungu</v>
      </c>
      <c r="M221" s="5">
        <f t="shared" si="80"/>
        <v>57</v>
      </c>
      <c r="N221" s="5">
        <f t="shared" si="81"/>
        <v>2</v>
      </c>
      <c r="O221" s="2">
        <v>1.1111259E7</v>
      </c>
      <c r="P221" s="5">
        <f t="shared" si="15"/>
        <v>0</v>
      </c>
      <c r="Q221" s="140">
        <v>196.0</v>
      </c>
      <c r="R221" s="141" t="s">
        <v>226</v>
      </c>
      <c r="S221" s="132"/>
      <c r="T221" s="141">
        <v>6001196.0</v>
      </c>
      <c r="U221" s="141">
        <v>2.0</v>
      </c>
      <c r="V221" s="141">
        <v>30.0</v>
      </c>
      <c r="W221" s="142" t="s">
        <v>199</v>
      </c>
      <c r="X221" s="132"/>
      <c r="Y221" s="141" t="s">
        <v>200</v>
      </c>
      <c r="Z221" s="143"/>
      <c r="AA221" s="5" t="str">
        <f t="shared" si="6"/>
        <v>#N/A</v>
      </c>
      <c r="AC221" s="3">
        <v>205.0</v>
      </c>
      <c r="AE221" s="5" t="str">
        <f t="shared" si="16"/>
        <v>-</v>
      </c>
      <c r="AF221" s="70" t="str">
        <f t="shared" si="27"/>
        <v>-</v>
      </c>
      <c r="AG221" s="68" t="str">
        <f t="shared" si="28"/>
        <v>-</v>
      </c>
      <c r="AH221" s="5" t="str">
        <f t="shared" si="29"/>
        <v>-</v>
      </c>
      <c r="AI221" s="5" t="str">
        <f t="shared" si="30"/>
        <v>-</v>
      </c>
      <c r="AJ221" s="5" t="str">
        <f t="shared" si="31"/>
        <v>-</v>
      </c>
    </row>
    <row r="222">
      <c r="A222" s="5"/>
      <c r="B222" s="5"/>
      <c r="C222" s="9"/>
      <c r="E222" s="5"/>
      <c r="F222" s="2">
        <v>206.0</v>
      </c>
      <c r="G222" s="67">
        <v>1001028.0</v>
      </c>
      <c r="H222" s="3">
        <v>2.0</v>
      </c>
      <c r="I222" s="9" t="str">
        <f t="shared" si="9"/>
        <v>ABSEN VALID</v>
      </c>
      <c r="J222" s="68" t="str">
        <f t="shared" si="79"/>
        <v>家 后安 堂哥 堂嫂</v>
      </c>
      <c r="K222" s="5" t="str">
        <f t="shared" si="73"/>
        <v>Ho An</v>
      </c>
      <c r="L222" s="5" t="str">
        <f t="shared" si="12"/>
        <v>Kuning</v>
      </c>
      <c r="M222" s="5">
        <f t="shared" si="80"/>
        <v>7</v>
      </c>
      <c r="N222" s="5">
        <f t="shared" si="81"/>
        <v>2</v>
      </c>
      <c r="O222" s="2"/>
      <c r="P222" s="5">
        <f t="shared" si="15"/>
        <v>0</v>
      </c>
      <c r="Q222" s="140">
        <v>197.0</v>
      </c>
      <c r="R222" s="141" t="s">
        <v>227</v>
      </c>
      <c r="S222" s="132"/>
      <c r="T222" s="141">
        <v>6001197.0</v>
      </c>
      <c r="U222" s="141">
        <v>2.0</v>
      </c>
      <c r="V222" s="141">
        <v>30.0</v>
      </c>
      <c r="W222" s="142" t="s">
        <v>199</v>
      </c>
      <c r="X222" s="132"/>
      <c r="Y222" s="141" t="s">
        <v>200</v>
      </c>
      <c r="Z222" s="143"/>
      <c r="AA222" s="5" t="str">
        <f t="shared" si="6"/>
        <v>#N/A</v>
      </c>
      <c r="AC222" s="3">
        <v>206.0</v>
      </c>
      <c r="AE222" s="5" t="str">
        <f t="shared" si="16"/>
        <v>-</v>
      </c>
      <c r="AF222" s="70" t="str">
        <f t="shared" si="27"/>
        <v>-</v>
      </c>
      <c r="AG222" s="68" t="str">
        <f t="shared" si="28"/>
        <v>-</v>
      </c>
      <c r="AH222" s="5" t="str">
        <f t="shared" si="29"/>
        <v>-</v>
      </c>
      <c r="AI222" s="5" t="str">
        <f t="shared" si="30"/>
        <v>-</v>
      </c>
      <c r="AJ222" s="5" t="str">
        <f t="shared" si="31"/>
        <v>-</v>
      </c>
    </row>
    <row r="223">
      <c r="A223" s="65">
        <v>35.0</v>
      </c>
      <c r="B223" s="5">
        <f t="shared" ref="B223:B224" si="92">IFERROR(INDEX(F$17:P$595,MATCH(TRUE,EXACT(C223,J$17:J$595),0),3),0)</f>
        <v>1</v>
      </c>
      <c r="C223" s="153" t="s">
        <v>244</v>
      </c>
      <c r="D223" s="154"/>
      <c r="E223" s="5">
        <f t="shared" ref="E223:E228" si="93">INDEX(Q$16:Z$395,MATCH(TRUE,EXACT(C223,R$16:R$395),0),5)</f>
        <v>1</v>
      </c>
      <c r="F223" s="2">
        <v>207.0</v>
      </c>
      <c r="G223" s="67">
        <v>1001029.0</v>
      </c>
      <c r="H223" s="3">
        <v>2.0</v>
      </c>
      <c r="I223" s="9" t="str">
        <f t="shared" si="9"/>
        <v>ABSEN VALID</v>
      </c>
      <c r="J223" s="68" t="str">
        <f t="shared" si="79"/>
        <v>馮尚明 堂姐夫 堂姐</v>
      </c>
      <c r="K223" s="5" t="str">
        <f t="shared" si="73"/>
        <v>Li Ling</v>
      </c>
      <c r="L223" s="5" t="str">
        <f t="shared" si="12"/>
        <v>Kuning</v>
      </c>
      <c r="M223" s="5">
        <f t="shared" si="80"/>
        <v>5</v>
      </c>
      <c r="N223" s="5">
        <f t="shared" si="81"/>
        <v>2</v>
      </c>
      <c r="O223" s="2"/>
      <c r="P223" s="5">
        <f t="shared" si="15"/>
        <v>0</v>
      </c>
      <c r="Q223" s="140">
        <v>247.0</v>
      </c>
      <c r="R223" s="141" t="s">
        <v>228</v>
      </c>
      <c r="S223" s="132"/>
      <c r="T223" s="141">
        <v>6001247.0</v>
      </c>
      <c r="U223" s="141">
        <v>2.0</v>
      </c>
      <c r="V223" s="141">
        <v>30.0</v>
      </c>
      <c r="W223" s="142" t="s">
        <v>199</v>
      </c>
      <c r="X223" s="132"/>
      <c r="Y223" s="141" t="s">
        <v>200</v>
      </c>
      <c r="Z223" s="143"/>
      <c r="AA223" s="5" t="str">
        <f t="shared" si="6"/>
        <v>#N/A</v>
      </c>
      <c r="AC223" s="3">
        <v>207.0</v>
      </c>
      <c r="AE223" s="5" t="str">
        <f t="shared" si="16"/>
        <v>-</v>
      </c>
      <c r="AF223" s="70" t="str">
        <f t="shared" si="27"/>
        <v>-</v>
      </c>
      <c r="AG223" s="68" t="str">
        <f t="shared" si="28"/>
        <v>-</v>
      </c>
      <c r="AH223" s="5" t="str">
        <f t="shared" si="29"/>
        <v>-</v>
      </c>
      <c r="AI223" s="5" t="str">
        <f t="shared" si="30"/>
        <v>-</v>
      </c>
      <c r="AJ223" s="5" t="str">
        <f t="shared" si="31"/>
        <v>-</v>
      </c>
    </row>
    <row r="224">
      <c r="B224" s="5">
        <f t="shared" si="92"/>
        <v>2</v>
      </c>
      <c r="C224" s="153" t="s">
        <v>245</v>
      </c>
      <c r="D224" s="154"/>
      <c r="E224" s="5">
        <f t="shared" si="93"/>
        <v>2</v>
      </c>
      <c r="F224" s="2">
        <v>208.0</v>
      </c>
      <c r="G224" s="67">
        <v>1001200.0</v>
      </c>
      <c r="H224" s="3">
        <v>1.0</v>
      </c>
      <c r="I224" s="9" t="str">
        <f t="shared" si="9"/>
        <v>ABSEN VALID</v>
      </c>
      <c r="J224" s="68" t="str">
        <f t="shared" si="79"/>
        <v>楊麗玉堂妹</v>
      </c>
      <c r="K224" s="5" t="str">
        <f t="shared" si="73"/>
        <v>Li Yi Hong Kong</v>
      </c>
      <c r="L224" s="5" t="str">
        <f t="shared" si="12"/>
        <v>Kuning</v>
      </c>
      <c r="M224" s="5">
        <f t="shared" si="80"/>
        <v>2</v>
      </c>
      <c r="N224" s="5">
        <f t="shared" si="81"/>
        <v>1</v>
      </c>
      <c r="O224" s="2"/>
      <c r="P224" s="5">
        <f t="shared" si="15"/>
        <v>0</v>
      </c>
      <c r="Q224" s="79"/>
      <c r="R224" s="79"/>
      <c r="S224" s="78"/>
      <c r="T224" s="78"/>
      <c r="U224" s="79">
        <f>SUM(U219:U223)</f>
        <v>10</v>
      </c>
      <c r="V224" s="78"/>
      <c r="W224" s="78"/>
      <c r="X224" s="78"/>
      <c r="Y224" s="78"/>
      <c r="Z224" s="79"/>
      <c r="AA224" s="5" t="str">
        <f t="shared" si="6"/>
        <v>-</v>
      </c>
      <c r="AC224" s="3">
        <v>208.0</v>
      </c>
      <c r="AE224" s="5" t="str">
        <f t="shared" si="16"/>
        <v>-</v>
      </c>
      <c r="AF224" s="70" t="str">
        <f t="shared" si="27"/>
        <v>-</v>
      </c>
      <c r="AG224" s="68" t="str">
        <f t="shared" si="28"/>
        <v>-</v>
      </c>
      <c r="AH224" s="5" t="str">
        <f t="shared" si="29"/>
        <v>-</v>
      </c>
      <c r="AI224" s="5" t="str">
        <f t="shared" si="30"/>
        <v>-</v>
      </c>
      <c r="AJ224" s="5" t="str">
        <f t="shared" si="31"/>
        <v>-</v>
      </c>
    </row>
    <row r="225">
      <c r="B225" s="3">
        <v>1.0</v>
      </c>
      <c r="C225" s="153" t="s">
        <v>246</v>
      </c>
      <c r="D225" s="154"/>
      <c r="E225" s="5">
        <f t="shared" si="93"/>
        <v>3</v>
      </c>
      <c r="F225" s="2">
        <v>209.0</v>
      </c>
      <c r="G225" s="67">
        <v>1001027.0</v>
      </c>
      <c r="H225" s="3">
        <v>1.0</v>
      </c>
      <c r="I225" s="9" t="str">
        <f t="shared" si="9"/>
        <v>ABSEN VALID</v>
      </c>
      <c r="J225" s="68" t="str">
        <f t="shared" si="79"/>
        <v>家裕瑯 夫人二叔母</v>
      </c>
      <c r="K225" s="5" t="str">
        <f t="shared" si="73"/>
        <v>Sima Ho Yung</v>
      </c>
      <c r="L225" s="5" t="str">
        <f t="shared" si="12"/>
        <v>Kuning</v>
      </c>
      <c r="M225" s="5">
        <f t="shared" si="80"/>
        <v>2</v>
      </c>
      <c r="N225" s="5">
        <f t="shared" si="81"/>
        <v>1</v>
      </c>
      <c r="O225" s="2"/>
      <c r="P225" s="5">
        <f t="shared" si="15"/>
        <v>0</v>
      </c>
      <c r="Q225" s="79"/>
      <c r="R225" s="79"/>
      <c r="S225" s="78"/>
      <c r="T225" s="78"/>
      <c r="U225" s="79"/>
      <c r="V225" s="78"/>
      <c r="W225" s="78"/>
      <c r="X225" s="78"/>
      <c r="Y225" s="78"/>
      <c r="Z225" s="79"/>
      <c r="AA225" s="5" t="str">
        <f t="shared" si="6"/>
        <v>-</v>
      </c>
      <c r="AC225" s="3">
        <v>209.0</v>
      </c>
      <c r="AE225" s="5" t="str">
        <f t="shared" si="16"/>
        <v>-</v>
      </c>
      <c r="AF225" s="70" t="str">
        <f t="shared" si="27"/>
        <v>-</v>
      </c>
      <c r="AG225" s="68" t="str">
        <f t="shared" si="28"/>
        <v>-</v>
      </c>
      <c r="AH225" s="5" t="str">
        <f t="shared" si="29"/>
        <v>-</v>
      </c>
      <c r="AI225" s="5" t="str">
        <f t="shared" si="30"/>
        <v>-</v>
      </c>
      <c r="AJ225" s="5" t="str">
        <f t="shared" si="31"/>
        <v>-</v>
      </c>
    </row>
    <row r="226">
      <c r="B226" s="3">
        <v>1.0</v>
      </c>
      <c r="C226" s="153" t="s">
        <v>247</v>
      </c>
      <c r="D226" s="154"/>
      <c r="E226" s="5">
        <f t="shared" si="93"/>
        <v>1</v>
      </c>
      <c r="F226" s="2">
        <v>210.0</v>
      </c>
      <c r="G226" s="67">
        <v>8001229.0</v>
      </c>
      <c r="H226" s="3">
        <v>2.0</v>
      </c>
      <c r="I226" s="9" t="str">
        <f t="shared" si="9"/>
        <v>ABSEN VALID</v>
      </c>
      <c r="J226" s="68" t="str">
        <f t="shared" si="79"/>
        <v>Afu / Ferry Pribadi</v>
      </c>
      <c r="K226" s="5" t="str">
        <f t="shared" si="73"/>
        <v/>
      </c>
      <c r="L226" s="5" t="str">
        <f t="shared" si="12"/>
        <v>Merah</v>
      </c>
      <c r="M226" s="5">
        <f t="shared" si="80"/>
        <v>53</v>
      </c>
      <c r="N226" s="5">
        <f t="shared" si="81"/>
        <v>2</v>
      </c>
      <c r="O226" s="2">
        <v>1.1111264E7</v>
      </c>
      <c r="P226" s="5">
        <f t="shared" si="15"/>
        <v>0</v>
      </c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5" t="str">
        <f t="shared" si="6"/>
        <v>-</v>
      </c>
      <c r="AC226" s="3">
        <v>210.0</v>
      </c>
      <c r="AE226" s="5" t="str">
        <f t="shared" si="16"/>
        <v>-</v>
      </c>
      <c r="AF226" s="70" t="str">
        <f t="shared" si="27"/>
        <v>-</v>
      </c>
      <c r="AG226" s="68" t="str">
        <f t="shared" si="28"/>
        <v>-</v>
      </c>
      <c r="AH226" s="5" t="str">
        <f t="shared" si="29"/>
        <v>-</v>
      </c>
      <c r="AI226" s="5" t="str">
        <f t="shared" si="30"/>
        <v>-</v>
      </c>
      <c r="AJ226" s="5" t="str">
        <f t="shared" si="31"/>
        <v>-</v>
      </c>
    </row>
    <row r="227">
      <c r="B227" s="5">
        <f t="shared" ref="B227:B228" si="94">IFERROR(INDEX(F$17:P$595,MATCH(TRUE,EXACT(C227,J$17:J$595),0),3),0)</f>
        <v>1</v>
      </c>
      <c r="C227" s="153" t="s">
        <v>248</v>
      </c>
      <c r="D227" s="154"/>
      <c r="E227" s="5">
        <f t="shared" si="93"/>
        <v>1</v>
      </c>
      <c r="F227" s="2">
        <v>211.0</v>
      </c>
      <c r="G227" s="67">
        <v>8001237.0</v>
      </c>
      <c r="H227" s="3">
        <v>2.0</v>
      </c>
      <c r="I227" s="9" t="str">
        <f t="shared" si="9"/>
        <v>ABSEN VALID</v>
      </c>
      <c r="J227" s="68" t="str">
        <f t="shared" si="79"/>
        <v>Sue Lie</v>
      </c>
      <c r="K227" s="5" t="str">
        <f t="shared" si="73"/>
        <v/>
      </c>
      <c r="L227" s="5" t="str">
        <f t="shared" si="12"/>
        <v>Merah</v>
      </c>
      <c r="M227" s="5">
        <f t="shared" si="80"/>
        <v>55</v>
      </c>
      <c r="N227" s="5">
        <f t="shared" si="81"/>
        <v>2</v>
      </c>
      <c r="O227" s="2">
        <v>1.1111261E7</v>
      </c>
      <c r="P227" s="5">
        <f t="shared" si="15"/>
        <v>0</v>
      </c>
      <c r="Q227" s="149">
        <v>169.0</v>
      </c>
      <c r="R227" s="150" t="s">
        <v>229</v>
      </c>
      <c r="S227" s="146"/>
      <c r="T227" s="150">
        <v>5001163.0</v>
      </c>
      <c r="U227" s="150">
        <v>2.0</v>
      </c>
      <c r="V227" s="150">
        <v>31.0</v>
      </c>
      <c r="W227" s="151" t="s">
        <v>167</v>
      </c>
      <c r="X227" s="146"/>
      <c r="Y227" s="150" t="s">
        <v>235</v>
      </c>
      <c r="Z227" s="152"/>
      <c r="AA227" s="5" t="str">
        <f t="shared" si="6"/>
        <v>#N/A</v>
      </c>
      <c r="AC227" s="3">
        <v>211.0</v>
      </c>
      <c r="AE227" s="5" t="str">
        <f t="shared" si="16"/>
        <v>-</v>
      </c>
      <c r="AF227" s="70" t="str">
        <f t="shared" si="27"/>
        <v>-</v>
      </c>
      <c r="AG227" s="68" t="str">
        <f t="shared" si="28"/>
        <v>-</v>
      </c>
      <c r="AH227" s="5" t="str">
        <f t="shared" si="29"/>
        <v>-</v>
      </c>
      <c r="AI227" s="5" t="str">
        <f t="shared" si="30"/>
        <v>-</v>
      </c>
      <c r="AJ227" s="5" t="str">
        <f t="shared" si="31"/>
        <v>-</v>
      </c>
    </row>
    <row r="228">
      <c r="B228" s="5">
        <f t="shared" si="94"/>
        <v>2</v>
      </c>
      <c r="C228" s="153" t="s">
        <v>249</v>
      </c>
      <c r="D228" s="154"/>
      <c r="E228" s="5">
        <f t="shared" si="93"/>
        <v>2</v>
      </c>
      <c r="F228" s="2">
        <v>212.0</v>
      </c>
      <c r="G228" s="67">
        <v>1001045.0</v>
      </c>
      <c r="H228" s="3">
        <v>2.0</v>
      </c>
      <c r="I228" s="9" t="str">
        <f t="shared" si="9"/>
        <v>ABSEN VALID</v>
      </c>
      <c r="J228" s="68" t="str">
        <f t="shared" si="79"/>
        <v>郭國洋 表姐夫 表姐</v>
      </c>
      <c r="K228" s="5" t="str">
        <f t="shared" si="73"/>
        <v>Mei Mei</v>
      </c>
      <c r="L228" s="5" t="str">
        <f t="shared" si="12"/>
        <v>Kuning</v>
      </c>
      <c r="M228" s="5">
        <f t="shared" si="80"/>
        <v>5</v>
      </c>
      <c r="N228" s="5">
        <f t="shared" si="81"/>
        <v>2</v>
      </c>
      <c r="O228" s="2">
        <v>1.1111248E7</v>
      </c>
      <c r="P228" s="5">
        <f t="shared" si="15"/>
        <v>0</v>
      </c>
      <c r="Q228" s="149">
        <v>170.0</v>
      </c>
      <c r="R228" s="150" t="s">
        <v>230</v>
      </c>
      <c r="S228" s="146"/>
      <c r="T228" s="150">
        <v>5001164.0</v>
      </c>
      <c r="U228" s="150">
        <v>2.0</v>
      </c>
      <c r="V228" s="150">
        <v>31.0</v>
      </c>
      <c r="W228" s="151" t="s">
        <v>167</v>
      </c>
      <c r="X228" s="146"/>
      <c r="Y228" s="150" t="s">
        <v>235</v>
      </c>
      <c r="Z228" s="152"/>
      <c r="AA228" s="5" t="str">
        <f t="shared" si="6"/>
        <v>P VALID</v>
      </c>
      <c r="AC228" s="3">
        <v>212.0</v>
      </c>
      <c r="AE228" s="5" t="str">
        <f t="shared" si="16"/>
        <v>-</v>
      </c>
      <c r="AF228" s="70" t="str">
        <f t="shared" si="27"/>
        <v>-</v>
      </c>
      <c r="AG228" s="68" t="str">
        <f t="shared" si="28"/>
        <v>-</v>
      </c>
      <c r="AH228" s="5" t="str">
        <f t="shared" si="29"/>
        <v>-</v>
      </c>
      <c r="AI228" s="5" t="str">
        <f t="shared" si="30"/>
        <v>-</v>
      </c>
      <c r="AJ228" s="5" t="str">
        <f t="shared" si="31"/>
        <v>-</v>
      </c>
    </row>
    <row r="229">
      <c r="A229" s="5"/>
      <c r="B229" s="155">
        <f>SUM(B223:B228)</f>
        <v>8</v>
      </c>
      <c r="C229" s="9"/>
      <c r="E229" s="5"/>
      <c r="F229" s="2">
        <v>213.0</v>
      </c>
      <c r="G229" s="67">
        <v>6001181.0</v>
      </c>
      <c r="H229" s="3">
        <v>2.0</v>
      </c>
      <c r="I229" s="9" t="str">
        <f t="shared" si="9"/>
        <v>ABSEN VALID</v>
      </c>
      <c r="J229" s="68" t="str">
        <f t="shared" si="79"/>
        <v>Oey Biaw suy</v>
      </c>
      <c r="K229" s="5" t="str">
        <f t="shared" si="73"/>
        <v/>
      </c>
      <c r="L229" s="5" t="str">
        <f t="shared" si="12"/>
        <v>Pink</v>
      </c>
      <c r="M229" s="5">
        <f t="shared" si="80"/>
        <v>28</v>
      </c>
      <c r="N229" s="5">
        <f t="shared" si="81"/>
        <v>1</v>
      </c>
      <c r="O229" s="2">
        <v>1.1111249E7</v>
      </c>
      <c r="P229" s="5">
        <f t="shared" si="15"/>
        <v>-1</v>
      </c>
      <c r="Q229" s="149">
        <v>171.0</v>
      </c>
      <c r="R229" s="150" t="s">
        <v>231</v>
      </c>
      <c r="S229" s="146"/>
      <c r="T229" s="150">
        <v>5001165.0</v>
      </c>
      <c r="U229" s="150">
        <v>2.0</v>
      </c>
      <c r="V229" s="150">
        <v>31.0</v>
      </c>
      <c r="W229" s="151" t="s">
        <v>167</v>
      </c>
      <c r="X229" s="146"/>
      <c r="Y229" s="150" t="s">
        <v>235</v>
      </c>
      <c r="Z229" s="152"/>
      <c r="AA229" s="5" t="str">
        <f t="shared" si="6"/>
        <v>#N/A</v>
      </c>
      <c r="AC229" s="3">
        <v>213.0</v>
      </c>
      <c r="AE229" s="5" t="str">
        <f t="shared" si="16"/>
        <v>-</v>
      </c>
      <c r="AF229" s="70" t="str">
        <f t="shared" si="27"/>
        <v>-</v>
      </c>
      <c r="AG229" s="68" t="str">
        <f t="shared" si="28"/>
        <v>-</v>
      </c>
      <c r="AH229" s="5" t="str">
        <f t="shared" si="29"/>
        <v>-</v>
      </c>
      <c r="AI229" s="5" t="str">
        <f t="shared" si="30"/>
        <v>-</v>
      </c>
      <c r="AJ229" s="5" t="str">
        <f t="shared" si="31"/>
        <v>-</v>
      </c>
    </row>
    <row r="230">
      <c r="A230" s="5"/>
      <c r="B230" s="5"/>
      <c r="C230" s="9"/>
      <c r="E230" s="5"/>
      <c r="F230" s="2">
        <v>214.0</v>
      </c>
      <c r="G230" s="67">
        <v>1001002.0</v>
      </c>
      <c r="H230" s="3">
        <v>4.0</v>
      </c>
      <c r="I230" s="9" t="str">
        <f t="shared" si="9"/>
        <v>ABSEN VALID</v>
      </c>
      <c r="J230" s="68" t="str">
        <f t="shared" si="79"/>
        <v>家 國栋 侄合家</v>
      </c>
      <c r="K230" s="5" t="str">
        <f t="shared" si="73"/>
        <v>Tung Tung</v>
      </c>
      <c r="L230" s="5" t="str">
        <f t="shared" si="12"/>
        <v>Kuning</v>
      </c>
      <c r="M230" s="5">
        <f t="shared" si="80"/>
        <v>9</v>
      </c>
      <c r="N230" s="5">
        <f t="shared" si="81"/>
        <v>4</v>
      </c>
      <c r="O230" s="2"/>
      <c r="P230" s="5">
        <f t="shared" si="15"/>
        <v>0</v>
      </c>
      <c r="Q230" s="149">
        <v>172.0</v>
      </c>
      <c r="R230" s="150" t="s">
        <v>232</v>
      </c>
      <c r="S230" s="146"/>
      <c r="T230" s="150">
        <v>5001166.0</v>
      </c>
      <c r="U230" s="150">
        <v>2.0</v>
      </c>
      <c r="V230" s="150">
        <v>31.0</v>
      </c>
      <c r="W230" s="151" t="s">
        <v>167</v>
      </c>
      <c r="X230" s="146"/>
      <c r="Y230" s="150" t="s">
        <v>235</v>
      </c>
      <c r="Z230" s="152"/>
      <c r="AA230" s="5" t="str">
        <f t="shared" si="6"/>
        <v>#N/A</v>
      </c>
      <c r="AC230" s="3">
        <v>214.0</v>
      </c>
      <c r="AE230" s="5" t="str">
        <f t="shared" si="16"/>
        <v>-</v>
      </c>
      <c r="AF230" s="70" t="str">
        <f t="shared" si="27"/>
        <v>-</v>
      </c>
      <c r="AG230" s="68" t="str">
        <f t="shared" si="28"/>
        <v>-</v>
      </c>
      <c r="AH230" s="5" t="str">
        <f t="shared" si="29"/>
        <v>-</v>
      </c>
      <c r="AI230" s="5" t="str">
        <f t="shared" si="30"/>
        <v>-</v>
      </c>
      <c r="AJ230" s="5" t="str">
        <f t="shared" si="31"/>
        <v>-</v>
      </c>
    </row>
    <row r="231">
      <c r="A231" s="65">
        <v>36.0</v>
      </c>
      <c r="B231" s="5">
        <f t="shared" ref="B231:B235" si="95">IFERROR(INDEX(F$17:P$595,MATCH(TRUE,EXACT(C231,J$17:J$595),0),3),0)</f>
        <v>2</v>
      </c>
      <c r="C231" s="126" t="s">
        <v>250</v>
      </c>
      <c r="D231" s="127"/>
      <c r="E231" s="5">
        <f t="shared" ref="E231:E235" si="96">INDEX(Q$16:Z$395,MATCH(TRUE,EXACT(C231,R$16:R$395),0),5)</f>
        <v>2</v>
      </c>
      <c r="F231" s="2">
        <v>215.0</v>
      </c>
      <c r="G231" s="67">
        <v>5001124.0</v>
      </c>
      <c r="H231" s="3">
        <v>2.0</v>
      </c>
      <c r="I231" s="9" t="str">
        <f t="shared" si="9"/>
        <v>ABSEN VALID</v>
      </c>
      <c r="J231" s="68" t="str">
        <f t="shared" si="79"/>
        <v>Mr. &amp; Mrs. Sugiharto</v>
      </c>
      <c r="K231" s="5" t="str">
        <f t="shared" si="73"/>
        <v/>
      </c>
      <c r="L231" s="5" t="str">
        <f t="shared" si="12"/>
        <v>Biru</v>
      </c>
      <c r="M231" s="5">
        <f t="shared" si="80"/>
        <v>27</v>
      </c>
      <c r="N231" s="5">
        <f t="shared" si="81"/>
        <v>2</v>
      </c>
      <c r="O231" s="2">
        <v>1.111125E7</v>
      </c>
      <c r="P231" s="5">
        <f t="shared" si="15"/>
        <v>0</v>
      </c>
      <c r="Q231" s="149">
        <v>173.0</v>
      </c>
      <c r="R231" s="150" t="s">
        <v>233</v>
      </c>
      <c r="S231" s="146"/>
      <c r="T231" s="150">
        <v>5001167.0</v>
      </c>
      <c r="U231" s="150">
        <v>2.0</v>
      </c>
      <c r="V231" s="150">
        <v>31.0</v>
      </c>
      <c r="W231" s="151" t="s">
        <v>167</v>
      </c>
      <c r="X231" s="146"/>
      <c r="Y231" s="150" t="s">
        <v>235</v>
      </c>
      <c r="Z231" s="152"/>
      <c r="AA231" s="5" t="str">
        <f t="shared" si="6"/>
        <v>#N/A</v>
      </c>
      <c r="AC231" s="3">
        <v>215.0</v>
      </c>
      <c r="AE231" s="5" t="str">
        <f t="shared" si="16"/>
        <v>-</v>
      </c>
      <c r="AF231" s="70" t="str">
        <f t="shared" si="27"/>
        <v>-</v>
      </c>
      <c r="AG231" s="68" t="str">
        <f t="shared" si="28"/>
        <v>-</v>
      </c>
      <c r="AH231" s="5" t="str">
        <f t="shared" si="29"/>
        <v>-</v>
      </c>
      <c r="AI231" s="5" t="str">
        <f t="shared" si="30"/>
        <v>-</v>
      </c>
      <c r="AJ231" s="5" t="str">
        <f t="shared" si="31"/>
        <v>-</v>
      </c>
    </row>
    <row r="232">
      <c r="B232" s="5">
        <f t="shared" si="95"/>
        <v>1</v>
      </c>
      <c r="C232" s="126" t="s">
        <v>251</v>
      </c>
      <c r="D232" s="127"/>
      <c r="E232" s="5">
        <f t="shared" si="96"/>
        <v>2</v>
      </c>
      <c r="F232" s="2">
        <v>216.0</v>
      </c>
      <c r="G232" s="67">
        <v>8001226.0</v>
      </c>
      <c r="H232" s="3">
        <v>2.0</v>
      </c>
      <c r="I232" s="9" t="str">
        <f t="shared" si="9"/>
        <v>ABSEN VALID</v>
      </c>
      <c r="J232" s="68" t="str">
        <f t="shared" si="79"/>
        <v>Lim Chung Hua</v>
      </c>
      <c r="K232" s="5" t="str">
        <f t="shared" si="73"/>
        <v/>
      </c>
      <c r="L232" s="5" t="str">
        <f t="shared" si="12"/>
        <v>Merah</v>
      </c>
      <c r="M232" s="5">
        <f t="shared" si="80"/>
        <v>52</v>
      </c>
      <c r="N232" s="5">
        <f t="shared" si="81"/>
        <v>2</v>
      </c>
      <c r="O232" s="2">
        <v>1.1111251E7</v>
      </c>
      <c r="P232" s="5">
        <f t="shared" si="15"/>
        <v>0</v>
      </c>
      <c r="Q232" s="79"/>
      <c r="R232" s="79"/>
      <c r="S232" s="78"/>
      <c r="T232" s="78"/>
      <c r="U232" s="79">
        <f>SUM(U227:U231)</f>
        <v>10</v>
      </c>
      <c r="V232" s="78"/>
      <c r="W232" s="78"/>
      <c r="X232" s="78"/>
      <c r="Y232" s="78"/>
      <c r="Z232" s="79"/>
      <c r="AA232" s="5" t="str">
        <f t="shared" si="6"/>
        <v>-</v>
      </c>
      <c r="AC232" s="3">
        <v>216.0</v>
      </c>
      <c r="AE232" s="5" t="str">
        <f t="shared" si="16"/>
        <v>-</v>
      </c>
      <c r="AF232" s="70" t="str">
        <f t="shared" si="27"/>
        <v>-</v>
      </c>
      <c r="AG232" s="68" t="str">
        <f t="shared" si="28"/>
        <v>-</v>
      </c>
      <c r="AH232" s="5" t="str">
        <f t="shared" si="29"/>
        <v>-</v>
      </c>
      <c r="AI232" s="5" t="str">
        <f t="shared" si="30"/>
        <v>-</v>
      </c>
      <c r="AJ232" s="5" t="str">
        <f t="shared" si="31"/>
        <v>-</v>
      </c>
    </row>
    <row r="233">
      <c r="B233" s="5">
        <f t="shared" si="95"/>
        <v>1</v>
      </c>
      <c r="C233" s="126" t="s">
        <v>252</v>
      </c>
      <c r="D233" s="127"/>
      <c r="E233" s="5">
        <f t="shared" si="96"/>
        <v>2</v>
      </c>
      <c r="F233" s="2">
        <v>217.0</v>
      </c>
      <c r="G233" s="156">
        <v>5001111.0</v>
      </c>
      <c r="H233" s="3">
        <v>2.0</v>
      </c>
      <c r="I233" s="9" t="str">
        <f t="shared" si="9"/>
        <v>ABSEN VALID</v>
      </c>
      <c r="J233" s="68" t="str">
        <f t="shared" si="79"/>
        <v>Mr. &amp; Mrs. Ciptayadi</v>
      </c>
      <c r="K233" s="5" t="str">
        <f t="shared" si="73"/>
        <v/>
      </c>
      <c r="L233" s="5" t="str">
        <f t="shared" si="12"/>
        <v>Biru Muda</v>
      </c>
      <c r="M233" s="5">
        <f t="shared" si="80"/>
        <v>21</v>
      </c>
      <c r="N233" s="5">
        <f t="shared" si="81"/>
        <v>2</v>
      </c>
      <c r="O233" s="2">
        <v>1.1111252E7</v>
      </c>
      <c r="P233" s="5">
        <f t="shared" si="15"/>
        <v>0</v>
      </c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5" t="str">
        <f t="shared" si="6"/>
        <v>-</v>
      </c>
      <c r="AC233" s="3">
        <v>217.0</v>
      </c>
      <c r="AE233" s="5" t="str">
        <f t="shared" si="16"/>
        <v>-</v>
      </c>
      <c r="AF233" s="70" t="str">
        <f t="shared" si="27"/>
        <v>-</v>
      </c>
      <c r="AG233" s="68" t="str">
        <f t="shared" si="28"/>
        <v>-</v>
      </c>
      <c r="AH233" s="5" t="str">
        <f t="shared" si="29"/>
        <v>-</v>
      </c>
      <c r="AI233" s="5" t="str">
        <f t="shared" si="30"/>
        <v>-</v>
      </c>
      <c r="AJ233" s="5" t="str">
        <f t="shared" si="31"/>
        <v>-</v>
      </c>
    </row>
    <row r="234">
      <c r="B234" s="5">
        <f t="shared" si="95"/>
        <v>2</v>
      </c>
      <c r="C234" s="126" t="s">
        <v>253</v>
      </c>
      <c r="D234" s="127"/>
      <c r="E234" s="5">
        <f t="shared" si="96"/>
        <v>2</v>
      </c>
      <c r="F234" s="2">
        <v>218.0</v>
      </c>
      <c r="G234" s="67">
        <v>8001215.0</v>
      </c>
      <c r="H234" s="3">
        <v>2.0</v>
      </c>
      <c r="I234" s="9" t="str">
        <f t="shared" si="9"/>
        <v>ABSEN VALID</v>
      </c>
      <c r="J234" s="68" t="str">
        <f t="shared" si="79"/>
        <v>Akiat</v>
      </c>
      <c r="K234" s="5" t="str">
        <f t="shared" si="73"/>
        <v/>
      </c>
      <c r="L234" s="5" t="str">
        <f t="shared" si="12"/>
        <v>Merah</v>
      </c>
      <c r="M234" s="5">
        <f t="shared" si="80"/>
        <v>50</v>
      </c>
      <c r="N234" s="5">
        <f t="shared" si="81"/>
        <v>2</v>
      </c>
      <c r="O234" s="2">
        <v>1.1111263E7</v>
      </c>
      <c r="P234" s="5">
        <f t="shared" si="15"/>
        <v>0</v>
      </c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5" t="str">
        <f t="shared" si="6"/>
        <v>-</v>
      </c>
      <c r="AC234" s="3">
        <v>218.0</v>
      </c>
      <c r="AE234" s="5" t="str">
        <f t="shared" si="16"/>
        <v>-</v>
      </c>
      <c r="AF234" s="70" t="str">
        <f t="shared" si="27"/>
        <v>-</v>
      </c>
      <c r="AG234" s="68" t="str">
        <f t="shared" si="28"/>
        <v>-</v>
      </c>
      <c r="AH234" s="5" t="str">
        <f t="shared" si="29"/>
        <v>-</v>
      </c>
      <c r="AI234" s="5" t="str">
        <f t="shared" si="30"/>
        <v>-</v>
      </c>
      <c r="AJ234" s="5" t="str">
        <f t="shared" si="31"/>
        <v>-</v>
      </c>
    </row>
    <row r="235">
      <c r="B235" s="5">
        <f t="shared" si="95"/>
        <v>2</v>
      </c>
      <c r="C235" s="126" t="s">
        <v>254</v>
      </c>
      <c r="D235" s="127"/>
      <c r="E235" s="5">
        <f t="shared" si="96"/>
        <v>2</v>
      </c>
      <c r="F235" s="2">
        <v>219.0</v>
      </c>
      <c r="G235" s="67">
        <v>6001196.0</v>
      </c>
      <c r="H235" s="3">
        <v>2.0</v>
      </c>
      <c r="I235" s="9" t="str">
        <f t="shared" si="9"/>
        <v>ABSEN VALID</v>
      </c>
      <c r="J235" s="68" t="str">
        <f t="shared" si="79"/>
        <v>Chandra Kurniawan</v>
      </c>
      <c r="K235" s="5" t="str">
        <f t="shared" si="73"/>
        <v/>
      </c>
      <c r="L235" s="5" t="str">
        <f t="shared" si="12"/>
        <v>Pink</v>
      </c>
      <c r="M235" s="5">
        <f t="shared" si="80"/>
        <v>30</v>
      </c>
      <c r="N235" s="5">
        <f t="shared" si="81"/>
        <v>2</v>
      </c>
      <c r="O235" s="2">
        <v>1.1111265E7</v>
      </c>
      <c r="P235" s="5">
        <f t="shared" si="15"/>
        <v>0</v>
      </c>
      <c r="Q235" s="140">
        <v>187.0</v>
      </c>
      <c r="R235" s="141" t="s">
        <v>234</v>
      </c>
      <c r="S235" s="132"/>
      <c r="T235" s="141">
        <v>6001187.0</v>
      </c>
      <c r="U235" s="141">
        <v>5.0</v>
      </c>
      <c r="V235" s="141">
        <v>32.0</v>
      </c>
      <c r="W235" s="142" t="s">
        <v>199</v>
      </c>
      <c r="X235" s="132"/>
      <c r="Y235" s="141" t="s">
        <v>200</v>
      </c>
      <c r="Z235" s="143"/>
      <c r="AA235" s="5" t="str">
        <f t="shared" si="6"/>
        <v>#N/A</v>
      </c>
      <c r="AC235" s="3">
        <v>219.0</v>
      </c>
      <c r="AE235" s="5" t="str">
        <f t="shared" si="16"/>
        <v>-</v>
      </c>
      <c r="AF235" s="70" t="str">
        <f t="shared" si="27"/>
        <v>-</v>
      </c>
      <c r="AG235" s="68" t="str">
        <f t="shared" si="28"/>
        <v>-</v>
      </c>
      <c r="AH235" s="5" t="str">
        <f t="shared" si="29"/>
        <v>-</v>
      </c>
      <c r="AI235" s="5" t="str">
        <f t="shared" si="30"/>
        <v>-</v>
      </c>
      <c r="AJ235" s="5" t="str">
        <f t="shared" si="31"/>
        <v>-</v>
      </c>
    </row>
    <row r="236">
      <c r="A236" s="5"/>
      <c r="B236" s="129">
        <f>SUM(B231:B235)</f>
        <v>8</v>
      </c>
      <c r="C236" s="9"/>
      <c r="E236" s="5"/>
      <c r="F236" s="2">
        <v>220.0</v>
      </c>
      <c r="G236" s="67">
        <v>8001230.0</v>
      </c>
      <c r="H236" s="3">
        <v>2.0</v>
      </c>
      <c r="I236" s="9" t="str">
        <f t="shared" si="9"/>
        <v>ABSEN VALID</v>
      </c>
      <c r="J236" s="68" t="str">
        <f t="shared" si="79"/>
        <v>Ang Bin Hoo</v>
      </c>
      <c r="K236" s="5" t="str">
        <f t="shared" si="73"/>
        <v/>
      </c>
      <c r="L236" s="5" t="str">
        <f t="shared" si="12"/>
        <v>Merah</v>
      </c>
      <c r="M236" s="5">
        <f t="shared" si="80"/>
        <v>53</v>
      </c>
      <c r="N236" s="5">
        <f t="shared" si="81"/>
        <v>2</v>
      </c>
      <c r="O236" s="2">
        <v>1.1111038E7</v>
      </c>
      <c r="P236" s="5">
        <f t="shared" si="15"/>
        <v>0</v>
      </c>
      <c r="Q236" s="140">
        <v>188.0</v>
      </c>
      <c r="R236" s="141" t="s">
        <v>236</v>
      </c>
      <c r="S236" s="132"/>
      <c r="T236" s="141">
        <v>6001188.0</v>
      </c>
      <c r="U236" s="141">
        <v>5.0</v>
      </c>
      <c r="V236" s="141">
        <v>32.0</v>
      </c>
      <c r="W236" s="142" t="s">
        <v>199</v>
      </c>
      <c r="X236" s="132"/>
      <c r="Y236" s="141" t="s">
        <v>200</v>
      </c>
      <c r="Z236" s="143"/>
      <c r="AA236" s="5" t="str">
        <f t="shared" si="6"/>
        <v>#N/A</v>
      </c>
      <c r="AC236" s="3">
        <v>220.0</v>
      </c>
      <c r="AE236" s="5" t="str">
        <f t="shared" si="16"/>
        <v>-</v>
      </c>
      <c r="AF236" s="70" t="str">
        <f t="shared" si="27"/>
        <v>-</v>
      </c>
      <c r="AG236" s="68" t="str">
        <f t="shared" si="28"/>
        <v>-</v>
      </c>
      <c r="AH236" s="5" t="str">
        <f t="shared" si="29"/>
        <v>-</v>
      </c>
      <c r="AI236" s="5" t="str">
        <f t="shared" si="30"/>
        <v>-</v>
      </c>
      <c r="AJ236" s="5" t="str">
        <f t="shared" si="31"/>
        <v>-</v>
      </c>
    </row>
    <row r="237">
      <c r="A237" s="5"/>
      <c r="B237" s="5"/>
      <c r="C237" s="9"/>
      <c r="E237" s="5"/>
      <c r="F237" s="2">
        <v>221.0</v>
      </c>
      <c r="G237" s="67">
        <v>1001042.0</v>
      </c>
      <c r="H237" s="3">
        <v>1.0</v>
      </c>
      <c r="I237" s="9" t="str">
        <f t="shared" si="9"/>
        <v>ABSEN VALID</v>
      </c>
      <c r="J237" s="68" t="str">
        <f t="shared" si="79"/>
        <v>王豪庚 表哥 表嫂</v>
      </c>
      <c r="K237" s="5" t="str">
        <f t="shared" si="73"/>
        <v>Hau Ken</v>
      </c>
      <c r="L237" s="5" t="str">
        <f t="shared" si="12"/>
        <v>Kuning</v>
      </c>
      <c r="M237" s="5">
        <f t="shared" si="80"/>
        <v>5</v>
      </c>
      <c r="N237" s="5">
        <f t="shared" si="81"/>
        <v>2</v>
      </c>
      <c r="O237" s="2">
        <v>1.1111267E7</v>
      </c>
      <c r="P237" s="5">
        <f t="shared" si="15"/>
        <v>1</v>
      </c>
      <c r="Q237" s="82"/>
      <c r="R237" s="82"/>
      <c r="S237" s="82"/>
      <c r="T237" s="82"/>
      <c r="U237" s="157">
        <f>SUM(U235:U236)</f>
        <v>10</v>
      </c>
      <c r="V237" s="82"/>
      <c r="W237" s="82"/>
      <c r="X237" s="82"/>
      <c r="Y237" s="82"/>
      <c r="Z237" s="82"/>
      <c r="AA237" s="5" t="str">
        <f t="shared" si="6"/>
        <v>-</v>
      </c>
      <c r="AC237" s="3">
        <v>221.0</v>
      </c>
      <c r="AE237" s="5" t="str">
        <f t="shared" si="16"/>
        <v>-</v>
      </c>
      <c r="AF237" s="70" t="str">
        <f t="shared" si="27"/>
        <v>-</v>
      </c>
      <c r="AG237" s="68" t="str">
        <f t="shared" si="28"/>
        <v>-</v>
      </c>
      <c r="AH237" s="5" t="str">
        <f t="shared" si="29"/>
        <v>-</v>
      </c>
      <c r="AI237" s="5" t="str">
        <f t="shared" si="30"/>
        <v>-</v>
      </c>
      <c r="AJ237" s="5" t="str">
        <f t="shared" si="31"/>
        <v>-</v>
      </c>
    </row>
    <row r="238">
      <c r="A238" s="65">
        <v>37.0</v>
      </c>
      <c r="B238" s="5">
        <f t="shared" ref="B238:B243" si="97">IFERROR(INDEX(F$17:P$595,MATCH(TRUE,EXACT(C238,J$17:J$595),0),3),0)</f>
        <v>3</v>
      </c>
      <c r="C238" s="158" t="s">
        <v>255</v>
      </c>
      <c r="D238" s="159" t="s">
        <v>256</v>
      </c>
      <c r="E238" s="5">
        <f t="shared" ref="E238:E243" si="98">INDEX(Q$16:Z$395,MATCH(TRUE,EXACT(C238,R$16:R$395),0),5)</f>
        <v>2</v>
      </c>
      <c r="F238" s="2">
        <v>222.0</v>
      </c>
      <c r="G238" s="67">
        <v>5001118.0</v>
      </c>
      <c r="H238" s="3">
        <v>2.0</v>
      </c>
      <c r="I238" s="9" t="str">
        <f t="shared" si="9"/>
        <v>ABSEN VALID</v>
      </c>
      <c r="J238" s="68" t="str">
        <f t="shared" si="79"/>
        <v>Mrs. Bagja Widjaja</v>
      </c>
      <c r="K238" s="5" t="str">
        <f t="shared" si="73"/>
        <v/>
      </c>
      <c r="L238" s="5" t="str">
        <f t="shared" si="12"/>
        <v>Biru</v>
      </c>
      <c r="M238" s="5">
        <f t="shared" si="80"/>
        <v>18</v>
      </c>
      <c r="N238" s="5">
        <f t="shared" si="81"/>
        <v>2</v>
      </c>
      <c r="O238" s="2">
        <v>1.1111031E7</v>
      </c>
      <c r="P238" s="5">
        <f t="shared" si="15"/>
        <v>0</v>
      </c>
      <c r="Q238" s="140">
        <v>189.0</v>
      </c>
      <c r="R238" s="141" t="s">
        <v>237</v>
      </c>
      <c r="S238" s="132"/>
      <c r="T238" s="141">
        <v>6001189.0</v>
      </c>
      <c r="U238" s="141">
        <v>1.0</v>
      </c>
      <c r="V238" s="141">
        <v>33.0</v>
      </c>
      <c r="W238" s="142" t="s">
        <v>199</v>
      </c>
      <c r="X238" s="132"/>
      <c r="Y238" s="141" t="s">
        <v>200</v>
      </c>
      <c r="Z238" s="143"/>
      <c r="AA238" s="5" t="str">
        <f t="shared" si="6"/>
        <v>#N/A</v>
      </c>
      <c r="AC238" s="3">
        <v>222.0</v>
      </c>
      <c r="AE238" s="5" t="str">
        <f t="shared" si="16"/>
        <v>-</v>
      </c>
      <c r="AF238" s="70" t="str">
        <f t="shared" si="27"/>
        <v>-</v>
      </c>
      <c r="AG238" s="68" t="str">
        <f t="shared" si="28"/>
        <v>-</v>
      </c>
      <c r="AH238" s="5" t="str">
        <f t="shared" si="29"/>
        <v>-</v>
      </c>
      <c r="AI238" s="5" t="str">
        <f t="shared" si="30"/>
        <v>-</v>
      </c>
      <c r="AJ238" s="5" t="str">
        <f t="shared" si="31"/>
        <v>-</v>
      </c>
    </row>
    <row r="239">
      <c r="B239" s="5">
        <f t="shared" si="97"/>
        <v>2</v>
      </c>
      <c r="C239" s="158" t="s">
        <v>257</v>
      </c>
      <c r="D239" s="159" t="s">
        <v>258</v>
      </c>
      <c r="E239" s="5">
        <f t="shared" si="98"/>
        <v>2</v>
      </c>
      <c r="F239" s="2">
        <v>223.0</v>
      </c>
      <c r="G239" s="67">
        <v>9001101.0</v>
      </c>
      <c r="H239" s="3">
        <v>2.0</v>
      </c>
      <c r="I239" s="9" t="str">
        <f t="shared" si="9"/>
        <v>ABSEN VALID</v>
      </c>
      <c r="J239" s="68" t="str">
        <f t="shared" si="79"/>
        <v>Mr. &amp; Mrs. Jonathan</v>
      </c>
      <c r="K239" s="5" t="str">
        <f t="shared" si="73"/>
        <v/>
      </c>
      <c r="L239" s="5" t="str">
        <f t="shared" si="12"/>
        <v>Oranye</v>
      </c>
      <c r="M239" s="5">
        <f t="shared" si="80"/>
        <v>35</v>
      </c>
      <c r="N239" s="5">
        <f t="shared" si="81"/>
        <v>2</v>
      </c>
      <c r="O239" s="2">
        <v>1.111126E7</v>
      </c>
      <c r="P239" s="5">
        <f t="shared" si="15"/>
        <v>0</v>
      </c>
      <c r="Q239" s="140">
        <v>190.0</v>
      </c>
      <c r="R239" s="141" t="s">
        <v>238</v>
      </c>
      <c r="S239" s="132"/>
      <c r="T239" s="141">
        <v>6001190.0</v>
      </c>
      <c r="U239" s="141">
        <v>1.0</v>
      </c>
      <c r="V239" s="141">
        <v>33.0</v>
      </c>
      <c r="W239" s="142" t="s">
        <v>199</v>
      </c>
      <c r="X239" s="132"/>
      <c r="Y239" s="141" t="s">
        <v>200</v>
      </c>
      <c r="Z239" s="143"/>
      <c r="AA239" s="5" t="str">
        <f t="shared" si="6"/>
        <v>#N/A</v>
      </c>
      <c r="AC239" s="3">
        <v>223.0</v>
      </c>
      <c r="AE239" s="5" t="str">
        <f t="shared" si="16"/>
        <v>-</v>
      </c>
      <c r="AF239" s="70" t="str">
        <f t="shared" si="27"/>
        <v>-</v>
      </c>
      <c r="AG239" s="68" t="str">
        <f t="shared" si="28"/>
        <v>-</v>
      </c>
      <c r="AH239" s="5" t="str">
        <f t="shared" si="29"/>
        <v>-</v>
      </c>
      <c r="AI239" s="5" t="str">
        <f t="shared" si="30"/>
        <v>-</v>
      </c>
      <c r="AJ239" s="5" t="str">
        <f t="shared" si="31"/>
        <v>-</v>
      </c>
    </row>
    <row r="240">
      <c r="B240" s="5">
        <f t="shared" si="97"/>
        <v>1</v>
      </c>
      <c r="C240" s="158" t="s">
        <v>259</v>
      </c>
      <c r="D240" s="160"/>
      <c r="E240" s="5">
        <f t="shared" si="98"/>
        <v>1</v>
      </c>
      <c r="F240" s="2">
        <v>224.0</v>
      </c>
      <c r="G240" s="67">
        <v>1001064.0</v>
      </c>
      <c r="H240" s="3">
        <v>2.0</v>
      </c>
      <c r="I240" s="9" t="str">
        <f t="shared" si="9"/>
        <v>ABSEN VALID</v>
      </c>
      <c r="J240" s="68" t="str">
        <f t="shared" si="79"/>
        <v>邱華裕先生夫人</v>
      </c>
      <c r="K240" s="5" t="str">
        <f t="shared" si="73"/>
        <v>Hwa Yi</v>
      </c>
      <c r="L240" s="5" t="str">
        <f t="shared" si="12"/>
        <v>Kuning</v>
      </c>
      <c r="M240" s="5">
        <f t="shared" si="80"/>
        <v>9</v>
      </c>
      <c r="N240" s="5">
        <f t="shared" si="81"/>
        <v>2</v>
      </c>
      <c r="O240" s="2">
        <v>1.1111214E7</v>
      </c>
      <c r="P240" s="5">
        <f t="shared" si="15"/>
        <v>0</v>
      </c>
      <c r="Q240" s="140">
        <v>191.0</v>
      </c>
      <c r="R240" s="141" t="s">
        <v>239</v>
      </c>
      <c r="S240" s="132"/>
      <c r="T240" s="141">
        <v>6001191.0</v>
      </c>
      <c r="U240" s="141">
        <v>2.0</v>
      </c>
      <c r="V240" s="141">
        <v>33.0</v>
      </c>
      <c r="W240" s="142" t="s">
        <v>199</v>
      </c>
      <c r="X240" s="132"/>
      <c r="Y240" s="141" t="s">
        <v>200</v>
      </c>
      <c r="Z240" s="143"/>
      <c r="AA240" s="5" t="str">
        <f t="shared" si="6"/>
        <v>#N/A</v>
      </c>
      <c r="AC240" s="3">
        <v>224.0</v>
      </c>
      <c r="AE240" s="5" t="str">
        <f t="shared" si="16"/>
        <v>-</v>
      </c>
      <c r="AF240" s="70" t="str">
        <f t="shared" si="27"/>
        <v>-</v>
      </c>
      <c r="AG240" s="68" t="str">
        <f t="shared" si="28"/>
        <v>-</v>
      </c>
      <c r="AH240" s="5" t="str">
        <f t="shared" si="29"/>
        <v>-</v>
      </c>
      <c r="AI240" s="5" t="str">
        <f t="shared" si="30"/>
        <v>-</v>
      </c>
      <c r="AJ240" s="5" t="str">
        <f t="shared" si="31"/>
        <v>-</v>
      </c>
    </row>
    <row r="241">
      <c r="B241" s="5">
        <f t="shared" si="97"/>
        <v>2</v>
      </c>
      <c r="C241" s="158" t="s">
        <v>260</v>
      </c>
      <c r="D241" s="159" t="s">
        <v>261</v>
      </c>
      <c r="E241" s="5">
        <f t="shared" si="98"/>
        <v>3</v>
      </c>
      <c r="F241" s="2">
        <v>225.0</v>
      </c>
      <c r="G241" s="67">
        <v>2001090.0</v>
      </c>
      <c r="H241" s="3">
        <v>2.0</v>
      </c>
      <c r="I241" s="9" t="str">
        <f t="shared" si="9"/>
        <v>ABSEN VALID</v>
      </c>
      <c r="J241" s="68" t="str">
        <f t="shared" si="79"/>
        <v>Central Batubara Nusantara</v>
      </c>
      <c r="K241" s="5" t="str">
        <f t="shared" si="73"/>
        <v/>
      </c>
      <c r="L241" s="5" t="str">
        <f t="shared" si="12"/>
        <v>Coklat</v>
      </c>
      <c r="M241" s="5">
        <f t="shared" si="80"/>
        <v>17</v>
      </c>
      <c r="N241" s="5">
        <f t="shared" si="81"/>
        <v>2</v>
      </c>
      <c r="O241" s="2">
        <v>1.1111213E7</v>
      </c>
      <c r="P241" s="5">
        <f t="shared" si="15"/>
        <v>0</v>
      </c>
      <c r="Q241" s="140">
        <v>193.0</v>
      </c>
      <c r="R241" s="141" t="s">
        <v>240</v>
      </c>
      <c r="S241" s="141" t="s">
        <v>241</v>
      </c>
      <c r="T241" s="141">
        <v>6001193.0</v>
      </c>
      <c r="U241" s="141">
        <v>2.0</v>
      </c>
      <c r="V241" s="141">
        <v>33.0</v>
      </c>
      <c r="W241" s="142" t="s">
        <v>199</v>
      </c>
      <c r="X241" s="132"/>
      <c r="Y241" s="141" t="s">
        <v>200</v>
      </c>
      <c r="Z241" s="143"/>
      <c r="AA241" s="5" t="str">
        <f t="shared" si="6"/>
        <v>#N/A</v>
      </c>
      <c r="AC241" s="3">
        <v>225.0</v>
      </c>
      <c r="AE241" s="5" t="str">
        <f t="shared" si="16"/>
        <v>-</v>
      </c>
      <c r="AF241" s="70" t="str">
        <f t="shared" si="27"/>
        <v>-</v>
      </c>
      <c r="AG241" s="68" t="str">
        <f t="shared" si="28"/>
        <v>-</v>
      </c>
      <c r="AH241" s="5" t="str">
        <f t="shared" si="29"/>
        <v>-</v>
      </c>
      <c r="AI241" s="5" t="str">
        <f t="shared" si="30"/>
        <v>-</v>
      </c>
      <c r="AJ241" s="5" t="str">
        <f t="shared" si="31"/>
        <v>-</v>
      </c>
    </row>
    <row r="242">
      <c r="B242" s="5">
        <f t="shared" si="97"/>
        <v>1</v>
      </c>
      <c r="C242" s="161" t="s">
        <v>262</v>
      </c>
      <c r="D242" s="160"/>
      <c r="E242" s="5">
        <f t="shared" si="98"/>
        <v>1</v>
      </c>
      <c r="F242" s="2">
        <v>226.0</v>
      </c>
      <c r="G242" s="67">
        <v>1001053.0</v>
      </c>
      <c r="H242" s="3">
        <v>2.0</v>
      </c>
      <c r="I242" s="9" t="str">
        <f t="shared" si="9"/>
        <v>ABSEN VALID</v>
      </c>
      <c r="J242" s="68" t="str">
        <f t="shared" si="79"/>
        <v>Mr. &amp; Mrs. Daniel Chandra</v>
      </c>
      <c r="K242" s="5" t="str">
        <f t="shared" si="73"/>
        <v>Piping</v>
      </c>
      <c r="L242" s="5" t="str">
        <f t="shared" si="12"/>
        <v>Kuning</v>
      </c>
      <c r="M242" s="5">
        <f t="shared" si="80"/>
        <v>8</v>
      </c>
      <c r="N242" s="5">
        <f t="shared" si="81"/>
        <v>2</v>
      </c>
      <c r="O242" s="2">
        <v>1.1111212E7</v>
      </c>
      <c r="P242" s="5">
        <f t="shared" si="15"/>
        <v>0</v>
      </c>
      <c r="Q242" s="140">
        <v>198.0</v>
      </c>
      <c r="R242" s="141" t="s">
        <v>242</v>
      </c>
      <c r="S242" s="132"/>
      <c r="T242" s="141">
        <v>6001198.0</v>
      </c>
      <c r="U242" s="141">
        <v>2.0</v>
      </c>
      <c r="V242" s="141">
        <v>33.0</v>
      </c>
      <c r="W242" s="142" t="s">
        <v>199</v>
      </c>
      <c r="X242" s="132"/>
      <c r="Y242" s="141" t="s">
        <v>200</v>
      </c>
      <c r="Z242" s="143"/>
      <c r="AA242" s="5" t="str">
        <f t="shared" si="6"/>
        <v>#N/A</v>
      </c>
      <c r="AC242" s="3">
        <v>226.0</v>
      </c>
      <c r="AE242" s="5" t="str">
        <f t="shared" si="16"/>
        <v>-</v>
      </c>
      <c r="AF242" s="70" t="str">
        <f t="shared" si="27"/>
        <v>-</v>
      </c>
      <c r="AG242" s="68" t="str">
        <f t="shared" si="28"/>
        <v>-</v>
      </c>
      <c r="AH242" s="5" t="str">
        <f t="shared" si="29"/>
        <v>-</v>
      </c>
      <c r="AI242" s="5" t="str">
        <f t="shared" si="30"/>
        <v>-</v>
      </c>
      <c r="AJ242" s="5" t="str">
        <f t="shared" si="31"/>
        <v>-</v>
      </c>
    </row>
    <row r="243">
      <c r="B243" s="5">
        <f t="shared" si="97"/>
        <v>2</v>
      </c>
      <c r="C243" s="158" t="s">
        <v>263</v>
      </c>
      <c r="D243" s="159" t="s">
        <v>264</v>
      </c>
      <c r="E243" s="5">
        <f t="shared" si="98"/>
        <v>1</v>
      </c>
      <c r="F243" s="2">
        <v>227.0</v>
      </c>
      <c r="G243" s="67">
        <v>1001054.0</v>
      </c>
      <c r="H243" s="3">
        <v>2.0</v>
      </c>
      <c r="I243" s="9" t="str">
        <f t="shared" si="9"/>
        <v>ABSEN VALID</v>
      </c>
      <c r="J243" s="68" t="str">
        <f t="shared" si="79"/>
        <v>Mr. &amp; Mrs. Sumiarsa Tarsibi</v>
      </c>
      <c r="K243" s="5" t="str">
        <f t="shared" si="73"/>
        <v>Ninih</v>
      </c>
      <c r="L243" s="5" t="str">
        <f t="shared" si="12"/>
        <v>Kuning</v>
      </c>
      <c r="M243" s="5">
        <f t="shared" si="80"/>
        <v>8</v>
      </c>
      <c r="N243" s="5">
        <f t="shared" si="81"/>
        <v>2</v>
      </c>
      <c r="O243" s="2">
        <v>1.1111211E7</v>
      </c>
      <c r="P243" s="5">
        <f t="shared" si="15"/>
        <v>0</v>
      </c>
      <c r="Q243" s="140">
        <v>199.0</v>
      </c>
      <c r="R243" s="141" t="s">
        <v>243</v>
      </c>
      <c r="S243" s="132"/>
      <c r="T243" s="141">
        <v>6001199.0</v>
      </c>
      <c r="U243" s="141">
        <v>2.0</v>
      </c>
      <c r="V243" s="141">
        <v>33.0</v>
      </c>
      <c r="W243" s="142" t="s">
        <v>199</v>
      </c>
      <c r="X243" s="132"/>
      <c r="Y243" s="141" t="s">
        <v>200</v>
      </c>
      <c r="Z243" s="143"/>
      <c r="AA243" s="5" t="str">
        <f t="shared" si="6"/>
        <v>#N/A</v>
      </c>
      <c r="AC243" s="3">
        <v>227.0</v>
      </c>
      <c r="AE243" s="5" t="str">
        <f t="shared" si="16"/>
        <v>-</v>
      </c>
      <c r="AF243" s="70" t="str">
        <f t="shared" si="27"/>
        <v>-</v>
      </c>
      <c r="AG243" s="68" t="str">
        <f t="shared" si="28"/>
        <v>-</v>
      </c>
      <c r="AH243" s="5" t="str">
        <f t="shared" si="29"/>
        <v>-</v>
      </c>
      <c r="AI243" s="5" t="str">
        <f t="shared" si="30"/>
        <v>-</v>
      </c>
      <c r="AJ243" s="5" t="str">
        <f t="shared" si="31"/>
        <v>-</v>
      </c>
    </row>
    <row r="244">
      <c r="A244" s="5"/>
      <c r="B244" s="162">
        <f>SUM(B238:B243)</f>
        <v>11</v>
      </c>
      <c r="C244" s="9"/>
      <c r="E244" s="5"/>
      <c r="F244" s="2">
        <v>228.0</v>
      </c>
      <c r="G244" s="67">
        <v>8001207.0</v>
      </c>
      <c r="H244" s="3">
        <v>2.0</v>
      </c>
      <c r="I244" s="9" t="str">
        <f t="shared" si="9"/>
        <v>ABSEN VALID</v>
      </c>
      <c r="J244" s="68" t="str">
        <f t="shared" si="79"/>
        <v>Atet Widjono</v>
      </c>
      <c r="K244" s="5" t="str">
        <f t="shared" si="73"/>
        <v/>
      </c>
      <c r="L244" s="5" t="str">
        <f t="shared" si="12"/>
        <v>Merah</v>
      </c>
      <c r="M244" s="5">
        <f t="shared" si="80"/>
        <v>39</v>
      </c>
      <c r="N244" s="5">
        <f t="shared" si="81"/>
        <v>2</v>
      </c>
      <c r="O244" s="2"/>
      <c r="P244" s="5">
        <f t="shared" si="15"/>
        <v>0</v>
      </c>
      <c r="Q244" s="78"/>
      <c r="R244" s="78"/>
      <c r="S244" s="78"/>
      <c r="T244" s="78"/>
      <c r="U244" s="78">
        <f>SUM(U238:U243)</f>
        <v>10</v>
      </c>
      <c r="V244" s="78"/>
      <c r="W244" s="78"/>
      <c r="X244" s="78"/>
      <c r="Y244" s="78"/>
      <c r="Z244" s="78"/>
      <c r="AA244" s="5" t="str">
        <f t="shared" si="6"/>
        <v>-</v>
      </c>
      <c r="AC244" s="3">
        <v>228.0</v>
      </c>
      <c r="AE244" s="5" t="str">
        <f t="shared" si="16"/>
        <v>-</v>
      </c>
      <c r="AF244" s="70" t="str">
        <f t="shared" si="27"/>
        <v>-</v>
      </c>
      <c r="AG244" s="68" t="str">
        <f t="shared" si="28"/>
        <v>-</v>
      </c>
      <c r="AH244" s="5" t="str">
        <f t="shared" si="29"/>
        <v>-</v>
      </c>
      <c r="AI244" s="5" t="str">
        <f t="shared" si="30"/>
        <v>-</v>
      </c>
      <c r="AJ244" s="5" t="str">
        <f t="shared" si="31"/>
        <v>-</v>
      </c>
    </row>
    <row r="245">
      <c r="A245" s="5"/>
      <c r="B245" s="5"/>
      <c r="C245" s="9"/>
      <c r="E245" s="5"/>
      <c r="F245" s="2">
        <v>229.0</v>
      </c>
      <c r="G245" s="67">
        <v>1001246.0</v>
      </c>
      <c r="H245" s="3">
        <v>3.0</v>
      </c>
      <c r="I245" s="9" t="str">
        <f t="shared" si="9"/>
        <v>ABSEN VALID</v>
      </c>
      <c r="J245" s="68" t="str">
        <f t="shared" si="79"/>
        <v>Rachim Sobarna</v>
      </c>
      <c r="K245" s="5" t="str">
        <f t="shared" si="73"/>
        <v/>
      </c>
      <c r="L245" s="5" t="str">
        <f t="shared" si="12"/>
        <v>Kuning</v>
      </c>
      <c r="M245" s="5">
        <f t="shared" si="80"/>
        <v>11</v>
      </c>
      <c r="N245" s="5">
        <f t="shared" si="81"/>
        <v>4</v>
      </c>
      <c r="O245" s="2">
        <v>1.111127E7</v>
      </c>
      <c r="P245" s="5">
        <f t="shared" si="15"/>
        <v>1</v>
      </c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5" t="str">
        <f t="shared" si="6"/>
        <v>-</v>
      </c>
      <c r="AC245" s="3">
        <v>229.0</v>
      </c>
      <c r="AE245" s="5" t="str">
        <f t="shared" si="16"/>
        <v>-</v>
      </c>
      <c r="AF245" s="70" t="str">
        <f t="shared" si="27"/>
        <v>-</v>
      </c>
      <c r="AG245" s="68" t="str">
        <f t="shared" si="28"/>
        <v>-</v>
      </c>
      <c r="AH245" s="5" t="str">
        <f t="shared" si="29"/>
        <v>-</v>
      </c>
      <c r="AI245" s="5" t="str">
        <f t="shared" si="30"/>
        <v>-</v>
      </c>
      <c r="AJ245" s="5" t="str">
        <f t="shared" si="31"/>
        <v>-</v>
      </c>
    </row>
    <row r="246">
      <c r="A246" s="65">
        <v>38.0</v>
      </c>
      <c r="B246" s="5">
        <f t="shared" ref="B246:B251" si="99">IFERROR(INDEX(F$17:P$595,MATCH(TRUE,EXACT(C246,J$17:J$595),0),3),0)</f>
        <v>1</v>
      </c>
      <c r="C246" s="161" t="s">
        <v>265</v>
      </c>
      <c r="D246" s="160"/>
      <c r="E246" s="5">
        <f t="shared" ref="E246:E251" si="100">INDEX(Q$16:Z$395,MATCH(TRUE,EXACT(C246,R$16:R$395),0),5)</f>
        <v>1</v>
      </c>
      <c r="F246" s="2">
        <v>230.0</v>
      </c>
      <c r="G246" s="67">
        <v>2001083.0</v>
      </c>
      <c r="H246" s="3">
        <v>2.0</v>
      </c>
      <c r="I246" s="9" t="str">
        <f t="shared" si="9"/>
        <v>ABSEN VALID</v>
      </c>
      <c r="J246" s="68" t="str">
        <f t="shared" si="79"/>
        <v>Kwee Biauw Hin</v>
      </c>
      <c r="K246" s="5" t="str">
        <f t="shared" si="73"/>
        <v/>
      </c>
      <c r="L246" s="5" t="str">
        <f t="shared" si="12"/>
        <v>Coklat</v>
      </c>
      <c r="M246" s="5">
        <f t="shared" si="80"/>
        <v>16</v>
      </c>
      <c r="N246" s="5">
        <f t="shared" si="81"/>
        <v>2</v>
      </c>
      <c r="O246" s="2">
        <v>1.1111262E7</v>
      </c>
      <c r="P246" s="5">
        <f t="shared" si="15"/>
        <v>0</v>
      </c>
      <c r="Q246" s="163">
        <v>96.0</v>
      </c>
      <c r="R246" s="164" t="s">
        <v>244</v>
      </c>
      <c r="S246" s="154"/>
      <c r="T246" s="164">
        <v>9001096.0</v>
      </c>
      <c r="U246" s="164">
        <v>1.0</v>
      </c>
      <c r="V246" s="164">
        <v>35.0</v>
      </c>
      <c r="W246" s="165" t="s">
        <v>266</v>
      </c>
      <c r="X246" s="154"/>
      <c r="Y246" s="164" t="s">
        <v>267</v>
      </c>
      <c r="Z246" s="166"/>
      <c r="AA246" s="5" t="str">
        <f t="shared" si="6"/>
        <v>P VALID</v>
      </c>
      <c r="AC246" s="3">
        <v>230.0</v>
      </c>
      <c r="AE246" s="5" t="str">
        <f t="shared" si="16"/>
        <v>-</v>
      </c>
      <c r="AF246" s="70" t="str">
        <f t="shared" si="27"/>
        <v>-</v>
      </c>
      <c r="AG246" s="68" t="str">
        <f t="shared" si="28"/>
        <v>-</v>
      </c>
      <c r="AH246" s="5" t="str">
        <f t="shared" si="29"/>
        <v>-</v>
      </c>
      <c r="AI246" s="5" t="str">
        <f t="shared" si="30"/>
        <v>-</v>
      </c>
      <c r="AJ246" s="5" t="str">
        <f t="shared" si="31"/>
        <v>-</v>
      </c>
    </row>
    <row r="247">
      <c r="B247" s="5">
        <f t="shared" si="99"/>
        <v>1</v>
      </c>
      <c r="C247" s="158" t="s">
        <v>268</v>
      </c>
      <c r="D247" s="160"/>
      <c r="E247" s="5">
        <f t="shared" si="100"/>
        <v>1</v>
      </c>
      <c r="F247" s="2">
        <v>231.0</v>
      </c>
      <c r="G247" s="67">
        <v>8001238.0</v>
      </c>
      <c r="H247" s="3">
        <v>3.0</v>
      </c>
      <c r="I247" s="9" t="str">
        <f t="shared" si="9"/>
        <v>ABSEN VALID</v>
      </c>
      <c r="J247" s="68" t="str">
        <f t="shared" si="79"/>
        <v>Titus Hermawan</v>
      </c>
      <c r="K247" s="5" t="str">
        <f t="shared" si="73"/>
        <v>Aang</v>
      </c>
      <c r="L247" s="5" t="str">
        <f t="shared" si="12"/>
        <v>Merah</v>
      </c>
      <c r="M247" s="5">
        <f t="shared" si="80"/>
        <v>37</v>
      </c>
      <c r="N247" s="5">
        <f t="shared" si="81"/>
        <v>2</v>
      </c>
      <c r="O247" s="2"/>
      <c r="P247" s="5">
        <f t="shared" si="15"/>
        <v>-1</v>
      </c>
      <c r="Q247" s="163">
        <v>97.0</v>
      </c>
      <c r="R247" s="164" t="s">
        <v>245</v>
      </c>
      <c r="S247" s="154"/>
      <c r="T247" s="164">
        <v>9001097.0</v>
      </c>
      <c r="U247" s="164">
        <v>2.0</v>
      </c>
      <c r="V247" s="164">
        <v>35.0</v>
      </c>
      <c r="W247" s="165" t="s">
        <v>266</v>
      </c>
      <c r="X247" s="154"/>
      <c r="Y247" s="164" t="s">
        <v>267</v>
      </c>
      <c r="Z247" s="166"/>
      <c r="AA247" s="5" t="str">
        <f t="shared" si="6"/>
        <v>P VALID</v>
      </c>
      <c r="AC247" s="3">
        <v>231.0</v>
      </c>
      <c r="AE247" s="5" t="str">
        <f t="shared" si="16"/>
        <v>-</v>
      </c>
      <c r="AF247" s="70" t="str">
        <f t="shared" si="27"/>
        <v>-</v>
      </c>
      <c r="AG247" s="68" t="str">
        <f t="shared" si="28"/>
        <v>-</v>
      </c>
      <c r="AH247" s="5" t="str">
        <f t="shared" si="29"/>
        <v>-</v>
      </c>
      <c r="AI247" s="5" t="str">
        <f t="shared" si="30"/>
        <v>-</v>
      </c>
      <c r="AJ247" s="5" t="str">
        <f t="shared" si="31"/>
        <v>-</v>
      </c>
    </row>
    <row r="248">
      <c r="B248" s="5">
        <f t="shared" si="99"/>
        <v>0</v>
      </c>
      <c r="C248" s="158" t="s">
        <v>269</v>
      </c>
      <c r="D248" s="159" t="s">
        <v>270</v>
      </c>
      <c r="E248" s="5">
        <f t="shared" si="100"/>
        <v>2</v>
      </c>
      <c r="F248" s="2">
        <v>232.0</v>
      </c>
      <c r="G248" s="67">
        <v>6001190.0</v>
      </c>
      <c r="H248" s="3">
        <v>1.0</v>
      </c>
      <c r="I248" s="9" t="str">
        <f t="shared" si="9"/>
        <v>ABSEN VALID</v>
      </c>
      <c r="J248" s="68" t="str">
        <f t="shared" si="79"/>
        <v>Yudi Hermanto</v>
      </c>
      <c r="K248" s="5" t="str">
        <f t="shared" si="73"/>
        <v/>
      </c>
      <c r="L248" s="5" t="str">
        <f t="shared" si="12"/>
        <v>Pink</v>
      </c>
      <c r="M248" s="5">
        <f t="shared" si="80"/>
        <v>33</v>
      </c>
      <c r="N248" s="5">
        <f t="shared" si="81"/>
        <v>1</v>
      </c>
      <c r="O248" s="2">
        <v>1.1111115E7</v>
      </c>
      <c r="P248" s="5">
        <f t="shared" si="15"/>
        <v>0</v>
      </c>
      <c r="Q248" s="163">
        <v>98.0</v>
      </c>
      <c r="R248" s="164" t="s">
        <v>246</v>
      </c>
      <c r="S248" s="154"/>
      <c r="T248" s="164">
        <v>9001098.0</v>
      </c>
      <c r="U248" s="164">
        <v>3.0</v>
      </c>
      <c r="V248" s="164">
        <v>35.0</v>
      </c>
      <c r="W248" s="165" t="s">
        <v>266</v>
      </c>
      <c r="X248" s="164" t="s">
        <v>271</v>
      </c>
      <c r="Y248" s="164" t="s">
        <v>267</v>
      </c>
      <c r="Z248" s="166"/>
      <c r="AA248" s="5" t="str">
        <f t="shared" si="6"/>
        <v>#N/A</v>
      </c>
      <c r="AC248" s="3">
        <v>232.0</v>
      </c>
      <c r="AE248" s="5" t="str">
        <f t="shared" si="16"/>
        <v>-</v>
      </c>
      <c r="AF248" s="70" t="str">
        <f t="shared" si="27"/>
        <v>-</v>
      </c>
      <c r="AG248" s="68" t="str">
        <f t="shared" si="28"/>
        <v>-</v>
      </c>
      <c r="AH248" s="5" t="str">
        <f t="shared" si="29"/>
        <v>-</v>
      </c>
      <c r="AI248" s="5" t="str">
        <f t="shared" si="30"/>
        <v>-</v>
      </c>
      <c r="AJ248" s="5" t="str">
        <f t="shared" si="31"/>
        <v>-</v>
      </c>
    </row>
    <row r="249">
      <c r="B249" s="5">
        <f t="shared" si="99"/>
        <v>2</v>
      </c>
      <c r="C249" s="158" t="s">
        <v>272</v>
      </c>
      <c r="D249" s="159" t="s">
        <v>273</v>
      </c>
      <c r="E249" s="5">
        <f t="shared" si="100"/>
        <v>2</v>
      </c>
      <c r="F249" s="2">
        <v>233.0</v>
      </c>
      <c r="G249" s="67">
        <v>6001189.0</v>
      </c>
      <c r="H249" s="3">
        <v>1.0</v>
      </c>
      <c r="I249" s="9" t="str">
        <f t="shared" si="9"/>
        <v>ABSEN VALID</v>
      </c>
      <c r="J249" s="68" t="str">
        <f t="shared" si="79"/>
        <v>Aldy Rivaldy</v>
      </c>
      <c r="K249" s="5" t="str">
        <f t="shared" si="73"/>
        <v/>
      </c>
      <c r="L249" s="5" t="str">
        <f t="shared" si="12"/>
        <v>Pink</v>
      </c>
      <c r="M249" s="5">
        <f t="shared" si="80"/>
        <v>33</v>
      </c>
      <c r="N249" s="5">
        <f t="shared" si="81"/>
        <v>1</v>
      </c>
      <c r="O249" s="2">
        <v>1.1111118E7</v>
      </c>
      <c r="P249" s="5">
        <f t="shared" si="15"/>
        <v>0</v>
      </c>
      <c r="Q249" s="163">
        <v>99.0</v>
      </c>
      <c r="R249" s="164" t="s">
        <v>247</v>
      </c>
      <c r="S249" s="154"/>
      <c r="T249" s="164">
        <v>9001099.0</v>
      </c>
      <c r="U249" s="164">
        <v>1.0</v>
      </c>
      <c r="V249" s="164">
        <v>35.0</v>
      </c>
      <c r="W249" s="165" t="s">
        <v>266</v>
      </c>
      <c r="X249" s="164" t="s">
        <v>271</v>
      </c>
      <c r="Y249" s="164" t="s">
        <v>267</v>
      </c>
      <c r="Z249" s="166"/>
      <c r="AA249" s="5" t="str">
        <f t="shared" si="6"/>
        <v>#N/A</v>
      </c>
      <c r="AC249" s="3">
        <v>233.0</v>
      </c>
      <c r="AE249" s="5" t="str">
        <f t="shared" si="16"/>
        <v>-</v>
      </c>
      <c r="AF249" s="70" t="str">
        <f t="shared" si="27"/>
        <v>-</v>
      </c>
      <c r="AG249" s="68" t="str">
        <f t="shared" si="28"/>
        <v>-</v>
      </c>
      <c r="AH249" s="5" t="str">
        <f t="shared" si="29"/>
        <v>-</v>
      </c>
      <c r="AI249" s="5" t="str">
        <f t="shared" si="30"/>
        <v>-</v>
      </c>
      <c r="AJ249" s="5" t="str">
        <f t="shared" si="31"/>
        <v>-</v>
      </c>
    </row>
    <row r="250">
      <c r="B250" s="5">
        <f t="shared" si="99"/>
        <v>2</v>
      </c>
      <c r="C250" s="158" t="s">
        <v>274</v>
      </c>
      <c r="D250" s="160"/>
      <c r="E250" s="5">
        <f t="shared" si="100"/>
        <v>2</v>
      </c>
      <c r="F250" s="2">
        <v>234.0</v>
      </c>
      <c r="G250" s="67">
        <v>8001212.0</v>
      </c>
      <c r="H250" s="3">
        <v>2.0</v>
      </c>
      <c r="I250" s="9" t="str">
        <f t="shared" si="9"/>
        <v>ABSEN VALID</v>
      </c>
      <c r="J250" s="68" t="str">
        <f t="shared" si="79"/>
        <v>Raharja Kumala</v>
      </c>
      <c r="K250" s="5" t="str">
        <f t="shared" si="73"/>
        <v>Jo Bun</v>
      </c>
      <c r="L250" s="5" t="str">
        <f t="shared" si="12"/>
        <v>Merah</v>
      </c>
      <c r="M250" s="5">
        <f t="shared" si="80"/>
        <v>50</v>
      </c>
      <c r="N250" s="5">
        <f t="shared" si="81"/>
        <v>2</v>
      </c>
      <c r="O250" s="2">
        <v>1.1111106E7</v>
      </c>
      <c r="P250" s="5">
        <f t="shared" si="15"/>
        <v>0</v>
      </c>
      <c r="Q250" s="163">
        <v>100.0</v>
      </c>
      <c r="R250" s="164" t="s">
        <v>248</v>
      </c>
      <c r="S250" s="154"/>
      <c r="T250" s="164">
        <v>9001100.0</v>
      </c>
      <c r="U250" s="164">
        <v>1.0</v>
      </c>
      <c r="V250" s="164">
        <v>35.0</v>
      </c>
      <c r="W250" s="165" t="s">
        <v>266</v>
      </c>
      <c r="X250" s="154"/>
      <c r="Y250" s="164" t="s">
        <v>267</v>
      </c>
      <c r="Z250" s="166"/>
      <c r="AA250" s="5" t="str">
        <f t="shared" si="6"/>
        <v>#N/A</v>
      </c>
      <c r="AC250" s="3">
        <v>234.0</v>
      </c>
      <c r="AE250" s="5" t="str">
        <f t="shared" si="16"/>
        <v>-</v>
      </c>
      <c r="AF250" s="70" t="str">
        <f t="shared" si="27"/>
        <v>-</v>
      </c>
      <c r="AG250" s="68" t="str">
        <f t="shared" si="28"/>
        <v>-</v>
      </c>
      <c r="AH250" s="5" t="str">
        <f t="shared" si="29"/>
        <v>-</v>
      </c>
      <c r="AI250" s="5" t="str">
        <f t="shared" si="30"/>
        <v>-</v>
      </c>
      <c r="AJ250" s="5" t="str">
        <f t="shared" si="31"/>
        <v>-</v>
      </c>
    </row>
    <row r="251">
      <c r="B251" s="5">
        <f t="shared" si="99"/>
        <v>2</v>
      </c>
      <c r="C251" s="158" t="s">
        <v>275</v>
      </c>
      <c r="D251" s="159" t="s">
        <v>276</v>
      </c>
      <c r="E251" s="5">
        <f t="shared" si="100"/>
        <v>2</v>
      </c>
      <c r="F251" s="2">
        <v>235.0</v>
      </c>
      <c r="G251" s="67">
        <v>6001195.0</v>
      </c>
      <c r="H251" s="3">
        <v>2.0</v>
      </c>
      <c r="I251" s="9" t="str">
        <f t="shared" si="9"/>
        <v>ABSEN VALID</v>
      </c>
      <c r="J251" s="68" t="str">
        <f t="shared" si="79"/>
        <v>Lanywaty Adisurya</v>
      </c>
      <c r="K251" s="5" t="str">
        <f t="shared" si="73"/>
        <v/>
      </c>
      <c r="L251" s="5" t="str">
        <f t="shared" si="12"/>
        <v>Pink</v>
      </c>
      <c r="M251" s="5">
        <f t="shared" si="80"/>
        <v>30</v>
      </c>
      <c r="N251" s="5">
        <f t="shared" si="81"/>
        <v>2</v>
      </c>
      <c r="O251" s="2">
        <v>1.1111104E7</v>
      </c>
      <c r="P251" s="5">
        <f t="shared" si="15"/>
        <v>0</v>
      </c>
      <c r="Q251" s="163">
        <v>101.0</v>
      </c>
      <c r="R251" s="164" t="s">
        <v>249</v>
      </c>
      <c r="S251" s="154"/>
      <c r="T251" s="164">
        <v>9001101.0</v>
      </c>
      <c r="U251" s="164">
        <v>2.0</v>
      </c>
      <c r="V251" s="164">
        <v>35.0</v>
      </c>
      <c r="W251" s="165" t="s">
        <v>266</v>
      </c>
      <c r="X251" s="154"/>
      <c r="Y251" s="164" t="s">
        <v>267</v>
      </c>
      <c r="Z251" s="166"/>
      <c r="AA251" s="5" t="str">
        <f t="shared" si="6"/>
        <v>#N/A</v>
      </c>
      <c r="AC251" s="3">
        <v>235.0</v>
      </c>
      <c r="AE251" s="5" t="str">
        <f t="shared" si="16"/>
        <v>-</v>
      </c>
      <c r="AF251" s="70" t="str">
        <f t="shared" si="27"/>
        <v>-</v>
      </c>
      <c r="AG251" s="68" t="str">
        <f t="shared" si="28"/>
        <v>-</v>
      </c>
      <c r="AH251" s="5" t="str">
        <f t="shared" si="29"/>
        <v>-</v>
      </c>
      <c r="AI251" s="5" t="str">
        <f t="shared" si="30"/>
        <v>-</v>
      </c>
      <c r="AJ251" s="5" t="str">
        <f t="shared" si="31"/>
        <v>-</v>
      </c>
    </row>
    <row r="252">
      <c r="A252" s="5"/>
      <c r="B252" s="162">
        <f>SUM(B246:B251)</f>
        <v>8</v>
      </c>
      <c r="C252" s="9"/>
      <c r="E252" s="5"/>
      <c r="F252" s="2">
        <v>236.0</v>
      </c>
      <c r="G252" s="67">
        <v>8001204.0</v>
      </c>
      <c r="H252" s="3">
        <v>2.0</v>
      </c>
      <c r="I252" s="9" t="str">
        <f t="shared" si="9"/>
        <v>ABSEN VALID</v>
      </c>
      <c r="J252" s="68" t="str">
        <f t="shared" si="79"/>
        <v>The Liong Ing</v>
      </c>
      <c r="K252" s="5" t="str">
        <f t="shared" si="73"/>
        <v/>
      </c>
      <c r="L252" s="5" t="str">
        <f t="shared" si="12"/>
        <v>Merah</v>
      </c>
      <c r="M252" s="5">
        <f t="shared" si="80"/>
        <v>38</v>
      </c>
      <c r="N252" s="5">
        <f t="shared" si="81"/>
        <v>2</v>
      </c>
      <c r="O252" s="2">
        <v>1.1111103E7</v>
      </c>
      <c r="P252" s="5">
        <f t="shared" si="15"/>
        <v>0</v>
      </c>
      <c r="Q252" s="78"/>
      <c r="R252" s="78"/>
      <c r="S252" s="78"/>
      <c r="T252" s="78"/>
      <c r="U252" s="78">
        <f>SUM(U246:U251)</f>
        <v>10</v>
      </c>
      <c r="V252" s="78"/>
      <c r="W252" s="78"/>
      <c r="X252" s="78"/>
      <c r="Y252" s="78"/>
      <c r="Z252" s="78"/>
      <c r="AA252" s="5" t="str">
        <f t="shared" si="6"/>
        <v>-</v>
      </c>
      <c r="AC252" s="3">
        <v>236.0</v>
      </c>
      <c r="AE252" s="5" t="str">
        <f t="shared" si="16"/>
        <v>-</v>
      </c>
      <c r="AF252" s="70" t="str">
        <f t="shared" si="27"/>
        <v>-</v>
      </c>
      <c r="AG252" s="68" t="str">
        <f t="shared" si="28"/>
        <v>-</v>
      </c>
      <c r="AH252" s="5" t="str">
        <f t="shared" si="29"/>
        <v>-</v>
      </c>
      <c r="AI252" s="5" t="str">
        <f t="shared" si="30"/>
        <v>-</v>
      </c>
      <c r="AJ252" s="5" t="str">
        <f t="shared" si="31"/>
        <v>-</v>
      </c>
    </row>
    <row r="253">
      <c r="A253" s="5"/>
      <c r="B253" s="5"/>
      <c r="C253" s="9"/>
      <c r="E253" s="5"/>
      <c r="F253" s="2">
        <v>237.0</v>
      </c>
      <c r="G253" s="67">
        <v>1001032.0</v>
      </c>
      <c r="H253" s="3">
        <v>1.0</v>
      </c>
      <c r="I253" s="9" t="str">
        <f t="shared" si="9"/>
        <v>ABSEN VALID</v>
      </c>
      <c r="J253" s="68" t="str">
        <f t="shared" si="79"/>
        <v>家 后明 堂哥 堂嫂</v>
      </c>
      <c r="K253" s="5" t="str">
        <f t="shared" si="73"/>
        <v>Ho Cun</v>
      </c>
      <c r="L253" s="5" t="str">
        <f t="shared" si="12"/>
        <v>Kuning</v>
      </c>
      <c r="M253" s="5">
        <f t="shared" si="80"/>
        <v>2</v>
      </c>
      <c r="N253" s="5">
        <f t="shared" si="81"/>
        <v>2</v>
      </c>
      <c r="O253" s="2">
        <v>1.1111216E7</v>
      </c>
      <c r="P253" s="5">
        <f t="shared" si="15"/>
        <v>1</v>
      </c>
      <c r="Q253" s="79"/>
      <c r="R253" s="78"/>
      <c r="S253" s="78"/>
      <c r="T253" s="78"/>
      <c r="U253" s="79"/>
      <c r="V253" s="78"/>
      <c r="W253" s="78"/>
      <c r="X253" s="78"/>
      <c r="Y253" s="78"/>
      <c r="Z253" s="78"/>
      <c r="AA253" s="5" t="str">
        <f t="shared" si="6"/>
        <v>-</v>
      </c>
      <c r="AC253" s="3">
        <v>237.0</v>
      </c>
      <c r="AE253" s="5" t="str">
        <f t="shared" si="16"/>
        <v>-</v>
      </c>
      <c r="AF253" s="70" t="str">
        <f t="shared" si="27"/>
        <v>-</v>
      </c>
      <c r="AG253" s="68" t="str">
        <f t="shared" si="28"/>
        <v>-</v>
      </c>
      <c r="AH253" s="5" t="str">
        <f t="shared" si="29"/>
        <v>-</v>
      </c>
      <c r="AI253" s="5" t="str">
        <f t="shared" si="30"/>
        <v>-</v>
      </c>
      <c r="AJ253" s="5" t="str">
        <f t="shared" si="31"/>
        <v>-</v>
      </c>
    </row>
    <row r="254">
      <c r="A254" s="65">
        <v>39.0</v>
      </c>
      <c r="B254" s="5">
        <f t="shared" ref="B254:B258" si="101">IFERROR(INDEX(F$17:P$595,MATCH(TRUE,EXACT(C254,J$17:J$595),0),3),0)</f>
        <v>2</v>
      </c>
      <c r="C254" s="158" t="s">
        <v>277</v>
      </c>
      <c r="D254" s="159" t="s">
        <v>278</v>
      </c>
      <c r="E254" s="5">
        <f t="shared" ref="E254:E258" si="102">INDEX(Q$16:Z$395,MATCH(TRUE,EXACT(C254,R$16:R$395),0),5)</f>
        <v>2</v>
      </c>
      <c r="F254" s="2">
        <v>238.0</v>
      </c>
      <c r="G254" s="67">
        <v>6001185.0</v>
      </c>
      <c r="H254" s="3">
        <v>1.0</v>
      </c>
      <c r="I254" s="9" t="str">
        <f t="shared" si="9"/>
        <v>ABSEN VALID</v>
      </c>
      <c r="J254" s="68" t="str">
        <f t="shared" si="79"/>
        <v>Oey Biaw Lian</v>
      </c>
      <c r="K254" s="5" t="str">
        <f t="shared" si="73"/>
        <v/>
      </c>
      <c r="L254" s="5" t="str">
        <f t="shared" si="12"/>
        <v>Pink</v>
      </c>
      <c r="M254" s="5">
        <f t="shared" si="80"/>
        <v>23</v>
      </c>
      <c r="N254" s="5">
        <f t="shared" si="81"/>
        <v>1</v>
      </c>
      <c r="O254" s="2">
        <v>1.1111098E7</v>
      </c>
      <c r="P254" s="5">
        <f t="shared" si="15"/>
        <v>0</v>
      </c>
      <c r="Q254" s="83"/>
      <c r="R254" s="83"/>
      <c r="S254" s="82"/>
      <c r="T254" s="82"/>
      <c r="U254" s="83"/>
      <c r="V254" s="82"/>
      <c r="W254" s="82"/>
      <c r="X254" s="82"/>
      <c r="Y254" s="82"/>
      <c r="Z254" s="83"/>
      <c r="AA254" s="5" t="str">
        <f t="shared" si="6"/>
        <v>-</v>
      </c>
      <c r="AC254" s="3">
        <v>238.0</v>
      </c>
      <c r="AE254" s="5" t="str">
        <f t="shared" si="16"/>
        <v>-</v>
      </c>
      <c r="AF254" s="70" t="str">
        <f t="shared" si="27"/>
        <v>-</v>
      </c>
      <c r="AG254" s="68" t="str">
        <f t="shared" si="28"/>
        <v>-</v>
      </c>
      <c r="AH254" s="5" t="str">
        <f t="shared" si="29"/>
        <v>-</v>
      </c>
      <c r="AI254" s="5" t="str">
        <f t="shared" si="30"/>
        <v>-</v>
      </c>
      <c r="AJ254" s="5" t="str">
        <f t="shared" si="31"/>
        <v>-</v>
      </c>
    </row>
    <row r="255">
      <c r="B255" s="5">
        <f t="shared" si="101"/>
        <v>2</v>
      </c>
      <c r="C255" s="158" t="s">
        <v>279</v>
      </c>
      <c r="D255" s="160"/>
      <c r="E255" s="5">
        <f t="shared" si="102"/>
        <v>2</v>
      </c>
      <c r="F255" s="2">
        <v>239.0</v>
      </c>
      <c r="G255" s="67">
        <v>1001036.0</v>
      </c>
      <c r="H255" s="3">
        <v>2.0</v>
      </c>
      <c r="I255" s="9" t="str">
        <f t="shared" si="9"/>
        <v>ABSEN VALID</v>
      </c>
      <c r="J255" s="68" t="str">
        <f t="shared" si="79"/>
        <v>徐舂明 姑丈 姑母</v>
      </c>
      <c r="K255" s="5" t="str">
        <f t="shared" si="73"/>
        <v>Kuma Kwe Ing</v>
      </c>
      <c r="L255" s="5" t="str">
        <f t="shared" si="12"/>
        <v>Kuning</v>
      </c>
      <c r="M255" s="5">
        <f t="shared" si="80"/>
        <v>2</v>
      </c>
      <c r="N255" s="5">
        <f t="shared" si="81"/>
        <v>2</v>
      </c>
      <c r="O255" s="2">
        <v>1.1111097E7</v>
      </c>
      <c r="P255" s="5">
        <f t="shared" si="15"/>
        <v>0</v>
      </c>
      <c r="Q255" s="133">
        <v>173.0</v>
      </c>
      <c r="R255" s="134" t="s">
        <v>250</v>
      </c>
      <c r="S255" s="127"/>
      <c r="T255" s="134">
        <v>5001173.0</v>
      </c>
      <c r="U255" s="134">
        <v>2.0</v>
      </c>
      <c r="V255" s="134">
        <v>36.0</v>
      </c>
      <c r="W255" s="136" t="s">
        <v>167</v>
      </c>
      <c r="X255" s="127"/>
      <c r="Y255" s="127"/>
      <c r="Z255" s="127"/>
      <c r="AA255" s="5">
        <f t="shared" si="6"/>
        <v>1</v>
      </c>
      <c r="AC255" s="3">
        <v>239.0</v>
      </c>
      <c r="AE255" s="5" t="str">
        <f t="shared" si="16"/>
        <v>-</v>
      </c>
      <c r="AF255" s="70" t="str">
        <f t="shared" si="27"/>
        <v>-</v>
      </c>
      <c r="AG255" s="68" t="str">
        <f t="shared" si="28"/>
        <v>-</v>
      </c>
      <c r="AH255" s="5" t="str">
        <f t="shared" si="29"/>
        <v>-</v>
      </c>
      <c r="AI255" s="5" t="str">
        <f t="shared" si="30"/>
        <v>-</v>
      </c>
      <c r="AJ255" s="5" t="str">
        <f t="shared" si="31"/>
        <v>-</v>
      </c>
    </row>
    <row r="256">
      <c r="B256" s="5">
        <f t="shared" si="101"/>
        <v>2</v>
      </c>
      <c r="C256" s="158" t="s">
        <v>280</v>
      </c>
      <c r="D256" s="160"/>
      <c r="E256" s="5">
        <f t="shared" si="102"/>
        <v>2</v>
      </c>
      <c r="F256" s="2">
        <v>240.0</v>
      </c>
      <c r="G256" s="67">
        <v>1001062.0</v>
      </c>
      <c r="H256" s="3">
        <v>1.0</v>
      </c>
      <c r="I256" s="9" t="str">
        <f t="shared" si="9"/>
        <v>ABSEN VALID</v>
      </c>
      <c r="J256" s="68" t="str">
        <f t="shared" si="79"/>
        <v>許金水 夫人</v>
      </c>
      <c r="K256" s="5" t="str">
        <f t="shared" si="73"/>
        <v/>
      </c>
      <c r="L256" s="5" t="str">
        <f t="shared" si="12"/>
        <v>Kuning</v>
      </c>
      <c r="M256" s="5">
        <f t="shared" si="80"/>
        <v>6</v>
      </c>
      <c r="N256" s="5">
        <f t="shared" si="81"/>
        <v>1</v>
      </c>
      <c r="O256" s="2">
        <v>1.1111161E7</v>
      </c>
      <c r="P256" s="5">
        <f t="shared" si="15"/>
        <v>0</v>
      </c>
      <c r="Q256" s="133">
        <v>113.0</v>
      </c>
      <c r="R256" s="134" t="s">
        <v>251</v>
      </c>
      <c r="S256" s="127"/>
      <c r="T256" s="135">
        <v>5001169.0</v>
      </c>
      <c r="U256" s="134">
        <v>2.0</v>
      </c>
      <c r="V256" s="134">
        <v>36.0</v>
      </c>
      <c r="W256" s="136" t="s">
        <v>167</v>
      </c>
      <c r="X256" s="127"/>
      <c r="Y256" s="134" t="s">
        <v>187</v>
      </c>
      <c r="Z256" s="138"/>
      <c r="AA256" s="5" t="str">
        <f t="shared" si="6"/>
        <v>P VALID</v>
      </c>
      <c r="AC256" s="3">
        <v>240.0</v>
      </c>
      <c r="AE256" s="5" t="str">
        <f t="shared" si="16"/>
        <v>-</v>
      </c>
      <c r="AF256" s="70" t="str">
        <f t="shared" si="27"/>
        <v>-</v>
      </c>
      <c r="AG256" s="68" t="str">
        <f t="shared" si="28"/>
        <v>-</v>
      </c>
      <c r="AH256" s="5" t="str">
        <f t="shared" si="29"/>
        <v>-</v>
      </c>
      <c r="AI256" s="5" t="str">
        <f t="shared" si="30"/>
        <v>-</v>
      </c>
      <c r="AJ256" s="5" t="str">
        <f t="shared" si="31"/>
        <v>-</v>
      </c>
    </row>
    <row r="257">
      <c r="B257" s="5">
        <f t="shared" si="101"/>
        <v>2</v>
      </c>
      <c r="C257" s="158" t="s">
        <v>281</v>
      </c>
      <c r="D257" s="160"/>
      <c r="E257" s="5">
        <f t="shared" si="102"/>
        <v>2</v>
      </c>
      <c r="F257" s="2">
        <v>241.0</v>
      </c>
      <c r="G257" s="67">
        <v>9001097.0</v>
      </c>
      <c r="H257" s="3">
        <v>2.0</v>
      </c>
      <c r="I257" s="9" t="str">
        <f t="shared" si="9"/>
        <v>ABSEN VALID</v>
      </c>
      <c r="J257" s="68" t="str">
        <f t="shared" si="79"/>
        <v>Risiana Wijaya</v>
      </c>
      <c r="K257" s="5" t="str">
        <f t="shared" si="73"/>
        <v/>
      </c>
      <c r="L257" s="5" t="str">
        <f t="shared" si="12"/>
        <v>Oranye</v>
      </c>
      <c r="M257" s="5">
        <f t="shared" si="80"/>
        <v>35</v>
      </c>
      <c r="N257" s="5">
        <f t="shared" si="81"/>
        <v>2</v>
      </c>
      <c r="O257" s="2">
        <v>1.1111176E7</v>
      </c>
      <c r="P257" s="5">
        <f t="shared" si="15"/>
        <v>0</v>
      </c>
      <c r="Q257" s="133">
        <v>114.0</v>
      </c>
      <c r="R257" s="134" t="s">
        <v>252</v>
      </c>
      <c r="S257" s="127"/>
      <c r="T257" s="135">
        <v>5001170.0</v>
      </c>
      <c r="U257" s="134">
        <v>2.0</v>
      </c>
      <c r="V257" s="134">
        <v>36.0</v>
      </c>
      <c r="W257" s="136" t="s">
        <v>167</v>
      </c>
      <c r="X257" s="127"/>
      <c r="Y257" s="134" t="s">
        <v>187</v>
      </c>
      <c r="Z257" s="138"/>
      <c r="AA257" s="5" t="str">
        <f t="shared" si="6"/>
        <v>#N/A</v>
      </c>
      <c r="AC257" s="3">
        <v>241.0</v>
      </c>
      <c r="AE257" s="5" t="str">
        <f t="shared" si="16"/>
        <v>-</v>
      </c>
      <c r="AF257" s="70" t="str">
        <f t="shared" si="27"/>
        <v>-</v>
      </c>
      <c r="AG257" s="68" t="str">
        <f t="shared" si="28"/>
        <v>-</v>
      </c>
      <c r="AH257" s="5" t="str">
        <f t="shared" si="29"/>
        <v>-</v>
      </c>
      <c r="AI257" s="5" t="str">
        <f t="shared" si="30"/>
        <v>-</v>
      </c>
      <c r="AJ257" s="5" t="str">
        <f t="shared" si="31"/>
        <v>-</v>
      </c>
    </row>
    <row r="258">
      <c r="B258" s="5">
        <f t="shared" si="101"/>
        <v>2</v>
      </c>
      <c r="C258" s="158" t="s">
        <v>282</v>
      </c>
      <c r="D258" s="160"/>
      <c r="E258" s="5">
        <f t="shared" si="102"/>
        <v>2</v>
      </c>
      <c r="F258" s="2">
        <v>242.0</v>
      </c>
      <c r="G258" s="67">
        <v>2001084.0</v>
      </c>
      <c r="H258" s="3">
        <v>2.0</v>
      </c>
      <c r="I258" s="9" t="str">
        <f t="shared" si="9"/>
        <v>ABSEN VALID</v>
      </c>
      <c r="J258" s="68" t="str">
        <f t="shared" si="79"/>
        <v>Hengky Johan</v>
      </c>
      <c r="K258" s="5" t="str">
        <f t="shared" si="73"/>
        <v/>
      </c>
      <c r="L258" s="5" t="str">
        <f t="shared" si="12"/>
        <v>Coklat</v>
      </c>
      <c r="M258" s="5">
        <f t="shared" si="80"/>
        <v>16</v>
      </c>
      <c r="N258" s="5">
        <f t="shared" si="81"/>
        <v>2</v>
      </c>
      <c r="O258" s="2">
        <v>1.1111175E7</v>
      </c>
      <c r="P258" s="5">
        <f t="shared" si="15"/>
        <v>0</v>
      </c>
      <c r="Q258" s="133">
        <v>115.0</v>
      </c>
      <c r="R258" s="134" t="s">
        <v>253</v>
      </c>
      <c r="S258" s="127"/>
      <c r="T258" s="135">
        <v>5001171.0</v>
      </c>
      <c r="U258" s="134">
        <v>2.0</v>
      </c>
      <c r="V258" s="134">
        <v>36.0</v>
      </c>
      <c r="W258" s="136" t="s">
        <v>167</v>
      </c>
      <c r="X258" s="127"/>
      <c r="Y258" s="134" t="s">
        <v>187</v>
      </c>
      <c r="Z258" s="138"/>
      <c r="AA258" s="5" t="str">
        <f t="shared" si="6"/>
        <v>#N/A</v>
      </c>
      <c r="AC258" s="3">
        <v>242.0</v>
      </c>
      <c r="AE258" s="5" t="str">
        <f t="shared" si="16"/>
        <v>-</v>
      </c>
      <c r="AF258" s="70" t="str">
        <f t="shared" si="27"/>
        <v>-</v>
      </c>
      <c r="AG258" s="68" t="str">
        <f t="shared" si="28"/>
        <v>-</v>
      </c>
      <c r="AH258" s="5" t="str">
        <f t="shared" si="29"/>
        <v>-</v>
      </c>
      <c r="AI258" s="5" t="str">
        <f t="shared" si="30"/>
        <v>-</v>
      </c>
      <c r="AJ258" s="5" t="str">
        <f t="shared" si="31"/>
        <v>-</v>
      </c>
    </row>
    <row r="259">
      <c r="A259" s="5"/>
      <c r="B259" s="162">
        <f>SUM(B254:B258)</f>
        <v>10</v>
      </c>
      <c r="C259" s="9"/>
      <c r="E259" s="5"/>
      <c r="F259" s="2">
        <v>243.0</v>
      </c>
      <c r="G259" s="67">
        <v>2001085.0</v>
      </c>
      <c r="H259" s="3">
        <v>2.0</v>
      </c>
      <c r="I259" s="9" t="str">
        <f t="shared" si="9"/>
        <v>ABSEN VALID</v>
      </c>
      <c r="J259" s="68" t="str">
        <f t="shared" si="79"/>
        <v>Setia Kuswara</v>
      </c>
      <c r="K259" s="5" t="str">
        <f t="shared" si="73"/>
        <v/>
      </c>
      <c r="L259" s="5" t="str">
        <f t="shared" si="12"/>
        <v>Coklat</v>
      </c>
      <c r="M259" s="5">
        <f t="shared" si="80"/>
        <v>16</v>
      </c>
      <c r="N259" s="5">
        <f t="shared" si="81"/>
        <v>2</v>
      </c>
      <c r="O259" s="2">
        <v>1.1111174E7</v>
      </c>
      <c r="P259" s="5">
        <f t="shared" si="15"/>
        <v>0</v>
      </c>
      <c r="Q259" s="133">
        <v>116.0</v>
      </c>
      <c r="R259" s="134" t="s">
        <v>254</v>
      </c>
      <c r="S259" s="127"/>
      <c r="T259" s="135">
        <v>5001172.0</v>
      </c>
      <c r="U259" s="134">
        <v>2.0</v>
      </c>
      <c r="V259" s="134">
        <v>36.0</v>
      </c>
      <c r="W259" s="136" t="s">
        <v>167</v>
      </c>
      <c r="X259" s="127"/>
      <c r="Y259" s="134" t="s">
        <v>187</v>
      </c>
      <c r="Z259" s="138"/>
      <c r="AA259" s="5" t="str">
        <f t="shared" si="6"/>
        <v>#N/A</v>
      </c>
      <c r="AC259" s="3">
        <v>243.0</v>
      </c>
      <c r="AE259" s="5" t="str">
        <f t="shared" si="16"/>
        <v>-</v>
      </c>
      <c r="AF259" s="70" t="str">
        <f t="shared" si="27"/>
        <v>-</v>
      </c>
      <c r="AG259" s="68" t="str">
        <f t="shared" si="28"/>
        <v>-</v>
      </c>
      <c r="AH259" s="5" t="str">
        <f t="shared" si="29"/>
        <v>-</v>
      </c>
      <c r="AI259" s="5" t="str">
        <f t="shared" si="30"/>
        <v>-</v>
      </c>
      <c r="AJ259" s="5" t="str">
        <f t="shared" si="31"/>
        <v>-</v>
      </c>
    </row>
    <row r="260">
      <c r="A260" s="5"/>
      <c r="B260" s="5"/>
      <c r="C260" s="9"/>
      <c r="E260" s="5"/>
      <c r="F260" s="2">
        <v>244.0</v>
      </c>
      <c r="G260" s="67">
        <v>1001048.0</v>
      </c>
      <c r="H260" s="3">
        <v>1.0</v>
      </c>
      <c r="I260" s="9" t="str">
        <f t="shared" si="9"/>
        <v>ABSEN VALID</v>
      </c>
      <c r="J260" s="68" t="str">
        <f t="shared" si="79"/>
        <v>家 明 叔父</v>
      </c>
      <c r="K260" s="5" t="str">
        <f t="shared" si="73"/>
        <v>Yang Ming</v>
      </c>
      <c r="L260" s="5" t="str">
        <f t="shared" si="12"/>
        <v>Kuning</v>
      </c>
      <c r="M260" s="5">
        <f t="shared" si="80"/>
        <v>9</v>
      </c>
      <c r="N260" s="5">
        <f t="shared" si="81"/>
        <v>2</v>
      </c>
      <c r="O260" s="2">
        <v>1.1111228E7</v>
      </c>
      <c r="P260" s="5">
        <f t="shared" si="15"/>
        <v>1</v>
      </c>
      <c r="Q260" s="79"/>
      <c r="R260" s="79"/>
      <c r="S260" s="78"/>
      <c r="T260" s="78"/>
      <c r="U260" s="79">
        <f>SUM(U255:U259)</f>
        <v>10</v>
      </c>
      <c r="V260" s="78"/>
      <c r="W260" s="78"/>
      <c r="X260" s="78"/>
      <c r="Y260" s="78"/>
      <c r="Z260" s="79"/>
      <c r="AA260" s="5" t="str">
        <f t="shared" si="6"/>
        <v>-</v>
      </c>
      <c r="AC260" s="3">
        <v>244.0</v>
      </c>
      <c r="AE260" s="5" t="str">
        <f t="shared" si="16"/>
        <v>-</v>
      </c>
      <c r="AF260" s="70" t="str">
        <f t="shared" si="27"/>
        <v>-</v>
      </c>
      <c r="AG260" s="68" t="str">
        <f t="shared" si="28"/>
        <v>-</v>
      </c>
      <c r="AH260" s="5" t="str">
        <f t="shared" si="29"/>
        <v>-</v>
      </c>
      <c r="AI260" s="5" t="str">
        <f t="shared" si="30"/>
        <v>-</v>
      </c>
      <c r="AJ260" s="5" t="str">
        <f t="shared" si="31"/>
        <v>-</v>
      </c>
    </row>
    <row r="261">
      <c r="A261" s="65">
        <v>50.0</v>
      </c>
      <c r="B261" s="5">
        <f t="shared" ref="B261:B265" si="103">IFERROR(INDEX(F$17:P$595,MATCH(TRUE,EXACT(C261,J$17:J$595),0),3),0)</f>
        <v>2</v>
      </c>
      <c r="C261" s="158" t="s">
        <v>283</v>
      </c>
      <c r="D261" s="159" t="s">
        <v>284</v>
      </c>
      <c r="E261" s="5">
        <f t="shared" ref="E261:E265" si="104">INDEX(Q$16:Z$395,MATCH(TRUE,EXACT(C261,R$16:R$395),0),5)</f>
        <v>2</v>
      </c>
      <c r="F261" s="2">
        <v>245.0</v>
      </c>
      <c r="G261" s="67">
        <v>6001179.0</v>
      </c>
      <c r="H261" s="3">
        <v>2.0</v>
      </c>
      <c r="I261" s="9" t="str">
        <f t="shared" si="9"/>
        <v>ABSEN VALID</v>
      </c>
      <c r="J261" s="68" t="str">
        <f t="shared" si="79"/>
        <v>Yohanes Hans</v>
      </c>
      <c r="K261" s="5" t="str">
        <f t="shared" si="73"/>
        <v/>
      </c>
      <c r="L261" s="5" t="str">
        <f t="shared" si="12"/>
        <v>Pink</v>
      </c>
      <c r="M261" s="5">
        <f t="shared" si="80"/>
        <v>28</v>
      </c>
      <c r="N261" s="5">
        <f t="shared" si="81"/>
        <v>2</v>
      </c>
      <c r="O261" s="2">
        <v>1.1111026E7</v>
      </c>
      <c r="P261" s="5">
        <f t="shared" si="15"/>
        <v>0</v>
      </c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5" t="str">
        <f t="shared" si="6"/>
        <v>-</v>
      </c>
      <c r="AC261" s="3">
        <v>245.0</v>
      </c>
      <c r="AE261" s="5" t="str">
        <f t="shared" si="16"/>
        <v>-</v>
      </c>
      <c r="AF261" s="70" t="str">
        <f t="shared" si="27"/>
        <v>-</v>
      </c>
      <c r="AG261" s="68" t="str">
        <f t="shared" si="28"/>
        <v>-</v>
      </c>
      <c r="AH261" s="5" t="str">
        <f t="shared" si="29"/>
        <v>-</v>
      </c>
      <c r="AI261" s="5" t="str">
        <f t="shared" si="30"/>
        <v>-</v>
      </c>
      <c r="AJ261" s="5" t="str">
        <f t="shared" si="31"/>
        <v>-</v>
      </c>
    </row>
    <row r="262">
      <c r="B262" s="5">
        <f t="shared" si="103"/>
        <v>2</v>
      </c>
      <c r="C262" s="158" t="s">
        <v>285</v>
      </c>
      <c r="D262" s="159" t="s">
        <v>286</v>
      </c>
      <c r="E262" s="5">
        <f t="shared" si="104"/>
        <v>2</v>
      </c>
      <c r="F262" s="2">
        <v>246.0</v>
      </c>
      <c r="G262" s="67">
        <v>2001076.0</v>
      </c>
      <c r="H262" s="3">
        <v>2.0</v>
      </c>
      <c r="I262" s="9" t="str">
        <f t="shared" si="9"/>
        <v>ABSEN VALID</v>
      </c>
      <c r="J262" s="68" t="str">
        <f t="shared" si="79"/>
        <v>Hendra Hermijanto</v>
      </c>
      <c r="K262" s="5" t="str">
        <f t="shared" si="73"/>
        <v/>
      </c>
      <c r="L262" s="5" t="str">
        <f t="shared" si="12"/>
        <v>Coklat</v>
      </c>
      <c r="M262" s="5">
        <f t="shared" si="80"/>
        <v>15</v>
      </c>
      <c r="N262" s="5">
        <f t="shared" si="81"/>
        <v>2</v>
      </c>
      <c r="O262" s="2"/>
      <c r="P262" s="5">
        <f t="shared" si="15"/>
        <v>0</v>
      </c>
      <c r="Q262" s="167">
        <v>238.0</v>
      </c>
      <c r="R262" s="168" t="s">
        <v>255</v>
      </c>
      <c r="S262" s="159" t="s">
        <v>256</v>
      </c>
      <c r="T262" s="159">
        <v>8001238.0</v>
      </c>
      <c r="U262" s="159">
        <v>2.0</v>
      </c>
      <c r="V262" s="159">
        <v>37.0</v>
      </c>
      <c r="W262" s="169" t="s">
        <v>287</v>
      </c>
      <c r="X262" s="160"/>
      <c r="Y262" s="159" t="s">
        <v>288</v>
      </c>
      <c r="Z262" s="170"/>
      <c r="AA262" s="5" t="str">
        <f t="shared" si="6"/>
        <v>#N/A</v>
      </c>
      <c r="AC262" s="3">
        <v>246.0</v>
      </c>
      <c r="AE262" s="5" t="str">
        <f t="shared" si="16"/>
        <v>-</v>
      </c>
      <c r="AF262" s="70" t="str">
        <f t="shared" si="27"/>
        <v>-</v>
      </c>
      <c r="AG262" s="68" t="str">
        <f t="shared" si="28"/>
        <v>-</v>
      </c>
      <c r="AH262" s="5" t="str">
        <f t="shared" si="29"/>
        <v>-</v>
      </c>
      <c r="AI262" s="5" t="str">
        <f t="shared" si="30"/>
        <v>-</v>
      </c>
      <c r="AJ262" s="5" t="str">
        <f t="shared" si="31"/>
        <v>-</v>
      </c>
    </row>
    <row r="263">
      <c r="B263" s="5">
        <f t="shared" si="103"/>
        <v>2</v>
      </c>
      <c r="C263" s="158" t="s">
        <v>289</v>
      </c>
      <c r="D263" s="160"/>
      <c r="E263" s="5">
        <f t="shared" si="104"/>
        <v>2</v>
      </c>
      <c r="F263" s="2">
        <v>247.0</v>
      </c>
      <c r="G263" s="67"/>
      <c r="H263" s="5"/>
      <c r="I263" s="9" t="str">
        <f t="shared" si="9"/>
        <v>-</v>
      </c>
      <c r="J263" s="68" t="str">
        <f t="shared" si="79"/>
        <v>-</v>
      </c>
      <c r="K263" s="5" t="str">
        <f t="shared" si="73"/>
        <v>-</v>
      </c>
      <c r="L263" s="5" t="str">
        <f t="shared" si="12"/>
        <v>-</v>
      </c>
      <c r="M263" s="5" t="str">
        <f t="shared" si="80"/>
        <v>-</v>
      </c>
      <c r="N263" s="5" t="str">
        <f t="shared" si="81"/>
        <v>-</v>
      </c>
      <c r="O263" s="2"/>
      <c r="P263" s="5">
        <f t="shared" si="15"/>
        <v>0</v>
      </c>
      <c r="Q263" s="167">
        <v>239.0</v>
      </c>
      <c r="R263" s="168" t="s">
        <v>257</v>
      </c>
      <c r="S263" s="159" t="s">
        <v>258</v>
      </c>
      <c r="T263" s="159">
        <v>8001239.0</v>
      </c>
      <c r="U263" s="159">
        <v>2.0</v>
      </c>
      <c r="V263" s="159">
        <v>37.0</v>
      </c>
      <c r="W263" s="169" t="s">
        <v>287</v>
      </c>
      <c r="X263" s="160"/>
      <c r="Y263" s="159" t="s">
        <v>288</v>
      </c>
      <c r="Z263" s="170"/>
      <c r="AA263" s="5" t="str">
        <f t="shared" si="6"/>
        <v>#N/A</v>
      </c>
      <c r="AC263" s="3">
        <v>247.0</v>
      </c>
      <c r="AE263" s="5" t="str">
        <f t="shared" si="16"/>
        <v>-</v>
      </c>
      <c r="AF263" s="70" t="str">
        <f t="shared" si="27"/>
        <v>-</v>
      </c>
      <c r="AG263" s="68" t="str">
        <f t="shared" si="28"/>
        <v>-</v>
      </c>
      <c r="AH263" s="5" t="str">
        <f t="shared" si="29"/>
        <v>-</v>
      </c>
      <c r="AI263" s="5" t="str">
        <f t="shared" si="30"/>
        <v>-</v>
      </c>
      <c r="AJ263" s="5" t="str">
        <f t="shared" si="31"/>
        <v>-</v>
      </c>
    </row>
    <row r="264">
      <c r="B264" s="5">
        <f t="shared" si="103"/>
        <v>2</v>
      </c>
      <c r="C264" s="158" t="s">
        <v>290</v>
      </c>
      <c r="D264" s="159" t="s">
        <v>291</v>
      </c>
      <c r="E264" s="5">
        <f t="shared" si="104"/>
        <v>2</v>
      </c>
      <c r="F264" s="2">
        <v>248.0</v>
      </c>
      <c r="G264" s="67"/>
      <c r="H264" s="5"/>
      <c r="I264" s="9" t="str">
        <f t="shared" si="9"/>
        <v>-</v>
      </c>
      <c r="J264" s="68" t="str">
        <f t="shared" si="79"/>
        <v>-</v>
      </c>
      <c r="K264" s="5" t="str">
        <f t="shared" si="73"/>
        <v>-</v>
      </c>
      <c r="L264" s="5" t="str">
        <f t="shared" si="12"/>
        <v>-</v>
      </c>
      <c r="M264" s="5" t="str">
        <f t="shared" si="80"/>
        <v>-</v>
      </c>
      <c r="N264" s="5" t="str">
        <f t="shared" si="81"/>
        <v>-</v>
      </c>
      <c r="O264" s="2"/>
      <c r="P264" s="5">
        <f t="shared" si="15"/>
        <v>0</v>
      </c>
      <c r="Q264" s="167">
        <v>240.0</v>
      </c>
      <c r="R264" s="168" t="s">
        <v>259</v>
      </c>
      <c r="S264" s="160"/>
      <c r="T264" s="159">
        <v>8001240.0</v>
      </c>
      <c r="U264" s="159">
        <v>1.0</v>
      </c>
      <c r="V264" s="159">
        <v>37.0</v>
      </c>
      <c r="W264" s="169" t="s">
        <v>287</v>
      </c>
      <c r="X264" s="160"/>
      <c r="Y264" s="159" t="s">
        <v>288</v>
      </c>
      <c r="Z264" s="170"/>
      <c r="AA264" s="5" t="str">
        <f t="shared" si="6"/>
        <v>P VALID</v>
      </c>
      <c r="AC264" s="3">
        <v>248.0</v>
      </c>
      <c r="AE264" s="5" t="str">
        <f t="shared" si="16"/>
        <v>-</v>
      </c>
      <c r="AF264" s="70" t="str">
        <f t="shared" si="27"/>
        <v>-</v>
      </c>
      <c r="AG264" s="68" t="str">
        <f t="shared" si="28"/>
        <v>-</v>
      </c>
      <c r="AH264" s="5" t="str">
        <f t="shared" si="29"/>
        <v>-</v>
      </c>
      <c r="AI264" s="5" t="str">
        <f t="shared" si="30"/>
        <v>-</v>
      </c>
      <c r="AJ264" s="5" t="str">
        <f t="shared" si="31"/>
        <v>-</v>
      </c>
    </row>
    <row r="265">
      <c r="B265" s="5">
        <f t="shared" si="103"/>
        <v>2</v>
      </c>
      <c r="C265" s="158" t="s">
        <v>292</v>
      </c>
      <c r="D265" s="160"/>
      <c r="E265" s="5">
        <f t="shared" si="104"/>
        <v>2</v>
      </c>
      <c r="F265" s="2">
        <v>249.0</v>
      </c>
      <c r="G265" s="67"/>
      <c r="H265" s="5"/>
      <c r="I265" s="9" t="str">
        <f t="shared" si="9"/>
        <v>-</v>
      </c>
      <c r="J265" s="68" t="str">
        <f t="shared" si="79"/>
        <v>-</v>
      </c>
      <c r="K265" s="5" t="str">
        <f t="shared" si="73"/>
        <v>-</v>
      </c>
      <c r="L265" s="5" t="str">
        <f t="shared" si="12"/>
        <v>-</v>
      </c>
      <c r="M265" s="5" t="str">
        <f t="shared" si="80"/>
        <v>-</v>
      </c>
      <c r="N265" s="5" t="str">
        <f t="shared" si="81"/>
        <v>-</v>
      </c>
      <c r="O265" s="2"/>
      <c r="P265" s="5">
        <f t="shared" si="15"/>
        <v>0</v>
      </c>
      <c r="Q265" s="167">
        <v>241.0</v>
      </c>
      <c r="R265" s="168" t="s">
        <v>260</v>
      </c>
      <c r="S265" s="159" t="s">
        <v>261</v>
      </c>
      <c r="T265" s="159">
        <v>8001241.0</v>
      </c>
      <c r="U265" s="159">
        <v>3.0</v>
      </c>
      <c r="V265" s="159">
        <v>37.0</v>
      </c>
      <c r="W265" s="169" t="s">
        <v>287</v>
      </c>
      <c r="X265" s="160"/>
      <c r="Y265" s="159" t="s">
        <v>288</v>
      </c>
      <c r="Z265" s="170"/>
      <c r="AA265" s="5" t="str">
        <f t="shared" si="6"/>
        <v>P VALID</v>
      </c>
      <c r="AC265" s="3">
        <v>249.0</v>
      </c>
      <c r="AE265" s="5" t="str">
        <f t="shared" si="16"/>
        <v>-</v>
      </c>
      <c r="AF265" s="70" t="str">
        <f t="shared" si="27"/>
        <v>-</v>
      </c>
      <c r="AG265" s="68" t="str">
        <f t="shared" si="28"/>
        <v>-</v>
      </c>
      <c r="AH265" s="5" t="str">
        <f t="shared" si="29"/>
        <v>-</v>
      </c>
      <c r="AI265" s="5" t="str">
        <f t="shared" si="30"/>
        <v>-</v>
      </c>
      <c r="AJ265" s="5" t="str">
        <f t="shared" si="31"/>
        <v>-</v>
      </c>
    </row>
    <row r="266">
      <c r="A266" s="5"/>
      <c r="B266" s="162">
        <f>SUM(B261:B265)</f>
        <v>10</v>
      </c>
      <c r="C266" s="9"/>
      <c r="E266" s="5"/>
      <c r="F266" s="2">
        <v>250.0</v>
      </c>
      <c r="G266" s="67"/>
      <c r="H266" s="5"/>
      <c r="I266" s="9" t="str">
        <f t="shared" si="9"/>
        <v>-</v>
      </c>
      <c r="J266" s="68" t="str">
        <f t="shared" si="79"/>
        <v>-</v>
      </c>
      <c r="K266" s="5" t="str">
        <f t="shared" si="73"/>
        <v>-</v>
      </c>
      <c r="L266" s="5" t="str">
        <f t="shared" si="12"/>
        <v>-</v>
      </c>
      <c r="M266" s="5" t="str">
        <f t="shared" si="80"/>
        <v>-</v>
      </c>
      <c r="N266" s="5" t="str">
        <f t="shared" si="81"/>
        <v>-</v>
      </c>
      <c r="O266" s="2"/>
      <c r="P266" s="5">
        <f t="shared" si="15"/>
        <v>0</v>
      </c>
      <c r="Q266" s="167">
        <v>243.0</v>
      </c>
      <c r="R266" s="159" t="s">
        <v>262</v>
      </c>
      <c r="S266" s="160"/>
      <c r="T266" s="159">
        <v>8001243.0</v>
      </c>
      <c r="U266" s="159">
        <v>1.0</v>
      </c>
      <c r="V266" s="159">
        <v>37.0</v>
      </c>
      <c r="W266" s="169" t="s">
        <v>287</v>
      </c>
      <c r="X266" s="160"/>
      <c r="Y266" s="159" t="s">
        <v>288</v>
      </c>
      <c r="Z266" s="170"/>
      <c r="AA266" s="5" t="str">
        <f t="shared" si="6"/>
        <v>#N/A</v>
      </c>
      <c r="AC266" s="3">
        <v>250.0</v>
      </c>
      <c r="AE266" s="5" t="str">
        <f t="shared" si="16"/>
        <v>-</v>
      </c>
      <c r="AF266" s="70" t="str">
        <f t="shared" si="27"/>
        <v>-</v>
      </c>
      <c r="AG266" s="68" t="str">
        <f t="shared" si="28"/>
        <v>-</v>
      </c>
      <c r="AH266" s="5" t="str">
        <f t="shared" si="29"/>
        <v>-</v>
      </c>
      <c r="AI266" s="5" t="str">
        <f t="shared" si="30"/>
        <v>-</v>
      </c>
      <c r="AJ266" s="5" t="str">
        <f t="shared" si="31"/>
        <v>-</v>
      </c>
    </row>
    <row r="267">
      <c r="A267" s="5"/>
      <c r="B267" s="5"/>
      <c r="C267" s="9"/>
      <c r="E267" s="5"/>
      <c r="F267" s="2">
        <v>251.0</v>
      </c>
      <c r="G267" s="67"/>
      <c r="H267" s="5"/>
      <c r="I267" s="9" t="str">
        <f t="shared" si="9"/>
        <v>-</v>
      </c>
      <c r="J267" s="68" t="str">
        <f t="shared" si="79"/>
        <v>-</v>
      </c>
      <c r="K267" s="5" t="str">
        <f t="shared" si="73"/>
        <v>-</v>
      </c>
      <c r="L267" s="5" t="str">
        <f t="shared" si="12"/>
        <v>-</v>
      </c>
      <c r="M267" s="5" t="str">
        <f t="shared" si="80"/>
        <v>-</v>
      </c>
      <c r="N267" s="5" t="str">
        <f t="shared" si="81"/>
        <v>-</v>
      </c>
      <c r="O267" s="2"/>
      <c r="P267" s="5">
        <f t="shared" si="15"/>
        <v>0</v>
      </c>
      <c r="Q267" s="167">
        <v>244.0</v>
      </c>
      <c r="R267" s="168" t="s">
        <v>263</v>
      </c>
      <c r="S267" s="159" t="s">
        <v>264</v>
      </c>
      <c r="T267" s="159">
        <v>8001244.0</v>
      </c>
      <c r="U267" s="159">
        <v>1.0</v>
      </c>
      <c r="V267" s="159">
        <v>37.0</v>
      </c>
      <c r="W267" s="169" t="s">
        <v>287</v>
      </c>
      <c r="X267" s="160"/>
      <c r="Y267" s="159" t="s">
        <v>288</v>
      </c>
      <c r="Z267" s="170"/>
      <c r="AA267" s="5" t="str">
        <f t="shared" si="6"/>
        <v>#N/A</v>
      </c>
      <c r="AC267" s="3">
        <v>251.0</v>
      </c>
      <c r="AE267" s="5" t="str">
        <f t="shared" si="16"/>
        <v>-</v>
      </c>
      <c r="AF267" s="70" t="str">
        <f t="shared" si="27"/>
        <v>-</v>
      </c>
      <c r="AG267" s="68" t="str">
        <f t="shared" si="28"/>
        <v>-</v>
      </c>
      <c r="AH267" s="5" t="str">
        <f t="shared" si="29"/>
        <v>-</v>
      </c>
      <c r="AI267" s="5" t="str">
        <f t="shared" si="30"/>
        <v>-</v>
      </c>
      <c r="AJ267" s="5" t="str">
        <f t="shared" si="31"/>
        <v>-</v>
      </c>
    </row>
    <row r="268">
      <c r="A268" s="65">
        <v>51.0</v>
      </c>
      <c r="B268" s="5">
        <f t="shared" ref="B268:B273" si="105">IFERROR(INDEX(F$17:P$595,MATCH(TRUE,EXACT(C268,J$17:J$595),0),3),0)</f>
        <v>2</v>
      </c>
      <c r="C268" s="158" t="s">
        <v>293</v>
      </c>
      <c r="D268" s="160"/>
      <c r="E268" s="5">
        <f t="shared" ref="E268:E273" si="106">INDEX(Q$16:Z$395,MATCH(TRUE,EXACT(C268,R$16:R$395),0),5)</f>
        <v>2</v>
      </c>
      <c r="F268" s="2">
        <v>252.0</v>
      </c>
      <c r="G268" s="67"/>
      <c r="H268" s="5"/>
      <c r="I268" s="9" t="str">
        <f t="shared" si="9"/>
        <v>-</v>
      </c>
      <c r="J268" s="68" t="str">
        <f t="shared" si="79"/>
        <v>-</v>
      </c>
      <c r="K268" s="5" t="str">
        <f t="shared" si="73"/>
        <v>-</v>
      </c>
      <c r="L268" s="5" t="str">
        <f t="shared" si="12"/>
        <v>-</v>
      </c>
      <c r="M268" s="5" t="str">
        <f t="shared" si="80"/>
        <v>-</v>
      </c>
      <c r="N268" s="5" t="str">
        <f t="shared" si="81"/>
        <v>-</v>
      </c>
      <c r="O268" s="2"/>
      <c r="P268" s="5">
        <f t="shared" si="15"/>
        <v>0</v>
      </c>
      <c r="Q268" s="78"/>
      <c r="R268" s="78"/>
      <c r="S268" s="78"/>
      <c r="T268" s="78"/>
      <c r="U268" s="78">
        <f>SUM(U262:U267)</f>
        <v>10</v>
      </c>
      <c r="V268" s="78"/>
      <c r="W268" s="78"/>
      <c r="X268" s="78"/>
      <c r="Y268" s="78"/>
      <c r="Z268" s="78"/>
      <c r="AA268" s="5" t="str">
        <f t="shared" si="6"/>
        <v>-</v>
      </c>
      <c r="AC268" s="3">
        <v>252.0</v>
      </c>
      <c r="AE268" s="5" t="str">
        <f t="shared" si="16"/>
        <v>-</v>
      </c>
      <c r="AF268" s="70" t="str">
        <f t="shared" si="27"/>
        <v>-</v>
      </c>
      <c r="AG268" s="68" t="str">
        <f t="shared" si="28"/>
        <v>-</v>
      </c>
      <c r="AH268" s="5" t="str">
        <f t="shared" si="29"/>
        <v>-</v>
      </c>
      <c r="AI268" s="5" t="str">
        <f t="shared" si="30"/>
        <v>-</v>
      </c>
      <c r="AJ268" s="5" t="str">
        <f t="shared" si="31"/>
        <v>-</v>
      </c>
    </row>
    <row r="269">
      <c r="B269" s="5">
        <f t="shared" si="105"/>
        <v>2</v>
      </c>
      <c r="C269" s="158" t="s">
        <v>294</v>
      </c>
      <c r="D269" s="159" t="s">
        <v>295</v>
      </c>
      <c r="E269" s="5">
        <f t="shared" si="106"/>
        <v>2</v>
      </c>
      <c r="F269" s="2">
        <v>253.0</v>
      </c>
      <c r="G269" s="67"/>
      <c r="H269" s="5"/>
      <c r="I269" s="9" t="str">
        <f t="shared" si="9"/>
        <v>-</v>
      </c>
      <c r="J269" s="68" t="str">
        <f t="shared" si="79"/>
        <v>-</v>
      </c>
      <c r="K269" s="5" t="str">
        <f t="shared" si="73"/>
        <v>-</v>
      </c>
      <c r="L269" s="5" t="str">
        <f t="shared" si="12"/>
        <v>-</v>
      </c>
      <c r="M269" s="5" t="str">
        <f t="shared" si="80"/>
        <v>-</v>
      </c>
      <c r="N269" s="5" t="str">
        <f t="shared" si="81"/>
        <v>-</v>
      </c>
      <c r="O269" s="2"/>
      <c r="P269" s="5">
        <f t="shared" si="15"/>
        <v>0</v>
      </c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5" t="str">
        <f t="shared" si="6"/>
        <v>-</v>
      </c>
      <c r="AC269" s="3">
        <v>253.0</v>
      </c>
      <c r="AE269" s="5" t="str">
        <f t="shared" si="16"/>
        <v>-</v>
      </c>
      <c r="AF269" s="70" t="str">
        <f t="shared" si="27"/>
        <v>-</v>
      </c>
      <c r="AG269" s="68" t="str">
        <f t="shared" si="28"/>
        <v>-</v>
      </c>
      <c r="AH269" s="5" t="str">
        <f t="shared" si="29"/>
        <v>-</v>
      </c>
      <c r="AI269" s="5" t="str">
        <f t="shared" si="30"/>
        <v>-</v>
      </c>
      <c r="AJ269" s="5" t="str">
        <f t="shared" si="31"/>
        <v>-</v>
      </c>
    </row>
    <row r="270">
      <c r="B270" s="5">
        <f t="shared" si="105"/>
        <v>1</v>
      </c>
      <c r="C270" s="158" t="s">
        <v>296</v>
      </c>
      <c r="D270" s="160"/>
      <c r="E270" s="5">
        <f t="shared" si="106"/>
        <v>1</v>
      </c>
      <c r="F270" s="2">
        <v>254.0</v>
      </c>
      <c r="G270" s="67"/>
      <c r="H270" s="5"/>
      <c r="I270" s="9" t="str">
        <f t="shared" si="9"/>
        <v>-</v>
      </c>
      <c r="J270" s="68" t="str">
        <f t="shared" si="79"/>
        <v>-</v>
      </c>
      <c r="K270" s="5" t="str">
        <f t="shared" si="73"/>
        <v>-</v>
      </c>
      <c r="L270" s="5" t="str">
        <f t="shared" si="12"/>
        <v>-</v>
      </c>
      <c r="M270" s="5" t="str">
        <f t="shared" si="80"/>
        <v>-</v>
      </c>
      <c r="N270" s="5" t="str">
        <f t="shared" si="81"/>
        <v>-</v>
      </c>
      <c r="O270" s="2"/>
      <c r="P270" s="5">
        <f t="shared" si="15"/>
        <v>0</v>
      </c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5" t="str">
        <f t="shared" si="6"/>
        <v>-</v>
      </c>
      <c r="AC270" s="3">
        <v>254.0</v>
      </c>
      <c r="AE270" s="5" t="str">
        <f t="shared" si="16"/>
        <v>-</v>
      </c>
      <c r="AF270" s="70" t="str">
        <f t="shared" si="27"/>
        <v>-</v>
      </c>
      <c r="AG270" s="68" t="str">
        <f t="shared" si="28"/>
        <v>-</v>
      </c>
      <c r="AH270" s="5" t="str">
        <f t="shared" si="29"/>
        <v>-</v>
      </c>
      <c r="AI270" s="5" t="str">
        <f t="shared" si="30"/>
        <v>-</v>
      </c>
      <c r="AJ270" s="5" t="str">
        <f t="shared" si="31"/>
        <v>-</v>
      </c>
    </row>
    <row r="271">
      <c r="B271" s="5">
        <f t="shared" si="105"/>
        <v>2</v>
      </c>
      <c r="C271" s="158" t="s">
        <v>297</v>
      </c>
      <c r="D271" s="160"/>
      <c r="E271" s="5">
        <f t="shared" si="106"/>
        <v>2</v>
      </c>
      <c r="F271" s="2">
        <v>255.0</v>
      </c>
      <c r="G271" s="67"/>
      <c r="H271" s="5"/>
      <c r="I271" s="9" t="str">
        <f t="shared" si="9"/>
        <v>-</v>
      </c>
      <c r="J271" s="68" t="str">
        <f t="shared" si="79"/>
        <v>-</v>
      </c>
      <c r="K271" s="5" t="str">
        <f t="shared" si="73"/>
        <v>-</v>
      </c>
      <c r="L271" s="5" t="str">
        <f t="shared" si="12"/>
        <v>-</v>
      </c>
      <c r="M271" s="5" t="str">
        <f t="shared" si="80"/>
        <v>-</v>
      </c>
      <c r="N271" s="5" t="str">
        <f t="shared" si="81"/>
        <v>-</v>
      </c>
      <c r="O271" s="2"/>
      <c r="P271" s="5">
        <f t="shared" si="15"/>
        <v>0</v>
      </c>
      <c r="Q271" s="167">
        <v>242.0</v>
      </c>
      <c r="R271" s="159" t="s">
        <v>265</v>
      </c>
      <c r="S271" s="160"/>
      <c r="T271" s="159">
        <v>8001242.0</v>
      </c>
      <c r="U271" s="159">
        <v>1.0</v>
      </c>
      <c r="V271" s="159">
        <v>38.0</v>
      </c>
      <c r="W271" s="169" t="s">
        <v>287</v>
      </c>
      <c r="X271" s="160"/>
      <c r="Y271" s="159" t="s">
        <v>288</v>
      </c>
      <c r="Z271" s="170"/>
      <c r="AA271" s="5" t="str">
        <f t="shared" si="6"/>
        <v>#N/A</v>
      </c>
      <c r="AC271" s="3">
        <v>255.0</v>
      </c>
      <c r="AE271" s="5" t="str">
        <f t="shared" si="16"/>
        <v>-</v>
      </c>
      <c r="AF271" s="70" t="str">
        <f t="shared" si="27"/>
        <v>-</v>
      </c>
      <c r="AG271" s="68" t="str">
        <f t="shared" si="28"/>
        <v>-</v>
      </c>
      <c r="AH271" s="5" t="str">
        <f t="shared" si="29"/>
        <v>-</v>
      </c>
      <c r="AI271" s="5" t="str">
        <f t="shared" si="30"/>
        <v>-</v>
      </c>
      <c r="AJ271" s="5" t="str">
        <f t="shared" si="31"/>
        <v>-</v>
      </c>
    </row>
    <row r="272">
      <c r="B272" s="5">
        <f t="shared" si="105"/>
        <v>2</v>
      </c>
      <c r="C272" s="158" t="s">
        <v>298</v>
      </c>
      <c r="D272" s="160"/>
      <c r="E272" s="5">
        <f t="shared" si="106"/>
        <v>2</v>
      </c>
      <c r="F272" s="2">
        <v>256.0</v>
      </c>
      <c r="G272" s="67"/>
      <c r="H272" s="5"/>
      <c r="I272" s="9" t="str">
        <f t="shared" si="9"/>
        <v>-</v>
      </c>
      <c r="J272" s="68" t="str">
        <f t="shared" si="79"/>
        <v>-</v>
      </c>
      <c r="K272" s="5" t="str">
        <f t="shared" si="73"/>
        <v>-</v>
      </c>
      <c r="L272" s="5" t="str">
        <f t="shared" si="12"/>
        <v>-</v>
      </c>
      <c r="M272" s="5" t="str">
        <f t="shared" si="80"/>
        <v>-</v>
      </c>
      <c r="N272" s="5" t="str">
        <f t="shared" si="81"/>
        <v>-</v>
      </c>
      <c r="O272" s="2"/>
      <c r="P272" s="5">
        <f t="shared" si="15"/>
        <v>0</v>
      </c>
      <c r="Q272" s="167">
        <v>201.0</v>
      </c>
      <c r="R272" s="168" t="s">
        <v>268</v>
      </c>
      <c r="S272" s="160"/>
      <c r="T272" s="159">
        <v>8001201.0</v>
      </c>
      <c r="U272" s="159">
        <v>1.0</v>
      </c>
      <c r="V272" s="159">
        <v>38.0</v>
      </c>
      <c r="W272" s="169" t="s">
        <v>287</v>
      </c>
      <c r="X272" s="160"/>
      <c r="Y272" s="159" t="s">
        <v>288</v>
      </c>
      <c r="Z272" s="170"/>
      <c r="AA272" s="5" t="str">
        <f t="shared" si="6"/>
        <v>#N/A</v>
      </c>
      <c r="AC272" s="3">
        <v>256.0</v>
      </c>
      <c r="AE272" s="5" t="str">
        <f t="shared" si="16"/>
        <v>-</v>
      </c>
      <c r="AF272" s="70" t="str">
        <f t="shared" si="27"/>
        <v>-</v>
      </c>
      <c r="AG272" s="68" t="str">
        <f t="shared" si="28"/>
        <v>-</v>
      </c>
      <c r="AH272" s="5" t="str">
        <f t="shared" si="29"/>
        <v>-</v>
      </c>
      <c r="AI272" s="5" t="str">
        <f t="shared" si="30"/>
        <v>-</v>
      </c>
      <c r="AJ272" s="5" t="str">
        <f t="shared" si="31"/>
        <v>-</v>
      </c>
    </row>
    <row r="273">
      <c r="B273" s="5">
        <f t="shared" si="105"/>
        <v>1</v>
      </c>
      <c r="C273" s="161" t="s">
        <v>299</v>
      </c>
      <c r="D273" s="160"/>
      <c r="E273" s="5">
        <f t="shared" si="106"/>
        <v>1</v>
      </c>
      <c r="F273" s="2">
        <v>257.0</v>
      </c>
      <c r="G273" s="67"/>
      <c r="H273" s="5"/>
      <c r="I273" s="9" t="str">
        <f t="shared" si="9"/>
        <v>-</v>
      </c>
      <c r="J273" s="68" t="str">
        <f t="shared" si="79"/>
        <v>-</v>
      </c>
      <c r="K273" s="5" t="str">
        <f t="shared" si="73"/>
        <v>-</v>
      </c>
      <c r="L273" s="5" t="str">
        <f t="shared" si="12"/>
        <v>-</v>
      </c>
      <c r="M273" s="5" t="str">
        <f t="shared" si="80"/>
        <v>-</v>
      </c>
      <c r="N273" s="5" t="str">
        <f t="shared" si="81"/>
        <v>-</v>
      </c>
      <c r="O273" s="2"/>
      <c r="P273" s="5">
        <f t="shared" si="15"/>
        <v>0</v>
      </c>
      <c r="Q273" s="167">
        <v>202.0</v>
      </c>
      <c r="R273" s="168" t="s">
        <v>269</v>
      </c>
      <c r="S273" s="159" t="s">
        <v>270</v>
      </c>
      <c r="T273" s="159">
        <v>8001202.0</v>
      </c>
      <c r="U273" s="159">
        <v>2.0</v>
      </c>
      <c r="V273" s="159">
        <v>38.0</v>
      </c>
      <c r="W273" s="169" t="s">
        <v>287</v>
      </c>
      <c r="X273" s="160"/>
      <c r="Y273" s="159" t="s">
        <v>288</v>
      </c>
      <c r="Z273" s="170"/>
      <c r="AA273" s="5" t="str">
        <f t="shared" si="6"/>
        <v>#N/A</v>
      </c>
      <c r="AC273" s="3">
        <v>257.0</v>
      </c>
      <c r="AE273" s="5" t="str">
        <f t="shared" si="16"/>
        <v>-</v>
      </c>
      <c r="AF273" s="70" t="str">
        <f t="shared" si="27"/>
        <v>-</v>
      </c>
      <c r="AG273" s="68" t="str">
        <f t="shared" si="28"/>
        <v>-</v>
      </c>
      <c r="AH273" s="5" t="str">
        <f t="shared" si="29"/>
        <v>-</v>
      </c>
      <c r="AI273" s="5" t="str">
        <f t="shared" si="30"/>
        <v>-</v>
      </c>
      <c r="AJ273" s="5" t="str">
        <f t="shared" si="31"/>
        <v>-</v>
      </c>
    </row>
    <row r="274">
      <c r="A274" s="5"/>
      <c r="B274" s="162">
        <f>SUM(B268:B273)</f>
        <v>10</v>
      </c>
      <c r="C274" s="9"/>
      <c r="E274" s="5"/>
      <c r="F274" s="2">
        <v>258.0</v>
      </c>
      <c r="G274" s="67"/>
      <c r="H274" s="3">
        <v>1.0</v>
      </c>
      <c r="I274" s="9" t="str">
        <f t="shared" si="9"/>
        <v>-</v>
      </c>
      <c r="J274" s="73" t="s">
        <v>300</v>
      </c>
      <c r="K274" s="5" t="str">
        <f t="shared" si="73"/>
        <v>-</v>
      </c>
      <c r="L274" s="3" t="s">
        <v>36</v>
      </c>
      <c r="M274" s="3">
        <v>60.0</v>
      </c>
      <c r="N274" s="3">
        <v>1.0</v>
      </c>
      <c r="O274" s="2">
        <v>1.1111202E7</v>
      </c>
      <c r="P274" s="5">
        <f t="shared" si="15"/>
        <v>0</v>
      </c>
      <c r="Q274" s="167">
        <v>203.0</v>
      </c>
      <c r="R274" s="168" t="s">
        <v>272</v>
      </c>
      <c r="S274" s="159" t="s">
        <v>273</v>
      </c>
      <c r="T274" s="159">
        <v>8001203.0</v>
      </c>
      <c r="U274" s="159">
        <v>2.0</v>
      </c>
      <c r="V274" s="159">
        <v>38.0</v>
      </c>
      <c r="W274" s="169" t="s">
        <v>287</v>
      </c>
      <c r="X274" s="160"/>
      <c r="Y274" s="159" t="s">
        <v>288</v>
      </c>
      <c r="Z274" s="170"/>
      <c r="AA274" s="5" t="str">
        <f t="shared" si="6"/>
        <v>#N/A</v>
      </c>
      <c r="AC274" s="3">
        <v>258.0</v>
      </c>
      <c r="AE274" s="5" t="str">
        <f t="shared" si="16"/>
        <v>-</v>
      </c>
      <c r="AF274" s="70" t="str">
        <f t="shared" si="27"/>
        <v>-</v>
      </c>
      <c r="AG274" s="68" t="str">
        <f t="shared" si="28"/>
        <v>-</v>
      </c>
      <c r="AH274" s="5" t="str">
        <f t="shared" si="29"/>
        <v>-</v>
      </c>
      <c r="AI274" s="5" t="str">
        <f t="shared" si="30"/>
        <v>-</v>
      </c>
      <c r="AJ274" s="5" t="str">
        <f t="shared" si="31"/>
        <v>-</v>
      </c>
    </row>
    <row r="275">
      <c r="A275" s="5"/>
      <c r="B275" s="5"/>
      <c r="C275" s="9"/>
      <c r="E275" s="5"/>
      <c r="F275" s="2">
        <v>259.0</v>
      </c>
      <c r="G275" s="67">
        <v>8001236.0</v>
      </c>
      <c r="H275" s="3">
        <v>2.0</v>
      </c>
      <c r="I275" s="9" t="str">
        <f t="shared" si="9"/>
        <v>ABSEN VALID</v>
      </c>
      <c r="J275" s="68" t="str">
        <f t="shared" ref="J275:J607" si="107">IF((I275="ABSEN VALID"),INDEX(Q$16:Z$395,MATCH(TRUE,EXACT(G275,T$16:T$395),0),2),IF(ISBLANK(G275),"-","SUDAH ABSEN"))</f>
        <v>Bambang</v>
      </c>
      <c r="K275" s="5" t="str">
        <f t="shared" si="73"/>
        <v/>
      </c>
      <c r="L275" s="5" t="str">
        <f t="shared" ref="L275:L464" si="108">IF((I275="ABSEN VALID"),INDEX(Q$16:Z$395,MATCH(TRUE,EXACT(G275,T$16:T$395),0),9),IF(ISBLANK(G275),"-","SUDAH ABSEN"))</f>
        <v>Merah</v>
      </c>
      <c r="M275" s="5">
        <f t="shared" ref="M275:M607" si="109">IF((I275="ABSEN VALID"),INDEX(Q$16:Z$395,MATCH(TRUE,EXACT(G275,T$16:T$395),0),6),IF(ISBLANK(G275),"-","SUDAH ABSEN"))</f>
        <v>55</v>
      </c>
      <c r="N275" s="5">
        <f t="shared" ref="N275:N595" si="110">IF(ISBLANK(G275),"-",(INDEX(Q$16:Z$395,MATCH(TRUE,EXACT(G275,T$16:T$395),0),5)))</f>
        <v>2</v>
      </c>
      <c r="O275" s="73">
        <v>1.1111099E7</v>
      </c>
      <c r="P275" s="5">
        <f t="shared" si="15"/>
        <v>0</v>
      </c>
      <c r="Q275" s="167">
        <v>204.0</v>
      </c>
      <c r="R275" s="168" t="s">
        <v>274</v>
      </c>
      <c r="S275" s="160"/>
      <c r="T275" s="159">
        <v>8001204.0</v>
      </c>
      <c r="U275" s="159">
        <v>2.0</v>
      </c>
      <c r="V275" s="159">
        <v>38.0</v>
      </c>
      <c r="W275" s="169" t="s">
        <v>287</v>
      </c>
      <c r="X275" s="171" t="s">
        <v>301</v>
      </c>
      <c r="Y275" s="159" t="s">
        <v>288</v>
      </c>
      <c r="Z275" s="170"/>
      <c r="AA275" s="5" t="str">
        <f t="shared" si="6"/>
        <v>P VALID</v>
      </c>
      <c r="AC275" s="3">
        <v>259.0</v>
      </c>
      <c r="AE275" s="5" t="str">
        <f t="shared" si="16"/>
        <v>-</v>
      </c>
      <c r="AF275" s="70" t="str">
        <f t="shared" si="27"/>
        <v>-</v>
      </c>
      <c r="AG275" s="68" t="str">
        <f t="shared" si="28"/>
        <v>-</v>
      </c>
      <c r="AH275" s="5" t="str">
        <f t="shared" si="29"/>
        <v>-</v>
      </c>
      <c r="AI275" s="5" t="str">
        <f t="shared" si="30"/>
        <v>-</v>
      </c>
      <c r="AJ275" s="5" t="str">
        <f t="shared" si="31"/>
        <v>-</v>
      </c>
    </row>
    <row r="276">
      <c r="A276" s="65">
        <v>52.0</v>
      </c>
      <c r="B276" s="5">
        <f t="shared" ref="B276:B281" si="111">IFERROR(INDEX(F$17:P$595,MATCH(TRUE,EXACT(C276,J$17:J$595),0),3),0)</f>
        <v>1</v>
      </c>
      <c r="C276" s="158" t="s">
        <v>302</v>
      </c>
      <c r="D276" s="160"/>
      <c r="E276" s="5">
        <f t="shared" ref="E276:E281" si="112">INDEX(Q$16:Z$395,MATCH(TRUE,EXACT(C276,R$16:R$395),0),5)</f>
        <v>1</v>
      </c>
      <c r="F276" s="2">
        <v>260.0</v>
      </c>
      <c r="G276" s="67"/>
      <c r="H276" s="5"/>
      <c r="I276" s="9" t="str">
        <f t="shared" si="9"/>
        <v>-</v>
      </c>
      <c r="J276" s="68" t="str">
        <f t="shared" si="107"/>
        <v>-</v>
      </c>
      <c r="K276" s="5" t="str">
        <f t="shared" si="73"/>
        <v>-</v>
      </c>
      <c r="L276" s="5" t="str">
        <f t="shared" si="108"/>
        <v>-</v>
      </c>
      <c r="M276" s="5" t="str">
        <f t="shared" si="109"/>
        <v>-</v>
      </c>
      <c r="N276" s="5" t="str">
        <f t="shared" si="110"/>
        <v>-</v>
      </c>
      <c r="O276" s="2"/>
      <c r="P276" s="5">
        <f t="shared" si="15"/>
        <v>0</v>
      </c>
      <c r="Q276" s="167">
        <v>205.0</v>
      </c>
      <c r="R276" s="168" t="s">
        <v>275</v>
      </c>
      <c r="S276" s="159" t="s">
        <v>276</v>
      </c>
      <c r="T276" s="159">
        <v>8001205.0</v>
      </c>
      <c r="U276" s="159">
        <v>2.0</v>
      </c>
      <c r="V276" s="159">
        <v>38.0</v>
      </c>
      <c r="W276" s="169" t="s">
        <v>287</v>
      </c>
      <c r="X276" s="160"/>
      <c r="Y276" s="159" t="s">
        <v>288</v>
      </c>
      <c r="Z276" s="170"/>
      <c r="AA276" s="5" t="str">
        <f t="shared" si="6"/>
        <v>#N/A</v>
      </c>
      <c r="AC276" s="3">
        <v>260.0</v>
      </c>
      <c r="AE276" s="5" t="str">
        <f t="shared" si="16"/>
        <v>-</v>
      </c>
      <c r="AF276" s="70" t="str">
        <f t="shared" si="27"/>
        <v>-</v>
      </c>
      <c r="AG276" s="68" t="str">
        <f t="shared" si="28"/>
        <v>-</v>
      </c>
      <c r="AH276" s="5" t="str">
        <f t="shared" si="29"/>
        <v>-</v>
      </c>
      <c r="AI276" s="5" t="str">
        <f t="shared" si="30"/>
        <v>-</v>
      </c>
      <c r="AJ276" s="5" t="str">
        <f t="shared" si="31"/>
        <v>-</v>
      </c>
    </row>
    <row r="277">
      <c r="B277" s="5">
        <f t="shared" si="111"/>
        <v>1</v>
      </c>
      <c r="C277" s="158" t="s">
        <v>303</v>
      </c>
      <c r="D277" s="160"/>
      <c r="E277" s="5">
        <f t="shared" si="112"/>
        <v>1</v>
      </c>
      <c r="F277" s="2">
        <v>261.0</v>
      </c>
      <c r="G277" s="67"/>
      <c r="H277" s="5"/>
      <c r="I277" s="9" t="str">
        <f t="shared" si="9"/>
        <v>-</v>
      </c>
      <c r="J277" s="68" t="str">
        <f t="shared" si="107"/>
        <v>-</v>
      </c>
      <c r="K277" s="5" t="str">
        <f t="shared" si="73"/>
        <v>-</v>
      </c>
      <c r="L277" s="5" t="str">
        <f t="shared" si="108"/>
        <v>-</v>
      </c>
      <c r="M277" s="5" t="str">
        <f t="shared" si="109"/>
        <v>-</v>
      </c>
      <c r="N277" s="5" t="str">
        <f t="shared" si="110"/>
        <v>-</v>
      </c>
      <c r="O277" s="2"/>
      <c r="P277" s="5">
        <f t="shared" si="15"/>
        <v>0</v>
      </c>
      <c r="Q277" s="78"/>
      <c r="R277" s="78"/>
      <c r="S277" s="78"/>
      <c r="T277" s="78"/>
      <c r="U277" s="78">
        <f>SUM(U271:U276)</f>
        <v>10</v>
      </c>
      <c r="V277" s="78"/>
      <c r="W277" s="78"/>
      <c r="X277" s="78"/>
      <c r="Y277" s="78"/>
      <c r="Z277" s="78"/>
      <c r="AA277" s="5" t="str">
        <f t="shared" si="6"/>
        <v>-</v>
      </c>
      <c r="AC277" s="3">
        <v>261.0</v>
      </c>
      <c r="AE277" s="5" t="str">
        <f t="shared" si="16"/>
        <v>-</v>
      </c>
      <c r="AF277" s="70" t="str">
        <f t="shared" si="27"/>
        <v>-</v>
      </c>
      <c r="AG277" s="68" t="str">
        <f t="shared" si="28"/>
        <v>-</v>
      </c>
      <c r="AH277" s="5" t="str">
        <f t="shared" si="29"/>
        <v>-</v>
      </c>
      <c r="AI277" s="5" t="str">
        <f t="shared" si="30"/>
        <v>-</v>
      </c>
      <c r="AJ277" s="5" t="str">
        <f t="shared" si="31"/>
        <v>-</v>
      </c>
    </row>
    <row r="278">
      <c r="B278" s="5">
        <f t="shared" si="111"/>
        <v>2</v>
      </c>
      <c r="C278" s="158" t="s">
        <v>304</v>
      </c>
      <c r="D278" s="160"/>
      <c r="E278" s="5">
        <f t="shared" si="112"/>
        <v>2</v>
      </c>
      <c r="F278" s="2">
        <v>262.0</v>
      </c>
      <c r="G278" s="67"/>
      <c r="H278" s="5"/>
      <c r="I278" s="9" t="str">
        <f t="shared" si="9"/>
        <v>-</v>
      </c>
      <c r="J278" s="68" t="str">
        <f t="shared" si="107"/>
        <v>-</v>
      </c>
      <c r="K278" s="5" t="str">
        <f t="shared" si="73"/>
        <v>-</v>
      </c>
      <c r="L278" s="5" t="str">
        <f t="shared" si="108"/>
        <v>-</v>
      </c>
      <c r="M278" s="5" t="str">
        <f t="shared" si="109"/>
        <v>-</v>
      </c>
      <c r="N278" s="5" t="str">
        <f t="shared" si="110"/>
        <v>-</v>
      </c>
      <c r="O278" s="2"/>
      <c r="P278" s="5">
        <f t="shared" si="15"/>
        <v>0</v>
      </c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5" t="str">
        <f t="shared" si="6"/>
        <v>-</v>
      </c>
      <c r="AC278" s="3">
        <v>262.0</v>
      </c>
      <c r="AE278" s="5" t="str">
        <f t="shared" si="16"/>
        <v>-</v>
      </c>
      <c r="AF278" s="70" t="str">
        <f t="shared" si="27"/>
        <v>-</v>
      </c>
      <c r="AG278" s="68" t="str">
        <f t="shared" si="28"/>
        <v>-</v>
      </c>
      <c r="AH278" s="5" t="str">
        <f t="shared" si="29"/>
        <v>-</v>
      </c>
      <c r="AI278" s="5" t="str">
        <f t="shared" si="30"/>
        <v>-</v>
      </c>
      <c r="AJ278" s="5" t="str">
        <f t="shared" si="31"/>
        <v>-</v>
      </c>
    </row>
    <row r="279">
      <c r="B279" s="5">
        <f t="shared" si="111"/>
        <v>1</v>
      </c>
      <c r="C279" s="158" t="s">
        <v>305</v>
      </c>
      <c r="D279" s="160"/>
      <c r="E279" s="5">
        <f t="shared" si="112"/>
        <v>1</v>
      </c>
      <c r="F279" s="2">
        <v>263.0</v>
      </c>
      <c r="G279" s="67"/>
      <c r="H279" s="5"/>
      <c r="I279" s="9" t="str">
        <f t="shared" si="9"/>
        <v>-</v>
      </c>
      <c r="J279" s="68" t="str">
        <f t="shared" si="107"/>
        <v>-</v>
      </c>
      <c r="K279" s="5" t="str">
        <f t="shared" si="73"/>
        <v>-</v>
      </c>
      <c r="L279" s="5" t="str">
        <f t="shared" si="108"/>
        <v>-</v>
      </c>
      <c r="M279" s="5" t="str">
        <f t="shared" si="109"/>
        <v>-</v>
      </c>
      <c r="N279" s="5" t="str">
        <f t="shared" si="110"/>
        <v>-</v>
      </c>
      <c r="O279" s="2"/>
      <c r="P279" s="5">
        <f t="shared" si="15"/>
        <v>0</v>
      </c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5" t="str">
        <f t="shared" si="6"/>
        <v>-</v>
      </c>
      <c r="AC279" s="3">
        <v>263.0</v>
      </c>
      <c r="AE279" s="5" t="str">
        <f t="shared" si="16"/>
        <v>-</v>
      </c>
      <c r="AF279" s="70" t="str">
        <f t="shared" si="27"/>
        <v>-</v>
      </c>
      <c r="AG279" s="68" t="str">
        <f t="shared" si="28"/>
        <v>-</v>
      </c>
      <c r="AH279" s="5" t="str">
        <f t="shared" si="29"/>
        <v>-</v>
      </c>
      <c r="AI279" s="5" t="str">
        <f t="shared" si="30"/>
        <v>-</v>
      </c>
      <c r="AJ279" s="5" t="str">
        <f t="shared" si="31"/>
        <v>-</v>
      </c>
    </row>
    <row r="280">
      <c r="B280" s="5">
        <f t="shared" si="111"/>
        <v>3</v>
      </c>
      <c r="C280" s="158" t="s">
        <v>306</v>
      </c>
      <c r="D280" s="160"/>
      <c r="E280" s="5">
        <f t="shared" si="112"/>
        <v>3</v>
      </c>
      <c r="F280" s="2">
        <v>264.0</v>
      </c>
      <c r="G280" s="67"/>
      <c r="H280" s="5"/>
      <c r="I280" s="9" t="str">
        <f t="shared" si="9"/>
        <v>-</v>
      </c>
      <c r="J280" s="68" t="str">
        <f t="shared" si="107"/>
        <v>-</v>
      </c>
      <c r="K280" s="5" t="str">
        <f t="shared" si="73"/>
        <v>-</v>
      </c>
      <c r="L280" s="5" t="str">
        <f t="shared" si="108"/>
        <v>-</v>
      </c>
      <c r="M280" s="5" t="str">
        <f t="shared" si="109"/>
        <v>-</v>
      </c>
      <c r="N280" s="5" t="str">
        <f t="shared" si="110"/>
        <v>-</v>
      </c>
      <c r="O280" s="2"/>
      <c r="P280" s="5">
        <f t="shared" si="15"/>
        <v>0</v>
      </c>
      <c r="Q280" s="167">
        <v>206.0</v>
      </c>
      <c r="R280" s="168" t="s">
        <v>277</v>
      </c>
      <c r="S280" s="159" t="s">
        <v>278</v>
      </c>
      <c r="T280" s="159">
        <v>8001206.0</v>
      </c>
      <c r="U280" s="159">
        <v>2.0</v>
      </c>
      <c r="V280" s="159">
        <v>39.0</v>
      </c>
      <c r="W280" s="169" t="s">
        <v>287</v>
      </c>
      <c r="X280" s="160"/>
      <c r="Y280" s="159" t="s">
        <v>288</v>
      </c>
      <c r="Z280" s="170"/>
      <c r="AA280" s="5" t="str">
        <f t="shared" si="6"/>
        <v>#N/A</v>
      </c>
      <c r="AC280" s="3">
        <v>264.0</v>
      </c>
      <c r="AE280" s="5" t="str">
        <f t="shared" si="16"/>
        <v>-</v>
      </c>
      <c r="AF280" s="70" t="str">
        <f t="shared" si="27"/>
        <v>-</v>
      </c>
      <c r="AG280" s="68" t="str">
        <f t="shared" si="28"/>
        <v>-</v>
      </c>
      <c r="AH280" s="5" t="str">
        <f t="shared" si="29"/>
        <v>-</v>
      </c>
      <c r="AI280" s="5" t="str">
        <f t="shared" si="30"/>
        <v>-</v>
      </c>
      <c r="AJ280" s="5" t="str">
        <f t="shared" si="31"/>
        <v>-</v>
      </c>
    </row>
    <row r="281">
      <c r="B281" s="5">
        <f t="shared" si="111"/>
        <v>2</v>
      </c>
      <c r="C281" s="158" t="s">
        <v>307</v>
      </c>
      <c r="D281" s="160"/>
      <c r="E281" s="5">
        <f t="shared" si="112"/>
        <v>2</v>
      </c>
      <c r="F281" s="2">
        <v>265.0</v>
      </c>
      <c r="G281" s="67"/>
      <c r="H281" s="5"/>
      <c r="I281" s="9" t="str">
        <f t="shared" si="9"/>
        <v>-</v>
      </c>
      <c r="J281" s="68" t="str">
        <f t="shared" si="107"/>
        <v>-</v>
      </c>
      <c r="K281" s="5" t="str">
        <f t="shared" si="73"/>
        <v>-</v>
      </c>
      <c r="L281" s="5" t="str">
        <f t="shared" si="108"/>
        <v>-</v>
      </c>
      <c r="M281" s="5" t="str">
        <f t="shared" si="109"/>
        <v>-</v>
      </c>
      <c r="N281" s="5" t="str">
        <f t="shared" si="110"/>
        <v>-</v>
      </c>
      <c r="O281" s="2"/>
      <c r="P281" s="5">
        <f t="shared" si="15"/>
        <v>0</v>
      </c>
      <c r="Q281" s="167">
        <v>207.0</v>
      </c>
      <c r="R281" s="168" t="s">
        <v>279</v>
      </c>
      <c r="S281" s="160"/>
      <c r="T281" s="159">
        <v>8001207.0</v>
      </c>
      <c r="U281" s="159">
        <v>2.0</v>
      </c>
      <c r="V281" s="159">
        <v>39.0</v>
      </c>
      <c r="W281" s="169" t="s">
        <v>287</v>
      </c>
      <c r="X281" s="160"/>
      <c r="Y281" s="159" t="s">
        <v>288</v>
      </c>
      <c r="Z281" s="170"/>
      <c r="AA281" s="5" t="str">
        <f t="shared" si="6"/>
        <v>#N/A</v>
      </c>
      <c r="AC281" s="3">
        <v>265.0</v>
      </c>
      <c r="AE281" s="5" t="str">
        <f t="shared" si="16"/>
        <v>-</v>
      </c>
      <c r="AF281" s="70" t="str">
        <f t="shared" si="27"/>
        <v>-</v>
      </c>
      <c r="AG281" s="68" t="str">
        <f t="shared" si="28"/>
        <v>-</v>
      </c>
      <c r="AH281" s="5" t="str">
        <f t="shared" si="29"/>
        <v>-</v>
      </c>
      <c r="AI281" s="5" t="str">
        <f t="shared" si="30"/>
        <v>-</v>
      </c>
      <c r="AJ281" s="5" t="str">
        <f t="shared" si="31"/>
        <v>-</v>
      </c>
    </row>
    <row r="282">
      <c r="A282" s="5"/>
      <c r="B282" s="162">
        <f>SUM(B276:B281)</f>
        <v>10</v>
      </c>
      <c r="C282" s="9"/>
      <c r="E282" s="5"/>
      <c r="F282" s="2">
        <v>266.0</v>
      </c>
      <c r="G282" s="67"/>
      <c r="H282" s="5"/>
      <c r="I282" s="9" t="str">
        <f t="shared" si="9"/>
        <v>-</v>
      </c>
      <c r="J282" s="68" t="str">
        <f t="shared" si="107"/>
        <v>-</v>
      </c>
      <c r="K282" s="5" t="str">
        <f t="shared" si="73"/>
        <v>-</v>
      </c>
      <c r="L282" s="5" t="str">
        <f t="shared" si="108"/>
        <v>-</v>
      </c>
      <c r="M282" s="5" t="str">
        <f t="shared" si="109"/>
        <v>-</v>
      </c>
      <c r="N282" s="5" t="str">
        <f t="shared" si="110"/>
        <v>-</v>
      </c>
      <c r="O282" s="2"/>
      <c r="P282" s="5">
        <f t="shared" si="15"/>
        <v>0</v>
      </c>
      <c r="Q282" s="167">
        <v>208.0</v>
      </c>
      <c r="R282" s="168" t="s">
        <v>280</v>
      </c>
      <c r="S282" s="160"/>
      <c r="T282" s="159">
        <v>8001208.0</v>
      </c>
      <c r="U282" s="159">
        <v>2.0</v>
      </c>
      <c r="V282" s="159">
        <v>39.0</v>
      </c>
      <c r="W282" s="169" t="s">
        <v>287</v>
      </c>
      <c r="X282" s="160"/>
      <c r="Y282" s="159" t="s">
        <v>288</v>
      </c>
      <c r="Z282" s="170"/>
      <c r="AA282" s="5" t="str">
        <f t="shared" si="6"/>
        <v>#N/A</v>
      </c>
      <c r="AC282" s="3">
        <v>266.0</v>
      </c>
      <c r="AE282" s="5" t="str">
        <f t="shared" si="16"/>
        <v>-</v>
      </c>
      <c r="AF282" s="70" t="str">
        <f t="shared" si="27"/>
        <v>-</v>
      </c>
      <c r="AG282" s="68" t="str">
        <f t="shared" si="28"/>
        <v>-</v>
      </c>
      <c r="AH282" s="5" t="str">
        <f t="shared" si="29"/>
        <v>-</v>
      </c>
      <c r="AI282" s="5" t="str">
        <f t="shared" si="30"/>
        <v>-</v>
      </c>
      <c r="AJ282" s="5" t="str">
        <f t="shared" si="31"/>
        <v>-</v>
      </c>
    </row>
    <row r="283">
      <c r="A283" s="5"/>
      <c r="B283" s="5"/>
      <c r="C283" s="9"/>
      <c r="E283" s="5"/>
      <c r="F283" s="2">
        <v>267.0</v>
      </c>
      <c r="G283" s="67"/>
      <c r="H283" s="5"/>
      <c r="I283" s="9" t="str">
        <f t="shared" si="9"/>
        <v>-</v>
      </c>
      <c r="J283" s="68" t="str">
        <f t="shared" si="107"/>
        <v>-</v>
      </c>
      <c r="K283" s="5" t="str">
        <f t="shared" si="73"/>
        <v>-</v>
      </c>
      <c r="L283" s="5" t="str">
        <f t="shared" si="108"/>
        <v>-</v>
      </c>
      <c r="M283" s="5" t="str">
        <f t="shared" si="109"/>
        <v>-</v>
      </c>
      <c r="N283" s="5" t="str">
        <f t="shared" si="110"/>
        <v>-</v>
      </c>
      <c r="O283" s="2"/>
      <c r="P283" s="5">
        <f t="shared" si="15"/>
        <v>0</v>
      </c>
      <c r="Q283" s="167">
        <v>209.0</v>
      </c>
      <c r="R283" s="168" t="s">
        <v>281</v>
      </c>
      <c r="S283" s="160"/>
      <c r="T283" s="159">
        <v>8001209.0</v>
      </c>
      <c r="U283" s="159">
        <v>2.0</v>
      </c>
      <c r="V283" s="159">
        <v>39.0</v>
      </c>
      <c r="W283" s="169" t="s">
        <v>287</v>
      </c>
      <c r="X283" s="160"/>
      <c r="Y283" s="159" t="s">
        <v>288</v>
      </c>
      <c r="Z283" s="170"/>
      <c r="AA283" s="5" t="str">
        <f t="shared" si="6"/>
        <v>#N/A</v>
      </c>
      <c r="AC283" s="3">
        <v>267.0</v>
      </c>
      <c r="AE283" s="5" t="str">
        <f t="shared" si="16"/>
        <v>-</v>
      </c>
      <c r="AF283" s="70" t="str">
        <f t="shared" si="27"/>
        <v>-</v>
      </c>
      <c r="AG283" s="68" t="str">
        <f t="shared" si="28"/>
        <v>-</v>
      </c>
      <c r="AH283" s="5" t="str">
        <f t="shared" si="29"/>
        <v>-</v>
      </c>
      <c r="AI283" s="5" t="str">
        <f t="shared" si="30"/>
        <v>-</v>
      </c>
      <c r="AJ283" s="5" t="str">
        <f t="shared" si="31"/>
        <v>-</v>
      </c>
    </row>
    <row r="284">
      <c r="A284" s="65">
        <v>53.0</v>
      </c>
      <c r="B284" s="5">
        <f t="shared" ref="B284:B288" si="113">IFERROR(INDEX(F$17:P$595,MATCH(TRUE,EXACT(C284,J$17:J$595),0),3),0)</f>
        <v>1</v>
      </c>
      <c r="C284" s="158" t="s">
        <v>308</v>
      </c>
      <c r="D284" s="160"/>
      <c r="E284" s="5">
        <f t="shared" ref="E284:E288" si="114">INDEX(Q$16:Z$395,MATCH(TRUE,EXACT(C284,R$16:R$395),0),5)</f>
        <v>2</v>
      </c>
      <c r="F284" s="2">
        <v>268.0</v>
      </c>
      <c r="G284" s="67"/>
      <c r="H284" s="5"/>
      <c r="I284" s="9" t="str">
        <f t="shared" si="9"/>
        <v>-</v>
      </c>
      <c r="J284" s="68" t="str">
        <f t="shared" si="107"/>
        <v>-</v>
      </c>
      <c r="K284" s="5" t="str">
        <f t="shared" si="73"/>
        <v>-</v>
      </c>
      <c r="L284" s="5" t="str">
        <f t="shared" si="108"/>
        <v>-</v>
      </c>
      <c r="M284" s="5" t="str">
        <f t="shared" si="109"/>
        <v>-</v>
      </c>
      <c r="N284" s="5" t="str">
        <f t="shared" si="110"/>
        <v>-</v>
      </c>
      <c r="O284" s="2"/>
      <c r="P284" s="5">
        <f t="shared" si="15"/>
        <v>0</v>
      </c>
      <c r="Q284" s="167">
        <v>210.0</v>
      </c>
      <c r="R284" s="168" t="s">
        <v>282</v>
      </c>
      <c r="S284" s="160"/>
      <c r="T284" s="159">
        <v>8001210.0</v>
      </c>
      <c r="U284" s="159">
        <v>2.0</v>
      </c>
      <c r="V284" s="159">
        <v>39.0</v>
      </c>
      <c r="W284" s="169" t="s">
        <v>287</v>
      </c>
      <c r="X284" s="160"/>
      <c r="Y284" s="159" t="s">
        <v>288</v>
      </c>
      <c r="Z284" s="170"/>
      <c r="AA284" s="5" t="str">
        <f t="shared" si="6"/>
        <v>#N/A</v>
      </c>
      <c r="AC284" s="3">
        <v>268.0</v>
      </c>
      <c r="AE284" s="5" t="str">
        <f t="shared" si="16"/>
        <v>-</v>
      </c>
      <c r="AF284" s="70" t="str">
        <f t="shared" si="27"/>
        <v>-</v>
      </c>
      <c r="AG284" s="68" t="str">
        <f t="shared" si="28"/>
        <v>-</v>
      </c>
      <c r="AH284" s="5" t="str">
        <f t="shared" si="29"/>
        <v>-</v>
      </c>
      <c r="AI284" s="5" t="str">
        <f t="shared" si="30"/>
        <v>-</v>
      </c>
      <c r="AJ284" s="5" t="str">
        <f t="shared" si="31"/>
        <v>-</v>
      </c>
    </row>
    <row r="285">
      <c r="B285" s="5">
        <f t="shared" si="113"/>
        <v>1</v>
      </c>
      <c r="C285" s="158" t="s">
        <v>309</v>
      </c>
      <c r="D285" s="160"/>
      <c r="E285" s="5">
        <f t="shared" si="114"/>
        <v>2</v>
      </c>
      <c r="F285" s="2">
        <v>269.0</v>
      </c>
      <c r="G285" s="67"/>
      <c r="H285" s="5"/>
      <c r="I285" s="9" t="str">
        <f t="shared" si="9"/>
        <v>-</v>
      </c>
      <c r="J285" s="68" t="str">
        <f t="shared" si="107"/>
        <v>-</v>
      </c>
      <c r="K285" s="5" t="str">
        <f t="shared" si="73"/>
        <v>-</v>
      </c>
      <c r="L285" s="5" t="str">
        <f t="shared" si="108"/>
        <v>-</v>
      </c>
      <c r="M285" s="5" t="str">
        <f t="shared" si="109"/>
        <v>-</v>
      </c>
      <c r="N285" s="5" t="str">
        <f t="shared" si="110"/>
        <v>-</v>
      </c>
      <c r="O285" s="2"/>
      <c r="P285" s="5">
        <f t="shared" si="15"/>
        <v>0</v>
      </c>
      <c r="Q285" s="78"/>
      <c r="R285" s="78"/>
      <c r="S285" s="78"/>
      <c r="T285" s="78"/>
      <c r="U285" s="78">
        <f>SUM(U280:U284)</f>
        <v>10</v>
      </c>
      <c r="V285" s="78"/>
      <c r="W285" s="78"/>
      <c r="X285" s="78"/>
      <c r="Y285" s="78"/>
      <c r="Z285" s="78"/>
      <c r="AA285" s="5" t="str">
        <f t="shared" si="6"/>
        <v>-</v>
      </c>
      <c r="AC285" s="3">
        <v>269.0</v>
      </c>
      <c r="AE285" s="5" t="str">
        <f t="shared" si="16"/>
        <v>-</v>
      </c>
      <c r="AF285" s="70" t="str">
        <f t="shared" si="27"/>
        <v>-</v>
      </c>
      <c r="AG285" s="68" t="str">
        <f t="shared" si="28"/>
        <v>-</v>
      </c>
      <c r="AH285" s="5" t="str">
        <f t="shared" si="29"/>
        <v>-</v>
      </c>
      <c r="AI285" s="5" t="str">
        <f t="shared" si="30"/>
        <v>-</v>
      </c>
      <c r="AJ285" s="5" t="str">
        <f t="shared" si="31"/>
        <v>-</v>
      </c>
    </row>
    <row r="286">
      <c r="B286" s="5">
        <f t="shared" si="113"/>
        <v>2</v>
      </c>
      <c r="C286" s="158" t="s">
        <v>310</v>
      </c>
      <c r="D286" s="160"/>
      <c r="E286" s="5">
        <f t="shared" si="114"/>
        <v>2</v>
      </c>
      <c r="F286" s="2">
        <v>270.0</v>
      </c>
      <c r="G286" s="67"/>
      <c r="H286" s="5"/>
      <c r="I286" s="9" t="str">
        <f t="shared" si="9"/>
        <v>-</v>
      </c>
      <c r="J286" s="68" t="str">
        <f t="shared" si="107"/>
        <v>-</v>
      </c>
      <c r="K286" s="5" t="str">
        <f t="shared" si="73"/>
        <v>-</v>
      </c>
      <c r="L286" s="5" t="str">
        <f t="shared" si="108"/>
        <v>-</v>
      </c>
      <c r="M286" s="5" t="str">
        <f t="shared" si="109"/>
        <v>-</v>
      </c>
      <c r="N286" s="5" t="str">
        <f t="shared" si="110"/>
        <v>-</v>
      </c>
      <c r="O286" s="2"/>
      <c r="P286" s="5">
        <f t="shared" si="15"/>
        <v>0</v>
      </c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5" t="str">
        <f t="shared" si="6"/>
        <v>-</v>
      </c>
      <c r="AC286" s="3">
        <v>270.0</v>
      </c>
      <c r="AE286" s="5" t="str">
        <f t="shared" si="16"/>
        <v>-</v>
      </c>
      <c r="AF286" s="70" t="str">
        <f t="shared" si="27"/>
        <v>-</v>
      </c>
      <c r="AG286" s="68" t="str">
        <f t="shared" si="28"/>
        <v>-</v>
      </c>
      <c r="AH286" s="5" t="str">
        <f t="shared" si="29"/>
        <v>-</v>
      </c>
      <c r="AI286" s="5" t="str">
        <f t="shared" si="30"/>
        <v>-</v>
      </c>
      <c r="AJ286" s="5" t="str">
        <f t="shared" si="31"/>
        <v>-</v>
      </c>
    </row>
    <row r="287">
      <c r="B287" s="5">
        <f t="shared" si="113"/>
        <v>2</v>
      </c>
      <c r="C287" s="158" t="s">
        <v>311</v>
      </c>
      <c r="D287" s="160"/>
      <c r="E287" s="5">
        <f t="shared" si="114"/>
        <v>2</v>
      </c>
      <c r="F287" s="2">
        <v>271.0</v>
      </c>
      <c r="G287" s="67"/>
      <c r="H287" s="5"/>
      <c r="I287" s="9" t="str">
        <f t="shared" si="9"/>
        <v>-</v>
      </c>
      <c r="J287" s="68" t="str">
        <f t="shared" si="107"/>
        <v>-</v>
      </c>
      <c r="K287" s="5" t="str">
        <f t="shared" si="73"/>
        <v>-</v>
      </c>
      <c r="L287" s="5" t="str">
        <f t="shared" si="108"/>
        <v>-</v>
      </c>
      <c r="M287" s="5" t="str">
        <f t="shared" si="109"/>
        <v>-</v>
      </c>
      <c r="N287" s="5" t="str">
        <f t="shared" si="110"/>
        <v>-</v>
      </c>
      <c r="O287" s="2"/>
      <c r="P287" s="5">
        <f t="shared" si="15"/>
        <v>0</v>
      </c>
      <c r="Q287" s="83"/>
      <c r="R287" s="83"/>
      <c r="S287" s="82"/>
      <c r="T287" s="82"/>
      <c r="U287" s="83"/>
      <c r="V287" s="82"/>
      <c r="W287" s="82"/>
      <c r="X287" s="82"/>
      <c r="Y287" s="82"/>
      <c r="Z287" s="83"/>
      <c r="AA287" s="5" t="str">
        <f t="shared" si="6"/>
        <v>-</v>
      </c>
      <c r="AC287" s="3">
        <v>271.0</v>
      </c>
      <c r="AE287" s="5" t="str">
        <f t="shared" si="16"/>
        <v>-</v>
      </c>
      <c r="AF287" s="70" t="str">
        <f t="shared" si="27"/>
        <v>-</v>
      </c>
      <c r="AG287" s="68" t="str">
        <f t="shared" si="28"/>
        <v>-</v>
      </c>
      <c r="AH287" s="5" t="str">
        <f t="shared" si="29"/>
        <v>-</v>
      </c>
      <c r="AI287" s="5" t="str">
        <f t="shared" si="30"/>
        <v>-</v>
      </c>
      <c r="AJ287" s="5" t="str">
        <f t="shared" si="31"/>
        <v>-</v>
      </c>
    </row>
    <row r="288">
      <c r="B288" s="5">
        <f t="shared" si="113"/>
        <v>1</v>
      </c>
      <c r="C288" s="158" t="s">
        <v>312</v>
      </c>
      <c r="D288" s="160"/>
      <c r="E288" s="5">
        <f t="shared" si="114"/>
        <v>2</v>
      </c>
      <c r="F288" s="2">
        <v>272.0</v>
      </c>
      <c r="G288" s="67"/>
      <c r="H288" s="5"/>
      <c r="I288" s="9" t="str">
        <f t="shared" si="9"/>
        <v>-</v>
      </c>
      <c r="J288" s="68" t="str">
        <f t="shared" si="107"/>
        <v>-</v>
      </c>
      <c r="K288" s="5" t="str">
        <f t="shared" si="73"/>
        <v>-</v>
      </c>
      <c r="L288" s="5" t="str">
        <f t="shared" si="108"/>
        <v>-</v>
      </c>
      <c r="M288" s="5" t="str">
        <f t="shared" si="109"/>
        <v>-</v>
      </c>
      <c r="N288" s="5" t="str">
        <f t="shared" si="110"/>
        <v>-</v>
      </c>
      <c r="O288" s="2"/>
      <c r="P288" s="5">
        <f t="shared" si="15"/>
        <v>0</v>
      </c>
      <c r="Q288" s="167">
        <v>211.0</v>
      </c>
      <c r="R288" s="168" t="s">
        <v>283</v>
      </c>
      <c r="S288" s="159" t="s">
        <v>284</v>
      </c>
      <c r="T288" s="159">
        <v>8001211.0</v>
      </c>
      <c r="U288" s="159">
        <v>2.0</v>
      </c>
      <c r="V288" s="159">
        <v>50.0</v>
      </c>
      <c r="W288" s="169" t="s">
        <v>287</v>
      </c>
      <c r="X288" s="160"/>
      <c r="Y288" s="159" t="s">
        <v>288</v>
      </c>
      <c r="Z288" s="170"/>
      <c r="AA288" s="5" t="str">
        <f t="shared" si="6"/>
        <v>#N/A</v>
      </c>
      <c r="AC288" s="3">
        <v>272.0</v>
      </c>
      <c r="AE288" s="5" t="str">
        <f t="shared" si="16"/>
        <v>-</v>
      </c>
      <c r="AF288" s="70" t="str">
        <f t="shared" si="27"/>
        <v>-</v>
      </c>
      <c r="AG288" s="68" t="str">
        <f t="shared" si="28"/>
        <v>-</v>
      </c>
      <c r="AH288" s="5" t="str">
        <f t="shared" si="29"/>
        <v>-</v>
      </c>
      <c r="AI288" s="5" t="str">
        <f t="shared" si="30"/>
        <v>-</v>
      </c>
      <c r="AJ288" s="5" t="str">
        <f t="shared" si="31"/>
        <v>-</v>
      </c>
    </row>
    <row r="289">
      <c r="A289" s="5"/>
      <c r="B289" s="162">
        <f>SUM(B284:B288)</f>
        <v>7</v>
      </c>
      <c r="C289" s="9"/>
      <c r="E289" s="5"/>
      <c r="F289" s="2">
        <v>273.0</v>
      </c>
      <c r="G289" s="67"/>
      <c r="H289" s="5"/>
      <c r="I289" s="9" t="str">
        <f t="shared" si="9"/>
        <v>-</v>
      </c>
      <c r="J289" s="68" t="str">
        <f t="shared" si="107"/>
        <v>-</v>
      </c>
      <c r="K289" s="5" t="str">
        <f t="shared" si="73"/>
        <v>-</v>
      </c>
      <c r="L289" s="5" t="str">
        <f t="shared" si="108"/>
        <v>-</v>
      </c>
      <c r="M289" s="5" t="str">
        <f t="shared" si="109"/>
        <v>-</v>
      </c>
      <c r="N289" s="5" t="str">
        <f t="shared" si="110"/>
        <v>-</v>
      </c>
      <c r="O289" s="2"/>
      <c r="P289" s="5">
        <f t="shared" si="15"/>
        <v>0</v>
      </c>
      <c r="Q289" s="167">
        <v>212.0</v>
      </c>
      <c r="R289" s="168" t="s">
        <v>285</v>
      </c>
      <c r="S289" s="159" t="s">
        <v>286</v>
      </c>
      <c r="T289" s="159">
        <v>8001212.0</v>
      </c>
      <c r="U289" s="159">
        <v>2.0</v>
      </c>
      <c r="V289" s="159">
        <v>50.0</v>
      </c>
      <c r="W289" s="169" t="s">
        <v>287</v>
      </c>
      <c r="X289" s="160"/>
      <c r="Y289" s="159" t="s">
        <v>288</v>
      </c>
      <c r="Z289" s="170"/>
      <c r="AA289" s="5" t="str">
        <f t="shared" si="6"/>
        <v>P VALID</v>
      </c>
      <c r="AC289" s="3">
        <v>273.0</v>
      </c>
      <c r="AE289" s="5" t="str">
        <f t="shared" si="16"/>
        <v>-</v>
      </c>
      <c r="AF289" s="70" t="str">
        <f t="shared" si="27"/>
        <v>-</v>
      </c>
      <c r="AG289" s="68" t="str">
        <f t="shared" si="28"/>
        <v>-</v>
      </c>
      <c r="AH289" s="5" t="str">
        <f t="shared" si="29"/>
        <v>-</v>
      </c>
      <c r="AI289" s="5" t="str">
        <f t="shared" si="30"/>
        <v>-</v>
      </c>
      <c r="AJ289" s="5" t="str">
        <f t="shared" si="31"/>
        <v>-</v>
      </c>
    </row>
    <row r="290">
      <c r="A290" s="5"/>
      <c r="B290" s="5"/>
      <c r="C290" s="9"/>
      <c r="E290" s="5"/>
      <c r="F290" s="2">
        <v>274.0</v>
      </c>
      <c r="G290" s="67"/>
      <c r="H290" s="5"/>
      <c r="I290" s="9" t="str">
        <f t="shared" si="9"/>
        <v>-</v>
      </c>
      <c r="J290" s="68" t="str">
        <f t="shared" si="107"/>
        <v>-</v>
      </c>
      <c r="K290" s="5" t="str">
        <f t="shared" si="73"/>
        <v>-</v>
      </c>
      <c r="L290" s="5" t="str">
        <f t="shared" si="108"/>
        <v>-</v>
      </c>
      <c r="M290" s="5" t="str">
        <f t="shared" si="109"/>
        <v>-</v>
      </c>
      <c r="N290" s="5" t="str">
        <f t="shared" si="110"/>
        <v>-</v>
      </c>
      <c r="O290" s="2"/>
      <c r="P290" s="5">
        <f t="shared" si="15"/>
        <v>0</v>
      </c>
      <c r="Q290" s="167">
        <v>213.0</v>
      </c>
      <c r="R290" s="168" t="s">
        <v>289</v>
      </c>
      <c r="S290" s="160"/>
      <c r="T290" s="159">
        <v>8001213.0</v>
      </c>
      <c r="U290" s="159">
        <v>2.0</v>
      </c>
      <c r="V290" s="159">
        <v>50.0</v>
      </c>
      <c r="W290" s="169" t="s">
        <v>287</v>
      </c>
      <c r="X290" s="160"/>
      <c r="Y290" s="159" t="s">
        <v>288</v>
      </c>
      <c r="Z290" s="170"/>
      <c r="AA290" s="5" t="str">
        <f t="shared" si="6"/>
        <v>P VALID</v>
      </c>
      <c r="AC290" s="3">
        <v>274.0</v>
      </c>
      <c r="AE290" s="5" t="str">
        <f t="shared" si="16"/>
        <v>-</v>
      </c>
      <c r="AF290" s="70" t="str">
        <f t="shared" si="27"/>
        <v>-</v>
      </c>
      <c r="AG290" s="68" t="str">
        <f t="shared" si="28"/>
        <v>-</v>
      </c>
      <c r="AH290" s="5" t="str">
        <f t="shared" si="29"/>
        <v>-</v>
      </c>
      <c r="AI290" s="5" t="str">
        <f t="shared" si="30"/>
        <v>-</v>
      </c>
      <c r="AJ290" s="5" t="str">
        <f t="shared" si="31"/>
        <v>-</v>
      </c>
    </row>
    <row r="291">
      <c r="A291" s="65">
        <v>55.0</v>
      </c>
      <c r="B291" s="5">
        <f t="shared" ref="B291:B295" si="115">IFERROR(INDEX(F$17:P$595,MATCH(TRUE,EXACT(C291,J$17:J$595),0),3),0)</f>
        <v>2</v>
      </c>
      <c r="C291" s="158" t="s">
        <v>313</v>
      </c>
      <c r="D291" s="160"/>
      <c r="E291" s="5">
        <f t="shared" ref="E291:E295" si="116">INDEX(Q$16:Z$395,MATCH(TRUE,EXACT(C291,R$16:R$395),0),5)</f>
        <v>2</v>
      </c>
      <c r="F291" s="2">
        <v>275.0</v>
      </c>
      <c r="G291" s="67"/>
      <c r="H291" s="5"/>
      <c r="I291" s="9" t="str">
        <f t="shared" si="9"/>
        <v>-</v>
      </c>
      <c r="J291" s="68" t="str">
        <f t="shared" si="107"/>
        <v>-</v>
      </c>
      <c r="K291" s="5" t="str">
        <f t="shared" si="73"/>
        <v>-</v>
      </c>
      <c r="L291" s="5" t="str">
        <f t="shared" si="108"/>
        <v>-</v>
      </c>
      <c r="M291" s="5" t="str">
        <f t="shared" si="109"/>
        <v>-</v>
      </c>
      <c r="N291" s="5" t="str">
        <f t="shared" si="110"/>
        <v>-</v>
      </c>
      <c r="O291" s="2"/>
      <c r="P291" s="5">
        <f t="shared" si="15"/>
        <v>0</v>
      </c>
      <c r="Q291" s="167">
        <v>214.0</v>
      </c>
      <c r="R291" s="168" t="s">
        <v>290</v>
      </c>
      <c r="S291" s="159" t="s">
        <v>291</v>
      </c>
      <c r="T291" s="159">
        <v>8001214.0</v>
      </c>
      <c r="U291" s="159">
        <v>2.0</v>
      </c>
      <c r="V291" s="159">
        <v>50.0</v>
      </c>
      <c r="W291" s="169" t="s">
        <v>287</v>
      </c>
      <c r="X291" s="160"/>
      <c r="Y291" s="159" t="s">
        <v>288</v>
      </c>
      <c r="Z291" s="170"/>
      <c r="AA291" s="5" t="str">
        <f t="shared" si="6"/>
        <v>#N/A</v>
      </c>
      <c r="AC291" s="3">
        <v>275.0</v>
      </c>
      <c r="AE291" s="5" t="str">
        <f t="shared" si="16"/>
        <v>-</v>
      </c>
      <c r="AF291" s="70" t="str">
        <f t="shared" si="27"/>
        <v>-</v>
      </c>
      <c r="AG291" s="68" t="str">
        <f t="shared" si="28"/>
        <v>-</v>
      </c>
      <c r="AH291" s="5" t="str">
        <f t="shared" si="29"/>
        <v>-</v>
      </c>
      <c r="AI291" s="5" t="str">
        <f t="shared" si="30"/>
        <v>-</v>
      </c>
      <c r="AJ291" s="5" t="str">
        <f t="shared" si="31"/>
        <v>-</v>
      </c>
    </row>
    <row r="292">
      <c r="B292" s="5">
        <f t="shared" si="115"/>
        <v>2</v>
      </c>
      <c r="C292" s="158" t="s">
        <v>314</v>
      </c>
      <c r="D292" s="160"/>
      <c r="E292" s="5">
        <f t="shared" si="116"/>
        <v>2</v>
      </c>
      <c r="F292" s="2">
        <v>276.0</v>
      </c>
      <c r="G292" s="67"/>
      <c r="H292" s="5"/>
      <c r="I292" s="9" t="str">
        <f t="shared" si="9"/>
        <v>-</v>
      </c>
      <c r="J292" s="68" t="str">
        <f t="shared" si="107"/>
        <v>-</v>
      </c>
      <c r="K292" s="5" t="str">
        <f t="shared" si="73"/>
        <v>-</v>
      </c>
      <c r="L292" s="5" t="str">
        <f t="shared" si="108"/>
        <v>-</v>
      </c>
      <c r="M292" s="5" t="str">
        <f t="shared" si="109"/>
        <v>-</v>
      </c>
      <c r="N292" s="5" t="str">
        <f t="shared" si="110"/>
        <v>-</v>
      </c>
      <c r="O292" s="2"/>
      <c r="P292" s="5">
        <f t="shared" si="15"/>
        <v>0</v>
      </c>
      <c r="Q292" s="167">
        <v>215.0</v>
      </c>
      <c r="R292" s="168" t="s">
        <v>292</v>
      </c>
      <c r="S292" s="160"/>
      <c r="T292" s="159">
        <v>8001215.0</v>
      </c>
      <c r="U292" s="159">
        <v>2.0</v>
      </c>
      <c r="V292" s="159">
        <v>50.0</v>
      </c>
      <c r="W292" s="169" t="s">
        <v>287</v>
      </c>
      <c r="X292" s="160"/>
      <c r="Y292" s="159" t="s">
        <v>288</v>
      </c>
      <c r="Z292" s="170"/>
      <c r="AA292" s="5" t="str">
        <f t="shared" si="6"/>
        <v>#N/A</v>
      </c>
      <c r="AC292" s="3">
        <v>276.0</v>
      </c>
      <c r="AE292" s="5" t="str">
        <f t="shared" si="16"/>
        <v>-</v>
      </c>
      <c r="AF292" s="70" t="str">
        <f t="shared" si="27"/>
        <v>-</v>
      </c>
      <c r="AG292" s="68" t="str">
        <f t="shared" si="28"/>
        <v>-</v>
      </c>
      <c r="AH292" s="5" t="str">
        <f t="shared" si="29"/>
        <v>-</v>
      </c>
      <c r="AI292" s="5" t="str">
        <f t="shared" si="30"/>
        <v>-</v>
      </c>
      <c r="AJ292" s="5" t="str">
        <f t="shared" si="31"/>
        <v>-</v>
      </c>
    </row>
    <row r="293">
      <c r="B293" s="5">
        <f t="shared" si="115"/>
        <v>2</v>
      </c>
      <c r="C293" s="158" t="s">
        <v>315</v>
      </c>
      <c r="D293" s="168" t="s">
        <v>316</v>
      </c>
      <c r="E293" s="5">
        <f t="shared" si="116"/>
        <v>2</v>
      </c>
      <c r="F293" s="2">
        <v>277.0</v>
      </c>
      <c r="G293" s="67"/>
      <c r="H293" s="5"/>
      <c r="I293" s="9" t="str">
        <f t="shared" si="9"/>
        <v>-</v>
      </c>
      <c r="J293" s="68" t="str">
        <f t="shared" si="107"/>
        <v>-</v>
      </c>
      <c r="K293" s="5" t="str">
        <f t="shared" si="73"/>
        <v>-</v>
      </c>
      <c r="L293" s="5" t="str">
        <f t="shared" si="108"/>
        <v>-</v>
      </c>
      <c r="M293" s="5" t="str">
        <f t="shared" si="109"/>
        <v>-</v>
      </c>
      <c r="N293" s="5" t="str">
        <f t="shared" si="110"/>
        <v>-</v>
      </c>
      <c r="O293" s="2"/>
      <c r="P293" s="5">
        <f t="shared" si="15"/>
        <v>0</v>
      </c>
      <c r="Q293" s="78"/>
      <c r="R293" s="78"/>
      <c r="S293" s="78"/>
      <c r="T293" s="78"/>
      <c r="U293" s="78">
        <f>SUM(U288:U292)</f>
        <v>10</v>
      </c>
      <c r="V293" s="78"/>
      <c r="W293" s="78"/>
      <c r="X293" s="78"/>
      <c r="Y293" s="78"/>
      <c r="Z293" s="78"/>
      <c r="AA293" s="5" t="str">
        <f t="shared" si="6"/>
        <v>-</v>
      </c>
      <c r="AC293" s="3">
        <v>277.0</v>
      </c>
      <c r="AE293" s="5" t="str">
        <f t="shared" si="16"/>
        <v>-</v>
      </c>
      <c r="AF293" s="70" t="str">
        <f t="shared" si="27"/>
        <v>-</v>
      </c>
      <c r="AG293" s="68" t="str">
        <f t="shared" si="28"/>
        <v>-</v>
      </c>
      <c r="AH293" s="5" t="str">
        <f t="shared" si="29"/>
        <v>-</v>
      </c>
      <c r="AI293" s="5" t="str">
        <f t="shared" si="30"/>
        <v>-</v>
      </c>
      <c r="AJ293" s="5" t="str">
        <f t="shared" si="31"/>
        <v>-</v>
      </c>
    </row>
    <row r="294">
      <c r="B294" s="5">
        <f t="shared" si="115"/>
        <v>2</v>
      </c>
      <c r="C294" s="158" t="s">
        <v>317</v>
      </c>
      <c r="D294" s="160"/>
      <c r="E294" s="5">
        <f t="shared" si="116"/>
        <v>2</v>
      </c>
      <c r="F294" s="2">
        <v>278.0</v>
      </c>
      <c r="G294" s="67"/>
      <c r="H294" s="5"/>
      <c r="I294" s="9" t="str">
        <f t="shared" si="9"/>
        <v>-</v>
      </c>
      <c r="J294" s="68" t="str">
        <f t="shared" si="107"/>
        <v>-</v>
      </c>
      <c r="K294" s="5" t="str">
        <f t="shared" si="73"/>
        <v>-</v>
      </c>
      <c r="L294" s="5" t="str">
        <f t="shared" si="108"/>
        <v>-</v>
      </c>
      <c r="M294" s="5" t="str">
        <f t="shared" si="109"/>
        <v>-</v>
      </c>
      <c r="N294" s="5" t="str">
        <f t="shared" si="110"/>
        <v>-</v>
      </c>
      <c r="O294" s="2"/>
      <c r="P294" s="5">
        <f t="shared" si="15"/>
        <v>0</v>
      </c>
      <c r="Q294" s="79"/>
      <c r="R294" s="79"/>
      <c r="S294" s="78"/>
      <c r="T294" s="78"/>
      <c r="U294" s="79"/>
      <c r="V294" s="78"/>
      <c r="W294" s="78"/>
      <c r="X294" s="78"/>
      <c r="Y294" s="78"/>
      <c r="Z294" s="79"/>
      <c r="AA294" s="5" t="str">
        <f t="shared" si="6"/>
        <v>-</v>
      </c>
      <c r="AC294" s="3">
        <v>278.0</v>
      </c>
      <c r="AE294" s="5" t="str">
        <f t="shared" si="16"/>
        <v>-</v>
      </c>
      <c r="AF294" s="70" t="str">
        <f t="shared" si="27"/>
        <v>-</v>
      </c>
      <c r="AG294" s="68" t="str">
        <f t="shared" si="28"/>
        <v>-</v>
      </c>
      <c r="AH294" s="5" t="str">
        <f t="shared" si="29"/>
        <v>-</v>
      </c>
      <c r="AI294" s="5" t="str">
        <f t="shared" si="30"/>
        <v>-</v>
      </c>
      <c r="AJ294" s="5" t="str">
        <f t="shared" si="31"/>
        <v>-</v>
      </c>
    </row>
    <row r="295">
      <c r="B295" s="5">
        <f t="shared" si="115"/>
        <v>2</v>
      </c>
      <c r="C295" s="158" t="s">
        <v>318</v>
      </c>
      <c r="D295" s="160"/>
      <c r="E295" s="5">
        <f t="shared" si="116"/>
        <v>2</v>
      </c>
      <c r="F295" s="2">
        <v>279.0</v>
      </c>
      <c r="G295" s="67"/>
      <c r="H295" s="5"/>
      <c r="I295" s="9" t="str">
        <f t="shared" si="9"/>
        <v>-</v>
      </c>
      <c r="J295" s="68" t="str">
        <f t="shared" si="107"/>
        <v>-</v>
      </c>
      <c r="K295" s="5" t="str">
        <f t="shared" si="73"/>
        <v>-</v>
      </c>
      <c r="L295" s="5" t="str">
        <f t="shared" si="108"/>
        <v>-</v>
      </c>
      <c r="M295" s="5" t="str">
        <f t="shared" si="109"/>
        <v>-</v>
      </c>
      <c r="N295" s="5" t="str">
        <f t="shared" si="110"/>
        <v>-</v>
      </c>
      <c r="O295" s="2"/>
      <c r="P295" s="5">
        <f t="shared" si="15"/>
        <v>0</v>
      </c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5" t="str">
        <f t="shared" si="6"/>
        <v>-</v>
      </c>
      <c r="AC295" s="3">
        <v>279.0</v>
      </c>
      <c r="AE295" s="5" t="str">
        <f t="shared" si="16"/>
        <v>-</v>
      </c>
      <c r="AF295" s="70" t="str">
        <f t="shared" si="27"/>
        <v>-</v>
      </c>
      <c r="AG295" s="68" t="str">
        <f t="shared" si="28"/>
        <v>-</v>
      </c>
      <c r="AH295" s="5" t="str">
        <f t="shared" si="29"/>
        <v>-</v>
      </c>
      <c r="AI295" s="5" t="str">
        <f t="shared" si="30"/>
        <v>-</v>
      </c>
      <c r="AJ295" s="5" t="str">
        <f t="shared" si="31"/>
        <v>-</v>
      </c>
    </row>
    <row r="296">
      <c r="B296" s="162">
        <f>SUM(B291:B295)</f>
        <v>10</v>
      </c>
      <c r="C296" s="9"/>
      <c r="E296" s="5"/>
      <c r="F296" s="2">
        <v>280.0</v>
      </c>
      <c r="G296" s="67"/>
      <c r="H296" s="5"/>
      <c r="I296" s="9" t="str">
        <f t="shared" si="9"/>
        <v>-</v>
      </c>
      <c r="J296" s="68" t="str">
        <f t="shared" si="107"/>
        <v>-</v>
      </c>
      <c r="K296" s="5" t="str">
        <f t="shared" si="73"/>
        <v>-</v>
      </c>
      <c r="L296" s="5" t="str">
        <f t="shared" si="108"/>
        <v>-</v>
      </c>
      <c r="M296" s="5" t="str">
        <f t="shared" si="109"/>
        <v>-</v>
      </c>
      <c r="N296" s="5" t="str">
        <f t="shared" si="110"/>
        <v>-</v>
      </c>
      <c r="O296" s="2"/>
      <c r="P296" s="5">
        <f t="shared" si="15"/>
        <v>0</v>
      </c>
      <c r="Q296" s="167">
        <v>216.0</v>
      </c>
      <c r="R296" s="168" t="s">
        <v>293</v>
      </c>
      <c r="S296" s="160"/>
      <c r="T296" s="159">
        <v>8001216.0</v>
      </c>
      <c r="U296" s="159">
        <v>2.0</v>
      </c>
      <c r="V296" s="159">
        <v>51.0</v>
      </c>
      <c r="W296" s="169" t="s">
        <v>287</v>
      </c>
      <c r="X296" s="160"/>
      <c r="Y296" s="159" t="s">
        <v>288</v>
      </c>
      <c r="Z296" s="170"/>
      <c r="AA296" s="5" t="str">
        <f t="shared" si="6"/>
        <v>#N/A</v>
      </c>
      <c r="AC296" s="3">
        <v>280.0</v>
      </c>
      <c r="AE296" s="5" t="str">
        <f t="shared" si="16"/>
        <v>-</v>
      </c>
      <c r="AF296" s="70" t="str">
        <f t="shared" si="27"/>
        <v>-</v>
      </c>
      <c r="AG296" s="68" t="str">
        <f t="shared" si="28"/>
        <v>-</v>
      </c>
      <c r="AH296" s="5" t="str">
        <f t="shared" si="29"/>
        <v>-</v>
      </c>
      <c r="AI296" s="5" t="str">
        <f t="shared" si="30"/>
        <v>-</v>
      </c>
      <c r="AJ296" s="5" t="str">
        <f t="shared" si="31"/>
        <v>-</v>
      </c>
    </row>
    <row r="297">
      <c r="B297" s="5"/>
      <c r="C297" s="9"/>
      <c r="E297" s="5"/>
      <c r="F297" s="2">
        <v>281.0</v>
      </c>
      <c r="G297" s="67"/>
      <c r="H297" s="5"/>
      <c r="I297" s="9" t="str">
        <f t="shared" si="9"/>
        <v>-</v>
      </c>
      <c r="J297" s="68" t="str">
        <f t="shared" si="107"/>
        <v>-</v>
      </c>
      <c r="K297" s="5" t="str">
        <f t="shared" si="73"/>
        <v>-</v>
      </c>
      <c r="L297" s="5" t="str">
        <f t="shared" si="108"/>
        <v>-</v>
      </c>
      <c r="M297" s="5" t="str">
        <f t="shared" si="109"/>
        <v>-</v>
      </c>
      <c r="N297" s="5" t="str">
        <f t="shared" si="110"/>
        <v>-</v>
      </c>
      <c r="O297" s="2"/>
      <c r="P297" s="5">
        <f t="shared" si="15"/>
        <v>0</v>
      </c>
      <c r="Q297" s="167">
        <v>217.0</v>
      </c>
      <c r="R297" s="168" t="s">
        <v>294</v>
      </c>
      <c r="S297" s="159" t="s">
        <v>295</v>
      </c>
      <c r="T297" s="159">
        <v>8001217.0</v>
      </c>
      <c r="U297" s="159">
        <v>2.0</v>
      </c>
      <c r="V297" s="159">
        <v>51.0</v>
      </c>
      <c r="W297" s="169" t="s">
        <v>287</v>
      </c>
      <c r="X297" s="160"/>
      <c r="Y297" s="159" t="s">
        <v>288</v>
      </c>
      <c r="Z297" s="170"/>
      <c r="AA297" s="5" t="str">
        <f t="shared" si="6"/>
        <v>#N/A</v>
      </c>
      <c r="AC297" s="3">
        <v>281.0</v>
      </c>
      <c r="AE297" s="5" t="str">
        <f t="shared" si="16"/>
        <v>-</v>
      </c>
      <c r="AF297" s="70" t="str">
        <f t="shared" si="27"/>
        <v>-</v>
      </c>
      <c r="AG297" s="68" t="str">
        <f t="shared" si="28"/>
        <v>-</v>
      </c>
      <c r="AH297" s="5" t="str">
        <f t="shared" si="29"/>
        <v>-</v>
      </c>
      <c r="AI297" s="5" t="str">
        <f t="shared" si="30"/>
        <v>-</v>
      </c>
      <c r="AJ297" s="5" t="str">
        <f t="shared" si="31"/>
        <v>-</v>
      </c>
    </row>
    <row r="298">
      <c r="A298" s="65">
        <v>56.0</v>
      </c>
      <c r="B298" s="3">
        <v>1.0</v>
      </c>
      <c r="C298" s="172" t="s">
        <v>319</v>
      </c>
      <c r="D298" s="173"/>
      <c r="E298" s="5">
        <f t="shared" ref="E298:E306" si="117">INDEX(Q$16:Z$395,MATCH(TRUE,EXACT(C298,R$16:R$395),0),5)</f>
        <v>1</v>
      </c>
      <c r="F298" s="2">
        <v>282.0</v>
      </c>
      <c r="G298" s="67"/>
      <c r="H298" s="5"/>
      <c r="I298" s="9" t="str">
        <f t="shared" si="9"/>
        <v>-</v>
      </c>
      <c r="J298" s="68" t="str">
        <f t="shared" si="107"/>
        <v>-</v>
      </c>
      <c r="K298" s="5" t="str">
        <f t="shared" si="73"/>
        <v>-</v>
      </c>
      <c r="L298" s="5" t="str">
        <f t="shared" si="108"/>
        <v>-</v>
      </c>
      <c r="M298" s="5" t="str">
        <f t="shared" si="109"/>
        <v>-</v>
      </c>
      <c r="N298" s="5" t="str">
        <f t="shared" si="110"/>
        <v>-</v>
      </c>
      <c r="O298" s="2"/>
      <c r="P298" s="5">
        <f t="shared" si="15"/>
        <v>0</v>
      </c>
      <c r="Q298" s="167">
        <v>218.0</v>
      </c>
      <c r="R298" s="168" t="s">
        <v>296</v>
      </c>
      <c r="S298" s="160"/>
      <c r="T298" s="159">
        <v>8001218.0</v>
      </c>
      <c r="U298" s="159">
        <v>1.0</v>
      </c>
      <c r="V298" s="159">
        <v>51.0</v>
      </c>
      <c r="W298" s="169" t="s">
        <v>287</v>
      </c>
      <c r="X298" s="160"/>
      <c r="Y298" s="159" t="s">
        <v>288</v>
      </c>
      <c r="Z298" s="170"/>
      <c r="AA298" s="5" t="str">
        <f t="shared" si="6"/>
        <v>#N/A</v>
      </c>
      <c r="AC298" s="3">
        <v>282.0</v>
      </c>
      <c r="AE298" s="5" t="str">
        <f t="shared" si="16"/>
        <v>-</v>
      </c>
      <c r="AF298" s="70" t="str">
        <f t="shared" si="27"/>
        <v>-</v>
      </c>
      <c r="AG298" s="68" t="str">
        <f t="shared" si="28"/>
        <v>-</v>
      </c>
      <c r="AH298" s="5" t="str">
        <f t="shared" si="29"/>
        <v>-</v>
      </c>
      <c r="AI298" s="5" t="str">
        <f t="shared" si="30"/>
        <v>-</v>
      </c>
      <c r="AJ298" s="5" t="str">
        <f t="shared" si="31"/>
        <v>-</v>
      </c>
    </row>
    <row r="299">
      <c r="B299" s="3">
        <v>1.0</v>
      </c>
      <c r="C299" s="172" t="s">
        <v>320</v>
      </c>
      <c r="D299" s="173"/>
      <c r="E299" s="5">
        <f t="shared" si="117"/>
        <v>1</v>
      </c>
      <c r="F299" s="2">
        <v>283.0</v>
      </c>
      <c r="G299" s="67"/>
      <c r="H299" s="5"/>
      <c r="I299" s="9" t="str">
        <f t="shared" si="9"/>
        <v>-</v>
      </c>
      <c r="J299" s="68" t="str">
        <f t="shared" si="107"/>
        <v>-</v>
      </c>
      <c r="K299" s="5" t="str">
        <f t="shared" si="73"/>
        <v>-</v>
      </c>
      <c r="L299" s="5" t="str">
        <f t="shared" si="108"/>
        <v>-</v>
      </c>
      <c r="M299" s="5" t="str">
        <f t="shared" si="109"/>
        <v>-</v>
      </c>
      <c r="N299" s="5" t="str">
        <f t="shared" si="110"/>
        <v>-</v>
      </c>
      <c r="O299" s="2"/>
      <c r="P299" s="5">
        <f t="shared" si="15"/>
        <v>0</v>
      </c>
      <c r="Q299" s="167">
        <v>219.0</v>
      </c>
      <c r="R299" s="168" t="s">
        <v>297</v>
      </c>
      <c r="S299" s="160"/>
      <c r="T299" s="159">
        <v>8001219.0</v>
      </c>
      <c r="U299" s="159">
        <v>2.0</v>
      </c>
      <c r="V299" s="159">
        <v>51.0</v>
      </c>
      <c r="W299" s="169" t="s">
        <v>287</v>
      </c>
      <c r="X299" s="160"/>
      <c r="Y299" s="159" t="s">
        <v>288</v>
      </c>
      <c r="Z299" s="170"/>
      <c r="AA299" s="5" t="str">
        <f t="shared" si="6"/>
        <v>#N/A</v>
      </c>
      <c r="AC299" s="3">
        <v>283.0</v>
      </c>
      <c r="AE299" s="5" t="str">
        <f t="shared" si="16"/>
        <v>-</v>
      </c>
      <c r="AF299" s="70" t="str">
        <f t="shared" si="27"/>
        <v>-</v>
      </c>
      <c r="AG299" s="68" t="str">
        <f t="shared" si="28"/>
        <v>-</v>
      </c>
      <c r="AH299" s="5" t="str">
        <f t="shared" si="29"/>
        <v>-</v>
      </c>
      <c r="AI299" s="5" t="str">
        <f t="shared" si="30"/>
        <v>-</v>
      </c>
      <c r="AJ299" s="5" t="str">
        <f t="shared" si="31"/>
        <v>-</v>
      </c>
    </row>
    <row r="300">
      <c r="B300" s="5">
        <f t="shared" ref="B300:B306" si="118">IFERROR(INDEX(F$17:P$595,MATCH(TRUE,EXACT(C300,J$17:J$595),0),3),0)</f>
        <v>1</v>
      </c>
      <c r="C300" s="172" t="s">
        <v>321</v>
      </c>
      <c r="D300" s="173"/>
      <c r="E300" s="5">
        <f t="shared" si="117"/>
        <v>1</v>
      </c>
      <c r="F300" s="2">
        <v>284.0</v>
      </c>
      <c r="G300" s="67"/>
      <c r="H300" s="5"/>
      <c r="I300" s="9" t="str">
        <f t="shared" si="9"/>
        <v>-</v>
      </c>
      <c r="J300" s="68" t="str">
        <f t="shared" si="107"/>
        <v>-</v>
      </c>
      <c r="K300" s="5" t="str">
        <f t="shared" si="73"/>
        <v>-</v>
      </c>
      <c r="L300" s="5" t="str">
        <f t="shared" si="108"/>
        <v>-</v>
      </c>
      <c r="M300" s="5" t="str">
        <f t="shared" si="109"/>
        <v>-</v>
      </c>
      <c r="N300" s="5" t="str">
        <f t="shared" si="110"/>
        <v>-</v>
      </c>
      <c r="O300" s="2"/>
      <c r="P300" s="5">
        <f t="shared" si="15"/>
        <v>0</v>
      </c>
      <c r="Q300" s="167">
        <v>220.0</v>
      </c>
      <c r="R300" s="168" t="s">
        <v>298</v>
      </c>
      <c r="S300" s="160"/>
      <c r="T300" s="159">
        <v>8001220.0</v>
      </c>
      <c r="U300" s="159">
        <v>2.0</v>
      </c>
      <c r="V300" s="159">
        <v>51.0</v>
      </c>
      <c r="W300" s="169" t="s">
        <v>287</v>
      </c>
      <c r="X300" s="160"/>
      <c r="Y300" s="159" t="s">
        <v>288</v>
      </c>
      <c r="Z300" s="170"/>
      <c r="AA300" s="5">
        <f t="shared" si="6"/>
        <v>1</v>
      </c>
      <c r="AC300" s="3">
        <v>284.0</v>
      </c>
      <c r="AE300" s="5" t="str">
        <f t="shared" si="16"/>
        <v>-</v>
      </c>
      <c r="AF300" s="70" t="str">
        <f t="shared" si="27"/>
        <v>-</v>
      </c>
      <c r="AG300" s="68" t="str">
        <f t="shared" si="28"/>
        <v>-</v>
      </c>
      <c r="AH300" s="5" t="str">
        <f t="shared" si="29"/>
        <v>-</v>
      </c>
      <c r="AI300" s="5" t="str">
        <f t="shared" si="30"/>
        <v>-</v>
      </c>
      <c r="AJ300" s="5" t="str">
        <f t="shared" si="31"/>
        <v>-</v>
      </c>
    </row>
    <row r="301">
      <c r="B301" s="5">
        <f t="shared" si="118"/>
        <v>2</v>
      </c>
      <c r="C301" s="172" t="s">
        <v>322</v>
      </c>
      <c r="D301" s="173"/>
      <c r="E301" s="5">
        <f t="shared" si="117"/>
        <v>2</v>
      </c>
      <c r="F301" s="2">
        <v>285.0</v>
      </c>
      <c r="G301" s="67"/>
      <c r="H301" s="5"/>
      <c r="I301" s="9" t="str">
        <f t="shared" si="9"/>
        <v>-</v>
      </c>
      <c r="J301" s="68" t="str">
        <f t="shared" si="107"/>
        <v>-</v>
      </c>
      <c r="K301" s="5" t="str">
        <f t="shared" si="73"/>
        <v>-</v>
      </c>
      <c r="L301" s="5" t="str">
        <f t="shared" si="108"/>
        <v>-</v>
      </c>
      <c r="M301" s="5" t="str">
        <f t="shared" si="109"/>
        <v>-</v>
      </c>
      <c r="N301" s="5" t="str">
        <f t="shared" si="110"/>
        <v>-</v>
      </c>
      <c r="O301" s="2"/>
      <c r="P301" s="5">
        <f t="shared" si="15"/>
        <v>0</v>
      </c>
      <c r="Q301" s="167">
        <v>249.0</v>
      </c>
      <c r="R301" s="159" t="s">
        <v>299</v>
      </c>
      <c r="S301" s="160"/>
      <c r="T301" s="159">
        <v>8001249.0</v>
      </c>
      <c r="U301" s="159">
        <v>1.0</v>
      </c>
      <c r="V301" s="159">
        <v>51.0</v>
      </c>
      <c r="W301" s="169" t="s">
        <v>287</v>
      </c>
      <c r="X301" s="160"/>
      <c r="Y301" s="159" t="s">
        <v>288</v>
      </c>
      <c r="Z301" s="170"/>
      <c r="AA301" s="5" t="str">
        <f t="shared" si="6"/>
        <v>#N/A</v>
      </c>
      <c r="AC301" s="3">
        <v>285.0</v>
      </c>
      <c r="AE301" s="5" t="str">
        <f t="shared" si="16"/>
        <v>-</v>
      </c>
      <c r="AF301" s="70" t="str">
        <f t="shared" si="27"/>
        <v>-</v>
      </c>
      <c r="AG301" s="68" t="str">
        <f t="shared" si="28"/>
        <v>-</v>
      </c>
      <c r="AH301" s="5" t="str">
        <f t="shared" si="29"/>
        <v>-</v>
      </c>
      <c r="AI301" s="5" t="str">
        <f t="shared" si="30"/>
        <v>-</v>
      </c>
      <c r="AJ301" s="5" t="str">
        <f t="shared" si="31"/>
        <v>-</v>
      </c>
    </row>
    <row r="302">
      <c r="B302" s="5">
        <f t="shared" si="118"/>
        <v>1</v>
      </c>
      <c r="C302" s="172" t="s">
        <v>323</v>
      </c>
      <c r="D302" s="173"/>
      <c r="E302" s="5">
        <f t="shared" si="117"/>
        <v>1</v>
      </c>
      <c r="F302" s="2">
        <v>286.0</v>
      </c>
      <c r="G302" s="67"/>
      <c r="H302" s="5"/>
      <c r="I302" s="9" t="str">
        <f t="shared" si="9"/>
        <v>-</v>
      </c>
      <c r="J302" s="68" t="str">
        <f t="shared" si="107"/>
        <v>-</v>
      </c>
      <c r="K302" s="5" t="str">
        <f t="shared" si="73"/>
        <v>-</v>
      </c>
      <c r="L302" s="5" t="str">
        <f t="shared" si="108"/>
        <v>-</v>
      </c>
      <c r="M302" s="5" t="str">
        <f t="shared" si="109"/>
        <v>-</v>
      </c>
      <c r="N302" s="5" t="str">
        <f t="shared" si="110"/>
        <v>-</v>
      </c>
      <c r="O302" s="2"/>
      <c r="P302" s="5">
        <f t="shared" si="15"/>
        <v>0</v>
      </c>
      <c r="Q302" s="78"/>
      <c r="R302" s="78"/>
      <c r="S302" s="78"/>
      <c r="T302" s="78"/>
      <c r="U302" s="78">
        <f>SUM(U296:U301)</f>
        <v>10</v>
      </c>
      <c r="V302" s="78"/>
      <c r="W302" s="78"/>
      <c r="X302" s="78"/>
      <c r="Y302" s="78"/>
      <c r="Z302" s="78"/>
      <c r="AA302" s="5" t="str">
        <f t="shared" si="6"/>
        <v>-</v>
      </c>
      <c r="AC302" s="3">
        <v>286.0</v>
      </c>
      <c r="AE302" s="5" t="str">
        <f t="shared" si="16"/>
        <v>-</v>
      </c>
      <c r="AF302" s="70" t="str">
        <f t="shared" si="27"/>
        <v>-</v>
      </c>
      <c r="AG302" s="68" t="str">
        <f t="shared" si="28"/>
        <v>-</v>
      </c>
      <c r="AH302" s="5" t="str">
        <f t="shared" si="29"/>
        <v>-</v>
      </c>
      <c r="AI302" s="5" t="str">
        <f t="shared" si="30"/>
        <v>-</v>
      </c>
      <c r="AJ302" s="5" t="str">
        <f t="shared" si="31"/>
        <v>-</v>
      </c>
    </row>
    <row r="303">
      <c r="B303" s="5">
        <f t="shared" si="118"/>
        <v>1</v>
      </c>
      <c r="C303" s="172" t="s">
        <v>324</v>
      </c>
      <c r="D303" s="173"/>
      <c r="E303" s="5">
        <f t="shared" si="117"/>
        <v>1</v>
      </c>
      <c r="F303" s="2">
        <v>287.0</v>
      </c>
      <c r="G303" s="67"/>
      <c r="H303" s="5"/>
      <c r="I303" s="9" t="str">
        <f t="shared" si="9"/>
        <v>-</v>
      </c>
      <c r="J303" s="68" t="str">
        <f t="shared" si="107"/>
        <v>-</v>
      </c>
      <c r="K303" s="5" t="str">
        <f t="shared" si="73"/>
        <v>-</v>
      </c>
      <c r="L303" s="5" t="str">
        <f t="shared" si="108"/>
        <v>-</v>
      </c>
      <c r="M303" s="5" t="str">
        <f t="shared" si="109"/>
        <v>-</v>
      </c>
      <c r="N303" s="5" t="str">
        <f t="shared" si="110"/>
        <v>-</v>
      </c>
      <c r="O303" s="2"/>
      <c r="P303" s="5">
        <f t="shared" si="15"/>
        <v>0</v>
      </c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5" t="str">
        <f t="shared" si="6"/>
        <v>-</v>
      </c>
      <c r="AC303" s="3">
        <v>287.0</v>
      </c>
      <c r="AE303" s="5" t="str">
        <f t="shared" si="16"/>
        <v>-</v>
      </c>
      <c r="AF303" s="70" t="str">
        <f t="shared" si="27"/>
        <v>-</v>
      </c>
      <c r="AG303" s="68" t="str">
        <f t="shared" si="28"/>
        <v>-</v>
      </c>
      <c r="AH303" s="5" t="str">
        <f t="shared" si="29"/>
        <v>-</v>
      </c>
      <c r="AI303" s="5" t="str">
        <f t="shared" si="30"/>
        <v>-</v>
      </c>
      <c r="AJ303" s="5" t="str">
        <f t="shared" si="31"/>
        <v>-</v>
      </c>
    </row>
    <row r="304">
      <c r="B304" s="5">
        <f t="shared" si="118"/>
        <v>1</v>
      </c>
      <c r="C304" s="172" t="s">
        <v>325</v>
      </c>
      <c r="D304" s="173"/>
      <c r="E304" s="5">
        <f t="shared" si="117"/>
        <v>1</v>
      </c>
      <c r="F304" s="2">
        <v>288.0</v>
      </c>
      <c r="G304" s="67"/>
      <c r="H304" s="5"/>
      <c r="I304" s="9" t="str">
        <f t="shared" si="9"/>
        <v>-</v>
      </c>
      <c r="J304" s="68" t="str">
        <f t="shared" si="107"/>
        <v>-</v>
      </c>
      <c r="K304" s="5" t="str">
        <f t="shared" si="73"/>
        <v>-</v>
      </c>
      <c r="L304" s="5" t="str">
        <f t="shared" si="108"/>
        <v>-</v>
      </c>
      <c r="M304" s="5" t="str">
        <f t="shared" si="109"/>
        <v>-</v>
      </c>
      <c r="N304" s="5" t="str">
        <f t="shared" si="110"/>
        <v>-</v>
      </c>
      <c r="O304" s="2"/>
      <c r="P304" s="5">
        <f t="shared" si="15"/>
        <v>0</v>
      </c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5" t="str">
        <f t="shared" si="6"/>
        <v>-</v>
      </c>
      <c r="AC304" s="3">
        <v>288.0</v>
      </c>
      <c r="AE304" s="5" t="str">
        <f t="shared" si="16"/>
        <v>-</v>
      </c>
      <c r="AF304" s="70" t="str">
        <f t="shared" si="27"/>
        <v>-</v>
      </c>
      <c r="AG304" s="68" t="str">
        <f t="shared" si="28"/>
        <v>-</v>
      </c>
      <c r="AH304" s="5" t="str">
        <f t="shared" si="29"/>
        <v>-</v>
      </c>
      <c r="AI304" s="5" t="str">
        <f t="shared" si="30"/>
        <v>-</v>
      </c>
      <c r="AJ304" s="5" t="str">
        <f t="shared" si="31"/>
        <v>-</v>
      </c>
    </row>
    <row r="305">
      <c r="B305" s="5">
        <f t="shared" si="118"/>
        <v>1</v>
      </c>
      <c r="C305" s="172" t="s">
        <v>326</v>
      </c>
      <c r="D305" s="173"/>
      <c r="E305" s="5">
        <f t="shared" si="117"/>
        <v>1</v>
      </c>
      <c r="F305" s="2">
        <v>289.0</v>
      </c>
      <c r="G305" s="67"/>
      <c r="H305" s="5"/>
      <c r="I305" s="9" t="str">
        <f t="shared" si="9"/>
        <v>-</v>
      </c>
      <c r="J305" s="68" t="str">
        <f t="shared" si="107"/>
        <v>-</v>
      </c>
      <c r="K305" s="5" t="str">
        <f t="shared" si="73"/>
        <v>-</v>
      </c>
      <c r="L305" s="5" t="str">
        <f t="shared" si="108"/>
        <v>-</v>
      </c>
      <c r="M305" s="5" t="str">
        <f t="shared" si="109"/>
        <v>-</v>
      </c>
      <c r="N305" s="5" t="str">
        <f t="shared" si="110"/>
        <v>-</v>
      </c>
      <c r="O305" s="2"/>
      <c r="P305" s="5">
        <f t="shared" si="15"/>
        <v>0</v>
      </c>
      <c r="Q305" s="167">
        <v>221.0</v>
      </c>
      <c r="R305" s="168" t="s">
        <v>302</v>
      </c>
      <c r="S305" s="160"/>
      <c r="T305" s="159">
        <v>8001221.0</v>
      </c>
      <c r="U305" s="159">
        <v>1.0</v>
      </c>
      <c r="V305" s="159">
        <v>52.0</v>
      </c>
      <c r="W305" s="169" t="s">
        <v>287</v>
      </c>
      <c r="X305" s="160"/>
      <c r="Y305" s="159" t="s">
        <v>288</v>
      </c>
      <c r="Z305" s="170"/>
      <c r="AA305" s="5" t="str">
        <f t="shared" si="6"/>
        <v>#N/A</v>
      </c>
      <c r="AC305" s="3">
        <v>289.0</v>
      </c>
      <c r="AE305" s="5" t="str">
        <f t="shared" si="16"/>
        <v>-</v>
      </c>
      <c r="AF305" s="70" t="str">
        <f t="shared" si="27"/>
        <v>-</v>
      </c>
      <c r="AG305" s="68" t="str">
        <f t="shared" si="28"/>
        <v>-</v>
      </c>
      <c r="AH305" s="5" t="str">
        <f t="shared" si="29"/>
        <v>-</v>
      </c>
      <c r="AI305" s="5" t="str">
        <f t="shared" si="30"/>
        <v>-</v>
      </c>
      <c r="AJ305" s="5" t="str">
        <f t="shared" si="31"/>
        <v>-</v>
      </c>
    </row>
    <row r="306">
      <c r="B306" s="5">
        <f t="shared" si="118"/>
        <v>1</v>
      </c>
      <c r="C306" s="172" t="s">
        <v>327</v>
      </c>
      <c r="D306" s="173"/>
      <c r="E306" s="5">
        <f t="shared" si="117"/>
        <v>1</v>
      </c>
      <c r="F306" s="2">
        <v>290.0</v>
      </c>
      <c r="G306" s="67"/>
      <c r="H306" s="5"/>
      <c r="I306" s="9" t="str">
        <f t="shared" si="9"/>
        <v>-</v>
      </c>
      <c r="J306" s="68" t="str">
        <f t="shared" si="107"/>
        <v>-</v>
      </c>
      <c r="K306" s="5" t="str">
        <f t="shared" si="73"/>
        <v>-</v>
      </c>
      <c r="L306" s="5" t="str">
        <f t="shared" si="108"/>
        <v>-</v>
      </c>
      <c r="M306" s="5" t="str">
        <f t="shared" si="109"/>
        <v>-</v>
      </c>
      <c r="N306" s="5" t="str">
        <f t="shared" si="110"/>
        <v>-</v>
      </c>
      <c r="O306" s="2"/>
      <c r="P306" s="5">
        <f t="shared" si="15"/>
        <v>0</v>
      </c>
      <c r="Q306" s="167">
        <v>222.0</v>
      </c>
      <c r="R306" s="168" t="s">
        <v>303</v>
      </c>
      <c r="S306" s="160"/>
      <c r="T306" s="159">
        <v>8001222.0</v>
      </c>
      <c r="U306" s="159">
        <v>1.0</v>
      </c>
      <c r="V306" s="159">
        <v>52.0</v>
      </c>
      <c r="W306" s="169" t="s">
        <v>287</v>
      </c>
      <c r="X306" s="160"/>
      <c r="Y306" s="159" t="s">
        <v>288</v>
      </c>
      <c r="Z306" s="170"/>
      <c r="AA306" s="5" t="str">
        <f t="shared" si="6"/>
        <v>#N/A</v>
      </c>
      <c r="AC306" s="3">
        <v>290.0</v>
      </c>
      <c r="AE306" s="5" t="str">
        <f t="shared" si="16"/>
        <v>-</v>
      </c>
      <c r="AF306" s="70" t="str">
        <f t="shared" si="27"/>
        <v>-</v>
      </c>
      <c r="AG306" s="68" t="str">
        <f t="shared" si="28"/>
        <v>-</v>
      </c>
      <c r="AH306" s="5" t="str">
        <f t="shared" si="29"/>
        <v>-</v>
      </c>
      <c r="AI306" s="5" t="str">
        <f t="shared" si="30"/>
        <v>-</v>
      </c>
      <c r="AJ306" s="5" t="str">
        <f t="shared" si="31"/>
        <v>-</v>
      </c>
    </row>
    <row r="307">
      <c r="A307" s="5"/>
      <c r="B307" s="174">
        <f>SUM(B298:B306)</f>
        <v>10</v>
      </c>
      <c r="C307" s="9"/>
      <c r="E307" s="5"/>
      <c r="F307" s="2">
        <v>291.0</v>
      </c>
      <c r="G307" s="67"/>
      <c r="H307" s="5"/>
      <c r="I307" s="9" t="str">
        <f t="shared" si="9"/>
        <v>-</v>
      </c>
      <c r="J307" s="68" t="str">
        <f t="shared" si="107"/>
        <v>-</v>
      </c>
      <c r="K307" s="5" t="str">
        <f t="shared" si="73"/>
        <v>-</v>
      </c>
      <c r="L307" s="5" t="str">
        <f t="shared" si="108"/>
        <v>-</v>
      </c>
      <c r="M307" s="5" t="str">
        <f t="shared" si="109"/>
        <v>-</v>
      </c>
      <c r="N307" s="5" t="str">
        <f t="shared" si="110"/>
        <v>-</v>
      </c>
      <c r="O307" s="2"/>
      <c r="P307" s="5">
        <f t="shared" si="15"/>
        <v>0</v>
      </c>
      <c r="Q307" s="167">
        <v>223.0</v>
      </c>
      <c r="R307" s="168" t="s">
        <v>304</v>
      </c>
      <c r="S307" s="160"/>
      <c r="T307" s="159">
        <v>8001223.0</v>
      </c>
      <c r="U307" s="159">
        <v>2.0</v>
      </c>
      <c r="V307" s="159">
        <v>52.0</v>
      </c>
      <c r="W307" s="169" t="s">
        <v>287</v>
      </c>
      <c r="X307" s="160"/>
      <c r="Y307" s="159" t="s">
        <v>288</v>
      </c>
      <c r="Z307" s="170"/>
      <c r="AA307" s="5" t="str">
        <f t="shared" si="6"/>
        <v>#N/A</v>
      </c>
      <c r="AC307" s="3">
        <v>291.0</v>
      </c>
      <c r="AE307" s="5" t="str">
        <f t="shared" si="16"/>
        <v>-</v>
      </c>
      <c r="AF307" s="70" t="str">
        <f t="shared" si="27"/>
        <v>-</v>
      </c>
      <c r="AG307" s="68" t="str">
        <f t="shared" si="28"/>
        <v>-</v>
      </c>
      <c r="AH307" s="5" t="str">
        <f t="shared" si="29"/>
        <v>-</v>
      </c>
      <c r="AI307" s="5" t="str">
        <f t="shared" si="30"/>
        <v>-</v>
      </c>
      <c r="AJ307" s="5" t="str">
        <f t="shared" si="31"/>
        <v>-</v>
      </c>
    </row>
    <row r="308">
      <c r="A308" s="5"/>
      <c r="B308" s="5"/>
      <c r="C308" s="9"/>
      <c r="E308" s="5"/>
      <c r="F308" s="2">
        <v>292.0</v>
      </c>
      <c r="G308" s="67"/>
      <c r="H308" s="5"/>
      <c r="I308" s="9" t="str">
        <f t="shared" si="9"/>
        <v>-</v>
      </c>
      <c r="J308" s="68" t="str">
        <f t="shared" si="107"/>
        <v>-</v>
      </c>
      <c r="K308" s="5" t="str">
        <f t="shared" si="73"/>
        <v>-</v>
      </c>
      <c r="L308" s="5" t="str">
        <f t="shared" si="108"/>
        <v>-</v>
      </c>
      <c r="M308" s="5" t="str">
        <f t="shared" si="109"/>
        <v>-</v>
      </c>
      <c r="N308" s="5" t="str">
        <f t="shared" si="110"/>
        <v>-</v>
      </c>
      <c r="O308" s="2"/>
      <c r="P308" s="5">
        <f t="shared" si="15"/>
        <v>0</v>
      </c>
      <c r="Q308" s="167">
        <v>224.0</v>
      </c>
      <c r="R308" s="168" t="s">
        <v>305</v>
      </c>
      <c r="S308" s="160"/>
      <c r="T308" s="159">
        <v>8001224.0</v>
      </c>
      <c r="U308" s="159">
        <v>1.0</v>
      </c>
      <c r="V308" s="159">
        <v>52.0</v>
      </c>
      <c r="W308" s="169" t="s">
        <v>287</v>
      </c>
      <c r="X308" s="160"/>
      <c r="Y308" s="159" t="s">
        <v>288</v>
      </c>
      <c r="Z308" s="170"/>
      <c r="AA308" s="5" t="str">
        <f t="shared" si="6"/>
        <v>#N/A</v>
      </c>
      <c r="AC308" s="3">
        <v>292.0</v>
      </c>
      <c r="AE308" s="5" t="str">
        <f t="shared" si="16"/>
        <v>-</v>
      </c>
      <c r="AF308" s="70" t="str">
        <f t="shared" si="27"/>
        <v>-</v>
      </c>
      <c r="AG308" s="68" t="str">
        <f t="shared" si="28"/>
        <v>-</v>
      </c>
      <c r="AH308" s="5" t="str">
        <f t="shared" si="29"/>
        <v>-</v>
      </c>
      <c r="AI308" s="5" t="str">
        <f t="shared" si="30"/>
        <v>-</v>
      </c>
      <c r="AJ308" s="5" t="str">
        <f t="shared" si="31"/>
        <v>-</v>
      </c>
    </row>
    <row r="309">
      <c r="A309" s="65">
        <v>57.0</v>
      </c>
      <c r="B309" s="3">
        <v>1.0</v>
      </c>
      <c r="C309" s="172" t="s">
        <v>328</v>
      </c>
      <c r="D309" s="173"/>
      <c r="E309" s="5">
        <f t="shared" ref="E309:E316" si="119">INDEX(Q$16:Z$395,MATCH(TRUE,EXACT(C309,R$16:R$395),0),5)</f>
        <v>1</v>
      </c>
      <c r="F309" s="2">
        <v>293.0</v>
      </c>
      <c r="G309" s="67"/>
      <c r="H309" s="5"/>
      <c r="I309" s="9" t="str">
        <f t="shared" si="9"/>
        <v>-</v>
      </c>
      <c r="J309" s="68" t="str">
        <f t="shared" si="107"/>
        <v>-</v>
      </c>
      <c r="K309" s="5" t="str">
        <f t="shared" si="73"/>
        <v>-</v>
      </c>
      <c r="L309" s="5" t="str">
        <f t="shared" si="108"/>
        <v>-</v>
      </c>
      <c r="M309" s="5" t="str">
        <f t="shared" si="109"/>
        <v>-</v>
      </c>
      <c r="N309" s="5" t="str">
        <f t="shared" si="110"/>
        <v>-</v>
      </c>
      <c r="O309" s="2"/>
      <c r="P309" s="5">
        <f t="shared" si="15"/>
        <v>0</v>
      </c>
      <c r="Q309" s="167">
        <v>225.0</v>
      </c>
      <c r="R309" s="168" t="s">
        <v>306</v>
      </c>
      <c r="S309" s="160"/>
      <c r="T309" s="159">
        <v>8001225.0</v>
      </c>
      <c r="U309" s="159">
        <v>3.0</v>
      </c>
      <c r="V309" s="159">
        <v>52.0</v>
      </c>
      <c r="W309" s="169" t="s">
        <v>287</v>
      </c>
      <c r="X309" s="160"/>
      <c r="Y309" s="159" t="s">
        <v>288</v>
      </c>
      <c r="Z309" s="170"/>
      <c r="AA309" s="5" t="str">
        <f t="shared" si="6"/>
        <v>#N/A</v>
      </c>
      <c r="AC309" s="3">
        <v>293.0</v>
      </c>
      <c r="AE309" s="5" t="str">
        <f t="shared" si="16"/>
        <v>-</v>
      </c>
      <c r="AF309" s="70" t="str">
        <f t="shared" si="27"/>
        <v>-</v>
      </c>
      <c r="AG309" s="68" t="str">
        <f t="shared" si="28"/>
        <v>-</v>
      </c>
      <c r="AH309" s="5" t="str">
        <f t="shared" si="29"/>
        <v>-</v>
      </c>
      <c r="AI309" s="5" t="str">
        <f t="shared" si="30"/>
        <v>-</v>
      </c>
      <c r="AJ309" s="5" t="str">
        <f t="shared" si="31"/>
        <v>-</v>
      </c>
    </row>
    <row r="310">
      <c r="B310" s="3">
        <v>1.0</v>
      </c>
      <c r="C310" s="172" t="s">
        <v>329</v>
      </c>
      <c r="D310" s="173"/>
      <c r="E310" s="5">
        <f t="shared" si="119"/>
        <v>1</v>
      </c>
      <c r="F310" s="2">
        <v>294.0</v>
      </c>
      <c r="G310" s="67"/>
      <c r="H310" s="5"/>
      <c r="I310" s="9" t="str">
        <f t="shared" si="9"/>
        <v>-</v>
      </c>
      <c r="J310" s="68" t="str">
        <f t="shared" si="107"/>
        <v>-</v>
      </c>
      <c r="K310" s="5" t="str">
        <f t="shared" si="73"/>
        <v>-</v>
      </c>
      <c r="L310" s="5" t="str">
        <f t="shared" si="108"/>
        <v>-</v>
      </c>
      <c r="M310" s="5" t="str">
        <f t="shared" si="109"/>
        <v>-</v>
      </c>
      <c r="N310" s="5" t="str">
        <f t="shared" si="110"/>
        <v>-</v>
      </c>
      <c r="O310" s="2"/>
      <c r="P310" s="5">
        <f t="shared" si="15"/>
        <v>0</v>
      </c>
      <c r="Q310" s="167">
        <v>226.0</v>
      </c>
      <c r="R310" s="168" t="s">
        <v>307</v>
      </c>
      <c r="S310" s="160"/>
      <c r="T310" s="159">
        <v>8001226.0</v>
      </c>
      <c r="U310" s="159">
        <v>2.0</v>
      </c>
      <c r="V310" s="159">
        <v>52.0</v>
      </c>
      <c r="W310" s="169" t="s">
        <v>287</v>
      </c>
      <c r="X310" s="160"/>
      <c r="Y310" s="159" t="s">
        <v>288</v>
      </c>
      <c r="Z310" s="170"/>
      <c r="AA310" s="5" t="str">
        <f t="shared" si="6"/>
        <v>#N/A</v>
      </c>
      <c r="AC310" s="3">
        <v>294.0</v>
      </c>
      <c r="AE310" s="5" t="str">
        <f t="shared" si="16"/>
        <v>-</v>
      </c>
      <c r="AF310" s="70" t="str">
        <f t="shared" si="27"/>
        <v>-</v>
      </c>
      <c r="AG310" s="68" t="str">
        <f t="shared" si="28"/>
        <v>-</v>
      </c>
      <c r="AH310" s="5" t="str">
        <f t="shared" si="29"/>
        <v>-</v>
      </c>
      <c r="AI310" s="5" t="str">
        <f t="shared" si="30"/>
        <v>-</v>
      </c>
      <c r="AJ310" s="5" t="str">
        <f t="shared" si="31"/>
        <v>-</v>
      </c>
    </row>
    <row r="311">
      <c r="B311" s="3">
        <v>1.0</v>
      </c>
      <c r="C311" s="172" t="s">
        <v>330</v>
      </c>
      <c r="D311" s="173"/>
      <c r="E311" s="5">
        <f t="shared" si="119"/>
        <v>1</v>
      </c>
      <c r="F311" s="2">
        <v>295.0</v>
      </c>
      <c r="G311" s="67"/>
      <c r="H311" s="5"/>
      <c r="I311" s="9" t="str">
        <f t="shared" si="9"/>
        <v>-</v>
      </c>
      <c r="J311" s="68" t="str">
        <f t="shared" si="107"/>
        <v>-</v>
      </c>
      <c r="K311" s="5" t="str">
        <f t="shared" si="73"/>
        <v>-</v>
      </c>
      <c r="L311" s="5" t="str">
        <f t="shared" si="108"/>
        <v>-</v>
      </c>
      <c r="M311" s="5" t="str">
        <f t="shared" si="109"/>
        <v>-</v>
      </c>
      <c r="N311" s="5" t="str">
        <f t="shared" si="110"/>
        <v>-</v>
      </c>
      <c r="O311" s="2"/>
      <c r="P311" s="5">
        <f t="shared" si="15"/>
        <v>0</v>
      </c>
      <c r="Q311" s="78"/>
      <c r="R311" s="78"/>
      <c r="S311" s="78"/>
      <c r="T311" s="78"/>
      <c r="U311" s="78">
        <f>SUM(U305:U310)</f>
        <v>10</v>
      </c>
      <c r="V311" s="78"/>
      <c r="W311" s="78"/>
      <c r="X311" s="78"/>
      <c r="Y311" s="78"/>
      <c r="Z311" s="78"/>
      <c r="AA311" s="5" t="str">
        <f t="shared" si="6"/>
        <v>-</v>
      </c>
      <c r="AC311" s="3">
        <v>295.0</v>
      </c>
      <c r="AE311" s="5" t="str">
        <f t="shared" si="16"/>
        <v>-</v>
      </c>
      <c r="AF311" s="70" t="str">
        <f t="shared" si="27"/>
        <v>-</v>
      </c>
      <c r="AG311" s="68" t="str">
        <f t="shared" si="28"/>
        <v>-</v>
      </c>
      <c r="AH311" s="5" t="str">
        <f t="shared" si="29"/>
        <v>-</v>
      </c>
      <c r="AI311" s="5" t="str">
        <f t="shared" si="30"/>
        <v>-</v>
      </c>
      <c r="AJ311" s="5" t="str">
        <f t="shared" si="31"/>
        <v>-</v>
      </c>
    </row>
    <row r="312">
      <c r="B312" s="3">
        <v>1.0</v>
      </c>
      <c r="C312" s="172" t="s">
        <v>331</v>
      </c>
      <c r="D312" s="173"/>
      <c r="E312" s="5">
        <f t="shared" si="119"/>
        <v>1</v>
      </c>
      <c r="F312" s="2">
        <v>296.0</v>
      </c>
      <c r="G312" s="67"/>
      <c r="H312" s="5"/>
      <c r="I312" s="9" t="str">
        <f t="shared" si="9"/>
        <v>-</v>
      </c>
      <c r="J312" s="68" t="str">
        <f t="shared" si="107"/>
        <v>-</v>
      </c>
      <c r="K312" s="5" t="str">
        <f t="shared" si="73"/>
        <v>-</v>
      </c>
      <c r="L312" s="5" t="str">
        <f t="shared" si="108"/>
        <v>-</v>
      </c>
      <c r="M312" s="5" t="str">
        <f t="shared" si="109"/>
        <v>-</v>
      </c>
      <c r="N312" s="5" t="str">
        <f t="shared" si="110"/>
        <v>-</v>
      </c>
      <c r="O312" s="2"/>
      <c r="P312" s="5">
        <f t="shared" si="15"/>
        <v>0</v>
      </c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5" t="str">
        <f t="shared" si="6"/>
        <v>-</v>
      </c>
      <c r="AC312" s="3">
        <v>296.0</v>
      </c>
      <c r="AE312" s="5" t="str">
        <f t="shared" si="16"/>
        <v>-</v>
      </c>
      <c r="AF312" s="70" t="str">
        <f t="shared" si="27"/>
        <v>-</v>
      </c>
      <c r="AG312" s="68" t="str">
        <f t="shared" si="28"/>
        <v>-</v>
      </c>
      <c r="AH312" s="5" t="str">
        <f t="shared" si="29"/>
        <v>-</v>
      </c>
      <c r="AI312" s="5" t="str">
        <f t="shared" si="30"/>
        <v>-</v>
      </c>
      <c r="AJ312" s="5" t="str">
        <f t="shared" si="31"/>
        <v>-</v>
      </c>
    </row>
    <row r="313">
      <c r="B313" s="5">
        <f t="shared" ref="B313:B314" si="120">IFERROR(INDEX(F$17:P$595,MATCH(TRUE,EXACT(C313,J$17:J$595),0),3),0)</f>
        <v>4</v>
      </c>
      <c r="C313" s="172" t="s">
        <v>332</v>
      </c>
      <c r="D313" s="173"/>
      <c r="E313" s="5">
        <f t="shared" si="119"/>
        <v>1</v>
      </c>
      <c r="F313" s="2">
        <v>297.0</v>
      </c>
      <c r="G313" s="67"/>
      <c r="H313" s="5"/>
      <c r="I313" s="9" t="str">
        <f t="shared" si="9"/>
        <v>-</v>
      </c>
      <c r="J313" s="68" t="str">
        <f t="shared" si="107"/>
        <v>-</v>
      </c>
      <c r="K313" s="5" t="str">
        <f t="shared" si="73"/>
        <v>-</v>
      </c>
      <c r="L313" s="5" t="str">
        <f t="shared" si="108"/>
        <v>-</v>
      </c>
      <c r="M313" s="5" t="str">
        <f t="shared" si="109"/>
        <v>-</v>
      </c>
      <c r="N313" s="5" t="str">
        <f t="shared" si="110"/>
        <v>-</v>
      </c>
      <c r="O313" s="2"/>
      <c r="P313" s="5">
        <f t="shared" si="15"/>
        <v>0</v>
      </c>
      <c r="Q313" s="83"/>
      <c r="R313" s="83"/>
      <c r="S313" s="82"/>
      <c r="T313" s="82"/>
      <c r="U313" s="83"/>
      <c r="V313" s="82"/>
      <c r="W313" s="82"/>
      <c r="X313" s="82"/>
      <c r="Y313" s="82"/>
      <c r="Z313" s="83"/>
      <c r="AA313" s="5" t="str">
        <f t="shared" si="6"/>
        <v>-</v>
      </c>
      <c r="AC313" s="3">
        <v>297.0</v>
      </c>
      <c r="AE313" s="5" t="str">
        <f t="shared" si="16"/>
        <v>-</v>
      </c>
      <c r="AF313" s="70" t="str">
        <f t="shared" si="27"/>
        <v>-</v>
      </c>
      <c r="AG313" s="68" t="str">
        <f t="shared" si="28"/>
        <v>-</v>
      </c>
      <c r="AH313" s="5" t="str">
        <f t="shared" si="29"/>
        <v>-</v>
      </c>
      <c r="AI313" s="5" t="str">
        <f t="shared" si="30"/>
        <v>-</v>
      </c>
      <c r="AJ313" s="5" t="str">
        <f t="shared" si="31"/>
        <v>-</v>
      </c>
    </row>
    <row r="314">
      <c r="B314" s="5" t="str">
        <f t="shared" si="120"/>
        <v/>
      </c>
      <c r="C314" s="172" t="s">
        <v>333</v>
      </c>
      <c r="D314" s="173"/>
      <c r="E314" s="5">
        <f t="shared" si="119"/>
        <v>1</v>
      </c>
      <c r="F314" s="2">
        <v>298.0</v>
      </c>
      <c r="G314" s="67"/>
      <c r="H314" s="5"/>
      <c r="I314" s="9" t="str">
        <f t="shared" si="9"/>
        <v>-</v>
      </c>
      <c r="J314" s="68" t="str">
        <f t="shared" si="107"/>
        <v>-</v>
      </c>
      <c r="K314" s="5" t="str">
        <f t="shared" si="73"/>
        <v>-</v>
      </c>
      <c r="L314" s="5" t="str">
        <f t="shared" si="108"/>
        <v>-</v>
      </c>
      <c r="M314" s="5" t="str">
        <f t="shared" si="109"/>
        <v>-</v>
      </c>
      <c r="N314" s="5" t="str">
        <f t="shared" si="110"/>
        <v>-</v>
      </c>
      <c r="O314" s="2"/>
      <c r="P314" s="5">
        <f t="shared" si="15"/>
        <v>0</v>
      </c>
      <c r="Q314" s="167">
        <v>227.0</v>
      </c>
      <c r="R314" s="168" t="s">
        <v>308</v>
      </c>
      <c r="S314" s="160"/>
      <c r="T314" s="159">
        <v>8001227.0</v>
      </c>
      <c r="U314" s="159">
        <v>2.0</v>
      </c>
      <c r="V314" s="159">
        <v>53.0</v>
      </c>
      <c r="W314" s="169" t="s">
        <v>287</v>
      </c>
      <c r="X314" s="160"/>
      <c r="Y314" s="159" t="s">
        <v>288</v>
      </c>
      <c r="Z314" s="170"/>
      <c r="AA314" s="5" t="str">
        <f t="shared" si="6"/>
        <v>#N/A</v>
      </c>
      <c r="AC314" s="3">
        <v>298.0</v>
      </c>
      <c r="AE314" s="5" t="str">
        <f t="shared" si="16"/>
        <v>-</v>
      </c>
      <c r="AF314" s="70" t="str">
        <f t="shared" si="27"/>
        <v>-</v>
      </c>
      <c r="AG314" s="68" t="str">
        <f t="shared" si="28"/>
        <v>-</v>
      </c>
      <c r="AH314" s="5" t="str">
        <f t="shared" si="29"/>
        <v>-</v>
      </c>
      <c r="AI314" s="5" t="str">
        <f t="shared" si="30"/>
        <v>-</v>
      </c>
      <c r="AJ314" s="5" t="str">
        <f t="shared" si="31"/>
        <v>-</v>
      </c>
    </row>
    <row r="315">
      <c r="B315" s="3">
        <v>1.0</v>
      </c>
      <c r="C315" s="172" t="s">
        <v>334</v>
      </c>
      <c r="D315" s="173"/>
      <c r="E315" s="5">
        <f t="shared" si="119"/>
        <v>1</v>
      </c>
      <c r="F315" s="2">
        <v>299.0</v>
      </c>
      <c r="G315" s="67"/>
      <c r="H315" s="5"/>
      <c r="I315" s="9" t="str">
        <f t="shared" si="9"/>
        <v>-</v>
      </c>
      <c r="J315" s="68" t="str">
        <f t="shared" si="107"/>
        <v>-</v>
      </c>
      <c r="K315" s="5" t="str">
        <f t="shared" si="73"/>
        <v>-</v>
      </c>
      <c r="L315" s="5" t="str">
        <f t="shared" si="108"/>
        <v>-</v>
      </c>
      <c r="M315" s="5" t="str">
        <f t="shared" si="109"/>
        <v>-</v>
      </c>
      <c r="N315" s="5" t="str">
        <f t="shared" si="110"/>
        <v>-</v>
      </c>
      <c r="O315" s="2"/>
      <c r="P315" s="5">
        <f t="shared" si="15"/>
        <v>0</v>
      </c>
      <c r="Q315" s="167">
        <v>228.0</v>
      </c>
      <c r="R315" s="168" t="s">
        <v>309</v>
      </c>
      <c r="S315" s="160"/>
      <c r="T315" s="159">
        <v>8001228.0</v>
      </c>
      <c r="U315" s="159">
        <v>2.0</v>
      </c>
      <c r="V315" s="159">
        <v>53.0</v>
      </c>
      <c r="W315" s="169" t="s">
        <v>287</v>
      </c>
      <c r="X315" s="160"/>
      <c r="Y315" s="159" t="s">
        <v>288</v>
      </c>
      <c r="Z315" s="170"/>
      <c r="AA315" s="5" t="str">
        <f t="shared" si="6"/>
        <v>#N/A</v>
      </c>
      <c r="AC315" s="3">
        <v>299.0</v>
      </c>
      <c r="AE315" s="5" t="str">
        <f t="shared" si="16"/>
        <v>-</v>
      </c>
      <c r="AF315" s="70" t="str">
        <f t="shared" si="27"/>
        <v>-</v>
      </c>
      <c r="AG315" s="68" t="str">
        <f t="shared" si="28"/>
        <v>-</v>
      </c>
      <c r="AH315" s="5" t="str">
        <f t="shared" si="29"/>
        <v>-</v>
      </c>
      <c r="AI315" s="5" t="str">
        <f t="shared" si="30"/>
        <v>-</v>
      </c>
      <c r="AJ315" s="5" t="str">
        <f t="shared" si="31"/>
        <v>-</v>
      </c>
    </row>
    <row r="316">
      <c r="B316" s="5">
        <f t="array" ref="B316">IFERROR(INDEX(F$17:P$595,MATCH(TRUE,EXACT(C316,J$17:J$595),0),3),0)</f>
        <v>2</v>
      </c>
      <c r="C316" s="172" t="s">
        <v>335</v>
      </c>
      <c r="D316" s="173"/>
      <c r="E316" s="5">
        <f t="shared" si="119"/>
        <v>2</v>
      </c>
      <c r="F316" s="2">
        <v>300.0</v>
      </c>
      <c r="G316" s="67"/>
      <c r="H316" s="5"/>
      <c r="I316" s="9" t="str">
        <f t="shared" si="9"/>
        <v>-</v>
      </c>
      <c r="J316" s="68" t="str">
        <f t="shared" si="107"/>
        <v>-</v>
      </c>
      <c r="K316" s="5" t="str">
        <f t="shared" si="73"/>
        <v>-</v>
      </c>
      <c r="L316" s="5" t="str">
        <f t="shared" si="108"/>
        <v>-</v>
      </c>
      <c r="M316" s="5" t="str">
        <f t="shared" si="109"/>
        <v>-</v>
      </c>
      <c r="N316" s="5" t="str">
        <f t="shared" si="110"/>
        <v>-</v>
      </c>
      <c r="O316" s="2"/>
      <c r="P316" s="5">
        <f t="shared" si="15"/>
        <v>0</v>
      </c>
      <c r="Q316" s="167">
        <v>229.0</v>
      </c>
      <c r="R316" s="168" t="s">
        <v>310</v>
      </c>
      <c r="S316" s="160"/>
      <c r="T316" s="159">
        <v>8001229.0</v>
      </c>
      <c r="U316" s="159">
        <v>2.0</v>
      </c>
      <c r="V316" s="159">
        <v>53.0</v>
      </c>
      <c r="W316" s="169" t="s">
        <v>287</v>
      </c>
      <c r="X316" s="160"/>
      <c r="Y316" s="159" t="s">
        <v>288</v>
      </c>
      <c r="Z316" s="170"/>
      <c r="AA316" s="5" t="str">
        <f t="shared" si="6"/>
        <v>#N/A</v>
      </c>
      <c r="AC316" s="3">
        <v>300.0</v>
      </c>
      <c r="AE316" s="5" t="str">
        <f t="shared" si="16"/>
        <v>-</v>
      </c>
      <c r="AF316" s="70" t="str">
        <f t="shared" si="27"/>
        <v>-</v>
      </c>
      <c r="AG316" s="68" t="str">
        <f t="shared" si="28"/>
        <v>-</v>
      </c>
      <c r="AH316" s="5" t="str">
        <f t="shared" si="29"/>
        <v>-</v>
      </c>
      <c r="AI316" s="5" t="str">
        <f t="shared" si="30"/>
        <v>-</v>
      </c>
      <c r="AJ316" s="5" t="str">
        <f t="shared" si="31"/>
        <v>-</v>
      </c>
    </row>
    <row r="317">
      <c r="A317" s="5"/>
      <c r="B317" s="174">
        <f>SUM(B309:B316)</f>
        <v>11</v>
      </c>
      <c r="C317" s="9"/>
      <c r="E317" s="5"/>
      <c r="F317" s="2">
        <v>301.0</v>
      </c>
      <c r="G317" s="67"/>
      <c r="H317" s="5"/>
      <c r="I317" s="9" t="str">
        <f t="shared" si="9"/>
        <v>-</v>
      </c>
      <c r="J317" s="68" t="str">
        <f t="shared" si="107"/>
        <v>-</v>
      </c>
      <c r="K317" s="5" t="str">
        <f t="shared" si="73"/>
        <v>-</v>
      </c>
      <c r="L317" s="5" t="str">
        <f t="shared" si="108"/>
        <v>-</v>
      </c>
      <c r="M317" s="5" t="str">
        <f t="shared" si="109"/>
        <v>-</v>
      </c>
      <c r="N317" s="5" t="str">
        <f t="shared" si="110"/>
        <v>-</v>
      </c>
      <c r="O317" s="2"/>
      <c r="P317" s="5">
        <f t="shared" si="15"/>
        <v>0</v>
      </c>
      <c r="Q317" s="167">
        <v>230.0</v>
      </c>
      <c r="R317" s="168" t="s">
        <v>311</v>
      </c>
      <c r="S317" s="160"/>
      <c r="T317" s="159">
        <v>8001230.0</v>
      </c>
      <c r="U317" s="159">
        <v>2.0</v>
      </c>
      <c r="V317" s="159">
        <v>53.0</v>
      </c>
      <c r="W317" s="169" t="s">
        <v>287</v>
      </c>
      <c r="X317" s="160"/>
      <c r="Y317" s="159" t="s">
        <v>288</v>
      </c>
      <c r="Z317" s="170"/>
      <c r="AA317" s="5" t="str">
        <f t="shared" si="6"/>
        <v>#N/A</v>
      </c>
      <c r="AC317" s="3">
        <v>301.0</v>
      </c>
      <c r="AE317" s="5" t="str">
        <f t="shared" si="16"/>
        <v>-</v>
      </c>
      <c r="AF317" s="70" t="str">
        <f t="shared" si="27"/>
        <v>-</v>
      </c>
      <c r="AG317" s="68" t="str">
        <f t="shared" si="28"/>
        <v>-</v>
      </c>
      <c r="AH317" s="5" t="str">
        <f t="shared" si="29"/>
        <v>-</v>
      </c>
      <c r="AI317" s="5" t="str">
        <f t="shared" si="30"/>
        <v>-</v>
      </c>
      <c r="AJ317" s="5" t="str">
        <f t="shared" si="31"/>
        <v>-</v>
      </c>
    </row>
    <row r="318">
      <c r="A318" s="5"/>
      <c r="B318" s="5"/>
      <c r="C318" s="9"/>
      <c r="E318" s="5"/>
      <c r="F318" s="2">
        <v>302.0</v>
      </c>
      <c r="G318" s="67"/>
      <c r="H318" s="5"/>
      <c r="I318" s="9" t="str">
        <f t="shared" si="9"/>
        <v>-</v>
      </c>
      <c r="J318" s="68" t="str">
        <f t="shared" si="107"/>
        <v>-</v>
      </c>
      <c r="K318" s="5" t="str">
        <f t="shared" si="73"/>
        <v>-</v>
      </c>
      <c r="L318" s="5" t="str">
        <f t="shared" si="108"/>
        <v>-</v>
      </c>
      <c r="M318" s="5" t="str">
        <f t="shared" si="109"/>
        <v>-</v>
      </c>
      <c r="N318" s="5" t="str">
        <f t="shared" si="110"/>
        <v>-</v>
      </c>
      <c r="O318" s="2"/>
      <c r="P318" s="5">
        <f t="shared" si="15"/>
        <v>0</v>
      </c>
      <c r="Q318" s="167">
        <v>231.0</v>
      </c>
      <c r="R318" s="168" t="s">
        <v>312</v>
      </c>
      <c r="S318" s="160"/>
      <c r="T318" s="159">
        <v>8001231.0</v>
      </c>
      <c r="U318" s="159">
        <v>2.0</v>
      </c>
      <c r="V318" s="159">
        <v>53.0</v>
      </c>
      <c r="W318" s="169" t="s">
        <v>287</v>
      </c>
      <c r="X318" s="160"/>
      <c r="Y318" s="159" t="s">
        <v>288</v>
      </c>
      <c r="Z318" s="170"/>
      <c r="AA318" s="5" t="str">
        <f t="shared" si="6"/>
        <v>#N/A</v>
      </c>
      <c r="AC318" s="3">
        <v>302.0</v>
      </c>
      <c r="AE318" s="5" t="str">
        <f t="shared" si="16"/>
        <v>-</v>
      </c>
      <c r="AF318" s="70" t="str">
        <f t="shared" si="27"/>
        <v>-</v>
      </c>
      <c r="AG318" s="68" t="str">
        <f t="shared" si="28"/>
        <v>-</v>
      </c>
      <c r="AH318" s="5" t="str">
        <f t="shared" si="29"/>
        <v>-</v>
      </c>
      <c r="AI318" s="5" t="str">
        <f t="shared" si="30"/>
        <v>-</v>
      </c>
      <c r="AJ318" s="5" t="str">
        <f t="shared" si="31"/>
        <v>-</v>
      </c>
    </row>
    <row r="319">
      <c r="A319" s="65">
        <v>58.0</v>
      </c>
      <c r="B319" s="5">
        <f t="shared" ref="B319:B322" si="121">IFERROR(INDEX(F$17:P$595,MATCH(TRUE,EXACT(C319,J$17:J$595),0),3),0)</f>
        <v>2</v>
      </c>
      <c r="C319" s="131" t="s">
        <v>336</v>
      </c>
      <c r="D319" s="132"/>
      <c r="E319" s="5">
        <f t="shared" ref="E319:E322" si="122">INDEX(Q$16:Z$395,MATCH(TRUE,EXACT(C319,R$16:R$395),0),5)</f>
        <v>2</v>
      </c>
      <c r="F319" s="2">
        <v>303.0</v>
      </c>
      <c r="G319" s="67"/>
      <c r="H319" s="5"/>
      <c r="I319" s="9" t="str">
        <f t="shared" si="9"/>
        <v>-</v>
      </c>
      <c r="J319" s="68" t="str">
        <f t="shared" si="107"/>
        <v>-</v>
      </c>
      <c r="K319" s="5" t="str">
        <f t="shared" si="73"/>
        <v>-</v>
      </c>
      <c r="L319" s="5" t="str">
        <f t="shared" si="108"/>
        <v>-</v>
      </c>
      <c r="M319" s="5" t="str">
        <f t="shared" si="109"/>
        <v>-</v>
      </c>
      <c r="N319" s="5" t="str">
        <f t="shared" si="110"/>
        <v>-</v>
      </c>
      <c r="O319" s="2"/>
      <c r="P319" s="5">
        <f t="shared" si="15"/>
        <v>0</v>
      </c>
      <c r="Q319" s="79"/>
      <c r="R319" s="79"/>
      <c r="S319" s="78"/>
      <c r="T319" s="78"/>
      <c r="U319" s="79">
        <f>SUM(U314:U318)</f>
        <v>10</v>
      </c>
      <c r="V319" s="78"/>
      <c r="W319" s="78"/>
      <c r="X319" s="78"/>
      <c r="Y319" s="78"/>
      <c r="Z319" s="79"/>
      <c r="AA319" s="5" t="str">
        <f t="shared" si="6"/>
        <v>-</v>
      </c>
      <c r="AC319" s="3">
        <v>303.0</v>
      </c>
      <c r="AE319" s="5" t="str">
        <f t="shared" si="16"/>
        <v>-</v>
      </c>
      <c r="AF319" s="70" t="str">
        <f t="shared" si="27"/>
        <v>-</v>
      </c>
      <c r="AG319" s="68" t="str">
        <f t="shared" si="28"/>
        <v>-</v>
      </c>
      <c r="AH319" s="5" t="str">
        <f t="shared" si="29"/>
        <v>-</v>
      </c>
      <c r="AI319" s="5" t="str">
        <f t="shared" si="30"/>
        <v>-</v>
      </c>
      <c r="AJ319" s="5" t="str">
        <f t="shared" si="31"/>
        <v>-</v>
      </c>
    </row>
    <row r="320">
      <c r="B320" s="5">
        <f t="shared" si="121"/>
        <v>2</v>
      </c>
      <c r="C320" s="131" t="s">
        <v>337</v>
      </c>
      <c r="D320" s="132"/>
      <c r="E320" s="5">
        <f t="shared" si="122"/>
        <v>2</v>
      </c>
      <c r="F320" s="2">
        <v>304.0</v>
      </c>
      <c r="G320" s="67"/>
      <c r="H320" s="5"/>
      <c r="I320" s="9" t="str">
        <f t="shared" si="9"/>
        <v>-</v>
      </c>
      <c r="J320" s="68" t="str">
        <f t="shared" si="107"/>
        <v>-</v>
      </c>
      <c r="K320" s="5" t="str">
        <f t="shared" si="73"/>
        <v>-</v>
      </c>
      <c r="L320" s="5" t="str">
        <f t="shared" si="108"/>
        <v>-</v>
      </c>
      <c r="M320" s="5" t="str">
        <f t="shared" si="109"/>
        <v>-</v>
      </c>
      <c r="N320" s="5" t="str">
        <f t="shared" si="110"/>
        <v>-</v>
      </c>
      <c r="O320" s="2"/>
      <c r="P320" s="5">
        <f t="shared" si="15"/>
        <v>0</v>
      </c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5" t="str">
        <f t="shared" si="6"/>
        <v>-</v>
      </c>
      <c r="AC320" s="3">
        <v>304.0</v>
      </c>
      <c r="AE320" s="5" t="str">
        <f t="shared" si="16"/>
        <v>-</v>
      </c>
      <c r="AF320" s="70" t="str">
        <f t="shared" si="27"/>
        <v>-</v>
      </c>
      <c r="AG320" s="68" t="str">
        <f t="shared" si="28"/>
        <v>-</v>
      </c>
      <c r="AH320" s="5" t="str">
        <f t="shared" si="29"/>
        <v>-</v>
      </c>
      <c r="AI320" s="5" t="str">
        <f t="shared" si="30"/>
        <v>-</v>
      </c>
      <c r="AJ320" s="5" t="str">
        <f t="shared" si="31"/>
        <v>-</v>
      </c>
    </row>
    <row r="321">
      <c r="B321" s="5">
        <f t="shared" si="121"/>
        <v>3</v>
      </c>
      <c r="C321" s="131" t="s">
        <v>338</v>
      </c>
      <c r="D321" s="132"/>
      <c r="E321" s="5">
        <f t="shared" si="122"/>
        <v>5</v>
      </c>
      <c r="F321" s="2">
        <v>305.0</v>
      </c>
      <c r="G321" s="67"/>
      <c r="H321" s="5"/>
      <c r="I321" s="9" t="str">
        <f t="shared" si="9"/>
        <v>-</v>
      </c>
      <c r="J321" s="68" t="str">
        <f t="shared" si="107"/>
        <v>-</v>
      </c>
      <c r="K321" s="5" t="str">
        <f t="shared" si="73"/>
        <v>-</v>
      </c>
      <c r="L321" s="5" t="str">
        <f t="shared" si="108"/>
        <v>-</v>
      </c>
      <c r="M321" s="5" t="str">
        <f t="shared" si="109"/>
        <v>-</v>
      </c>
      <c r="N321" s="5" t="str">
        <f t="shared" si="110"/>
        <v>-</v>
      </c>
      <c r="O321" s="2"/>
      <c r="P321" s="5">
        <f t="shared" si="15"/>
        <v>0</v>
      </c>
      <c r="Q321" s="79"/>
      <c r="R321" s="79"/>
      <c r="S321" s="78"/>
      <c r="T321" s="78"/>
      <c r="U321" s="79"/>
      <c r="V321" s="78"/>
      <c r="W321" s="78"/>
      <c r="X321" s="78"/>
      <c r="Y321" s="78"/>
      <c r="Z321" s="79"/>
      <c r="AA321" s="5" t="str">
        <f t="shared" si="6"/>
        <v>-</v>
      </c>
      <c r="AC321" s="3">
        <v>305.0</v>
      </c>
      <c r="AE321" s="5" t="str">
        <f t="shared" si="16"/>
        <v>-</v>
      </c>
      <c r="AF321" s="70" t="str">
        <f t="shared" si="27"/>
        <v>-</v>
      </c>
      <c r="AG321" s="68" t="str">
        <f t="shared" si="28"/>
        <v>-</v>
      </c>
      <c r="AH321" s="5" t="str">
        <f t="shared" si="29"/>
        <v>-</v>
      </c>
      <c r="AI321" s="5" t="str">
        <f t="shared" si="30"/>
        <v>-</v>
      </c>
      <c r="AJ321" s="5" t="str">
        <f t="shared" si="31"/>
        <v>-</v>
      </c>
    </row>
    <row r="322">
      <c r="B322" s="5">
        <f t="shared" si="121"/>
        <v>0</v>
      </c>
      <c r="C322" s="131" t="s">
        <v>339</v>
      </c>
      <c r="D322" s="132"/>
      <c r="E322" s="5">
        <f t="shared" si="122"/>
        <v>1</v>
      </c>
      <c r="F322" s="2">
        <v>306.0</v>
      </c>
      <c r="G322" s="67"/>
      <c r="H322" s="5"/>
      <c r="I322" s="9" t="str">
        <f t="shared" si="9"/>
        <v>-</v>
      </c>
      <c r="J322" s="68" t="str">
        <f t="shared" si="107"/>
        <v>-</v>
      </c>
      <c r="K322" s="5" t="str">
        <f t="shared" si="73"/>
        <v>-</v>
      </c>
      <c r="L322" s="5" t="str">
        <f t="shared" si="108"/>
        <v>-</v>
      </c>
      <c r="M322" s="5" t="str">
        <f t="shared" si="109"/>
        <v>-</v>
      </c>
      <c r="N322" s="5" t="str">
        <f t="shared" si="110"/>
        <v>-</v>
      </c>
      <c r="O322" s="2"/>
      <c r="P322" s="5">
        <f t="shared" si="15"/>
        <v>0</v>
      </c>
      <c r="Q322" s="167">
        <v>233.0</v>
      </c>
      <c r="R322" s="168" t="s">
        <v>313</v>
      </c>
      <c r="S322" s="160"/>
      <c r="T322" s="159">
        <v>8001233.0</v>
      </c>
      <c r="U322" s="159">
        <v>2.0</v>
      </c>
      <c r="V322" s="159">
        <v>55.0</v>
      </c>
      <c r="W322" s="169" t="s">
        <v>287</v>
      </c>
      <c r="X322" s="160"/>
      <c r="Y322" s="159" t="s">
        <v>288</v>
      </c>
      <c r="Z322" s="160"/>
      <c r="AA322" s="5" t="str">
        <f t="shared" si="6"/>
        <v>#N/A</v>
      </c>
      <c r="AC322" s="3">
        <v>306.0</v>
      </c>
      <c r="AE322" s="5" t="str">
        <f t="shared" si="16"/>
        <v>-</v>
      </c>
      <c r="AF322" s="70" t="str">
        <f t="shared" si="27"/>
        <v>-</v>
      </c>
      <c r="AG322" s="68" t="str">
        <f t="shared" si="28"/>
        <v>-</v>
      </c>
      <c r="AH322" s="5" t="str">
        <f t="shared" si="29"/>
        <v>-</v>
      </c>
      <c r="AI322" s="5" t="str">
        <f t="shared" si="30"/>
        <v>-</v>
      </c>
      <c r="AJ322" s="5" t="str">
        <f t="shared" si="31"/>
        <v>-</v>
      </c>
    </row>
    <row r="323">
      <c r="A323" s="5"/>
      <c r="B323" s="139">
        <f>SUM(B319:B322)</f>
        <v>7</v>
      </c>
      <c r="C323" s="9"/>
      <c r="E323" s="5"/>
      <c r="F323" s="2">
        <v>307.0</v>
      </c>
      <c r="G323" s="67"/>
      <c r="H323" s="5"/>
      <c r="I323" s="9" t="str">
        <f t="shared" si="9"/>
        <v>-</v>
      </c>
      <c r="J323" s="68" t="str">
        <f t="shared" si="107"/>
        <v>-</v>
      </c>
      <c r="K323" s="5" t="str">
        <f t="shared" si="73"/>
        <v>-</v>
      </c>
      <c r="L323" s="5" t="str">
        <f t="shared" si="108"/>
        <v>-</v>
      </c>
      <c r="M323" s="5" t="str">
        <f t="shared" si="109"/>
        <v>-</v>
      </c>
      <c r="N323" s="5" t="str">
        <f t="shared" si="110"/>
        <v>-</v>
      </c>
      <c r="O323" s="2"/>
      <c r="P323" s="5">
        <f t="shared" si="15"/>
        <v>0</v>
      </c>
      <c r="Q323" s="167">
        <v>234.0</v>
      </c>
      <c r="R323" s="168" t="s">
        <v>314</v>
      </c>
      <c r="S323" s="160"/>
      <c r="T323" s="159">
        <v>8001234.0</v>
      </c>
      <c r="U323" s="159">
        <v>2.0</v>
      </c>
      <c r="V323" s="159">
        <v>55.0</v>
      </c>
      <c r="W323" s="169" t="s">
        <v>287</v>
      </c>
      <c r="X323" s="160"/>
      <c r="Y323" s="159" t="s">
        <v>288</v>
      </c>
      <c r="Z323" s="160"/>
      <c r="AA323" s="5" t="str">
        <f t="shared" si="6"/>
        <v>#N/A</v>
      </c>
      <c r="AC323" s="3">
        <v>307.0</v>
      </c>
      <c r="AE323" s="5" t="str">
        <f t="shared" si="16"/>
        <v>-</v>
      </c>
      <c r="AF323" s="70" t="str">
        <f t="shared" si="27"/>
        <v>-</v>
      </c>
      <c r="AG323" s="68" t="str">
        <f t="shared" si="28"/>
        <v>-</v>
      </c>
      <c r="AH323" s="5" t="str">
        <f t="shared" si="29"/>
        <v>-</v>
      </c>
      <c r="AI323" s="5" t="str">
        <f t="shared" si="30"/>
        <v>-</v>
      </c>
      <c r="AJ323" s="5" t="str">
        <f t="shared" si="31"/>
        <v>-</v>
      </c>
    </row>
    <row r="324">
      <c r="A324" s="5"/>
      <c r="B324" s="5"/>
      <c r="C324" s="9"/>
      <c r="E324" s="5"/>
      <c r="F324" s="2">
        <v>308.0</v>
      </c>
      <c r="G324" s="67"/>
      <c r="H324" s="5"/>
      <c r="I324" s="9" t="str">
        <f t="shared" si="9"/>
        <v>-</v>
      </c>
      <c r="J324" s="68" t="str">
        <f t="shared" si="107"/>
        <v>-</v>
      </c>
      <c r="K324" s="5" t="str">
        <f t="shared" si="73"/>
        <v>-</v>
      </c>
      <c r="L324" s="5" t="str">
        <f t="shared" si="108"/>
        <v>-</v>
      </c>
      <c r="M324" s="5" t="str">
        <f t="shared" si="109"/>
        <v>-</v>
      </c>
      <c r="N324" s="5" t="str">
        <f t="shared" si="110"/>
        <v>-</v>
      </c>
      <c r="O324" s="2"/>
      <c r="P324" s="5">
        <f t="shared" si="15"/>
        <v>0</v>
      </c>
      <c r="Q324" s="167">
        <v>235.0</v>
      </c>
      <c r="R324" s="168" t="s">
        <v>315</v>
      </c>
      <c r="S324" s="168" t="s">
        <v>316</v>
      </c>
      <c r="T324" s="159">
        <v>8001235.0</v>
      </c>
      <c r="U324" s="159">
        <v>2.0</v>
      </c>
      <c r="V324" s="159">
        <v>55.0</v>
      </c>
      <c r="W324" s="169" t="s">
        <v>287</v>
      </c>
      <c r="X324" s="160"/>
      <c r="Y324" s="159" t="s">
        <v>288</v>
      </c>
      <c r="Z324" s="160"/>
      <c r="AA324" s="5" t="str">
        <f t="shared" si="6"/>
        <v>#N/A</v>
      </c>
      <c r="AC324" s="3">
        <v>308.0</v>
      </c>
      <c r="AE324" s="5" t="str">
        <f t="shared" si="16"/>
        <v>-</v>
      </c>
      <c r="AF324" s="70" t="str">
        <f t="shared" si="27"/>
        <v>-</v>
      </c>
      <c r="AG324" s="68" t="str">
        <f t="shared" si="28"/>
        <v>-</v>
      </c>
      <c r="AH324" s="5" t="str">
        <f t="shared" si="29"/>
        <v>-</v>
      </c>
      <c r="AI324" s="5" t="str">
        <f t="shared" si="30"/>
        <v>-</v>
      </c>
      <c r="AJ324" s="5" t="str">
        <f t="shared" si="31"/>
        <v>-</v>
      </c>
    </row>
    <row r="325">
      <c r="A325" s="65">
        <v>59.0</v>
      </c>
      <c r="B325" s="5">
        <f t="shared" ref="B325:B329" si="123">IFERROR(INDEX(F$17:P$595,MATCH(TRUE,EXACT(C325,J$17:J$595),0),3),0)</f>
        <v>1</v>
      </c>
      <c r="C325" s="153" t="s">
        <v>340</v>
      </c>
      <c r="D325" s="154"/>
      <c r="E325" s="5">
        <f t="shared" ref="E325:E329" si="124">INDEX(Q$16:Z$395,MATCH(TRUE,EXACT(C325,R$16:R$395),0),5)</f>
        <v>2</v>
      </c>
      <c r="F325" s="2">
        <v>309.0</v>
      </c>
      <c r="G325" s="67"/>
      <c r="H325" s="5"/>
      <c r="I325" s="9" t="str">
        <f t="shared" si="9"/>
        <v>-</v>
      </c>
      <c r="J325" s="68" t="str">
        <f t="shared" si="107"/>
        <v>-</v>
      </c>
      <c r="K325" s="5" t="str">
        <f t="shared" si="73"/>
        <v>-</v>
      </c>
      <c r="L325" s="5" t="str">
        <f t="shared" si="108"/>
        <v>-</v>
      </c>
      <c r="M325" s="5" t="str">
        <f t="shared" si="109"/>
        <v>-</v>
      </c>
      <c r="N325" s="5" t="str">
        <f t="shared" si="110"/>
        <v>-</v>
      </c>
      <c r="O325" s="2"/>
      <c r="P325" s="5">
        <f t="shared" si="15"/>
        <v>0</v>
      </c>
      <c r="Q325" s="167">
        <v>236.0</v>
      </c>
      <c r="R325" s="168" t="s">
        <v>317</v>
      </c>
      <c r="S325" s="160"/>
      <c r="T325" s="159">
        <v>8001236.0</v>
      </c>
      <c r="U325" s="159">
        <v>2.0</v>
      </c>
      <c r="V325" s="159">
        <v>55.0</v>
      </c>
      <c r="W325" s="169" t="s">
        <v>287</v>
      </c>
      <c r="X325" s="160"/>
      <c r="Y325" s="159" t="s">
        <v>288</v>
      </c>
      <c r="Z325" s="160"/>
      <c r="AA325" s="5" t="str">
        <f t="shared" si="6"/>
        <v>#N/A</v>
      </c>
      <c r="AC325" s="3">
        <v>309.0</v>
      </c>
      <c r="AE325" s="5" t="str">
        <f t="shared" si="16"/>
        <v>-</v>
      </c>
      <c r="AF325" s="70" t="str">
        <f t="shared" si="27"/>
        <v>-</v>
      </c>
      <c r="AG325" s="68" t="str">
        <f t="shared" si="28"/>
        <v>-</v>
      </c>
      <c r="AH325" s="5" t="str">
        <f t="shared" si="29"/>
        <v>-</v>
      </c>
      <c r="AI325" s="5" t="str">
        <f t="shared" si="30"/>
        <v>-</v>
      </c>
      <c r="AJ325" s="5" t="str">
        <f t="shared" si="31"/>
        <v>-</v>
      </c>
    </row>
    <row r="326">
      <c r="B326" s="5">
        <f t="shared" si="123"/>
        <v>4</v>
      </c>
      <c r="C326" s="153" t="s">
        <v>341</v>
      </c>
      <c r="D326" s="154"/>
      <c r="E326" s="5">
        <f t="shared" si="124"/>
        <v>2</v>
      </c>
      <c r="F326" s="2">
        <v>310.0</v>
      </c>
      <c r="G326" s="67"/>
      <c r="H326" s="5"/>
      <c r="I326" s="9" t="str">
        <f t="shared" si="9"/>
        <v>-</v>
      </c>
      <c r="J326" s="68" t="str">
        <f t="shared" si="107"/>
        <v>-</v>
      </c>
      <c r="K326" s="5" t="str">
        <f t="shared" si="73"/>
        <v>-</v>
      </c>
      <c r="L326" s="5" t="str">
        <f t="shared" si="108"/>
        <v>-</v>
      </c>
      <c r="M326" s="5" t="str">
        <f t="shared" si="109"/>
        <v>-</v>
      </c>
      <c r="N326" s="5" t="str">
        <f t="shared" si="110"/>
        <v>-</v>
      </c>
      <c r="O326" s="2"/>
      <c r="P326" s="5">
        <f t="shared" si="15"/>
        <v>0</v>
      </c>
      <c r="Q326" s="167">
        <v>237.0</v>
      </c>
      <c r="R326" s="168" t="s">
        <v>318</v>
      </c>
      <c r="S326" s="160"/>
      <c r="T326" s="159">
        <v>8001237.0</v>
      </c>
      <c r="U326" s="159">
        <v>2.0</v>
      </c>
      <c r="V326" s="159">
        <v>55.0</v>
      </c>
      <c r="W326" s="169" t="s">
        <v>287</v>
      </c>
      <c r="X326" s="160"/>
      <c r="Y326" s="159" t="s">
        <v>288</v>
      </c>
      <c r="Z326" s="160"/>
      <c r="AA326" s="5" t="str">
        <f t="shared" si="6"/>
        <v>#N/A</v>
      </c>
      <c r="AC326" s="3">
        <v>310.0</v>
      </c>
      <c r="AE326" s="5" t="str">
        <f t="shared" si="16"/>
        <v>-</v>
      </c>
      <c r="AF326" s="70" t="str">
        <f t="shared" si="27"/>
        <v>-</v>
      </c>
      <c r="AG326" s="68" t="str">
        <f t="shared" si="28"/>
        <v>-</v>
      </c>
      <c r="AH326" s="5" t="str">
        <f t="shared" si="29"/>
        <v>-</v>
      </c>
      <c r="AI326" s="5" t="str">
        <f t="shared" si="30"/>
        <v>-</v>
      </c>
      <c r="AJ326" s="5" t="str">
        <f t="shared" si="31"/>
        <v>-</v>
      </c>
    </row>
    <row r="327">
      <c r="B327" s="5">
        <f t="shared" si="123"/>
        <v>2</v>
      </c>
      <c r="C327" s="153" t="s">
        <v>342</v>
      </c>
      <c r="D327" s="154"/>
      <c r="E327" s="5">
        <f t="shared" si="124"/>
        <v>2</v>
      </c>
      <c r="F327" s="2">
        <v>311.0</v>
      </c>
      <c r="G327" s="67"/>
      <c r="H327" s="5"/>
      <c r="I327" s="9" t="str">
        <f t="shared" si="9"/>
        <v>-</v>
      </c>
      <c r="J327" s="68" t="str">
        <f t="shared" si="107"/>
        <v>-</v>
      </c>
      <c r="K327" s="5" t="str">
        <f t="shared" si="73"/>
        <v>-</v>
      </c>
      <c r="L327" s="5" t="str">
        <f t="shared" si="108"/>
        <v>-</v>
      </c>
      <c r="M327" s="5" t="str">
        <f t="shared" si="109"/>
        <v>-</v>
      </c>
      <c r="N327" s="5" t="str">
        <f t="shared" si="110"/>
        <v>-</v>
      </c>
      <c r="O327" s="2"/>
      <c r="P327" s="5">
        <f t="shared" si="15"/>
        <v>0</v>
      </c>
      <c r="Q327" s="79"/>
      <c r="R327" s="79"/>
      <c r="S327" s="78"/>
      <c r="T327" s="78"/>
      <c r="U327" s="79">
        <f>SUM(U322:U326)</f>
        <v>10</v>
      </c>
      <c r="V327" s="78"/>
      <c r="W327" s="78"/>
      <c r="X327" s="78"/>
      <c r="Y327" s="78"/>
      <c r="Z327" s="79"/>
      <c r="AA327" s="5" t="str">
        <f t="shared" si="6"/>
        <v>-</v>
      </c>
      <c r="AC327" s="3">
        <v>311.0</v>
      </c>
      <c r="AE327" s="5" t="str">
        <f t="shared" si="16"/>
        <v>-</v>
      </c>
      <c r="AF327" s="70" t="str">
        <f t="shared" si="27"/>
        <v>-</v>
      </c>
      <c r="AG327" s="68" t="str">
        <f t="shared" si="28"/>
        <v>-</v>
      </c>
      <c r="AH327" s="5" t="str">
        <f t="shared" si="29"/>
        <v>-</v>
      </c>
      <c r="AI327" s="5" t="str">
        <f t="shared" si="30"/>
        <v>-</v>
      </c>
      <c r="AJ327" s="5" t="str">
        <f t="shared" si="31"/>
        <v>-</v>
      </c>
    </row>
    <row r="328">
      <c r="B328" s="5">
        <f t="shared" si="123"/>
        <v>2</v>
      </c>
      <c r="C328" s="153" t="s">
        <v>343</v>
      </c>
      <c r="D328" s="154"/>
      <c r="E328" s="5">
        <f t="shared" si="124"/>
        <v>2</v>
      </c>
      <c r="F328" s="2">
        <v>312.0</v>
      </c>
      <c r="G328" s="67"/>
      <c r="H328" s="5"/>
      <c r="I328" s="9" t="str">
        <f t="shared" si="9"/>
        <v>-</v>
      </c>
      <c r="J328" s="68" t="str">
        <f t="shared" si="107"/>
        <v>-</v>
      </c>
      <c r="K328" s="5" t="str">
        <f t="shared" si="73"/>
        <v>-</v>
      </c>
      <c r="L328" s="5" t="str">
        <f t="shared" si="108"/>
        <v>-</v>
      </c>
      <c r="M328" s="5" t="str">
        <f t="shared" si="109"/>
        <v>-</v>
      </c>
      <c r="N328" s="5" t="str">
        <f t="shared" si="110"/>
        <v>-</v>
      </c>
      <c r="O328" s="2"/>
      <c r="P328" s="5">
        <f t="shared" si="15"/>
        <v>0</v>
      </c>
      <c r="Q328" s="79"/>
      <c r="R328" s="79"/>
      <c r="S328" s="78"/>
      <c r="T328" s="78"/>
      <c r="U328" s="79"/>
      <c r="V328" s="78"/>
      <c r="W328" s="78"/>
      <c r="X328" s="78"/>
      <c r="Y328" s="78"/>
      <c r="Z328" s="79"/>
      <c r="AA328" s="5" t="str">
        <f t="shared" si="6"/>
        <v>-</v>
      </c>
      <c r="AC328" s="3">
        <v>312.0</v>
      </c>
      <c r="AE328" s="5" t="str">
        <f t="shared" si="16"/>
        <v>-</v>
      </c>
      <c r="AF328" s="70" t="str">
        <f t="shared" si="27"/>
        <v>-</v>
      </c>
      <c r="AG328" s="68" t="str">
        <f t="shared" si="28"/>
        <v>-</v>
      </c>
      <c r="AH328" s="5" t="str">
        <f t="shared" si="29"/>
        <v>-</v>
      </c>
      <c r="AI328" s="5" t="str">
        <f t="shared" si="30"/>
        <v>-</v>
      </c>
      <c r="AJ328" s="5" t="str">
        <f t="shared" si="31"/>
        <v>-</v>
      </c>
    </row>
    <row r="329">
      <c r="B329" s="5">
        <f t="shared" si="123"/>
        <v>2</v>
      </c>
      <c r="C329" s="153" t="s">
        <v>344</v>
      </c>
      <c r="D329" s="154"/>
      <c r="E329" s="5">
        <f t="shared" si="124"/>
        <v>2</v>
      </c>
      <c r="F329" s="2">
        <v>313.0</v>
      </c>
      <c r="G329" s="67"/>
      <c r="H329" s="5"/>
      <c r="I329" s="9" t="str">
        <f t="shared" si="9"/>
        <v>-</v>
      </c>
      <c r="J329" s="68" t="str">
        <f t="shared" si="107"/>
        <v>-</v>
      </c>
      <c r="K329" s="5" t="str">
        <f t="shared" si="73"/>
        <v>-</v>
      </c>
      <c r="L329" s="5" t="str">
        <f t="shared" si="108"/>
        <v>-</v>
      </c>
      <c r="M329" s="5" t="str">
        <f t="shared" si="109"/>
        <v>-</v>
      </c>
      <c r="N329" s="5" t="str">
        <f t="shared" si="110"/>
        <v>-</v>
      </c>
      <c r="O329" s="2"/>
      <c r="P329" s="5">
        <f t="shared" si="15"/>
        <v>0</v>
      </c>
      <c r="Q329" s="79"/>
      <c r="R329" s="79"/>
      <c r="S329" s="78"/>
      <c r="T329" s="78"/>
      <c r="U329" s="79"/>
      <c r="V329" s="78"/>
      <c r="W329" s="78"/>
      <c r="X329" s="78"/>
      <c r="Y329" s="78"/>
      <c r="Z329" s="79"/>
      <c r="AA329" s="5" t="str">
        <f t="shared" si="6"/>
        <v>-</v>
      </c>
      <c r="AC329" s="3">
        <v>313.0</v>
      </c>
      <c r="AE329" s="5" t="str">
        <f t="shared" si="16"/>
        <v>-</v>
      </c>
      <c r="AF329" s="70" t="str">
        <f t="shared" si="27"/>
        <v>-</v>
      </c>
      <c r="AG329" s="68" t="str">
        <f t="shared" si="28"/>
        <v>-</v>
      </c>
      <c r="AH329" s="5" t="str">
        <f t="shared" si="29"/>
        <v>-</v>
      </c>
      <c r="AI329" s="5" t="str">
        <f t="shared" si="30"/>
        <v>-</v>
      </c>
      <c r="AJ329" s="5" t="str">
        <f t="shared" si="31"/>
        <v>-</v>
      </c>
    </row>
    <row r="330">
      <c r="A330" s="5"/>
      <c r="B330" s="155">
        <f>SUM(B325:B329)</f>
        <v>11</v>
      </c>
      <c r="C330" s="175"/>
      <c r="D330" s="78"/>
      <c r="E330" s="5"/>
      <c r="F330" s="2">
        <v>314.0</v>
      </c>
      <c r="G330" s="67"/>
      <c r="H330" s="5"/>
      <c r="I330" s="9" t="str">
        <f t="shared" si="9"/>
        <v>-</v>
      </c>
      <c r="J330" s="68" t="str">
        <f t="shared" si="107"/>
        <v>-</v>
      </c>
      <c r="K330" s="5" t="str">
        <f t="shared" si="73"/>
        <v>-</v>
      </c>
      <c r="L330" s="5" t="str">
        <f t="shared" si="108"/>
        <v>-</v>
      </c>
      <c r="M330" s="5" t="str">
        <f t="shared" si="109"/>
        <v>-</v>
      </c>
      <c r="N330" s="5" t="str">
        <f t="shared" si="110"/>
        <v>-</v>
      </c>
      <c r="O330" s="2"/>
      <c r="P330" s="5">
        <f t="shared" si="15"/>
        <v>0</v>
      </c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5" t="str">
        <f t="shared" si="6"/>
        <v>-</v>
      </c>
      <c r="AC330" s="3">
        <v>314.0</v>
      </c>
      <c r="AE330" s="5" t="str">
        <f t="shared" si="16"/>
        <v>-</v>
      </c>
      <c r="AF330" s="70" t="str">
        <f t="shared" si="27"/>
        <v>-</v>
      </c>
      <c r="AG330" s="68" t="str">
        <f t="shared" si="28"/>
        <v>-</v>
      </c>
      <c r="AH330" s="5" t="str">
        <f t="shared" si="29"/>
        <v>-</v>
      </c>
      <c r="AI330" s="5" t="str">
        <f t="shared" si="30"/>
        <v>-</v>
      </c>
      <c r="AJ330" s="5" t="str">
        <f t="shared" si="31"/>
        <v>-</v>
      </c>
    </row>
    <row r="331">
      <c r="A331" s="5"/>
      <c r="B331" s="5"/>
      <c r="C331" s="175"/>
      <c r="D331" s="78"/>
      <c r="E331" s="5"/>
      <c r="F331" s="2">
        <v>315.0</v>
      </c>
      <c r="G331" s="67"/>
      <c r="H331" s="5"/>
      <c r="I331" s="9" t="str">
        <f t="shared" si="9"/>
        <v>-</v>
      </c>
      <c r="J331" s="68" t="str">
        <f t="shared" si="107"/>
        <v>-</v>
      </c>
      <c r="K331" s="5" t="str">
        <f t="shared" si="73"/>
        <v>-</v>
      </c>
      <c r="L331" s="5" t="str">
        <f t="shared" si="108"/>
        <v>-</v>
      </c>
      <c r="M331" s="5" t="str">
        <f t="shared" si="109"/>
        <v>-</v>
      </c>
      <c r="N331" s="5" t="str">
        <f t="shared" si="110"/>
        <v>-</v>
      </c>
      <c r="O331" s="2"/>
      <c r="P331" s="5">
        <f t="shared" si="15"/>
        <v>0</v>
      </c>
      <c r="Q331" s="177"/>
      <c r="R331" s="173"/>
      <c r="S331" s="173"/>
      <c r="T331" s="173"/>
      <c r="U331" s="173"/>
      <c r="V331" s="173"/>
      <c r="W331" s="173"/>
      <c r="X331" s="173"/>
      <c r="Y331" s="173"/>
      <c r="Z331" s="173"/>
      <c r="AA331" s="5" t="str">
        <f t="shared" si="6"/>
        <v>-</v>
      </c>
      <c r="AC331" s="3">
        <v>315.0</v>
      </c>
      <c r="AE331" s="5" t="str">
        <f t="shared" si="16"/>
        <v>-</v>
      </c>
      <c r="AF331" s="70" t="str">
        <f t="shared" si="27"/>
        <v>-</v>
      </c>
      <c r="AG331" s="68" t="str">
        <f t="shared" si="28"/>
        <v>-</v>
      </c>
      <c r="AH331" s="5" t="str">
        <f t="shared" si="29"/>
        <v>-</v>
      </c>
      <c r="AI331" s="5" t="str">
        <f t="shared" si="30"/>
        <v>-</v>
      </c>
      <c r="AJ331" s="5" t="str">
        <f t="shared" si="31"/>
        <v>-</v>
      </c>
    </row>
    <row r="332">
      <c r="A332" s="65">
        <v>60.0</v>
      </c>
      <c r="B332" s="5">
        <f t="shared" ref="B332:B334" si="125">IFERROR(INDEX(F$17:P$595,MATCH(TRUE,EXACT(C332,J$17:J$595),0),3),0)</f>
        <v>2</v>
      </c>
      <c r="C332" s="61" t="s">
        <v>345</v>
      </c>
      <c r="D332" s="60" t="s">
        <v>346</v>
      </c>
      <c r="E332" s="5">
        <f t="shared" ref="E332:E334" si="126">INDEX(Q$16:Z$395,MATCH(TRUE,EXACT(C332,R$16:R$395),0),5)</f>
        <v>2</v>
      </c>
      <c r="F332" s="2">
        <v>316.0</v>
      </c>
      <c r="G332" s="67"/>
      <c r="H332" s="5"/>
      <c r="I332" s="9" t="str">
        <f t="shared" si="9"/>
        <v>-</v>
      </c>
      <c r="J332" s="68" t="str">
        <f t="shared" si="107"/>
        <v>-</v>
      </c>
      <c r="K332" s="5" t="str">
        <f t="shared" si="73"/>
        <v>-</v>
      </c>
      <c r="L332" s="5" t="str">
        <f t="shared" si="108"/>
        <v>-</v>
      </c>
      <c r="M332" s="5" t="str">
        <f t="shared" si="109"/>
        <v>-</v>
      </c>
      <c r="N332" s="5" t="str">
        <f t="shared" si="110"/>
        <v>-</v>
      </c>
      <c r="O332" s="2"/>
      <c r="P332" s="5">
        <f t="shared" si="15"/>
        <v>0</v>
      </c>
      <c r="Q332" s="178">
        <v>137.0</v>
      </c>
      <c r="R332" s="179" t="s">
        <v>319</v>
      </c>
      <c r="S332" s="173"/>
      <c r="T332" s="180">
        <v>5001131.0</v>
      </c>
      <c r="U332" s="179">
        <v>1.0</v>
      </c>
      <c r="V332" s="179">
        <v>56.0</v>
      </c>
      <c r="W332" s="181" t="s">
        <v>167</v>
      </c>
      <c r="X332" s="173"/>
      <c r="Y332" s="179" t="s">
        <v>347</v>
      </c>
      <c r="Z332" s="173"/>
      <c r="AA332" s="5" t="str">
        <f t="shared" si="6"/>
        <v>#N/A</v>
      </c>
      <c r="AC332" s="3">
        <v>316.0</v>
      </c>
      <c r="AE332" s="5" t="str">
        <f t="shared" si="16"/>
        <v>-</v>
      </c>
      <c r="AF332" s="70" t="str">
        <f t="shared" si="27"/>
        <v>-</v>
      </c>
      <c r="AG332" s="68" t="str">
        <f t="shared" si="28"/>
        <v>-</v>
      </c>
      <c r="AH332" s="5" t="str">
        <f t="shared" si="29"/>
        <v>-</v>
      </c>
      <c r="AI332" s="5" t="str">
        <f t="shared" si="30"/>
        <v>-</v>
      </c>
      <c r="AJ332" s="5" t="str">
        <f t="shared" si="31"/>
        <v>-</v>
      </c>
    </row>
    <row r="333">
      <c r="B333" s="5">
        <f t="shared" si="125"/>
        <v>2</v>
      </c>
      <c r="C333" s="61" t="s">
        <v>348</v>
      </c>
      <c r="D333" s="60" t="s">
        <v>349</v>
      </c>
      <c r="E333" s="5">
        <f t="shared" si="126"/>
        <v>2</v>
      </c>
      <c r="F333" s="2">
        <v>317.0</v>
      </c>
      <c r="G333" s="67"/>
      <c r="H333" s="5"/>
      <c r="I333" s="9" t="str">
        <f t="shared" si="9"/>
        <v>-</v>
      </c>
      <c r="J333" s="68" t="str">
        <f t="shared" si="107"/>
        <v>-</v>
      </c>
      <c r="K333" s="5" t="str">
        <f t="shared" si="73"/>
        <v>-</v>
      </c>
      <c r="L333" s="5" t="str">
        <f t="shared" si="108"/>
        <v>-</v>
      </c>
      <c r="M333" s="5" t="str">
        <f t="shared" si="109"/>
        <v>-</v>
      </c>
      <c r="N333" s="5" t="str">
        <f t="shared" si="110"/>
        <v>-</v>
      </c>
      <c r="O333" s="2"/>
      <c r="P333" s="5">
        <f t="shared" si="15"/>
        <v>0</v>
      </c>
      <c r="Q333" s="178">
        <v>138.0</v>
      </c>
      <c r="R333" s="179" t="s">
        <v>320</v>
      </c>
      <c r="S333" s="173"/>
      <c r="T333" s="180">
        <v>5001132.0</v>
      </c>
      <c r="U333" s="179">
        <v>1.0</v>
      </c>
      <c r="V333" s="179">
        <v>56.0</v>
      </c>
      <c r="W333" s="181" t="s">
        <v>167</v>
      </c>
      <c r="X333" s="173"/>
      <c r="Y333" s="179" t="s">
        <v>347</v>
      </c>
      <c r="Z333" s="173"/>
      <c r="AA333" s="5" t="str">
        <f t="shared" si="6"/>
        <v>#N/A</v>
      </c>
      <c r="AC333" s="3">
        <v>317.0</v>
      </c>
      <c r="AE333" s="5" t="str">
        <f t="shared" si="16"/>
        <v>-</v>
      </c>
      <c r="AF333" s="70" t="str">
        <f t="shared" si="27"/>
        <v>-</v>
      </c>
      <c r="AG333" s="68" t="str">
        <f t="shared" si="28"/>
        <v>-</v>
      </c>
      <c r="AH333" s="5" t="str">
        <f t="shared" si="29"/>
        <v>-</v>
      </c>
      <c r="AI333" s="5" t="str">
        <f t="shared" si="30"/>
        <v>-</v>
      </c>
      <c r="AJ333" s="5" t="str">
        <f t="shared" si="31"/>
        <v>-</v>
      </c>
    </row>
    <row r="334">
      <c r="B334" s="5">
        <f t="shared" si="125"/>
        <v>2</v>
      </c>
      <c r="C334" s="77" t="s">
        <v>350</v>
      </c>
      <c r="D334" s="76" t="s">
        <v>351</v>
      </c>
      <c r="E334" s="5">
        <f t="shared" si="126"/>
        <v>2</v>
      </c>
      <c r="F334" s="2">
        <v>318.0</v>
      </c>
      <c r="G334" s="67"/>
      <c r="H334" s="5"/>
      <c r="I334" s="9" t="str">
        <f t="shared" si="9"/>
        <v>-</v>
      </c>
      <c r="J334" s="68" t="str">
        <f t="shared" si="107"/>
        <v>-</v>
      </c>
      <c r="K334" s="5" t="str">
        <f t="shared" si="73"/>
        <v>-</v>
      </c>
      <c r="L334" s="5" t="str">
        <f t="shared" si="108"/>
        <v>-</v>
      </c>
      <c r="M334" s="5" t="str">
        <f t="shared" si="109"/>
        <v>-</v>
      </c>
      <c r="N334" s="5" t="str">
        <f t="shared" si="110"/>
        <v>-</v>
      </c>
      <c r="O334" s="2"/>
      <c r="P334" s="5">
        <f t="shared" si="15"/>
        <v>0</v>
      </c>
      <c r="Q334" s="178">
        <v>139.0</v>
      </c>
      <c r="R334" s="179" t="s">
        <v>321</v>
      </c>
      <c r="S334" s="173"/>
      <c r="T334" s="180">
        <v>5001133.0</v>
      </c>
      <c r="U334" s="179">
        <v>1.0</v>
      </c>
      <c r="V334" s="179">
        <v>56.0</v>
      </c>
      <c r="W334" s="181" t="s">
        <v>167</v>
      </c>
      <c r="X334" s="173"/>
      <c r="Y334" s="179" t="s">
        <v>347</v>
      </c>
      <c r="Z334" s="173"/>
      <c r="AA334" s="5" t="str">
        <f t="shared" si="6"/>
        <v>#N/A</v>
      </c>
      <c r="AC334" s="3">
        <v>318.0</v>
      </c>
      <c r="AE334" s="5" t="str">
        <f t="shared" si="16"/>
        <v>-</v>
      </c>
      <c r="AF334" s="70" t="str">
        <f t="shared" si="27"/>
        <v>-</v>
      </c>
      <c r="AG334" s="68" t="str">
        <f t="shared" si="28"/>
        <v>-</v>
      </c>
      <c r="AH334" s="5" t="str">
        <f t="shared" si="29"/>
        <v>-</v>
      </c>
      <c r="AI334" s="5" t="str">
        <f t="shared" si="30"/>
        <v>-</v>
      </c>
      <c r="AJ334" s="5" t="str">
        <f t="shared" si="31"/>
        <v>-</v>
      </c>
    </row>
    <row r="335">
      <c r="A335" s="5"/>
      <c r="B335" s="3">
        <v>1.0</v>
      </c>
      <c r="C335" s="77"/>
      <c r="D335" s="96" t="s">
        <v>300</v>
      </c>
      <c r="E335" s="3">
        <v>1.0</v>
      </c>
      <c r="F335" s="2">
        <v>319.0</v>
      </c>
      <c r="G335" s="67"/>
      <c r="H335" s="5"/>
      <c r="I335" s="9" t="str">
        <f t="shared" si="9"/>
        <v>-</v>
      </c>
      <c r="J335" s="68" t="str">
        <f t="shared" si="107"/>
        <v>-</v>
      </c>
      <c r="K335" s="5" t="str">
        <f t="shared" si="73"/>
        <v>-</v>
      </c>
      <c r="L335" s="5" t="str">
        <f t="shared" si="108"/>
        <v>-</v>
      </c>
      <c r="M335" s="5" t="str">
        <f t="shared" si="109"/>
        <v>-</v>
      </c>
      <c r="N335" s="5" t="str">
        <f t="shared" si="110"/>
        <v>-</v>
      </c>
      <c r="O335" s="2"/>
      <c r="P335" s="5">
        <f t="shared" si="15"/>
        <v>0</v>
      </c>
      <c r="Q335" s="178">
        <v>140.0</v>
      </c>
      <c r="R335" s="179" t="s">
        <v>322</v>
      </c>
      <c r="S335" s="173"/>
      <c r="T335" s="180">
        <v>5001134.0</v>
      </c>
      <c r="U335" s="179">
        <v>2.0</v>
      </c>
      <c r="V335" s="179">
        <v>56.0</v>
      </c>
      <c r="W335" s="181" t="s">
        <v>167</v>
      </c>
      <c r="X335" s="173"/>
      <c r="Y335" s="179" t="s">
        <v>347</v>
      </c>
      <c r="Z335" s="173"/>
      <c r="AA335" s="5" t="str">
        <f t="shared" si="6"/>
        <v>P VALID</v>
      </c>
      <c r="AC335" s="3">
        <v>319.0</v>
      </c>
      <c r="AE335" s="5" t="str">
        <f t="shared" si="16"/>
        <v>-</v>
      </c>
      <c r="AF335" s="70" t="str">
        <f t="shared" si="27"/>
        <v>-</v>
      </c>
      <c r="AG335" s="68" t="str">
        <f t="shared" si="28"/>
        <v>-</v>
      </c>
      <c r="AH335" s="5" t="str">
        <f t="shared" si="29"/>
        <v>-</v>
      </c>
      <c r="AI335" s="5" t="str">
        <f t="shared" si="30"/>
        <v>-</v>
      </c>
      <c r="AJ335" s="5" t="str">
        <f t="shared" si="31"/>
        <v>-</v>
      </c>
    </row>
    <row r="336">
      <c r="A336" s="5"/>
      <c r="B336" s="80">
        <f>SUM(B332:B335)</f>
        <v>7</v>
      </c>
      <c r="C336" s="175"/>
      <c r="D336" s="78"/>
      <c r="E336" s="5"/>
      <c r="F336" s="2">
        <v>320.0</v>
      </c>
      <c r="G336" s="67"/>
      <c r="H336" s="5"/>
      <c r="I336" s="9" t="str">
        <f t="shared" si="9"/>
        <v>-</v>
      </c>
      <c r="J336" s="68" t="str">
        <f t="shared" si="107"/>
        <v>-</v>
      </c>
      <c r="K336" s="5" t="str">
        <f t="shared" si="73"/>
        <v>-</v>
      </c>
      <c r="L336" s="5" t="str">
        <f t="shared" si="108"/>
        <v>-</v>
      </c>
      <c r="M336" s="5" t="str">
        <f t="shared" si="109"/>
        <v>-</v>
      </c>
      <c r="N336" s="5" t="str">
        <f t="shared" si="110"/>
        <v>-</v>
      </c>
      <c r="O336" s="2"/>
      <c r="P336" s="5">
        <f t="shared" si="15"/>
        <v>0</v>
      </c>
      <c r="Q336" s="178">
        <v>142.0</v>
      </c>
      <c r="R336" s="179" t="s">
        <v>323</v>
      </c>
      <c r="S336" s="173"/>
      <c r="T336" s="180">
        <v>5001136.0</v>
      </c>
      <c r="U336" s="179">
        <v>1.0</v>
      </c>
      <c r="V336" s="179">
        <v>56.0</v>
      </c>
      <c r="W336" s="181" t="s">
        <v>167</v>
      </c>
      <c r="X336" s="173"/>
      <c r="Y336" s="179" t="s">
        <v>347</v>
      </c>
      <c r="Z336" s="173"/>
      <c r="AA336" s="5" t="str">
        <f t="shared" si="6"/>
        <v>#N/A</v>
      </c>
      <c r="AC336" s="3">
        <v>320.0</v>
      </c>
      <c r="AE336" s="5" t="str">
        <f t="shared" si="16"/>
        <v>-</v>
      </c>
      <c r="AF336" s="70" t="str">
        <f t="shared" si="27"/>
        <v>-</v>
      </c>
      <c r="AG336" s="68" t="str">
        <f t="shared" si="28"/>
        <v>-</v>
      </c>
      <c r="AH336" s="5" t="str">
        <f t="shared" si="29"/>
        <v>-</v>
      </c>
      <c r="AI336" s="5" t="str">
        <f t="shared" si="30"/>
        <v>-</v>
      </c>
      <c r="AJ336" s="5" t="str">
        <f t="shared" si="31"/>
        <v>-</v>
      </c>
    </row>
    <row r="337">
      <c r="A337" s="65">
        <v>61.0</v>
      </c>
      <c r="B337" s="5">
        <f t="shared" ref="B337:B340" si="127">IFERROR(INDEX(F$17:P$595,MATCH(TRUE,EXACT(C337,J$17:J$595),0),3),0)</f>
        <v>4</v>
      </c>
      <c r="C337" s="85" t="s">
        <v>352</v>
      </c>
      <c r="D337" s="86" t="s">
        <v>353</v>
      </c>
      <c r="E337" s="5">
        <f t="shared" ref="E337:E340" si="128">INDEX(Q$16:Z$395,MATCH(TRUE,EXACT(C337,R$16:R$395),0),5)</f>
        <v>4</v>
      </c>
      <c r="F337" s="2">
        <v>321.0</v>
      </c>
      <c r="G337" s="67"/>
      <c r="H337" s="5"/>
      <c r="I337" s="9" t="str">
        <f t="shared" si="9"/>
        <v>-</v>
      </c>
      <c r="J337" s="68" t="str">
        <f t="shared" si="107"/>
        <v>-</v>
      </c>
      <c r="K337" s="5" t="str">
        <f t="shared" si="73"/>
        <v>-</v>
      </c>
      <c r="L337" s="5" t="str">
        <f t="shared" si="108"/>
        <v>-</v>
      </c>
      <c r="M337" s="5" t="str">
        <f t="shared" si="109"/>
        <v>-</v>
      </c>
      <c r="N337" s="5" t="str">
        <f t="shared" si="110"/>
        <v>-</v>
      </c>
      <c r="O337" s="2"/>
      <c r="P337" s="5">
        <f t="shared" si="15"/>
        <v>0</v>
      </c>
      <c r="Q337" s="178">
        <v>143.0</v>
      </c>
      <c r="R337" s="179" t="s">
        <v>324</v>
      </c>
      <c r="S337" s="173"/>
      <c r="T337" s="180">
        <v>5001137.0</v>
      </c>
      <c r="U337" s="179">
        <v>1.0</v>
      </c>
      <c r="V337" s="179">
        <v>56.0</v>
      </c>
      <c r="W337" s="181" t="s">
        <v>167</v>
      </c>
      <c r="X337" s="173"/>
      <c r="Y337" s="179" t="s">
        <v>347</v>
      </c>
      <c r="Z337" s="173"/>
      <c r="AA337" s="5" t="str">
        <f t="shared" si="6"/>
        <v>#N/A</v>
      </c>
      <c r="AC337" s="3">
        <v>321.0</v>
      </c>
      <c r="AE337" s="5" t="str">
        <f t="shared" si="16"/>
        <v>-</v>
      </c>
      <c r="AF337" s="70" t="str">
        <f t="shared" si="27"/>
        <v>-</v>
      </c>
      <c r="AG337" s="68" t="str">
        <f t="shared" si="28"/>
        <v>-</v>
      </c>
      <c r="AH337" s="5" t="str">
        <f t="shared" si="29"/>
        <v>-</v>
      </c>
      <c r="AI337" s="5" t="str">
        <f t="shared" si="30"/>
        <v>-</v>
      </c>
      <c r="AJ337" s="5" t="str">
        <f t="shared" si="31"/>
        <v>-</v>
      </c>
    </row>
    <row r="338">
      <c r="B338" s="5">
        <f t="shared" si="127"/>
        <v>2</v>
      </c>
      <c r="C338" s="85" t="s">
        <v>354</v>
      </c>
      <c r="D338" s="86" t="s">
        <v>355</v>
      </c>
      <c r="E338" s="5">
        <f t="shared" si="128"/>
        <v>2</v>
      </c>
      <c r="F338" s="2">
        <v>322.0</v>
      </c>
      <c r="G338" s="67"/>
      <c r="H338" s="5"/>
      <c r="I338" s="9" t="str">
        <f t="shared" si="9"/>
        <v>-</v>
      </c>
      <c r="J338" s="68" t="str">
        <f t="shared" si="107"/>
        <v>-</v>
      </c>
      <c r="K338" s="5" t="str">
        <f t="shared" si="73"/>
        <v>-</v>
      </c>
      <c r="L338" s="5" t="str">
        <f t="shared" si="108"/>
        <v>-</v>
      </c>
      <c r="M338" s="5" t="str">
        <f t="shared" si="109"/>
        <v>-</v>
      </c>
      <c r="N338" s="5" t="str">
        <f t="shared" si="110"/>
        <v>-</v>
      </c>
      <c r="O338" s="2"/>
      <c r="P338" s="5">
        <f t="shared" si="15"/>
        <v>0</v>
      </c>
      <c r="Q338" s="178">
        <v>144.0</v>
      </c>
      <c r="R338" s="179" t="s">
        <v>325</v>
      </c>
      <c r="S338" s="173"/>
      <c r="T338" s="180">
        <v>5001138.0</v>
      </c>
      <c r="U338" s="179">
        <v>1.0</v>
      </c>
      <c r="V338" s="179">
        <v>56.0</v>
      </c>
      <c r="W338" s="181" t="s">
        <v>167</v>
      </c>
      <c r="X338" s="173"/>
      <c r="Y338" s="179" t="s">
        <v>347</v>
      </c>
      <c r="Z338" s="173"/>
      <c r="AA338" s="5" t="str">
        <f t="shared" si="6"/>
        <v>#N/A</v>
      </c>
      <c r="AC338" s="3">
        <v>322.0</v>
      </c>
      <c r="AE338" s="5" t="str">
        <f t="shared" si="16"/>
        <v>-</v>
      </c>
      <c r="AF338" s="70" t="str">
        <f t="shared" si="27"/>
        <v>-</v>
      </c>
      <c r="AG338" s="68" t="str">
        <f t="shared" si="28"/>
        <v>-</v>
      </c>
      <c r="AH338" s="5" t="str">
        <f t="shared" si="29"/>
        <v>-</v>
      </c>
      <c r="AI338" s="5" t="str">
        <f t="shared" si="30"/>
        <v>-</v>
      </c>
      <c r="AJ338" s="5" t="str">
        <f t="shared" si="31"/>
        <v>-</v>
      </c>
    </row>
    <row r="339">
      <c r="B339" s="5">
        <f t="shared" si="127"/>
        <v>2</v>
      </c>
      <c r="C339" s="85" t="s">
        <v>356</v>
      </c>
      <c r="D339" s="86" t="s">
        <v>357</v>
      </c>
      <c r="E339" s="5">
        <f t="shared" si="128"/>
        <v>2</v>
      </c>
      <c r="F339" s="2">
        <v>323.0</v>
      </c>
      <c r="G339" s="67"/>
      <c r="H339" s="5"/>
      <c r="I339" s="9" t="str">
        <f t="shared" si="9"/>
        <v>-</v>
      </c>
      <c r="J339" s="68" t="str">
        <f t="shared" si="107"/>
        <v>-</v>
      </c>
      <c r="K339" s="5" t="str">
        <f t="shared" si="73"/>
        <v>-</v>
      </c>
      <c r="L339" s="5" t="str">
        <f t="shared" si="108"/>
        <v>-</v>
      </c>
      <c r="M339" s="5" t="str">
        <f t="shared" si="109"/>
        <v>-</v>
      </c>
      <c r="N339" s="5" t="str">
        <f t="shared" si="110"/>
        <v>-</v>
      </c>
      <c r="O339" s="2"/>
      <c r="P339" s="5">
        <f t="shared" si="15"/>
        <v>0</v>
      </c>
      <c r="Q339" s="178">
        <v>145.0</v>
      </c>
      <c r="R339" s="179" t="s">
        <v>326</v>
      </c>
      <c r="S339" s="173"/>
      <c r="T339" s="180">
        <v>5001139.0</v>
      </c>
      <c r="U339" s="179">
        <v>1.0</v>
      </c>
      <c r="V339" s="179">
        <v>56.0</v>
      </c>
      <c r="W339" s="181" t="s">
        <v>167</v>
      </c>
      <c r="X339" s="179"/>
      <c r="Y339" s="179" t="s">
        <v>347</v>
      </c>
      <c r="Z339" s="173"/>
      <c r="AA339" s="5" t="str">
        <f t="shared" si="6"/>
        <v>#N/A</v>
      </c>
      <c r="AC339" s="3">
        <v>323.0</v>
      </c>
      <c r="AE339" s="5" t="str">
        <f t="shared" si="16"/>
        <v>-</v>
      </c>
      <c r="AF339" s="70" t="str">
        <f t="shared" si="27"/>
        <v>-</v>
      </c>
      <c r="AG339" s="68" t="str">
        <f t="shared" si="28"/>
        <v>-</v>
      </c>
      <c r="AH339" s="5" t="str">
        <f t="shared" si="29"/>
        <v>-</v>
      </c>
      <c r="AI339" s="5" t="str">
        <f t="shared" si="30"/>
        <v>-</v>
      </c>
      <c r="AJ339" s="5" t="str">
        <f t="shared" si="31"/>
        <v>-</v>
      </c>
    </row>
    <row r="340">
      <c r="B340" s="5">
        <f t="shared" si="127"/>
        <v>2</v>
      </c>
      <c r="C340" s="85" t="s">
        <v>358</v>
      </c>
      <c r="D340" s="86" t="s">
        <v>359</v>
      </c>
      <c r="E340" s="5">
        <f t="shared" si="128"/>
        <v>2</v>
      </c>
      <c r="F340" s="2">
        <v>324.0</v>
      </c>
      <c r="G340" s="67"/>
      <c r="H340" s="5"/>
      <c r="I340" s="9" t="str">
        <f t="shared" si="9"/>
        <v>-</v>
      </c>
      <c r="J340" s="68" t="str">
        <f t="shared" si="107"/>
        <v>-</v>
      </c>
      <c r="K340" s="5" t="str">
        <f t="shared" si="73"/>
        <v>-</v>
      </c>
      <c r="L340" s="5" t="str">
        <f t="shared" si="108"/>
        <v>-</v>
      </c>
      <c r="M340" s="5" t="str">
        <f t="shared" si="109"/>
        <v>-</v>
      </c>
      <c r="N340" s="5" t="str">
        <f t="shared" si="110"/>
        <v>-</v>
      </c>
      <c r="O340" s="2"/>
      <c r="P340" s="5">
        <f t="shared" si="15"/>
        <v>0</v>
      </c>
      <c r="Q340" s="178">
        <v>146.0</v>
      </c>
      <c r="R340" s="179" t="s">
        <v>327</v>
      </c>
      <c r="S340" s="173"/>
      <c r="T340" s="180">
        <v>5001140.0</v>
      </c>
      <c r="U340" s="179">
        <v>1.0</v>
      </c>
      <c r="V340" s="179">
        <v>56.0</v>
      </c>
      <c r="W340" s="181" t="s">
        <v>167</v>
      </c>
      <c r="X340" s="173"/>
      <c r="Y340" s="179" t="s">
        <v>347</v>
      </c>
      <c r="Z340" s="173"/>
      <c r="AA340" s="5" t="str">
        <f t="shared" si="6"/>
        <v>#N/A</v>
      </c>
      <c r="AC340" s="3">
        <v>324.0</v>
      </c>
      <c r="AE340" s="5" t="str">
        <f t="shared" si="16"/>
        <v>-</v>
      </c>
      <c r="AF340" s="70" t="str">
        <f t="shared" si="27"/>
        <v>-</v>
      </c>
      <c r="AG340" s="68" t="str">
        <f t="shared" si="28"/>
        <v>-</v>
      </c>
      <c r="AH340" s="5" t="str">
        <f t="shared" si="29"/>
        <v>-</v>
      </c>
      <c r="AI340" s="5" t="str">
        <f t="shared" si="30"/>
        <v>-</v>
      </c>
      <c r="AJ340" s="5" t="str">
        <f t="shared" si="31"/>
        <v>-</v>
      </c>
    </row>
    <row r="341">
      <c r="A341" s="5"/>
      <c r="B341" s="182">
        <f>SUM(B337:B340)</f>
        <v>10</v>
      </c>
      <c r="C341" s="9"/>
      <c r="E341" s="5"/>
      <c r="F341" s="2">
        <v>325.0</v>
      </c>
      <c r="G341" s="67"/>
      <c r="H341" s="5"/>
      <c r="I341" s="9" t="str">
        <f t="shared" si="9"/>
        <v>-</v>
      </c>
      <c r="J341" s="68" t="str">
        <f t="shared" si="107"/>
        <v>-</v>
      </c>
      <c r="K341" s="5" t="str">
        <f t="shared" si="73"/>
        <v>-</v>
      </c>
      <c r="L341" s="5" t="str">
        <f t="shared" si="108"/>
        <v>-</v>
      </c>
      <c r="M341" s="5" t="str">
        <f t="shared" si="109"/>
        <v>-</v>
      </c>
      <c r="N341" s="5" t="str">
        <f t="shared" si="110"/>
        <v>-</v>
      </c>
      <c r="O341" s="2"/>
      <c r="P341" s="5">
        <f t="shared" si="15"/>
        <v>0</v>
      </c>
      <c r="Q341" s="79"/>
      <c r="R341" s="79"/>
      <c r="S341" s="78"/>
      <c r="T341" s="78"/>
      <c r="U341" s="79">
        <f>SUM(U330:U340)</f>
        <v>10</v>
      </c>
      <c r="V341" s="78"/>
      <c r="W341" s="78"/>
      <c r="X341" s="78"/>
      <c r="Y341" s="78"/>
      <c r="Z341" s="79"/>
      <c r="AA341" s="5" t="str">
        <f t="shared" si="6"/>
        <v>-</v>
      </c>
      <c r="AC341" s="3">
        <v>325.0</v>
      </c>
      <c r="AE341" s="5" t="str">
        <f t="shared" si="16"/>
        <v>-</v>
      </c>
      <c r="AF341" s="70" t="str">
        <f t="shared" si="27"/>
        <v>-</v>
      </c>
      <c r="AG341" s="68" t="str">
        <f t="shared" si="28"/>
        <v>-</v>
      </c>
      <c r="AH341" s="5" t="str">
        <f t="shared" si="29"/>
        <v>-</v>
      </c>
      <c r="AI341" s="5" t="str">
        <f t="shared" si="30"/>
        <v>-</v>
      </c>
      <c r="AJ341" s="5" t="str">
        <f t="shared" si="31"/>
        <v>-</v>
      </c>
    </row>
    <row r="342">
      <c r="A342" s="5"/>
      <c r="B342" s="5"/>
      <c r="C342" s="9"/>
      <c r="E342" s="5"/>
      <c r="F342" s="2">
        <v>326.0</v>
      </c>
      <c r="G342" s="67"/>
      <c r="H342" s="5"/>
      <c r="I342" s="9" t="str">
        <f t="shared" si="9"/>
        <v>-</v>
      </c>
      <c r="J342" s="68" t="str">
        <f t="shared" si="107"/>
        <v>-</v>
      </c>
      <c r="K342" s="5" t="str">
        <f t="shared" si="73"/>
        <v>-</v>
      </c>
      <c r="L342" s="5" t="str">
        <f t="shared" si="108"/>
        <v>-</v>
      </c>
      <c r="M342" s="5" t="str">
        <f t="shared" si="109"/>
        <v>-</v>
      </c>
      <c r="N342" s="5" t="str">
        <f t="shared" si="110"/>
        <v>-</v>
      </c>
      <c r="O342" s="2"/>
      <c r="P342" s="5">
        <f t="shared" si="15"/>
        <v>0</v>
      </c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5" t="str">
        <f t="shared" si="6"/>
        <v>-</v>
      </c>
      <c r="AC342" s="3">
        <v>326.0</v>
      </c>
      <c r="AE342" s="5" t="str">
        <f t="shared" si="16"/>
        <v>-</v>
      </c>
      <c r="AF342" s="70" t="str">
        <f t="shared" si="27"/>
        <v>-</v>
      </c>
      <c r="AG342" s="68" t="str">
        <f t="shared" si="28"/>
        <v>-</v>
      </c>
      <c r="AH342" s="5" t="str">
        <f t="shared" si="29"/>
        <v>-</v>
      </c>
      <c r="AI342" s="5" t="str">
        <f t="shared" si="30"/>
        <v>-</v>
      </c>
      <c r="AJ342" s="5" t="str">
        <f t="shared" si="31"/>
        <v>-</v>
      </c>
    </row>
    <row r="343">
      <c r="A343" s="65">
        <v>62.0</v>
      </c>
      <c r="B343" s="5">
        <f t="shared" ref="B343:B345" si="129">IFERROR(INDEX(F$17:P$595,MATCH(TRUE,EXACT(C343,J$17:J$595),0),3),0)</f>
        <v>3</v>
      </c>
      <c r="C343" s="61" t="s">
        <v>360</v>
      </c>
      <c r="D343" s="60" t="s">
        <v>361</v>
      </c>
      <c r="E343" s="5">
        <f t="shared" ref="E343:E345" si="130">INDEX(Q$16:Z$395,MATCH(TRUE,EXACT(C343,R$16:R$395),0),5)</f>
        <v>3</v>
      </c>
      <c r="F343" s="2">
        <v>327.0</v>
      </c>
      <c r="G343" s="67"/>
      <c r="H343" s="5"/>
      <c r="I343" s="9" t="str">
        <f t="shared" si="9"/>
        <v>-</v>
      </c>
      <c r="J343" s="68" t="str">
        <f t="shared" si="107"/>
        <v>-</v>
      </c>
      <c r="K343" s="5" t="str">
        <f t="shared" si="73"/>
        <v>-</v>
      </c>
      <c r="L343" s="5" t="str">
        <f t="shared" si="108"/>
        <v>-</v>
      </c>
      <c r="M343" s="5" t="str">
        <f t="shared" si="109"/>
        <v>-</v>
      </c>
      <c r="N343" s="5" t="str">
        <f t="shared" si="110"/>
        <v>-</v>
      </c>
      <c r="O343" s="2"/>
      <c r="P343" s="5">
        <f t="shared" si="15"/>
        <v>0</v>
      </c>
      <c r="Q343" s="177"/>
      <c r="R343" s="179" t="s">
        <v>328</v>
      </c>
      <c r="S343" s="173"/>
      <c r="T343" s="173"/>
      <c r="U343" s="179">
        <v>1.0</v>
      </c>
      <c r="V343" s="179">
        <v>57.0</v>
      </c>
      <c r="W343" s="181" t="s">
        <v>167</v>
      </c>
      <c r="X343" s="179" t="s">
        <v>362</v>
      </c>
      <c r="Y343" s="179" t="s">
        <v>347</v>
      </c>
      <c r="Z343" s="173"/>
      <c r="AA343" s="5" t="str">
        <f t="shared" si="6"/>
        <v>-</v>
      </c>
      <c r="AC343" s="3">
        <v>327.0</v>
      </c>
      <c r="AE343" s="5" t="str">
        <f t="shared" si="16"/>
        <v>-</v>
      </c>
      <c r="AF343" s="70" t="str">
        <f t="shared" si="27"/>
        <v>-</v>
      </c>
      <c r="AG343" s="68" t="str">
        <f t="shared" si="28"/>
        <v>-</v>
      </c>
      <c r="AH343" s="5" t="str">
        <f t="shared" si="29"/>
        <v>-</v>
      </c>
      <c r="AI343" s="5" t="str">
        <f t="shared" si="30"/>
        <v>-</v>
      </c>
      <c r="AJ343" s="5" t="str">
        <f t="shared" si="31"/>
        <v>-</v>
      </c>
    </row>
    <row r="344">
      <c r="B344" s="5">
        <f t="shared" si="129"/>
        <v>4</v>
      </c>
      <c r="C344" s="61" t="s">
        <v>363</v>
      </c>
      <c r="D344" s="60" t="s">
        <v>364</v>
      </c>
      <c r="E344" s="5">
        <f t="shared" si="130"/>
        <v>4</v>
      </c>
      <c r="F344" s="2">
        <v>328.0</v>
      </c>
      <c r="G344" s="67"/>
      <c r="H344" s="5"/>
      <c r="I344" s="9" t="str">
        <f t="shared" si="9"/>
        <v>-</v>
      </c>
      <c r="J344" s="68" t="str">
        <f t="shared" si="107"/>
        <v>-</v>
      </c>
      <c r="K344" s="5" t="str">
        <f t="shared" si="73"/>
        <v>-</v>
      </c>
      <c r="L344" s="5" t="str">
        <f t="shared" si="108"/>
        <v>-</v>
      </c>
      <c r="M344" s="5" t="str">
        <f t="shared" si="109"/>
        <v>-</v>
      </c>
      <c r="N344" s="5" t="str">
        <f t="shared" si="110"/>
        <v>-</v>
      </c>
      <c r="O344" s="2"/>
      <c r="P344" s="5">
        <f t="shared" si="15"/>
        <v>0</v>
      </c>
      <c r="Q344" s="177"/>
      <c r="R344" s="179" t="s">
        <v>329</v>
      </c>
      <c r="S344" s="173"/>
      <c r="T344" s="173"/>
      <c r="U344" s="179">
        <v>1.0</v>
      </c>
      <c r="V344" s="179">
        <v>57.0</v>
      </c>
      <c r="W344" s="181" t="s">
        <v>167</v>
      </c>
      <c r="X344" s="179" t="s">
        <v>362</v>
      </c>
      <c r="Y344" s="179" t="s">
        <v>347</v>
      </c>
      <c r="Z344" s="173"/>
      <c r="AA344" s="5" t="str">
        <f t="shared" si="6"/>
        <v>-</v>
      </c>
      <c r="AC344" s="3">
        <v>328.0</v>
      </c>
      <c r="AE344" s="5" t="str">
        <f t="shared" si="16"/>
        <v>-</v>
      </c>
      <c r="AF344" s="70" t="str">
        <f t="shared" si="27"/>
        <v>-</v>
      </c>
      <c r="AG344" s="68" t="str">
        <f t="shared" si="28"/>
        <v>-</v>
      </c>
      <c r="AH344" s="5" t="str">
        <f t="shared" si="29"/>
        <v>-</v>
      </c>
      <c r="AI344" s="5" t="str">
        <f t="shared" si="30"/>
        <v>-</v>
      </c>
      <c r="AJ344" s="5" t="str">
        <f t="shared" si="31"/>
        <v>-</v>
      </c>
    </row>
    <row r="345">
      <c r="B345" s="5">
        <f t="shared" si="129"/>
        <v>3</v>
      </c>
      <c r="C345" s="183" t="s">
        <v>365</v>
      </c>
      <c r="D345" s="184" t="s">
        <v>366</v>
      </c>
      <c r="E345" s="5">
        <f t="shared" si="130"/>
        <v>3</v>
      </c>
      <c r="F345" s="2">
        <v>329.0</v>
      </c>
      <c r="G345" s="67"/>
      <c r="H345" s="5"/>
      <c r="I345" s="9" t="str">
        <f t="shared" si="9"/>
        <v>-</v>
      </c>
      <c r="J345" s="68" t="str">
        <f t="shared" si="107"/>
        <v>-</v>
      </c>
      <c r="K345" s="5" t="str">
        <f t="shared" si="73"/>
        <v>-</v>
      </c>
      <c r="L345" s="5" t="str">
        <f t="shared" si="108"/>
        <v>-</v>
      </c>
      <c r="M345" s="5" t="str">
        <f t="shared" si="109"/>
        <v>-</v>
      </c>
      <c r="N345" s="5" t="str">
        <f t="shared" si="110"/>
        <v>-</v>
      </c>
      <c r="O345" s="2"/>
      <c r="P345" s="5">
        <f t="shared" si="15"/>
        <v>0</v>
      </c>
      <c r="Q345" s="177"/>
      <c r="R345" s="179" t="s">
        <v>330</v>
      </c>
      <c r="S345" s="173"/>
      <c r="T345" s="173"/>
      <c r="U345" s="179">
        <v>1.0</v>
      </c>
      <c r="V345" s="179">
        <v>57.0</v>
      </c>
      <c r="W345" s="181" t="s">
        <v>167</v>
      </c>
      <c r="X345" s="179" t="s">
        <v>367</v>
      </c>
      <c r="Y345" s="179" t="s">
        <v>347</v>
      </c>
      <c r="Z345" s="173"/>
      <c r="AA345" s="5" t="str">
        <f t="shared" si="6"/>
        <v>-</v>
      </c>
      <c r="AC345" s="3">
        <v>329.0</v>
      </c>
      <c r="AE345" s="5" t="str">
        <f t="shared" si="16"/>
        <v>-</v>
      </c>
      <c r="AF345" s="70" t="str">
        <f t="shared" si="27"/>
        <v>-</v>
      </c>
      <c r="AG345" s="68" t="str">
        <f t="shared" si="28"/>
        <v>-</v>
      </c>
      <c r="AH345" s="5" t="str">
        <f t="shared" si="29"/>
        <v>-</v>
      </c>
      <c r="AI345" s="5" t="str">
        <f t="shared" si="30"/>
        <v>-</v>
      </c>
      <c r="AJ345" s="5" t="str">
        <f t="shared" si="31"/>
        <v>-</v>
      </c>
    </row>
    <row r="346">
      <c r="B346" s="80">
        <f>SUM(B343:B345)</f>
        <v>10</v>
      </c>
      <c r="C346" s="175"/>
      <c r="D346" s="78"/>
      <c r="E346" s="5"/>
      <c r="F346" s="2">
        <v>330.0</v>
      </c>
      <c r="G346" s="67"/>
      <c r="H346" s="5"/>
      <c r="I346" s="9" t="str">
        <f t="shared" si="9"/>
        <v>-</v>
      </c>
      <c r="J346" s="68" t="str">
        <f t="shared" si="107"/>
        <v>-</v>
      </c>
      <c r="K346" s="5" t="str">
        <f t="shared" si="73"/>
        <v>-</v>
      </c>
      <c r="L346" s="5" t="str">
        <f t="shared" si="108"/>
        <v>-</v>
      </c>
      <c r="M346" s="5" t="str">
        <f t="shared" si="109"/>
        <v>-</v>
      </c>
      <c r="N346" s="5" t="str">
        <f t="shared" si="110"/>
        <v>-</v>
      </c>
      <c r="O346" s="2"/>
      <c r="P346" s="5">
        <f t="shared" si="15"/>
        <v>0</v>
      </c>
      <c r="Q346" s="177"/>
      <c r="R346" s="179" t="s">
        <v>331</v>
      </c>
      <c r="S346" s="173"/>
      <c r="T346" s="173"/>
      <c r="U346" s="179">
        <v>1.0</v>
      </c>
      <c r="V346" s="179">
        <v>57.0</v>
      </c>
      <c r="W346" s="181" t="s">
        <v>167</v>
      </c>
      <c r="X346" s="179" t="s">
        <v>368</v>
      </c>
      <c r="Y346" s="179" t="s">
        <v>347</v>
      </c>
      <c r="Z346" s="173"/>
      <c r="AA346" s="5" t="str">
        <f t="shared" si="6"/>
        <v>-</v>
      </c>
      <c r="AC346" s="3">
        <v>330.0</v>
      </c>
      <c r="AE346" s="5" t="str">
        <f t="shared" si="16"/>
        <v>-</v>
      </c>
      <c r="AF346" s="70" t="str">
        <f t="shared" si="27"/>
        <v>-</v>
      </c>
      <c r="AG346" s="68" t="str">
        <f t="shared" si="28"/>
        <v>-</v>
      </c>
      <c r="AH346" s="5" t="str">
        <f t="shared" si="29"/>
        <v>-</v>
      </c>
      <c r="AI346" s="5" t="str">
        <f t="shared" si="30"/>
        <v>-</v>
      </c>
      <c r="AJ346" s="5" t="str">
        <f t="shared" si="31"/>
        <v>-</v>
      </c>
    </row>
    <row r="347">
      <c r="A347" s="5"/>
      <c r="B347" s="5"/>
      <c r="C347" s="9"/>
      <c r="E347" s="5"/>
      <c r="F347" s="2">
        <v>331.0</v>
      </c>
      <c r="G347" s="67"/>
      <c r="H347" s="5"/>
      <c r="I347" s="9" t="str">
        <f t="shared" si="9"/>
        <v>-</v>
      </c>
      <c r="J347" s="68" t="str">
        <f t="shared" si="107"/>
        <v>-</v>
      </c>
      <c r="K347" s="5" t="str">
        <f t="shared" si="73"/>
        <v>-</v>
      </c>
      <c r="L347" s="5" t="str">
        <f t="shared" si="108"/>
        <v>-</v>
      </c>
      <c r="M347" s="5" t="str">
        <f t="shared" si="109"/>
        <v>-</v>
      </c>
      <c r="N347" s="5" t="str">
        <f t="shared" si="110"/>
        <v>-</v>
      </c>
      <c r="O347" s="2"/>
      <c r="P347" s="5">
        <f t="shared" si="15"/>
        <v>0</v>
      </c>
      <c r="Q347" s="177"/>
      <c r="R347" s="179"/>
      <c r="S347" s="173"/>
      <c r="T347" s="173"/>
      <c r="U347" s="179"/>
      <c r="V347" s="179"/>
      <c r="W347" s="181"/>
      <c r="X347" s="179"/>
      <c r="Y347" s="179"/>
      <c r="Z347" s="173"/>
      <c r="AA347" s="5" t="str">
        <f t="shared" si="6"/>
        <v>-</v>
      </c>
      <c r="AC347" s="3">
        <v>331.0</v>
      </c>
      <c r="AE347" s="5" t="str">
        <f t="shared" si="16"/>
        <v>-</v>
      </c>
      <c r="AF347" s="70" t="str">
        <f t="shared" si="27"/>
        <v>-</v>
      </c>
      <c r="AG347" s="68" t="str">
        <f t="shared" si="28"/>
        <v>-</v>
      </c>
      <c r="AH347" s="5" t="str">
        <f t="shared" si="29"/>
        <v>-</v>
      </c>
      <c r="AI347" s="5" t="str">
        <f t="shared" si="30"/>
        <v>-</v>
      </c>
      <c r="AJ347" s="5" t="str">
        <f t="shared" si="31"/>
        <v>-</v>
      </c>
    </row>
    <row r="348">
      <c r="A348" s="65">
        <v>63.0</v>
      </c>
      <c r="B348" s="5">
        <f t="shared" ref="B348:B352" si="131">IFERROR(INDEX(F$17:P$595,MATCH(TRUE,EXACT(C348,J$17:J$595),0),3),0)</f>
        <v>1</v>
      </c>
      <c r="C348" s="61" t="s">
        <v>369</v>
      </c>
      <c r="D348" s="60" t="s">
        <v>370</v>
      </c>
      <c r="E348" s="5">
        <f t="shared" ref="E348:E352" si="132">INDEX(Q$16:Z$395,MATCH(TRUE,EXACT(C348,R$16:R$395),0),5)</f>
        <v>1</v>
      </c>
      <c r="F348" s="2">
        <v>332.0</v>
      </c>
      <c r="G348" s="185"/>
      <c r="H348" s="3"/>
      <c r="I348" s="9" t="str">
        <f t="shared" si="9"/>
        <v>-</v>
      </c>
      <c r="J348" s="68" t="str">
        <f t="shared" si="107"/>
        <v>-</v>
      </c>
      <c r="K348" s="5" t="str">
        <f t="shared" si="73"/>
        <v>-</v>
      </c>
      <c r="L348" s="5" t="str">
        <f t="shared" si="108"/>
        <v>-</v>
      </c>
      <c r="M348" s="5" t="str">
        <f t="shared" si="109"/>
        <v>-</v>
      </c>
      <c r="N348" s="5" t="str">
        <f t="shared" si="110"/>
        <v>-</v>
      </c>
      <c r="O348" s="2"/>
      <c r="P348" s="5">
        <f t="shared" si="15"/>
        <v>0</v>
      </c>
      <c r="Q348" s="178">
        <v>135.0</v>
      </c>
      <c r="R348" s="179" t="s">
        <v>332</v>
      </c>
      <c r="S348" s="173"/>
      <c r="T348" s="180">
        <v>5001129.0</v>
      </c>
      <c r="U348" s="179">
        <v>1.0</v>
      </c>
      <c r="V348" s="179">
        <v>57.0</v>
      </c>
      <c r="W348" s="181" t="s">
        <v>167</v>
      </c>
      <c r="X348" s="173"/>
      <c r="Y348" s="179" t="s">
        <v>347</v>
      </c>
      <c r="Z348" s="173"/>
      <c r="AA348" s="5" t="str">
        <f t="shared" si="6"/>
        <v>#N/A</v>
      </c>
      <c r="AC348" s="3">
        <v>332.0</v>
      </c>
      <c r="AE348" s="5" t="str">
        <f t="shared" si="16"/>
        <v>-</v>
      </c>
      <c r="AF348" s="70" t="str">
        <f t="shared" si="27"/>
        <v>-</v>
      </c>
      <c r="AG348" s="68" t="str">
        <f t="shared" si="28"/>
        <v>-</v>
      </c>
      <c r="AH348" s="5" t="str">
        <f t="shared" si="29"/>
        <v>-</v>
      </c>
      <c r="AI348" s="5" t="str">
        <f t="shared" si="30"/>
        <v>-</v>
      </c>
      <c r="AJ348" s="5" t="str">
        <f t="shared" si="31"/>
        <v>-</v>
      </c>
    </row>
    <row r="349">
      <c r="B349" s="5">
        <f t="shared" si="131"/>
        <v>0</v>
      </c>
      <c r="C349" s="61" t="s">
        <v>371</v>
      </c>
      <c r="D349" s="60" t="s">
        <v>372</v>
      </c>
      <c r="E349" s="5">
        <f t="shared" si="132"/>
        <v>2</v>
      </c>
      <c r="F349" s="2">
        <v>333.0</v>
      </c>
      <c r="G349" s="67"/>
      <c r="H349" s="5"/>
      <c r="I349" s="9" t="str">
        <f t="shared" si="9"/>
        <v>-</v>
      </c>
      <c r="J349" s="68" t="str">
        <f t="shared" si="107"/>
        <v>-</v>
      </c>
      <c r="K349" s="5" t="str">
        <f t="shared" si="73"/>
        <v>-</v>
      </c>
      <c r="L349" s="5" t="str">
        <f t="shared" si="108"/>
        <v>-</v>
      </c>
      <c r="M349" s="5" t="str">
        <f t="shared" si="109"/>
        <v>-</v>
      </c>
      <c r="N349" s="5" t="str">
        <f t="shared" si="110"/>
        <v>-</v>
      </c>
      <c r="O349" s="2"/>
      <c r="P349" s="5">
        <f t="shared" si="15"/>
        <v>0</v>
      </c>
      <c r="Q349" s="178">
        <v>136.0</v>
      </c>
      <c r="R349" s="179" t="s">
        <v>333</v>
      </c>
      <c r="S349" s="173"/>
      <c r="T349" s="180">
        <v>5001130.0</v>
      </c>
      <c r="U349" s="179">
        <v>1.0</v>
      </c>
      <c r="V349" s="179">
        <v>57.0</v>
      </c>
      <c r="W349" s="181" t="s">
        <v>167</v>
      </c>
      <c r="X349" s="173"/>
      <c r="Y349" s="179" t="s">
        <v>347</v>
      </c>
      <c r="Z349" s="173"/>
      <c r="AA349" s="5" t="str">
        <f t="shared" si="6"/>
        <v>#N/A</v>
      </c>
      <c r="AC349" s="3">
        <v>333.0</v>
      </c>
      <c r="AE349" s="5" t="str">
        <f t="shared" si="16"/>
        <v>-</v>
      </c>
      <c r="AF349" s="70" t="str">
        <f t="shared" si="27"/>
        <v>-</v>
      </c>
      <c r="AG349" s="68" t="str">
        <f t="shared" si="28"/>
        <v>-</v>
      </c>
      <c r="AH349" s="5" t="str">
        <f t="shared" si="29"/>
        <v>-</v>
      </c>
      <c r="AI349" s="5" t="str">
        <f t="shared" si="30"/>
        <v>-</v>
      </c>
      <c r="AJ349" s="5" t="str">
        <f t="shared" si="31"/>
        <v>-</v>
      </c>
    </row>
    <row r="350">
      <c r="B350" s="5">
        <f t="shared" si="131"/>
        <v>4</v>
      </c>
      <c r="C350" s="61" t="s">
        <v>373</v>
      </c>
      <c r="D350" s="60" t="s">
        <v>374</v>
      </c>
      <c r="E350" s="5">
        <f t="shared" si="132"/>
        <v>3</v>
      </c>
      <c r="F350" s="2">
        <v>334.0</v>
      </c>
      <c r="G350" s="67">
        <v>5001130.0</v>
      </c>
      <c r="H350" s="5"/>
      <c r="I350" s="9" t="str">
        <f t="shared" si="9"/>
        <v>ABSEN VALID</v>
      </c>
      <c r="J350" s="68" t="str">
        <f t="shared" si="107"/>
        <v>Vania Benita, S. A</v>
      </c>
      <c r="K350" s="5" t="str">
        <f t="shared" si="73"/>
        <v/>
      </c>
      <c r="L350" s="5" t="str">
        <f t="shared" si="108"/>
        <v>Ungu</v>
      </c>
      <c r="M350" s="5">
        <f t="shared" si="109"/>
        <v>57</v>
      </c>
      <c r="N350" s="5">
        <f t="shared" si="110"/>
        <v>1</v>
      </c>
      <c r="O350" s="2"/>
      <c r="P350" s="5">
        <f t="shared" si="15"/>
        <v>1</v>
      </c>
      <c r="Q350" s="178">
        <v>121.0</v>
      </c>
      <c r="R350" s="179" t="s">
        <v>334</v>
      </c>
      <c r="S350" s="173"/>
      <c r="T350" s="173"/>
      <c r="U350" s="179">
        <v>1.0</v>
      </c>
      <c r="V350" s="179">
        <v>57.0</v>
      </c>
      <c r="W350" s="181" t="s">
        <v>167</v>
      </c>
      <c r="X350" s="179" t="s">
        <v>375</v>
      </c>
      <c r="Y350" s="179" t="s">
        <v>347</v>
      </c>
      <c r="Z350" s="173"/>
      <c r="AA350" s="5" t="str">
        <f t="shared" si="6"/>
        <v>-</v>
      </c>
      <c r="AC350" s="3">
        <v>334.0</v>
      </c>
      <c r="AE350" s="5" t="str">
        <f t="shared" si="16"/>
        <v>-</v>
      </c>
      <c r="AF350" s="70" t="str">
        <f t="shared" si="27"/>
        <v>-</v>
      </c>
      <c r="AG350" s="68" t="str">
        <f t="shared" si="28"/>
        <v>-</v>
      </c>
      <c r="AH350" s="5" t="str">
        <f t="shared" si="29"/>
        <v>-</v>
      </c>
      <c r="AI350" s="5" t="str">
        <f t="shared" si="30"/>
        <v>-</v>
      </c>
      <c r="AJ350" s="5" t="str">
        <f t="shared" si="31"/>
        <v>-</v>
      </c>
    </row>
    <row r="351">
      <c r="B351" s="5">
        <f t="shared" si="131"/>
        <v>2</v>
      </c>
      <c r="C351" s="85" t="s">
        <v>376</v>
      </c>
      <c r="D351" s="60" t="s">
        <v>377</v>
      </c>
      <c r="E351" s="5">
        <f t="shared" si="132"/>
        <v>2</v>
      </c>
      <c r="F351" s="2">
        <v>335.0</v>
      </c>
      <c r="G351" s="67"/>
      <c r="H351" s="5"/>
      <c r="I351" s="9" t="str">
        <f t="shared" si="9"/>
        <v>-</v>
      </c>
      <c r="J351" s="68" t="str">
        <f t="shared" si="107"/>
        <v>-</v>
      </c>
      <c r="K351" s="5" t="str">
        <f t="shared" si="73"/>
        <v>-</v>
      </c>
      <c r="L351" s="5" t="str">
        <f t="shared" si="108"/>
        <v>-</v>
      </c>
      <c r="M351" s="5" t="str">
        <f t="shared" si="109"/>
        <v>-</v>
      </c>
      <c r="N351" s="5" t="str">
        <f t="shared" si="110"/>
        <v>-</v>
      </c>
      <c r="O351" s="2"/>
      <c r="P351" s="5">
        <f t="shared" si="15"/>
        <v>0</v>
      </c>
      <c r="Q351" s="178">
        <v>141.0</v>
      </c>
      <c r="R351" s="179" t="s">
        <v>335</v>
      </c>
      <c r="S351" s="173"/>
      <c r="T351" s="180">
        <v>5001135.0</v>
      </c>
      <c r="U351" s="179">
        <v>2.0</v>
      </c>
      <c r="V351" s="179">
        <v>57.0</v>
      </c>
      <c r="W351" s="181" t="s">
        <v>167</v>
      </c>
      <c r="X351" s="173"/>
      <c r="Y351" s="179" t="s">
        <v>347</v>
      </c>
      <c r="Z351" s="173"/>
      <c r="AA351" s="5" t="str">
        <f t="shared" si="6"/>
        <v>#N/A</v>
      </c>
      <c r="AC351" s="3">
        <v>335.0</v>
      </c>
      <c r="AE351" s="5" t="str">
        <f t="shared" si="16"/>
        <v>-</v>
      </c>
      <c r="AF351" s="70" t="str">
        <f t="shared" si="27"/>
        <v>-</v>
      </c>
      <c r="AG351" s="68" t="str">
        <f t="shared" si="28"/>
        <v>-</v>
      </c>
      <c r="AH351" s="5" t="str">
        <f t="shared" si="29"/>
        <v>-</v>
      </c>
      <c r="AI351" s="5" t="str">
        <f t="shared" si="30"/>
        <v>-</v>
      </c>
      <c r="AJ351" s="5" t="str">
        <f t="shared" si="31"/>
        <v>-</v>
      </c>
    </row>
    <row r="352">
      <c r="B352" s="5">
        <f t="shared" si="131"/>
        <v>2</v>
      </c>
      <c r="C352" s="61" t="s">
        <v>378</v>
      </c>
      <c r="D352" s="60" t="s">
        <v>339</v>
      </c>
      <c r="E352" s="5">
        <f t="shared" si="132"/>
        <v>2</v>
      </c>
      <c r="F352" s="2">
        <v>336.0</v>
      </c>
      <c r="G352" s="67"/>
      <c r="H352" s="5"/>
      <c r="I352" s="9" t="str">
        <f t="shared" si="9"/>
        <v>-</v>
      </c>
      <c r="J352" s="68" t="str">
        <f t="shared" si="107"/>
        <v>-</v>
      </c>
      <c r="K352" s="5" t="str">
        <f t="shared" si="73"/>
        <v>-</v>
      </c>
      <c r="L352" s="5" t="str">
        <f t="shared" si="108"/>
        <v>-</v>
      </c>
      <c r="M352" s="5" t="str">
        <f t="shared" si="109"/>
        <v>-</v>
      </c>
      <c r="N352" s="5" t="str">
        <f t="shared" si="110"/>
        <v>-</v>
      </c>
      <c r="O352" s="2"/>
      <c r="P352" s="5">
        <f t="shared" si="15"/>
        <v>0</v>
      </c>
      <c r="Q352" s="78"/>
      <c r="R352" s="78"/>
      <c r="S352" s="78"/>
      <c r="T352" s="78"/>
      <c r="U352" s="121">
        <v>10.0</v>
      </c>
      <c r="V352" s="78"/>
      <c r="W352" s="78"/>
      <c r="X352" s="78"/>
      <c r="Y352" s="78"/>
      <c r="Z352" s="78"/>
      <c r="AA352" s="5" t="str">
        <f t="shared" si="6"/>
        <v>-</v>
      </c>
      <c r="AC352" s="3">
        <v>336.0</v>
      </c>
      <c r="AE352" s="5" t="str">
        <f t="shared" si="16"/>
        <v>-</v>
      </c>
      <c r="AF352" s="70" t="str">
        <f t="shared" si="27"/>
        <v>-</v>
      </c>
      <c r="AG352" s="68" t="str">
        <f t="shared" si="28"/>
        <v>-</v>
      </c>
      <c r="AH352" s="5" t="str">
        <f t="shared" si="29"/>
        <v>-</v>
      </c>
      <c r="AI352" s="5" t="str">
        <f t="shared" si="30"/>
        <v>-</v>
      </c>
      <c r="AJ352" s="5" t="str">
        <f t="shared" si="31"/>
        <v>-</v>
      </c>
    </row>
    <row r="353">
      <c r="A353" s="5"/>
      <c r="B353" s="80">
        <f>SUM(B348:B352)</f>
        <v>9</v>
      </c>
      <c r="C353" s="9"/>
      <c r="E353" s="5"/>
      <c r="F353" s="2">
        <v>337.0</v>
      </c>
      <c r="G353" s="67"/>
      <c r="H353" s="5"/>
      <c r="I353" s="9" t="str">
        <f t="shared" si="9"/>
        <v>-</v>
      </c>
      <c r="J353" s="68" t="str">
        <f t="shared" si="107"/>
        <v>-</v>
      </c>
      <c r="K353" s="5" t="str">
        <f t="shared" si="73"/>
        <v>-</v>
      </c>
      <c r="L353" s="5" t="str">
        <f t="shared" si="108"/>
        <v>-</v>
      </c>
      <c r="M353" s="5" t="str">
        <f t="shared" si="109"/>
        <v>-</v>
      </c>
      <c r="N353" s="5" t="str">
        <f t="shared" si="110"/>
        <v>-</v>
      </c>
      <c r="O353" s="2"/>
      <c r="P353" s="5">
        <f t="shared" si="15"/>
        <v>0</v>
      </c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5" t="str">
        <f t="shared" si="6"/>
        <v>-</v>
      </c>
      <c r="AC353" s="3">
        <v>337.0</v>
      </c>
      <c r="AE353" s="5" t="str">
        <f t="shared" si="16"/>
        <v>-</v>
      </c>
      <c r="AF353" s="70" t="str">
        <f t="shared" si="27"/>
        <v>-</v>
      </c>
      <c r="AG353" s="68" t="str">
        <f t="shared" si="28"/>
        <v>-</v>
      </c>
      <c r="AH353" s="5" t="str">
        <f t="shared" si="29"/>
        <v>-</v>
      </c>
      <c r="AI353" s="5" t="str">
        <f t="shared" si="30"/>
        <v>-</v>
      </c>
      <c r="AJ353" s="5" t="str">
        <f t="shared" si="31"/>
        <v>-</v>
      </c>
    </row>
    <row r="354">
      <c r="A354" s="5"/>
      <c r="B354" s="5"/>
      <c r="C354" s="9"/>
      <c r="E354" s="5"/>
      <c r="F354" s="2">
        <v>338.0</v>
      </c>
      <c r="G354" s="67"/>
      <c r="H354" s="5"/>
      <c r="I354" s="9" t="str">
        <f t="shared" si="9"/>
        <v>-</v>
      </c>
      <c r="J354" s="68" t="str">
        <f t="shared" si="107"/>
        <v>-</v>
      </c>
      <c r="K354" s="5" t="str">
        <f t="shared" si="73"/>
        <v>-</v>
      </c>
      <c r="L354" s="5" t="str">
        <f t="shared" si="108"/>
        <v>-</v>
      </c>
      <c r="M354" s="5" t="str">
        <f t="shared" si="109"/>
        <v>-</v>
      </c>
      <c r="N354" s="5" t="str">
        <f t="shared" si="110"/>
        <v>-</v>
      </c>
      <c r="O354" s="2"/>
      <c r="P354" s="5">
        <f t="shared" si="15"/>
        <v>0</v>
      </c>
      <c r="Q354" s="186">
        <v>118.0</v>
      </c>
      <c r="R354" s="187" t="s">
        <v>379</v>
      </c>
      <c r="S354" s="62"/>
      <c r="T354" s="188">
        <v>5001112.0</v>
      </c>
      <c r="U354" s="187">
        <v>1.0</v>
      </c>
      <c r="V354" s="62"/>
      <c r="W354" s="187" t="s">
        <v>380</v>
      </c>
      <c r="X354" s="62"/>
      <c r="Y354" s="187" t="s">
        <v>168</v>
      </c>
      <c r="Z354" s="62"/>
      <c r="AA354" s="5" t="str">
        <f t="shared" si="6"/>
        <v>P VALID</v>
      </c>
      <c r="AC354" s="3">
        <v>338.0</v>
      </c>
      <c r="AE354" s="5" t="str">
        <f t="shared" si="16"/>
        <v>-</v>
      </c>
      <c r="AF354" s="70" t="str">
        <f t="shared" si="27"/>
        <v>-</v>
      </c>
      <c r="AG354" s="68" t="str">
        <f t="shared" si="28"/>
        <v>-</v>
      </c>
      <c r="AH354" s="5" t="str">
        <f t="shared" si="29"/>
        <v>-</v>
      </c>
      <c r="AI354" s="5" t="str">
        <f t="shared" si="30"/>
        <v>-</v>
      </c>
      <c r="AJ354" s="5" t="str">
        <f t="shared" si="31"/>
        <v>-</v>
      </c>
    </row>
    <row r="355">
      <c r="A355" s="5"/>
      <c r="C355" s="9"/>
      <c r="E355" s="5"/>
      <c r="F355" s="2">
        <v>339.0</v>
      </c>
      <c r="G355" s="67"/>
      <c r="H355" s="5"/>
      <c r="I355" s="9" t="str">
        <f t="shared" si="9"/>
        <v>-</v>
      </c>
      <c r="J355" s="68" t="str">
        <f t="shared" si="107"/>
        <v>-</v>
      </c>
      <c r="K355" s="5" t="str">
        <f t="shared" si="73"/>
        <v>-</v>
      </c>
      <c r="L355" s="5" t="str">
        <f t="shared" si="108"/>
        <v>-</v>
      </c>
      <c r="M355" s="5" t="str">
        <f t="shared" si="109"/>
        <v>-</v>
      </c>
      <c r="N355" s="5" t="str">
        <f t="shared" si="110"/>
        <v>-</v>
      </c>
      <c r="O355" s="2"/>
      <c r="P355" s="5">
        <f t="shared" si="15"/>
        <v>0</v>
      </c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5" t="str">
        <f t="shared" si="6"/>
        <v>-</v>
      </c>
      <c r="AC355" s="3">
        <v>339.0</v>
      </c>
      <c r="AE355" s="5" t="str">
        <f t="shared" si="16"/>
        <v>-</v>
      </c>
      <c r="AF355" s="70" t="str">
        <f t="shared" si="27"/>
        <v>-</v>
      </c>
      <c r="AG355" s="68" t="str">
        <f t="shared" si="28"/>
        <v>-</v>
      </c>
      <c r="AH355" s="5" t="str">
        <f t="shared" si="29"/>
        <v>-</v>
      </c>
      <c r="AI355" s="5" t="str">
        <f t="shared" si="30"/>
        <v>-</v>
      </c>
      <c r="AJ355" s="5" t="str">
        <f t="shared" si="31"/>
        <v>-</v>
      </c>
    </row>
    <row r="356">
      <c r="A356" s="5"/>
      <c r="B356" s="5">
        <f>COUNTIF(B17:B353,0)</f>
        <v>19</v>
      </c>
      <c r="C356" s="9"/>
      <c r="E356" s="5"/>
      <c r="F356" s="2">
        <v>340.0</v>
      </c>
      <c r="G356" s="67"/>
      <c r="H356" s="5"/>
      <c r="I356" s="9" t="str">
        <f t="shared" si="9"/>
        <v>-</v>
      </c>
      <c r="J356" s="68" t="str">
        <f t="shared" si="107"/>
        <v>-</v>
      </c>
      <c r="K356" s="5" t="str">
        <f t="shared" si="73"/>
        <v>-</v>
      </c>
      <c r="L356" s="5" t="str">
        <f t="shared" si="108"/>
        <v>-</v>
      </c>
      <c r="M356" s="5" t="str">
        <f t="shared" si="109"/>
        <v>-</v>
      </c>
      <c r="N356" s="5" t="str">
        <f t="shared" si="110"/>
        <v>-</v>
      </c>
      <c r="O356" s="2"/>
      <c r="P356" s="5">
        <f t="shared" si="15"/>
        <v>0</v>
      </c>
      <c r="Q356" s="140">
        <v>174.0</v>
      </c>
      <c r="R356" s="141" t="s">
        <v>336</v>
      </c>
      <c r="S356" s="132"/>
      <c r="T356" s="141">
        <v>6001174.0</v>
      </c>
      <c r="U356" s="141">
        <v>2.0</v>
      </c>
      <c r="V356" s="141">
        <v>58.0</v>
      </c>
      <c r="W356" s="142" t="s">
        <v>199</v>
      </c>
      <c r="X356" s="132"/>
      <c r="Y356" s="141" t="s">
        <v>200</v>
      </c>
      <c r="Z356" s="132"/>
      <c r="AA356" s="5" t="str">
        <f t="shared" si="6"/>
        <v>#N/A</v>
      </c>
      <c r="AC356" s="3">
        <v>340.0</v>
      </c>
      <c r="AE356" s="5" t="str">
        <f t="shared" si="16"/>
        <v>-</v>
      </c>
      <c r="AF356" s="70" t="str">
        <f t="shared" si="27"/>
        <v>-</v>
      </c>
      <c r="AG356" s="68" t="str">
        <f t="shared" si="28"/>
        <v>-</v>
      </c>
      <c r="AH356" s="5" t="str">
        <f t="shared" si="29"/>
        <v>-</v>
      </c>
      <c r="AI356" s="5" t="str">
        <f t="shared" si="30"/>
        <v>-</v>
      </c>
      <c r="AJ356" s="5" t="str">
        <f t="shared" si="31"/>
        <v>-</v>
      </c>
    </row>
    <row r="357">
      <c r="A357" s="5"/>
      <c r="B357" s="5"/>
      <c r="C357" s="9"/>
      <c r="E357" s="5"/>
      <c r="F357" s="2">
        <v>341.0</v>
      </c>
      <c r="G357" s="67"/>
      <c r="H357" s="5"/>
      <c r="I357" s="9" t="str">
        <f t="shared" si="9"/>
        <v>-</v>
      </c>
      <c r="J357" s="68" t="str">
        <f t="shared" si="107"/>
        <v>-</v>
      </c>
      <c r="K357" s="5" t="str">
        <f t="shared" si="73"/>
        <v>-</v>
      </c>
      <c r="L357" s="5" t="str">
        <f t="shared" si="108"/>
        <v>-</v>
      </c>
      <c r="M357" s="5" t="str">
        <f t="shared" si="109"/>
        <v>-</v>
      </c>
      <c r="N357" s="5" t="str">
        <f t="shared" si="110"/>
        <v>-</v>
      </c>
      <c r="O357" s="2"/>
      <c r="P357" s="5">
        <f t="shared" si="15"/>
        <v>0</v>
      </c>
      <c r="Q357" s="140">
        <v>175.0</v>
      </c>
      <c r="R357" s="141" t="s">
        <v>337</v>
      </c>
      <c r="S357" s="132"/>
      <c r="T357" s="141">
        <v>6001175.0</v>
      </c>
      <c r="U357" s="141">
        <v>2.0</v>
      </c>
      <c r="V357" s="141">
        <v>58.0</v>
      </c>
      <c r="W357" s="142" t="s">
        <v>199</v>
      </c>
      <c r="X357" s="132"/>
      <c r="Y357" s="141" t="s">
        <v>200</v>
      </c>
      <c r="Z357" s="132"/>
      <c r="AA357" s="5" t="str">
        <f t="shared" si="6"/>
        <v>#N/A</v>
      </c>
      <c r="AC357" s="3">
        <v>341.0</v>
      </c>
      <c r="AE357" s="5" t="str">
        <f t="shared" si="16"/>
        <v>-</v>
      </c>
      <c r="AF357" s="70" t="str">
        <f t="shared" si="27"/>
        <v>-</v>
      </c>
      <c r="AG357" s="68" t="str">
        <f t="shared" si="28"/>
        <v>-</v>
      </c>
      <c r="AH357" s="5" t="str">
        <f t="shared" si="29"/>
        <v>-</v>
      </c>
      <c r="AI357" s="5" t="str">
        <f t="shared" si="30"/>
        <v>-</v>
      </c>
      <c r="AJ357" s="5" t="str">
        <f t="shared" si="31"/>
        <v>-</v>
      </c>
    </row>
    <row r="358">
      <c r="A358" s="5"/>
      <c r="B358" s="5"/>
      <c r="C358" s="9"/>
      <c r="D358" s="5"/>
      <c r="E358" s="5"/>
      <c r="F358" s="2">
        <v>342.0</v>
      </c>
      <c r="G358" s="67"/>
      <c r="H358" s="5"/>
      <c r="I358" s="9" t="str">
        <f t="shared" si="9"/>
        <v>-</v>
      </c>
      <c r="J358" s="68" t="str">
        <f t="shared" si="107"/>
        <v>-</v>
      </c>
      <c r="K358" s="5" t="str">
        <f t="shared" si="73"/>
        <v>-</v>
      </c>
      <c r="L358" s="5" t="str">
        <f t="shared" si="108"/>
        <v>-</v>
      </c>
      <c r="M358" s="5" t="str">
        <f t="shared" si="109"/>
        <v>-</v>
      </c>
      <c r="N358" s="5" t="str">
        <f t="shared" si="110"/>
        <v>-</v>
      </c>
      <c r="O358" s="2"/>
      <c r="P358" s="5">
        <f t="shared" si="15"/>
        <v>0</v>
      </c>
      <c r="Q358" s="140">
        <v>176.0</v>
      </c>
      <c r="R358" s="141" t="s">
        <v>338</v>
      </c>
      <c r="S358" s="132"/>
      <c r="T358" s="141">
        <v>6001176.0</v>
      </c>
      <c r="U358" s="141">
        <v>5.0</v>
      </c>
      <c r="V358" s="141">
        <v>58.0</v>
      </c>
      <c r="W358" s="142" t="s">
        <v>199</v>
      </c>
      <c r="X358" s="132"/>
      <c r="Y358" s="141" t="s">
        <v>200</v>
      </c>
      <c r="Z358" s="132"/>
      <c r="AA358" s="5" t="str">
        <f t="shared" si="6"/>
        <v>#N/A</v>
      </c>
      <c r="AC358" s="3">
        <v>342.0</v>
      </c>
      <c r="AE358" s="5" t="str">
        <f t="shared" si="16"/>
        <v>-</v>
      </c>
      <c r="AF358" s="70" t="str">
        <f t="shared" si="27"/>
        <v>-</v>
      </c>
      <c r="AG358" s="68" t="str">
        <f t="shared" si="28"/>
        <v>-</v>
      </c>
      <c r="AH358" s="5" t="str">
        <f t="shared" si="29"/>
        <v>-</v>
      </c>
      <c r="AI358" s="5" t="str">
        <f t="shared" si="30"/>
        <v>-</v>
      </c>
      <c r="AJ358" s="5" t="str">
        <f t="shared" si="31"/>
        <v>-</v>
      </c>
    </row>
    <row r="359">
      <c r="A359" s="5"/>
      <c r="B359" s="5"/>
      <c r="C359" s="9"/>
      <c r="D359" s="5"/>
      <c r="E359" s="5"/>
      <c r="F359" s="2">
        <v>343.0</v>
      </c>
      <c r="G359" s="67"/>
      <c r="H359" s="5"/>
      <c r="I359" s="9" t="str">
        <f t="shared" si="9"/>
        <v>-</v>
      </c>
      <c r="J359" s="68" t="str">
        <f t="shared" si="107"/>
        <v>-</v>
      </c>
      <c r="K359" s="5" t="str">
        <f t="shared" si="73"/>
        <v>-</v>
      </c>
      <c r="L359" s="5" t="str">
        <f t="shared" si="108"/>
        <v>-</v>
      </c>
      <c r="M359" s="5" t="str">
        <f t="shared" si="109"/>
        <v>-</v>
      </c>
      <c r="N359" s="5" t="str">
        <f t="shared" si="110"/>
        <v>-</v>
      </c>
      <c r="O359" s="2"/>
      <c r="P359" s="5">
        <f t="shared" si="15"/>
        <v>0</v>
      </c>
      <c r="Q359" s="140">
        <v>177.0</v>
      </c>
      <c r="R359" s="141" t="s">
        <v>339</v>
      </c>
      <c r="S359" s="132"/>
      <c r="T359" s="141">
        <v>6001177.0</v>
      </c>
      <c r="U359" s="141">
        <v>1.0</v>
      </c>
      <c r="V359" s="141">
        <v>58.0</v>
      </c>
      <c r="W359" s="142" t="s">
        <v>199</v>
      </c>
      <c r="X359" s="132"/>
      <c r="Y359" s="141" t="s">
        <v>200</v>
      </c>
      <c r="Z359" s="132"/>
      <c r="AA359" s="5" t="str">
        <f t="shared" si="6"/>
        <v>#N/A</v>
      </c>
      <c r="AC359" s="3">
        <v>343.0</v>
      </c>
      <c r="AE359" s="5" t="str">
        <f t="shared" si="16"/>
        <v>-</v>
      </c>
      <c r="AF359" s="70" t="str">
        <f t="shared" si="27"/>
        <v>-</v>
      </c>
      <c r="AG359" s="68" t="str">
        <f t="shared" si="28"/>
        <v>-</v>
      </c>
      <c r="AH359" s="5" t="str">
        <f t="shared" si="29"/>
        <v>-</v>
      </c>
      <c r="AI359" s="5" t="str">
        <f t="shared" si="30"/>
        <v>-</v>
      </c>
      <c r="AJ359" s="5" t="str">
        <f t="shared" si="31"/>
        <v>-</v>
      </c>
    </row>
    <row r="360">
      <c r="A360" s="5"/>
      <c r="B360" s="5"/>
      <c r="C360" s="9"/>
      <c r="D360" s="5"/>
      <c r="E360" s="5"/>
      <c r="F360" s="2">
        <v>344.0</v>
      </c>
      <c r="G360" s="67"/>
      <c r="H360" s="5"/>
      <c r="I360" s="9" t="str">
        <f t="shared" si="9"/>
        <v>-</v>
      </c>
      <c r="J360" s="68" t="str">
        <f t="shared" si="107"/>
        <v>-</v>
      </c>
      <c r="K360" s="5" t="str">
        <f t="shared" si="73"/>
        <v>-</v>
      </c>
      <c r="L360" s="5" t="str">
        <f t="shared" si="108"/>
        <v>-</v>
      </c>
      <c r="M360" s="5" t="str">
        <f t="shared" si="109"/>
        <v>-</v>
      </c>
      <c r="N360" s="5" t="str">
        <f t="shared" si="110"/>
        <v>-</v>
      </c>
      <c r="O360" s="2"/>
      <c r="P360" s="5">
        <f t="shared" si="15"/>
        <v>0</v>
      </c>
      <c r="Q360" s="79"/>
      <c r="R360" s="79"/>
      <c r="S360" s="78"/>
      <c r="T360" s="78"/>
      <c r="U360" s="79">
        <f>SUM(U356:U359)</f>
        <v>10</v>
      </c>
      <c r="V360" s="78"/>
      <c r="W360" s="78"/>
      <c r="X360" s="78"/>
      <c r="Y360" s="78"/>
      <c r="Z360" s="79"/>
      <c r="AA360" s="5" t="str">
        <f t="shared" si="6"/>
        <v>-</v>
      </c>
      <c r="AC360" s="3">
        <v>344.0</v>
      </c>
      <c r="AE360" s="5" t="str">
        <f t="shared" si="16"/>
        <v>-</v>
      </c>
      <c r="AF360" s="70" t="str">
        <f t="shared" si="27"/>
        <v>-</v>
      </c>
      <c r="AG360" s="68" t="str">
        <f t="shared" si="28"/>
        <v>-</v>
      </c>
      <c r="AH360" s="5" t="str">
        <f t="shared" si="29"/>
        <v>-</v>
      </c>
      <c r="AI360" s="5" t="str">
        <f t="shared" si="30"/>
        <v>-</v>
      </c>
      <c r="AJ360" s="5" t="str">
        <f t="shared" si="31"/>
        <v>-</v>
      </c>
    </row>
    <row r="361">
      <c r="A361" s="5"/>
      <c r="B361" s="5"/>
      <c r="C361" s="9"/>
      <c r="D361" s="5"/>
      <c r="E361" s="5"/>
      <c r="F361" s="2">
        <v>345.0</v>
      </c>
      <c r="G361" s="67"/>
      <c r="H361" s="5"/>
      <c r="I361" s="9" t="str">
        <f t="shared" si="9"/>
        <v>-</v>
      </c>
      <c r="J361" s="68" t="str">
        <f t="shared" si="107"/>
        <v>-</v>
      </c>
      <c r="K361" s="5" t="str">
        <f t="shared" si="73"/>
        <v>-</v>
      </c>
      <c r="L361" s="5" t="str">
        <f t="shared" si="108"/>
        <v>-</v>
      </c>
      <c r="M361" s="5" t="str">
        <f t="shared" si="109"/>
        <v>-</v>
      </c>
      <c r="N361" s="5" t="str">
        <f t="shared" si="110"/>
        <v>-</v>
      </c>
      <c r="O361" s="2"/>
      <c r="P361" s="5">
        <f t="shared" si="15"/>
        <v>0</v>
      </c>
      <c r="Q361" s="79"/>
      <c r="R361" s="79"/>
      <c r="S361" s="78"/>
      <c r="T361" s="78"/>
      <c r="U361" s="79"/>
      <c r="V361" s="78"/>
      <c r="W361" s="78"/>
      <c r="X361" s="78"/>
      <c r="Y361" s="78"/>
      <c r="Z361" s="79"/>
      <c r="AA361" s="5" t="str">
        <f t="shared" si="6"/>
        <v>-</v>
      </c>
      <c r="AC361" s="3">
        <v>345.0</v>
      </c>
      <c r="AE361" s="5" t="str">
        <f t="shared" si="16"/>
        <v>-</v>
      </c>
      <c r="AF361" s="70" t="str">
        <f t="shared" si="27"/>
        <v>-</v>
      </c>
      <c r="AG361" s="68" t="str">
        <f t="shared" si="28"/>
        <v>-</v>
      </c>
      <c r="AH361" s="5" t="str">
        <f t="shared" si="29"/>
        <v>-</v>
      </c>
      <c r="AI361" s="5" t="str">
        <f t="shared" si="30"/>
        <v>-</v>
      </c>
      <c r="AJ361" s="5" t="str">
        <f t="shared" si="31"/>
        <v>-</v>
      </c>
    </row>
    <row r="362">
      <c r="A362" s="5"/>
      <c r="B362" s="5"/>
      <c r="C362" s="9"/>
      <c r="D362" s="5"/>
      <c r="E362" s="5"/>
      <c r="F362" s="2">
        <v>346.0</v>
      </c>
      <c r="G362" s="67"/>
      <c r="H362" s="5"/>
      <c r="I362" s="9" t="str">
        <f t="shared" si="9"/>
        <v>-</v>
      </c>
      <c r="J362" s="68" t="str">
        <f t="shared" si="107"/>
        <v>-</v>
      </c>
      <c r="K362" s="5" t="str">
        <f t="shared" si="73"/>
        <v>-</v>
      </c>
      <c r="L362" s="5" t="str">
        <f t="shared" si="108"/>
        <v>-</v>
      </c>
      <c r="M362" s="5" t="str">
        <f t="shared" si="109"/>
        <v>-</v>
      </c>
      <c r="N362" s="5" t="str">
        <f t="shared" si="110"/>
        <v>-</v>
      </c>
      <c r="O362" s="2"/>
      <c r="P362" s="5">
        <f t="shared" si="15"/>
        <v>0</v>
      </c>
      <c r="Q362" s="83"/>
      <c r="R362" s="83"/>
      <c r="S362" s="82"/>
      <c r="T362" s="82"/>
      <c r="U362" s="83"/>
      <c r="V362" s="82"/>
      <c r="W362" s="82"/>
      <c r="X362" s="82"/>
      <c r="Y362" s="82"/>
      <c r="Z362" s="83"/>
      <c r="AA362" s="5" t="str">
        <f t="shared" si="6"/>
        <v>-</v>
      </c>
      <c r="AC362" s="3">
        <v>346.0</v>
      </c>
      <c r="AE362" s="5" t="str">
        <f t="shared" si="16"/>
        <v>-</v>
      </c>
      <c r="AF362" s="70" t="str">
        <f t="shared" si="27"/>
        <v>-</v>
      </c>
      <c r="AG362" s="68" t="str">
        <f t="shared" si="28"/>
        <v>-</v>
      </c>
      <c r="AH362" s="5" t="str">
        <f t="shared" si="29"/>
        <v>-</v>
      </c>
      <c r="AI362" s="5" t="str">
        <f t="shared" si="30"/>
        <v>-</v>
      </c>
      <c r="AJ362" s="5" t="str">
        <f t="shared" si="31"/>
        <v>-</v>
      </c>
    </row>
    <row r="363">
      <c r="A363" s="5"/>
      <c r="B363" s="5"/>
      <c r="C363" s="9"/>
      <c r="D363" s="5"/>
      <c r="E363" s="5"/>
      <c r="F363" s="2">
        <v>347.0</v>
      </c>
      <c r="G363" s="67"/>
      <c r="H363" s="5"/>
      <c r="I363" s="9" t="str">
        <f t="shared" si="9"/>
        <v>-</v>
      </c>
      <c r="J363" s="68" t="str">
        <f t="shared" si="107"/>
        <v>-</v>
      </c>
      <c r="K363" s="5" t="str">
        <f t="shared" si="73"/>
        <v>-</v>
      </c>
      <c r="L363" s="5" t="str">
        <f t="shared" si="108"/>
        <v>-</v>
      </c>
      <c r="M363" s="5" t="str">
        <f t="shared" si="109"/>
        <v>-</v>
      </c>
      <c r="N363" s="5" t="str">
        <f t="shared" si="110"/>
        <v>-</v>
      </c>
      <c r="O363" s="2"/>
      <c r="P363" s="5">
        <f t="shared" si="15"/>
        <v>0</v>
      </c>
      <c r="Q363" s="163">
        <v>91.0</v>
      </c>
      <c r="R363" s="164" t="s">
        <v>340</v>
      </c>
      <c r="S363" s="154"/>
      <c r="T363" s="164">
        <v>9001091.0</v>
      </c>
      <c r="U363" s="164">
        <v>2.0</v>
      </c>
      <c r="V363" s="164">
        <v>59.0</v>
      </c>
      <c r="W363" s="165" t="s">
        <v>266</v>
      </c>
      <c r="X363" s="154"/>
      <c r="Y363" s="164" t="s">
        <v>267</v>
      </c>
      <c r="Z363" s="154"/>
      <c r="AA363" s="5" t="str">
        <f t="shared" si="6"/>
        <v>P VALID</v>
      </c>
      <c r="AC363" s="3">
        <v>347.0</v>
      </c>
      <c r="AE363" s="5" t="str">
        <f t="shared" si="16"/>
        <v>-</v>
      </c>
      <c r="AF363" s="70" t="str">
        <f t="shared" si="27"/>
        <v>-</v>
      </c>
      <c r="AG363" s="68" t="str">
        <f t="shared" si="28"/>
        <v>-</v>
      </c>
      <c r="AH363" s="5" t="str">
        <f t="shared" si="29"/>
        <v>-</v>
      </c>
      <c r="AI363" s="5" t="str">
        <f t="shared" si="30"/>
        <v>-</v>
      </c>
      <c r="AJ363" s="5" t="str">
        <f t="shared" si="31"/>
        <v>-</v>
      </c>
    </row>
    <row r="364">
      <c r="A364" s="5"/>
      <c r="B364" s="5"/>
      <c r="C364" s="9"/>
      <c r="D364" s="5"/>
      <c r="E364" s="5"/>
      <c r="F364" s="2">
        <v>348.0</v>
      </c>
      <c r="G364" s="67"/>
      <c r="H364" s="5"/>
      <c r="I364" s="9" t="str">
        <f t="shared" si="9"/>
        <v>-</v>
      </c>
      <c r="J364" s="68" t="str">
        <f t="shared" si="107"/>
        <v>-</v>
      </c>
      <c r="K364" s="5" t="str">
        <f t="shared" si="73"/>
        <v>-</v>
      </c>
      <c r="L364" s="5" t="str">
        <f t="shared" si="108"/>
        <v>-</v>
      </c>
      <c r="M364" s="5" t="str">
        <f t="shared" si="109"/>
        <v>-</v>
      </c>
      <c r="N364" s="5" t="str">
        <f t="shared" si="110"/>
        <v>-</v>
      </c>
      <c r="O364" s="2"/>
      <c r="P364" s="5">
        <f t="shared" si="15"/>
        <v>0</v>
      </c>
      <c r="Q364" s="163">
        <v>92.0</v>
      </c>
      <c r="R364" s="164" t="s">
        <v>341</v>
      </c>
      <c r="S364" s="154"/>
      <c r="T364" s="164">
        <v>9001092.0</v>
      </c>
      <c r="U364" s="164">
        <v>2.0</v>
      </c>
      <c r="V364" s="164">
        <v>59.0</v>
      </c>
      <c r="W364" s="165" t="s">
        <v>266</v>
      </c>
      <c r="X364" s="154"/>
      <c r="Y364" s="164" t="s">
        <v>267</v>
      </c>
      <c r="Z364" s="154"/>
      <c r="AA364" s="5">
        <f t="shared" si="6"/>
        <v>1</v>
      </c>
      <c r="AC364" s="3">
        <v>348.0</v>
      </c>
      <c r="AE364" s="5" t="str">
        <f t="shared" si="16"/>
        <v>-</v>
      </c>
      <c r="AF364" s="70" t="str">
        <f t="shared" si="27"/>
        <v>-</v>
      </c>
      <c r="AG364" s="68" t="str">
        <f t="shared" si="28"/>
        <v>-</v>
      </c>
      <c r="AH364" s="5" t="str">
        <f t="shared" si="29"/>
        <v>-</v>
      </c>
      <c r="AI364" s="5" t="str">
        <f t="shared" si="30"/>
        <v>-</v>
      </c>
      <c r="AJ364" s="5" t="str">
        <f t="shared" si="31"/>
        <v>-</v>
      </c>
    </row>
    <row r="365">
      <c r="A365" s="5"/>
      <c r="B365" s="5"/>
      <c r="C365" s="9"/>
      <c r="D365" s="5"/>
      <c r="E365" s="5"/>
      <c r="F365" s="2">
        <v>349.0</v>
      </c>
      <c r="G365" s="105"/>
      <c r="H365" s="5"/>
      <c r="I365" s="9" t="str">
        <f t="shared" si="9"/>
        <v>-</v>
      </c>
      <c r="J365" s="68" t="str">
        <f t="shared" si="107"/>
        <v>-</v>
      </c>
      <c r="K365" s="5" t="str">
        <f t="shared" si="73"/>
        <v>-</v>
      </c>
      <c r="L365" s="5" t="str">
        <f t="shared" si="108"/>
        <v>-</v>
      </c>
      <c r="M365" s="5" t="str">
        <f t="shared" si="109"/>
        <v>-</v>
      </c>
      <c r="N365" s="5" t="str">
        <f t="shared" si="110"/>
        <v>-</v>
      </c>
      <c r="O365" s="2"/>
      <c r="P365" s="5">
        <f t="shared" si="15"/>
        <v>0</v>
      </c>
      <c r="Q365" s="163">
        <v>93.0</v>
      </c>
      <c r="R365" s="164" t="s">
        <v>342</v>
      </c>
      <c r="S365" s="154"/>
      <c r="T365" s="164">
        <v>9001093.0</v>
      </c>
      <c r="U365" s="164">
        <v>2.0</v>
      </c>
      <c r="V365" s="164">
        <v>59.0</v>
      </c>
      <c r="W365" s="165" t="s">
        <v>266</v>
      </c>
      <c r="X365" s="154"/>
      <c r="Y365" s="164" t="s">
        <v>267</v>
      </c>
      <c r="Z365" s="154"/>
      <c r="AA365" s="5" t="str">
        <f t="shared" si="6"/>
        <v>#N/A</v>
      </c>
      <c r="AC365" s="3">
        <v>349.0</v>
      </c>
      <c r="AE365" s="5" t="str">
        <f t="shared" si="16"/>
        <v>-</v>
      </c>
      <c r="AF365" s="70" t="str">
        <f t="shared" si="27"/>
        <v>-</v>
      </c>
      <c r="AG365" s="68" t="str">
        <f t="shared" si="28"/>
        <v>-</v>
      </c>
      <c r="AH365" s="5" t="str">
        <f t="shared" si="29"/>
        <v>-</v>
      </c>
      <c r="AI365" s="5" t="str">
        <f t="shared" si="30"/>
        <v>-</v>
      </c>
      <c r="AJ365" s="5" t="str">
        <f t="shared" si="31"/>
        <v>-</v>
      </c>
    </row>
    <row r="366">
      <c r="A366" s="5"/>
      <c r="B366" s="5"/>
      <c r="C366" s="9"/>
      <c r="D366" s="5"/>
      <c r="E366" s="5"/>
      <c r="F366" s="2">
        <v>350.0</v>
      </c>
      <c r="G366" s="67"/>
      <c r="H366" s="5"/>
      <c r="I366" s="9" t="str">
        <f t="shared" si="9"/>
        <v>-</v>
      </c>
      <c r="J366" s="68" t="str">
        <f t="shared" si="107"/>
        <v>-</v>
      </c>
      <c r="K366" s="5" t="str">
        <f t="shared" si="73"/>
        <v>-</v>
      </c>
      <c r="L366" s="5" t="str">
        <f t="shared" si="108"/>
        <v>-</v>
      </c>
      <c r="M366" s="5" t="str">
        <f t="shared" si="109"/>
        <v>-</v>
      </c>
      <c r="N366" s="5" t="str">
        <f t="shared" si="110"/>
        <v>-</v>
      </c>
      <c r="O366" s="2"/>
      <c r="P366" s="5">
        <f t="shared" si="15"/>
        <v>0</v>
      </c>
      <c r="Q366" s="163">
        <v>94.0</v>
      </c>
      <c r="R366" s="164" t="s">
        <v>343</v>
      </c>
      <c r="S366" s="154"/>
      <c r="T366" s="164">
        <v>9001094.0</v>
      </c>
      <c r="U366" s="164">
        <v>2.0</v>
      </c>
      <c r="V366" s="164">
        <v>59.0</v>
      </c>
      <c r="W366" s="165" t="s">
        <v>266</v>
      </c>
      <c r="X366" s="154"/>
      <c r="Y366" s="164" t="s">
        <v>267</v>
      </c>
      <c r="Z366" s="154"/>
      <c r="AA366" s="5" t="str">
        <f t="shared" si="6"/>
        <v>#N/A</v>
      </c>
      <c r="AC366" s="3">
        <v>350.0</v>
      </c>
      <c r="AE366" s="5" t="str">
        <f t="shared" si="16"/>
        <v>-</v>
      </c>
      <c r="AF366" s="70" t="str">
        <f t="shared" si="27"/>
        <v>-</v>
      </c>
      <c r="AG366" s="68" t="str">
        <f t="shared" si="28"/>
        <v>-</v>
      </c>
      <c r="AH366" s="5" t="str">
        <f t="shared" si="29"/>
        <v>-</v>
      </c>
      <c r="AI366" s="5" t="str">
        <f t="shared" si="30"/>
        <v>-</v>
      </c>
      <c r="AJ366" s="5" t="str">
        <f t="shared" si="31"/>
        <v>-</v>
      </c>
    </row>
    <row r="367">
      <c r="A367" s="5"/>
      <c r="B367" s="5"/>
      <c r="C367" s="9"/>
      <c r="D367" s="5"/>
      <c r="E367" s="5"/>
      <c r="F367" s="2">
        <v>351.0</v>
      </c>
      <c r="G367" s="67">
        <v>1001024.0</v>
      </c>
      <c r="H367" s="3">
        <v>4.0</v>
      </c>
      <c r="I367" s="9" t="str">
        <f t="shared" si="9"/>
        <v>ABSEN VALID</v>
      </c>
      <c r="J367" s="68" t="str">
        <f t="shared" si="107"/>
        <v>王忠敬 夫人三姐合家</v>
      </c>
      <c r="K367" s="5" t="str">
        <f t="shared" si="73"/>
        <v>Li Ing</v>
      </c>
      <c r="L367" s="5" t="str">
        <f t="shared" si="108"/>
        <v>Kuning</v>
      </c>
      <c r="M367" s="5">
        <f t="shared" si="109"/>
        <v>63</v>
      </c>
      <c r="N367" s="5">
        <f t="shared" si="110"/>
        <v>3</v>
      </c>
      <c r="O367" s="2">
        <v>1.1111258E7</v>
      </c>
      <c r="P367" s="5">
        <f t="shared" si="15"/>
        <v>-1</v>
      </c>
      <c r="Q367" s="163">
        <v>95.0</v>
      </c>
      <c r="R367" s="164" t="s">
        <v>344</v>
      </c>
      <c r="S367" s="154"/>
      <c r="T367" s="164">
        <v>9001095.0</v>
      </c>
      <c r="U367" s="164">
        <v>2.0</v>
      </c>
      <c r="V367" s="164">
        <v>59.0</v>
      </c>
      <c r="W367" s="165" t="s">
        <v>266</v>
      </c>
      <c r="X367" s="154"/>
      <c r="Y367" s="164" t="s">
        <v>267</v>
      </c>
      <c r="Z367" s="154"/>
      <c r="AA367" s="5" t="str">
        <f t="shared" si="6"/>
        <v>#N/A</v>
      </c>
      <c r="AC367" s="3">
        <v>351.0</v>
      </c>
      <c r="AE367" s="5" t="str">
        <f t="shared" si="16"/>
        <v>-</v>
      </c>
      <c r="AF367" s="70" t="str">
        <f t="shared" si="27"/>
        <v>-</v>
      </c>
      <c r="AG367" s="68" t="str">
        <f t="shared" si="28"/>
        <v>-</v>
      </c>
      <c r="AH367" s="5" t="str">
        <f t="shared" si="29"/>
        <v>-</v>
      </c>
      <c r="AI367" s="5" t="str">
        <f t="shared" si="30"/>
        <v>-</v>
      </c>
      <c r="AJ367" s="5" t="str">
        <f t="shared" si="31"/>
        <v>-</v>
      </c>
    </row>
    <row r="368">
      <c r="A368" s="5"/>
      <c r="B368" s="5"/>
      <c r="C368" s="9"/>
      <c r="D368" s="5"/>
      <c r="E368" s="5"/>
      <c r="F368" s="2"/>
      <c r="G368" s="67">
        <v>2001088.0</v>
      </c>
      <c r="H368" s="3">
        <v>2.0</v>
      </c>
      <c r="I368" s="9" t="str">
        <f t="shared" si="9"/>
        <v>ABSEN VALID</v>
      </c>
      <c r="J368" s="68" t="str">
        <f t="shared" si="107"/>
        <v>Mr. Park Jae Dong</v>
      </c>
      <c r="K368" s="5" t="str">
        <f t="shared" si="73"/>
        <v/>
      </c>
      <c r="L368" s="5" t="str">
        <f t="shared" si="108"/>
        <v>Coklat</v>
      </c>
      <c r="M368" s="5">
        <f t="shared" si="109"/>
        <v>17</v>
      </c>
      <c r="N368" s="5">
        <f t="shared" si="110"/>
        <v>2</v>
      </c>
      <c r="O368" s="2">
        <v>1.1111014E7</v>
      </c>
      <c r="P368" s="5">
        <f t="shared" si="15"/>
        <v>0</v>
      </c>
      <c r="Q368" s="79"/>
      <c r="R368" s="79"/>
      <c r="S368" s="78"/>
      <c r="T368" s="78"/>
      <c r="U368" s="79">
        <f>SUM(U363:U367)</f>
        <v>10</v>
      </c>
      <c r="V368" s="78"/>
      <c r="W368" s="78"/>
      <c r="X368" s="78"/>
      <c r="Y368" s="78"/>
      <c r="Z368" s="79"/>
      <c r="AA368" s="5" t="str">
        <f t="shared" si="6"/>
        <v>-</v>
      </c>
      <c r="AC368" s="3">
        <v>352.0</v>
      </c>
      <c r="AE368" s="5" t="str">
        <f t="shared" si="16"/>
        <v>-</v>
      </c>
      <c r="AF368" s="70" t="str">
        <f t="shared" si="27"/>
        <v>-</v>
      </c>
      <c r="AG368" s="68" t="str">
        <f t="shared" si="28"/>
        <v>-</v>
      </c>
      <c r="AH368" s="5" t="str">
        <f t="shared" si="29"/>
        <v>-</v>
      </c>
      <c r="AI368" s="5" t="str">
        <f t="shared" si="30"/>
        <v>-</v>
      </c>
      <c r="AJ368" s="5" t="str">
        <f t="shared" si="31"/>
        <v>-</v>
      </c>
    </row>
    <row r="369">
      <c r="A369" s="5"/>
      <c r="B369" s="5"/>
      <c r="C369" s="9"/>
      <c r="D369" s="5"/>
      <c r="E369" s="5"/>
      <c r="F369" s="2">
        <v>353.0</v>
      </c>
      <c r="G369" s="67">
        <v>1001026.0</v>
      </c>
      <c r="H369" s="3">
        <v>2.0</v>
      </c>
      <c r="I369" s="9" t="str">
        <f t="shared" si="9"/>
        <v>ABSEN VALID</v>
      </c>
      <c r="J369" s="68" t="str">
        <f t="shared" si="107"/>
        <v>Budi Setianto Bandung</v>
      </c>
      <c r="K369" s="5" t="str">
        <f t="shared" si="73"/>
        <v>Ani</v>
      </c>
      <c r="L369" s="5" t="str">
        <f t="shared" si="108"/>
        <v>Kuning</v>
      </c>
      <c r="M369" s="5">
        <f t="shared" si="109"/>
        <v>63</v>
      </c>
      <c r="N369" s="5">
        <f t="shared" si="110"/>
        <v>2</v>
      </c>
      <c r="O369" s="2">
        <v>1.1111058E7</v>
      </c>
      <c r="P369" s="5">
        <f t="shared" si="15"/>
        <v>0</v>
      </c>
      <c r="Q369" s="79"/>
      <c r="R369" s="79"/>
      <c r="S369" s="78"/>
      <c r="T369" s="78"/>
      <c r="U369" s="79"/>
      <c r="V369" s="78"/>
      <c r="W369" s="78"/>
      <c r="X369" s="78"/>
      <c r="Y369" s="78"/>
      <c r="Z369" s="79"/>
      <c r="AA369" s="5" t="str">
        <f t="shared" si="6"/>
        <v>-</v>
      </c>
      <c r="AC369" s="3">
        <v>353.0</v>
      </c>
      <c r="AE369" s="5" t="str">
        <f t="shared" si="16"/>
        <v>-</v>
      </c>
      <c r="AF369" s="70" t="str">
        <f t="shared" si="27"/>
        <v>-</v>
      </c>
      <c r="AG369" s="68" t="str">
        <f t="shared" si="28"/>
        <v>-</v>
      </c>
      <c r="AH369" s="5" t="str">
        <f t="shared" si="29"/>
        <v>-</v>
      </c>
      <c r="AI369" s="5" t="str">
        <f t="shared" si="30"/>
        <v>-</v>
      </c>
      <c r="AJ369" s="5" t="str">
        <f t="shared" si="31"/>
        <v>-</v>
      </c>
    </row>
    <row r="370">
      <c r="A370" s="5"/>
      <c r="B370" s="5"/>
      <c r="C370" s="9"/>
      <c r="D370" s="5"/>
      <c r="E370" s="5"/>
      <c r="F370" s="2">
        <v>354.0</v>
      </c>
      <c r="G370" s="67">
        <v>5001156.0</v>
      </c>
      <c r="H370" s="3">
        <v>2.0</v>
      </c>
      <c r="I370" s="9" t="str">
        <f t="shared" si="9"/>
        <v>ABSEN VALID</v>
      </c>
      <c r="J370" s="68" t="str">
        <f t="shared" si="107"/>
        <v>Mr. &amp; Mrs. Tony Wijaya</v>
      </c>
      <c r="K370" s="5" t="str">
        <f t="shared" si="73"/>
        <v/>
      </c>
      <c r="L370" s="5" t="str">
        <f t="shared" si="108"/>
        <v>Hijau Muda</v>
      </c>
      <c r="M370" s="5">
        <f t="shared" si="109"/>
        <v>20</v>
      </c>
      <c r="N370" s="5">
        <f t="shared" si="110"/>
        <v>2</v>
      </c>
      <c r="O370" s="2">
        <v>1.1111054E7</v>
      </c>
      <c r="P370" s="5">
        <f t="shared" si="15"/>
        <v>0</v>
      </c>
      <c r="Q370" s="83"/>
      <c r="R370" s="83"/>
      <c r="S370" s="82"/>
      <c r="T370" s="82"/>
      <c r="U370" s="83"/>
      <c r="V370" s="82"/>
      <c r="W370" s="82"/>
      <c r="X370" s="82"/>
      <c r="Y370" s="82"/>
      <c r="Z370" s="83"/>
      <c r="AA370" s="5" t="str">
        <f t="shared" si="6"/>
        <v>-</v>
      </c>
      <c r="AC370" s="3">
        <v>354.0</v>
      </c>
      <c r="AE370" s="5" t="str">
        <f t="shared" si="16"/>
        <v>-</v>
      </c>
      <c r="AF370" s="70" t="str">
        <f t="shared" si="27"/>
        <v>-</v>
      </c>
      <c r="AG370" s="68" t="str">
        <f t="shared" si="28"/>
        <v>-</v>
      </c>
      <c r="AH370" s="5" t="str">
        <f t="shared" si="29"/>
        <v>-</v>
      </c>
      <c r="AI370" s="5" t="str">
        <f t="shared" si="30"/>
        <v>-</v>
      </c>
      <c r="AJ370" s="5" t="str">
        <f t="shared" si="31"/>
        <v>-</v>
      </c>
    </row>
    <row r="371">
      <c r="A371" s="5"/>
      <c r="B371" s="5"/>
      <c r="C371" s="9"/>
      <c r="D371" s="5"/>
      <c r="E371" s="5"/>
      <c r="F371" s="2">
        <v>355.0</v>
      </c>
      <c r="G371" s="67">
        <v>5001110.0</v>
      </c>
      <c r="H371" s="3">
        <v>2.0</v>
      </c>
      <c r="I371" s="9" t="str">
        <f t="shared" si="9"/>
        <v>ABSEN VALID</v>
      </c>
      <c r="J371" s="68" t="str">
        <f t="shared" si="107"/>
        <v>Mr. &amp; Mrs. Kam Ke Tin</v>
      </c>
      <c r="K371" s="5" t="str">
        <f t="shared" si="73"/>
        <v/>
      </c>
      <c r="L371" s="5" t="str">
        <f t="shared" si="108"/>
        <v>Biru Muda</v>
      </c>
      <c r="M371" s="5">
        <f t="shared" si="109"/>
        <v>21</v>
      </c>
      <c r="N371" s="5">
        <f t="shared" si="110"/>
        <v>2</v>
      </c>
      <c r="O371" s="2">
        <v>1.1111049E7</v>
      </c>
      <c r="P371" s="5">
        <f t="shared" si="15"/>
        <v>0</v>
      </c>
      <c r="Q371" s="58">
        <v>21.0</v>
      </c>
      <c r="R371" s="60" t="s">
        <v>345</v>
      </c>
      <c r="S371" s="60" t="s">
        <v>346</v>
      </c>
      <c r="T371" s="60">
        <v>1001021.0</v>
      </c>
      <c r="U371" s="60">
        <v>2.0</v>
      </c>
      <c r="V371" s="60">
        <v>60.0</v>
      </c>
      <c r="W371" s="61" t="s">
        <v>35</v>
      </c>
      <c r="X371" s="62"/>
      <c r="Y371" s="60" t="s">
        <v>36</v>
      </c>
      <c r="Z371" s="62"/>
      <c r="AA371" s="5" t="str">
        <f t="shared" si="6"/>
        <v>#N/A</v>
      </c>
      <c r="AC371" s="3">
        <v>355.0</v>
      </c>
      <c r="AE371" s="5" t="str">
        <f t="shared" si="16"/>
        <v>-</v>
      </c>
      <c r="AF371" s="70" t="str">
        <f t="shared" si="27"/>
        <v>-</v>
      </c>
      <c r="AG371" s="68" t="str">
        <f t="shared" si="28"/>
        <v>-</v>
      </c>
      <c r="AH371" s="5" t="str">
        <f t="shared" si="29"/>
        <v>-</v>
      </c>
      <c r="AI371" s="5" t="str">
        <f t="shared" si="30"/>
        <v>-</v>
      </c>
      <c r="AJ371" s="5" t="str">
        <f t="shared" si="31"/>
        <v>-</v>
      </c>
    </row>
    <row r="372">
      <c r="A372" s="5"/>
      <c r="B372" s="5"/>
      <c r="C372" s="9"/>
      <c r="D372" s="5"/>
      <c r="E372" s="5"/>
      <c r="F372" s="2">
        <v>356.0</v>
      </c>
      <c r="G372" s="67">
        <v>8001225.0</v>
      </c>
      <c r="H372" s="3">
        <v>3.0</v>
      </c>
      <c r="I372" s="9" t="str">
        <f t="shared" si="9"/>
        <v>ABSEN VALID</v>
      </c>
      <c r="J372" s="68" t="str">
        <f t="shared" si="107"/>
        <v>Luke Hang Dewanto / Aseng</v>
      </c>
      <c r="K372" s="5" t="str">
        <f t="shared" si="73"/>
        <v/>
      </c>
      <c r="L372" s="5" t="str">
        <f t="shared" si="108"/>
        <v>Merah</v>
      </c>
      <c r="M372" s="5">
        <f t="shared" si="109"/>
        <v>52</v>
      </c>
      <c r="N372" s="5">
        <f t="shared" si="110"/>
        <v>3</v>
      </c>
      <c r="O372" s="2">
        <v>1.1111051E7</v>
      </c>
      <c r="P372" s="5">
        <f t="shared" si="15"/>
        <v>0</v>
      </c>
      <c r="Q372" s="58">
        <v>22.0</v>
      </c>
      <c r="R372" s="60" t="s">
        <v>348</v>
      </c>
      <c r="S372" s="60" t="s">
        <v>349</v>
      </c>
      <c r="T372" s="60">
        <v>1001022.0</v>
      </c>
      <c r="U372" s="60">
        <v>2.0</v>
      </c>
      <c r="V372" s="60">
        <v>60.0</v>
      </c>
      <c r="W372" s="61" t="s">
        <v>35</v>
      </c>
      <c r="X372" s="62"/>
      <c r="Y372" s="60" t="s">
        <v>36</v>
      </c>
      <c r="Z372" s="62"/>
      <c r="AA372" s="5" t="str">
        <f t="shared" si="6"/>
        <v>#N/A</v>
      </c>
      <c r="AC372" s="3">
        <v>356.0</v>
      </c>
      <c r="AE372" s="5" t="str">
        <f t="shared" si="16"/>
        <v>-</v>
      </c>
      <c r="AF372" s="70" t="str">
        <f t="shared" si="27"/>
        <v>-</v>
      </c>
      <c r="AG372" s="68" t="str">
        <f t="shared" si="28"/>
        <v>-</v>
      </c>
      <c r="AH372" s="5" t="str">
        <f t="shared" si="29"/>
        <v>-</v>
      </c>
      <c r="AI372" s="5" t="str">
        <f t="shared" si="30"/>
        <v>-</v>
      </c>
      <c r="AJ372" s="5" t="str">
        <f t="shared" si="31"/>
        <v>-</v>
      </c>
    </row>
    <row r="373">
      <c r="A373" s="5"/>
      <c r="B373" s="5"/>
      <c r="C373" s="9"/>
      <c r="D373" s="5"/>
      <c r="E373" s="5"/>
      <c r="F373" s="2">
        <v>357.0</v>
      </c>
      <c r="G373" s="67">
        <v>5001150.0</v>
      </c>
      <c r="H373" s="3">
        <v>2.0</v>
      </c>
      <c r="I373" s="9" t="str">
        <f t="shared" si="9"/>
        <v>ABSEN VALID</v>
      </c>
      <c r="J373" s="68" t="str">
        <f t="shared" si="107"/>
        <v>Mr. &amp; Mrs. Rony Hermawan Gani</v>
      </c>
      <c r="K373" s="5" t="str">
        <f t="shared" si="73"/>
        <v/>
      </c>
      <c r="L373" s="5" t="str">
        <f t="shared" si="108"/>
        <v>Hijau Muda</v>
      </c>
      <c r="M373" s="5">
        <f t="shared" si="109"/>
        <v>19</v>
      </c>
      <c r="N373" s="5">
        <f t="shared" si="110"/>
        <v>2</v>
      </c>
      <c r="O373" s="2">
        <v>1.111105E7</v>
      </c>
      <c r="P373" s="5">
        <f t="shared" si="15"/>
        <v>0</v>
      </c>
      <c r="Q373" s="58">
        <v>65.0</v>
      </c>
      <c r="R373" s="75" t="s">
        <v>350</v>
      </c>
      <c r="S373" s="76" t="s">
        <v>351</v>
      </c>
      <c r="T373" s="60">
        <v>1001065.0</v>
      </c>
      <c r="U373" s="76">
        <v>2.0</v>
      </c>
      <c r="V373" s="76">
        <v>60.0</v>
      </c>
      <c r="W373" s="61" t="s">
        <v>35</v>
      </c>
      <c r="X373" s="62"/>
      <c r="Y373" s="60" t="s">
        <v>36</v>
      </c>
      <c r="Z373" s="62"/>
      <c r="AA373" s="5" t="str">
        <f t="shared" si="6"/>
        <v>#N/A</v>
      </c>
      <c r="AC373" s="3">
        <v>357.0</v>
      </c>
      <c r="AE373" s="5" t="str">
        <f t="shared" si="16"/>
        <v>-</v>
      </c>
      <c r="AF373" s="70" t="str">
        <f t="shared" si="27"/>
        <v>-</v>
      </c>
      <c r="AG373" s="68" t="str">
        <f t="shared" si="28"/>
        <v>-</v>
      </c>
      <c r="AH373" s="5" t="str">
        <f t="shared" si="29"/>
        <v>-</v>
      </c>
      <c r="AI373" s="5" t="str">
        <f t="shared" si="30"/>
        <v>-</v>
      </c>
      <c r="AJ373" s="5" t="str">
        <f t="shared" si="31"/>
        <v>-</v>
      </c>
    </row>
    <row r="374">
      <c r="A374" s="5"/>
      <c r="B374" s="5"/>
      <c r="C374" s="9"/>
      <c r="D374" s="5"/>
      <c r="E374" s="5"/>
      <c r="F374" s="2">
        <v>358.0</v>
      </c>
      <c r="G374" s="67">
        <v>5001144.0</v>
      </c>
      <c r="H374" s="3">
        <v>1.0</v>
      </c>
      <c r="I374" s="9" t="str">
        <f t="shared" si="9"/>
        <v>ABSEN VALID</v>
      </c>
      <c r="J374" s="68" t="str">
        <f t="shared" si="107"/>
        <v>Mr. &amp; Mrs. Heru Yoko</v>
      </c>
      <c r="K374" s="5" t="str">
        <f t="shared" si="73"/>
        <v/>
      </c>
      <c r="L374" s="5" t="str">
        <f t="shared" si="108"/>
        <v>Hijau Muda</v>
      </c>
      <c r="M374" s="5">
        <f t="shared" si="109"/>
        <v>22</v>
      </c>
      <c r="N374" s="5">
        <f t="shared" si="110"/>
        <v>2</v>
      </c>
      <c r="O374" s="2">
        <v>1.1111047E7</v>
      </c>
      <c r="P374" s="5">
        <f t="shared" si="15"/>
        <v>1</v>
      </c>
      <c r="Q374" s="79"/>
      <c r="R374" s="79"/>
      <c r="S374" s="78"/>
      <c r="T374" s="78"/>
      <c r="U374" s="79">
        <f>SUM(U371:U373)</f>
        <v>6</v>
      </c>
      <c r="V374" s="78"/>
      <c r="W374" s="78"/>
      <c r="X374" s="78"/>
      <c r="Y374" s="78"/>
      <c r="Z374" s="78"/>
      <c r="AA374" s="5" t="str">
        <f t="shared" si="6"/>
        <v>-</v>
      </c>
      <c r="AC374" s="3">
        <v>358.0</v>
      </c>
      <c r="AE374" s="5" t="str">
        <f t="shared" si="16"/>
        <v>-</v>
      </c>
      <c r="AF374" s="70" t="str">
        <f t="shared" si="27"/>
        <v>-</v>
      </c>
      <c r="AG374" s="68" t="str">
        <f t="shared" si="28"/>
        <v>-</v>
      </c>
      <c r="AH374" s="5" t="str">
        <f t="shared" si="29"/>
        <v>-</v>
      </c>
      <c r="AI374" s="5" t="str">
        <f t="shared" si="30"/>
        <v>-</v>
      </c>
      <c r="AJ374" s="5" t="str">
        <f t="shared" si="31"/>
        <v>-</v>
      </c>
    </row>
    <row r="375">
      <c r="A375" s="5"/>
      <c r="B375" s="5"/>
      <c r="C375" s="9"/>
      <c r="D375" s="5"/>
      <c r="E375" s="5"/>
      <c r="F375" s="2">
        <v>359.0</v>
      </c>
      <c r="G375" s="67">
        <v>9001091.0</v>
      </c>
      <c r="H375" s="3">
        <v>1.0</v>
      </c>
      <c r="I375" s="9" t="str">
        <f t="shared" si="9"/>
        <v>ABSEN VALID</v>
      </c>
      <c r="J375" s="68" t="str">
        <f t="shared" si="107"/>
        <v>William tjahjadi</v>
      </c>
      <c r="K375" s="5" t="str">
        <f t="shared" si="73"/>
        <v/>
      </c>
      <c r="L375" s="5" t="str">
        <f t="shared" si="108"/>
        <v>Oranye</v>
      </c>
      <c r="M375" s="5">
        <f t="shared" si="109"/>
        <v>59</v>
      </c>
      <c r="N375" s="5">
        <f t="shared" si="110"/>
        <v>2</v>
      </c>
      <c r="O375" s="2">
        <v>1.1111046E7</v>
      </c>
      <c r="P375" s="5">
        <f t="shared" si="15"/>
        <v>1</v>
      </c>
      <c r="Q375" s="79"/>
      <c r="R375" s="79"/>
      <c r="S375" s="78"/>
      <c r="T375" s="78"/>
      <c r="U375" s="79"/>
      <c r="V375" s="78"/>
      <c r="W375" s="78"/>
      <c r="X375" s="78"/>
      <c r="Y375" s="78"/>
      <c r="Z375" s="79"/>
      <c r="AA375" s="5" t="str">
        <f t="shared" si="6"/>
        <v>-</v>
      </c>
      <c r="AC375" s="3">
        <v>359.0</v>
      </c>
      <c r="AE375" s="5" t="str">
        <f t="shared" si="16"/>
        <v>-</v>
      </c>
      <c r="AF375" s="70" t="str">
        <f t="shared" si="27"/>
        <v>-</v>
      </c>
      <c r="AG375" s="68" t="str">
        <f t="shared" si="28"/>
        <v>-</v>
      </c>
      <c r="AH375" s="5" t="str">
        <f t="shared" si="29"/>
        <v>-</v>
      </c>
      <c r="AI375" s="5" t="str">
        <f t="shared" si="30"/>
        <v>-</v>
      </c>
      <c r="AJ375" s="5" t="str">
        <f t="shared" si="31"/>
        <v>-</v>
      </c>
    </row>
    <row r="376">
      <c r="A376" s="5"/>
      <c r="B376" s="5"/>
      <c r="C376" s="9"/>
      <c r="D376" s="5"/>
      <c r="E376" s="5"/>
      <c r="F376" s="2">
        <v>360.0</v>
      </c>
      <c r="G376" s="67">
        <v>1001063.0</v>
      </c>
      <c r="H376" s="3">
        <v>2.0</v>
      </c>
      <c r="I376" s="9" t="str">
        <f t="shared" si="9"/>
        <v>ABSEN VALID</v>
      </c>
      <c r="J376" s="68" t="str">
        <f t="shared" si="107"/>
        <v>張樂 先生夫人</v>
      </c>
      <c r="K376" s="5" t="str">
        <f t="shared" si="73"/>
        <v>Alo</v>
      </c>
      <c r="L376" s="5" t="str">
        <f t="shared" si="108"/>
        <v>Kuning</v>
      </c>
      <c r="M376" s="5">
        <f t="shared" si="109"/>
        <v>3</v>
      </c>
      <c r="N376" s="5">
        <f t="shared" si="110"/>
        <v>2</v>
      </c>
      <c r="O376" s="2">
        <v>1.1111043E7</v>
      </c>
      <c r="P376" s="5">
        <f t="shared" si="15"/>
        <v>0</v>
      </c>
      <c r="Q376" s="79"/>
      <c r="R376" s="79"/>
      <c r="S376" s="78"/>
      <c r="T376" s="78"/>
      <c r="U376" s="79"/>
      <c r="V376" s="78"/>
      <c r="W376" s="78"/>
      <c r="X376" s="78"/>
      <c r="Y376" s="78"/>
      <c r="Z376" s="79"/>
      <c r="AA376" s="5" t="str">
        <f t="shared" si="6"/>
        <v>-</v>
      </c>
      <c r="AC376" s="3">
        <v>360.0</v>
      </c>
      <c r="AE376" s="5" t="str">
        <f t="shared" si="16"/>
        <v>-</v>
      </c>
      <c r="AF376" s="70" t="str">
        <f t="shared" si="27"/>
        <v>-</v>
      </c>
      <c r="AG376" s="68" t="str">
        <f t="shared" si="28"/>
        <v>-</v>
      </c>
      <c r="AH376" s="5" t="str">
        <f t="shared" si="29"/>
        <v>-</v>
      </c>
      <c r="AI376" s="5" t="str">
        <f t="shared" si="30"/>
        <v>-</v>
      </c>
      <c r="AJ376" s="5" t="str">
        <f t="shared" si="31"/>
        <v>-</v>
      </c>
    </row>
    <row r="377">
      <c r="A377" s="5"/>
      <c r="B377" s="5"/>
      <c r="C377" s="9"/>
      <c r="D377" s="5"/>
      <c r="E377" s="5"/>
      <c r="F377" s="2">
        <v>361.0</v>
      </c>
      <c r="G377" s="67">
        <v>8001210.0</v>
      </c>
      <c r="H377" s="3">
        <v>2.0</v>
      </c>
      <c r="I377" s="9" t="str">
        <f t="shared" si="9"/>
        <v>ABSEN VALID</v>
      </c>
      <c r="J377" s="68" t="str">
        <f t="shared" si="107"/>
        <v>Chen Ie</v>
      </c>
      <c r="K377" s="5" t="str">
        <f t="shared" si="73"/>
        <v/>
      </c>
      <c r="L377" s="5" t="str">
        <f t="shared" si="108"/>
        <v>Merah</v>
      </c>
      <c r="M377" s="5">
        <f t="shared" si="109"/>
        <v>39</v>
      </c>
      <c r="N377" s="5">
        <f t="shared" si="110"/>
        <v>2</v>
      </c>
      <c r="O377" s="2">
        <v>1.1111048E7</v>
      </c>
      <c r="P377" s="5">
        <f t="shared" si="15"/>
        <v>0</v>
      </c>
      <c r="Q377" s="83"/>
      <c r="R377" s="83"/>
      <c r="S377" s="82"/>
      <c r="T377" s="82"/>
      <c r="U377" s="83"/>
      <c r="V377" s="82"/>
      <c r="W377" s="82"/>
      <c r="X377" s="82"/>
      <c r="Y377" s="82"/>
      <c r="Z377" s="83"/>
      <c r="AA377" s="5" t="str">
        <f t="shared" si="6"/>
        <v>-</v>
      </c>
      <c r="AC377" s="3">
        <v>361.0</v>
      </c>
      <c r="AE377" s="5" t="str">
        <f t="shared" si="16"/>
        <v>-</v>
      </c>
      <c r="AF377" s="70" t="str">
        <f t="shared" si="27"/>
        <v>-</v>
      </c>
      <c r="AG377" s="68" t="str">
        <f t="shared" si="28"/>
        <v>-</v>
      </c>
      <c r="AH377" s="5" t="str">
        <f t="shared" si="29"/>
        <v>-</v>
      </c>
      <c r="AI377" s="5" t="str">
        <f t="shared" si="30"/>
        <v>-</v>
      </c>
      <c r="AJ377" s="5" t="str">
        <f t="shared" si="31"/>
        <v>-</v>
      </c>
    </row>
    <row r="378">
      <c r="A378" s="5"/>
      <c r="B378" s="5"/>
      <c r="C378" s="9"/>
      <c r="D378" s="5"/>
      <c r="E378" s="5"/>
      <c r="F378" s="2">
        <v>362.0</v>
      </c>
      <c r="G378" s="67">
        <v>1001014.0</v>
      </c>
      <c r="H378" s="3">
        <v>4.0</v>
      </c>
      <c r="I378" s="9" t="str">
        <f t="shared" si="9"/>
        <v>ABSEN VALID</v>
      </c>
      <c r="J378" s="68" t="str">
        <f t="shared" si="107"/>
        <v>許漢镛 外甥合家</v>
      </c>
      <c r="K378" s="5" t="str">
        <f t="shared" si="73"/>
        <v>Yung Yung</v>
      </c>
      <c r="L378" s="5" t="str">
        <f t="shared" si="108"/>
        <v>Kuning</v>
      </c>
      <c r="M378" s="5">
        <f t="shared" si="109"/>
        <v>62</v>
      </c>
      <c r="N378" s="5">
        <f t="shared" si="110"/>
        <v>4</v>
      </c>
      <c r="O378" s="2"/>
      <c r="P378" s="5">
        <f t="shared" si="15"/>
        <v>0</v>
      </c>
      <c r="Q378" s="189">
        <v>13.0</v>
      </c>
      <c r="R378" s="86" t="s">
        <v>352</v>
      </c>
      <c r="S378" s="86" t="s">
        <v>353</v>
      </c>
      <c r="T378" s="86">
        <v>1001013.0</v>
      </c>
      <c r="U378" s="86">
        <v>4.0</v>
      </c>
      <c r="V378" s="86">
        <v>61.0</v>
      </c>
      <c r="W378" s="85" t="s">
        <v>35</v>
      </c>
      <c r="X378" s="190"/>
      <c r="Y378" s="86" t="s">
        <v>36</v>
      </c>
      <c r="Z378" s="190"/>
      <c r="AA378" s="5" t="str">
        <f t="shared" si="6"/>
        <v>#N/A</v>
      </c>
      <c r="AC378" s="3">
        <v>362.0</v>
      </c>
      <c r="AE378" s="5" t="str">
        <f t="shared" si="16"/>
        <v>-</v>
      </c>
      <c r="AF378" s="70" t="str">
        <f t="shared" si="27"/>
        <v>-</v>
      </c>
      <c r="AG378" s="68" t="str">
        <f t="shared" si="28"/>
        <v>-</v>
      </c>
      <c r="AH378" s="5" t="str">
        <f t="shared" si="29"/>
        <v>-</v>
      </c>
      <c r="AI378" s="5" t="str">
        <f t="shared" si="30"/>
        <v>-</v>
      </c>
      <c r="AJ378" s="5" t="str">
        <f t="shared" si="31"/>
        <v>-</v>
      </c>
    </row>
    <row r="379">
      <c r="A379" s="5"/>
      <c r="B379" s="5"/>
      <c r="C379" s="9"/>
      <c r="D379" s="5"/>
      <c r="E379" s="5"/>
      <c r="F379" s="2">
        <v>363.0</v>
      </c>
      <c r="G379" s="67">
        <v>8001224.0</v>
      </c>
      <c r="H379" s="3">
        <v>1.0</v>
      </c>
      <c r="I379" s="9" t="str">
        <f t="shared" si="9"/>
        <v>ABSEN VALID</v>
      </c>
      <c r="J379" s="68" t="str">
        <f t="shared" si="107"/>
        <v>Andi Jusuf</v>
      </c>
      <c r="K379" s="5" t="str">
        <f t="shared" si="73"/>
        <v/>
      </c>
      <c r="L379" s="5" t="str">
        <f t="shared" si="108"/>
        <v>Merah</v>
      </c>
      <c r="M379" s="5">
        <f t="shared" si="109"/>
        <v>52</v>
      </c>
      <c r="N379" s="5">
        <f t="shared" si="110"/>
        <v>1</v>
      </c>
      <c r="O379" s="2">
        <v>1.1111044E7</v>
      </c>
      <c r="P379" s="5">
        <f t="shared" si="15"/>
        <v>0</v>
      </c>
      <c r="Q379" s="189">
        <v>17.0</v>
      </c>
      <c r="R379" s="86" t="s">
        <v>354</v>
      </c>
      <c r="S379" s="86" t="s">
        <v>355</v>
      </c>
      <c r="T379" s="86">
        <v>1001017.0</v>
      </c>
      <c r="U379" s="86">
        <v>2.0</v>
      </c>
      <c r="V379" s="86">
        <v>61.0</v>
      </c>
      <c r="W379" s="85" t="s">
        <v>35</v>
      </c>
      <c r="X379" s="190"/>
      <c r="Y379" s="86" t="s">
        <v>36</v>
      </c>
      <c r="Z379" s="190"/>
      <c r="AA379" s="5" t="str">
        <f t="shared" si="6"/>
        <v>#N/A</v>
      </c>
      <c r="AC379" s="3">
        <v>363.0</v>
      </c>
      <c r="AE379" s="5" t="str">
        <f t="shared" si="16"/>
        <v>-</v>
      </c>
      <c r="AF379" s="70" t="str">
        <f t="shared" si="27"/>
        <v>-</v>
      </c>
      <c r="AG379" s="68" t="str">
        <f t="shared" si="28"/>
        <v>-</v>
      </c>
      <c r="AH379" s="5" t="str">
        <f t="shared" si="29"/>
        <v>-</v>
      </c>
      <c r="AI379" s="5" t="str">
        <f t="shared" si="30"/>
        <v>-</v>
      </c>
      <c r="AJ379" s="5" t="str">
        <f t="shared" si="31"/>
        <v>-</v>
      </c>
    </row>
    <row r="380">
      <c r="A380" s="5"/>
      <c r="B380" s="5"/>
      <c r="C380" s="9"/>
      <c r="D380" s="5"/>
      <c r="E380" s="5"/>
      <c r="F380" s="2">
        <v>364.0</v>
      </c>
      <c r="G380" s="67">
        <v>8001228.0</v>
      </c>
      <c r="H380" s="3">
        <v>1.0</v>
      </c>
      <c r="I380" s="9" t="str">
        <f t="shared" si="9"/>
        <v>ABSEN VALID</v>
      </c>
      <c r="J380" s="68" t="str">
        <f t="shared" si="107"/>
        <v>Ridwan Herdianto</v>
      </c>
      <c r="K380" s="5" t="str">
        <f t="shared" si="73"/>
        <v/>
      </c>
      <c r="L380" s="5" t="str">
        <f t="shared" si="108"/>
        <v>Merah</v>
      </c>
      <c r="M380" s="5">
        <f t="shared" si="109"/>
        <v>53</v>
      </c>
      <c r="N380" s="5">
        <f t="shared" si="110"/>
        <v>2</v>
      </c>
      <c r="O380" s="2">
        <v>1.1111253E7</v>
      </c>
      <c r="P380" s="5">
        <f t="shared" si="15"/>
        <v>1</v>
      </c>
      <c r="Q380" s="189">
        <v>18.0</v>
      </c>
      <c r="R380" s="86" t="s">
        <v>356</v>
      </c>
      <c r="S380" s="86" t="s">
        <v>357</v>
      </c>
      <c r="T380" s="86">
        <v>1001018.0</v>
      </c>
      <c r="U380" s="86">
        <v>2.0</v>
      </c>
      <c r="V380" s="86">
        <v>61.0</v>
      </c>
      <c r="W380" s="85" t="s">
        <v>35</v>
      </c>
      <c r="X380" s="190"/>
      <c r="Y380" s="86" t="s">
        <v>36</v>
      </c>
      <c r="Z380" s="190"/>
      <c r="AA380" s="5" t="str">
        <f t="shared" si="6"/>
        <v>P VALID</v>
      </c>
      <c r="AC380" s="3">
        <v>364.0</v>
      </c>
      <c r="AE380" s="5" t="str">
        <f t="shared" si="16"/>
        <v>-</v>
      </c>
      <c r="AF380" s="70" t="str">
        <f t="shared" si="27"/>
        <v>-</v>
      </c>
      <c r="AG380" s="68" t="str">
        <f t="shared" si="28"/>
        <v>-</v>
      </c>
      <c r="AH380" s="5" t="str">
        <f t="shared" si="29"/>
        <v>-</v>
      </c>
      <c r="AI380" s="5" t="str">
        <f t="shared" si="30"/>
        <v>-</v>
      </c>
      <c r="AJ380" s="5" t="str">
        <f t="shared" si="31"/>
        <v>-</v>
      </c>
    </row>
    <row r="381">
      <c r="A381" s="5"/>
      <c r="B381" s="5"/>
      <c r="C381" s="9"/>
      <c r="D381" s="5"/>
      <c r="E381" s="5"/>
      <c r="F381" s="2">
        <v>365.0</v>
      </c>
      <c r="G381" s="67">
        <v>1001010.0</v>
      </c>
      <c r="H381" s="3">
        <v>2.0</v>
      </c>
      <c r="I381" s="9" t="str">
        <f t="shared" si="9"/>
        <v>ABSEN VALID</v>
      </c>
      <c r="J381" s="68" t="str">
        <f t="shared" si="107"/>
        <v>楊 國財 侄合家</v>
      </c>
      <c r="K381" s="5" t="str">
        <f t="shared" si="73"/>
        <v>Ririk</v>
      </c>
      <c r="L381" s="5" t="str">
        <f t="shared" si="108"/>
        <v>Kuning</v>
      </c>
      <c r="M381" s="5">
        <f t="shared" si="109"/>
        <v>6</v>
      </c>
      <c r="N381" s="5">
        <f t="shared" si="110"/>
        <v>1</v>
      </c>
      <c r="O381" s="2"/>
      <c r="P381" s="5">
        <f t="shared" si="15"/>
        <v>-1</v>
      </c>
      <c r="Q381" s="189">
        <v>19.0</v>
      </c>
      <c r="R381" s="86" t="s">
        <v>358</v>
      </c>
      <c r="S381" s="86" t="s">
        <v>359</v>
      </c>
      <c r="T381" s="86">
        <v>1001019.0</v>
      </c>
      <c r="U381" s="86">
        <v>2.0</v>
      </c>
      <c r="V381" s="86">
        <v>61.0</v>
      </c>
      <c r="W381" s="85" t="s">
        <v>35</v>
      </c>
      <c r="X381" s="190"/>
      <c r="Y381" s="86" t="s">
        <v>36</v>
      </c>
      <c r="Z381" s="190"/>
      <c r="AA381" s="5" t="str">
        <f t="shared" si="6"/>
        <v>#N/A</v>
      </c>
      <c r="AC381" s="3">
        <v>365.0</v>
      </c>
      <c r="AE381" s="5" t="str">
        <f t="shared" si="16"/>
        <v>-</v>
      </c>
      <c r="AF381" s="70" t="str">
        <f t="shared" si="27"/>
        <v>-</v>
      </c>
      <c r="AG381" s="68" t="str">
        <f t="shared" si="28"/>
        <v>-</v>
      </c>
      <c r="AH381" s="5" t="str">
        <f t="shared" si="29"/>
        <v>-</v>
      </c>
      <c r="AI381" s="5" t="str">
        <f t="shared" si="30"/>
        <v>-</v>
      </c>
      <c r="AJ381" s="5" t="str">
        <f t="shared" si="31"/>
        <v>-</v>
      </c>
    </row>
    <row r="382">
      <c r="A382" s="5"/>
      <c r="B382" s="5"/>
      <c r="C382" s="9"/>
      <c r="D382" s="5"/>
      <c r="E382" s="5"/>
      <c r="F382" s="2">
        <v>366.0</v>
      </c>
      <c r="G382" s="67">
        <v>8001213.0</v>
      </c>
      <c r="H382" s="3">
        <v>2.0</v>
      </c>
      <c r="I382" s="9" t="str">
        <f t="shared" si="9"/>
        <v>ABSEN VALID</v>
      </c>
      <c r="J382" s="68" t="str">
        <f t="shared" si="107"/>
        <v>Ridwan Heryanto</v>
      </c>
      <c r="K382" s="5" t="str">
        <f t="shared" si="73"/>
        <v/>
      </c>
      <c r="L382" s="5" t="str">
        <f t="shared" si="108"/>
        <v>Merah</v>
      </c>
      <c r="M382" s="5">
        <f t="shared" si="109"/>
        <v>50</v>
      </c>
      <c r="N382" s="5">
        <f t="shared" si="110"/>
        <v>2</v>
      </c>
      <c r="O382" s="2"/>
      <c r="P382" s="5">
        <f t="shared" si="15"/>
        <v>0</v>
      </c>
      <c r="Q382" s="79"/>
      <c r="R382" s="79"/>
      <c r="S382" s="78"/>
      <c r="T382" s="78"/>
      <c r="U382" s="79">
        <f>SUM(U378:U381)</f>
        <v>10</v>
      </c>
      <c r="V382" s="78"/>
      <c r="W382" s="78"/>
      <c r="X382" s="78"/>
      <c r="Y382" s="78"/>
      <c r="Z382" s="79"/>
      <c r="AA382" s="5" t="str">
        <f t="shared" si="6"/>
        <v>-</v>
      </c>
      <c r="AC382" s="3">
        <v>366.0</v>
      </c>
      <c r="AE382" s="5" t="str">
        <f t="shared" si="16"/>
        <v>-</v>
      </c>
      <c r="AF382" s="70" t="str">
        <f t="shared" si="27"/>
        <v>-</v>
      </c>
      <c r="AG382" s="68" t="str">
        <f t="shared" si="28"/>
        <v>-</v>
      </c>
      <c r="AH382" s="5" t="str">
        <f t="shared" si="29"/>
        <v>-</v>
      </c>
      <c r="AI382" s="5" t="str">
        <f t="shared" si="30"/>
        <v>-</v>
      </c>
      <c r="AJ382" s="5" t="str">
        <f t="shared" si="31"/>
        <v>-</v>
      </c>
    </row>
    <row r="383">
      <c r="A383" s="5"/>
      <c r="B383" s="5"/>
      <c r="C383" s="9"/>
      <c r="D383" s="5"/>
      <c r="E383" s="5"/>
      <c r="F383" s="2">
        <v>367.0</v>
      </c>
      <c r="G383" s="67">
        <v>8001214.0</v>
      </c>
      <c r="H383" s="3">
        <v>2.0</v>
      </c>
      <c r="I383" s="9" t="str">
        <f t="shared" si="9"/>
        <v>ABSEN VALID</v>
      </c>
      <c r="J383" s="68" t="str">
        <f t="shared" si="107"/>
        <v>Ong Hauw Seng</v>
      </c>
      <c r="K383" s="5" t="str">
        <f t="shared" si="73"/>
        <v>Oseng (Fama Bank)</v>
      </c>
      <c r="L383" s="5" t="str">
        <f t="shared" si="108"/>
        <v>Merah</v>
      </c>
      <c r="M383" s="5">
        <f t="shared" si="109"/>
        <v>50</v>
      </c>
      <c r="N383" s="5">
        <f t="shared" si="110"/>
        <v>2</v>
      </c>
      <c r="O383" s="2">
        <v>1.1111052E7</v>
      </c>
      <c r="P383" s="5">
        <f t="shared" si="15"/>
        <v>0</v>
      </c>
      <c r="Q383" s="79"/>
      <c r="R383" s="79"/>
      <c r="S383" s="78"/>
      <c r="T383" s="78"/>
      <c r="U383" s="79"/>
      <c r="V383" s="78"/>
      <c r="W383" s="78"/>
      <c r="X383" s="78"/>
      <c r="Y383" s="78"/>
      <c r="Z383" s="79"/>
      <c r="AA383" s="5" t="str">
        <f t="shared" si="6"/>
        <v>-</v>
      </c>
      <c r="AC383" s="3">
        <v>367.0</v>
      </c>
      <c r="AE383" s="5" t="str">
        <f t="shared" si="16"/>
        <v>-</v>
      </c>
      <c r="AF383" s="70" t="str">
        <f t="shared" si="27"/>
        <v>-</v>
      </c>
      <c r="AG383" s="68" t="str">
        <f t="shared" si="28"/>
        <v>-</v>
      </c>
      <c r="AH383" s="5" t="str">
        <f t="shared" si="29"/>
        <v>-</v>
      </c>
      <c r="AI383" s="5" t="str">
        <f t="shared" si="30"/>
        <v>-</v>
      </c>
      <c r="AJ383" s="5" t="str">
        <f t="shared" si="31"/>
        <v>-</v>
      </c>
    </row>
    <row r="384">
      <c r="A384" s="5"/>
      <c r="B384" s="5"/>
      <c r="C384" s="9"/>
      <c r="D384" s="5"/>
      <c r="E384" s="5"/>
      <c r="F384" s="2">
        <v>368.0</v>
      </c>
      <c r="G384" s="67">
        <v>8001241.0</v>
      </c>
      <c r="H384" s="3">
        <v>2.0</v>
      </c>
      <c r="I384" s="9" t="str">
        <f t="shared" si="9"/>
        <v>ABSEN VALID</v>
      </c>
      <c r="J384" s="68" t="str">
        <f t="shared" si="107"/>
        <v>潘泰君</v>
      </c>
      <c r="K384" s="5" t="str">
        <f t="shared" si="73"/>
        <v>Tai Chin</v>
      </c>
      <c r="L384" s="5" t="str">
        <f t="shared" si="108"/>
        <v>Merah</v>
      </c>
      <c r="M384" s="5">
        <f t="shared" si="109"/>
        <v>37</v>
      </c>
      <c r="N384" s="5">
        <f t="shared" si="110"/>
        <v>3</v>
      </c>
      <c r="O384" s="2">
        <v>1.111104E7</v>
      </c>
      <c r="P384" s="5">
        <f t="shared" si="15"/>
        <v>1</v>
      </c>
      <c r="Q384" s="83"/>
      <c r="R384" s="83"/>
      <c r="S384" s="82"/>
      <c r="T384" s="82"/>
      <c r="U384" s="83"/>
      <c r="V384" s="82"/>
      <c r="W384" s="82"/>
      <c r="X384" s="82"/>
      <c r="Y384" s="82"/>
      <c r="Z384" s="83"/>
      <c r="AA384" s="5" t="str">
        <f t="shared" si="6"/>
        <v>-</v>
      </c>
      <c r="AC384" s="3">
        <v>368.0</v>
      </c>
      <c r="AE384" s="5" t="str">
        <f t="shared" si="16"/>
        <v>-</v>
      </c>
      <c r="AF384" s="70" t="str">
        <f t="shared" si="27"/>
        <v>-</v>
      </c>
      <c r="AG384" s="68" t="str">
        <f t="shared" si="28"/>
        <v>-</v>
      </c>
      <c r="AH384" s="5" t="str">
        <f t="shared" si="29"/>
        <v>-</v>
      </c>
      <c r="AI384" s="5" t="str">
        <f t="shared" si="30"/>
        <v>-</v>
      </c>
      <c r="AJ384" s="5" t="str">
        <f t="shared" si="31"/>
        <v>-</v>
      </c>
    </row>
    <row r="385">
      <c r="A385" s="5"/>
      <c r="B385" s="5"/>
      <c r="C385" s="9"/>
      <c r="D385" s="5"/>
      <c r="E385" s="5"/>
      <c r="F385" s="2">
        <v>369.0</v>
      </c>
      <c r="G385" s="67">
        <v>8001209.0</v>
      </c>
      <c r="H385" s="3">
        <v>2.0</v>
      </c>
      <c r="I385" s="9" t="str">
        <f t="shared" si="9"/>
        <v>ABSEN VALID</v>
      </c>
      <c r="J385" s="68" t="str">
        <f t="shared" si="107"/>
        <v>Kristianto Lugiana / Unking</v>
      </c>
      <c r="K385" s="5" t="str">
        <f t="shared" si="73"/>
        <v/>
      </c>
      <c r="L385" s="5" t="str">
        <f t="shared" si="108"/>
        <v>Merah</v>
      </c>
      <c r="M385" s="5">
        <f t="shared" si="109"/>
        <v>39</v>
      </c>
      <c r="N385" s="5">
        <f t="shared" si="110"/>
        <v>2</v>
      </c>
      <c r="O385" s="2">
        <v>1.1111039E7</v>
      </c>
      <c r="P385" s="5">
        <f t="shared" si="15"/>
        <v>0</v>
      </c>
      <c r="Q385" s="58">
        <v>4.0</v>
      </c>
      <c r="R385" s="60" t="s">
        <v>360</v>
      </c>
      <c r="S385" s="60" t="s">
        <v>361</v>
      </c>
      <c r="T385" s="60">
        <v>1001004.0</v>
      </c>
      <c r="U385" s="60">
        <v>3.0</v>
      </c>
      <c r="V385" s="60">
        <v>62.0</v>
      </c>
      <c r="W385" s="61" t="s">
        <v>35</v>
      </c>
      <c r="X385" s="62"/>
      <c r="Y385" s="60" t="s">
        <v>36</v>
      </c>
      <c r="Z385" s="62"/>
      <c r="AA385" s="5" t="str">
        <f t="shared" si="6"/>
        <v>#N/A</v>
      </c>
      <c r="AC385" s="3">
        <v>369.0</v>
      </c>
      <c r="AE385" s="5" t="str">
        <f t="shared" si="16"/>
        <v>-</v>
      </c>
      <c r="AF385" s="70" t="str">
        <f t="shared" si="27"/>
        <v>-</v>
      </c>
      <c r="AG385" s="68" t="str">
        <f t="shared" si="28"/>
        <v>-</v>
      </c>
      <c r="AH385" s="5" t="str">
        <f t="shared" si="29"/>
        <v>-</v>
      </c>
      <c r="AI385" s="5" t="str">
        <f t="shared" si="30"/>
        <v>-</v>
      </c>
      <c r="AJ385" s="5" t="str">
        <f t="shared" si="31"/>
        <v>-</v>
      </c>
    </row>
    <row r="386">
      <c r="A386" s="5"/>
      <c r="B386" s="5"/>
      <c r="C386" s="9"/>
      <c r="D386" s="5"/>
      <c r="E386" s="5"/>
      <c r="F386" s="2">
        <v>370.0</v>
      </c>
      <c r="G386" s="67">
        <v>5001172.0</v>
      </c>
      <c r="H386" s="3">
        <v>2.0</v>
      </c>
      <c r="I386" s="9" t="str">
        <f t="shared" si="9"/>
        <v>ABSEN VALID</v>
      </c>
      <c r="J386" s="68" t="str">
        <f t="shared" si="107"/>
        <v>Mr. &amp; Mrs.Ir. Azwir Arbi, M.M</v>
      </c>
      <c r="K386" s="5" t="str">
        <f t="shared" si="73"/>
        <v/>
      </c>
      <c r="L386" s="5" t="str">
        <f t="shared" si="108"/>
        <v>Biru Muda</v>
      </c>
      <c r="M386" s="5">
        <f t="shared" si="109"/>
        <v>36</v>
      </c>
      <c r="N386" s="5">
        <f t="shared" si="110"/>
        <v>2</v>
      </c>
      <c r="O386" s="2">
        <v>1.1111056E7</v>
      </c>
      <c r="P386" s="5">
        <f t="shared" si="15"/>
        <v>0</v>
      </c>
      <c r="Q386" s="58">
        <v>14.0</v>
      </c>
      <c r="R386" s="60" t="s">
        <v>363</v>
      </c>
      <c r="S386" s="60" t="s">
        <v>364</v>
      </c>
      <c r="T386" s="60">
        <v>1001014.0</v>
      </c>
      <c r="U386" s="60">
        <v>4.0</v>
      </c>
      <c r="V386" s="60">
        <v>62.0</v>
      </c>
      <c r="W386" s="61" t="s">
        <v>35</v>
      </c>
      <c r="X386" s="62"/>
      <c r="Y386" s="60" t="s">
        <v>36</v>
      </c>
      <c r="Z386" s="62"/>
      <c r="AA386" s="5" t="str">
        <f t="shared" si="6"/>
        <v>#N/A</v>
      </c>
      <c r="AE386" s="5" t="str">
        <f t="shared" si="16"/>
        <v>-</v>
      </c>
      <c r="AF386" s="70" t="str">
        <f t="shared" si="27"/>
        <v>-</v>
      </c>
      <c r="AG386" s="68" t="str">
        <f t="shared" si="28"/>
        <v>-</v>
      </c>
      <c r="AH386" s="5" t="str">
        <f t="shared" si="29"/>
        <v>-</v>
      </c>
      <c r="AI386" s="5" t="str">
        <f t="shared" si="30"/>
        <v>-</v>
      </c>
      <c r="AJ386" s="5" t="str">
        <f t="shared" si="31"/>
        <v>-</v>
      </c>
    </row>
    <row r="387">
      <c r="A387" s="5"/>
      <c r="B387" s="5"/>
      <c r="C387" s="9"/>
      <c r="D387" s="5"/>
      <c r="E387" s="5"/>
      <c r="F387" s="2">
        <v>371.0</v>
      </c>
      <c r="G387" s="191">
        <v>2001086.0</v>
      </c>
      <c r="H387" s="3">
        <v>1.0</v>
      </c>
      <c r="I387" s="9" t="str">
        <f t="shared" si="9"/>
        <v>ABSEN VALID</v>
      </c>
      <c r="J387" s="68" t="str">
        <f t="shared" si="107"/>
        <v>Tjong Ing Lie</v>
      </c>
      <c r="K387" s="5" t="str">
        <f t="shared" si="73"/>
        <v/>
      </c>
      <c r="L387" s="5" t="str">
        <f t="shared" si="108"/>
        <v>Coklat</v>
      </c>
      <c r="M387" s="5">
        <f t="shared" si="109"/>
        <v>17</v>
      </c>
      <c r="N387" s="5">
        <f t="shared" si="110"/>
        <v>2</v>
      </c>
      <c r="O387" s="2">
        <v>1.1111217E7</v>
      </c>
      <c r="P387" s="5">
        <f t="shared" si="15"/>
        <v>1</v>
      </c>
      <c r="Q387" s="58">
        <v>15.0</v>
      </c>
      <c r="R387" s="60" t="s">
        <v>365</v>
      </c>
      <c r="S387" s="60" t="s">
        <v>366</v>
      </c>
      <c r="T387" s="60">
        <v>1001015.0</v>
      </c>
      <c r="U387" s="60">
        <v>3.0</v>
      </c>
      <c r="V387" s="60">
        <v>62.0</v>
      </c>
      <c r="W387" s="61" t="s">
        <v>35</v>
      </c>
      <c r="X387" s="62"/>
      <c r="Y387" s="60" t="s">
        <v>36</v>
      </c>
      <c r="Z387" s="62"/>
      <c r="AA387" s="5" t="str">
        <f t="shared" si="6"/>
        <v>#N/A</v>
      </c>
      <c r="AE387" s="5" t="str">
        <f t="shared" si="16"/>
        <v>-</v>
      </c>
      <c r="AF387" s="70" t="str">
        <f t="shared" si="27"/>
        <v>-</v>
      </c>
      <c r="AG387" s="68" t="str">
        <f t="shared" si="28"/>
        <v>-</v>
      </c>
      <c r="AH387" s="5" t="str">
        <f t="shared" si="29"/>
        <v>-</v>
      </c>
      <c r="AI387" s="5" t="str">
        <f t="shared" si="30"/>
        <v>-</v>
      </c>
      <c r="AJ387" s="5" t="str">
        <f t="shared" si="31"/>
        <v>-</v>
      </c>
    </row>
    <row r="388">
      <c r="A388" s="5"/>
      <c r="B388" s="5"/>
      <c r="C388" s="9"/>
      <c r="D388" s="5"/>
      <c r="E388" s="5"/>
      <c r="F388" s="2">
        <v>372.0</v>
      </c>
      <c r="G388" s="67">
        <v>5001120.0</v>
      </c>
      <c r="H388" s="3">
        <v>2.0</v>
      </c>
      <c r="I388" s="9" t="str">
        <f t="shared" si="9"/>
        <v>ABSEN VALID</v>
      </c>
      <c r="J388" s="68" t="str">
        <f t="shared" si="107"/>
        <v>Mr. &amp; Mrs. Djono Trisianto</v>
      </c>
      <c r="K388" s="5" t="str">
        <f t="shared" si="73"/>
        <v/>
      </c>
      <c r="L388" s="5" t="str">
        <f t="shared" si="108"/>
        <v>Biru</v>
      </c>
      <c r="M388" s="5">
        <f t="shared" si="109"/>
        <v>18</v>
      </c>
      <c r="N388" s="5">
        <f t="shared" si="110"/>
        <v>2</v>
      </c>
      <c r="O388" s="2">
        <v>1.111122E7</v>
      </c>
      <c r="P388" s="5">
        <f t="shared" si="15"/>
        <v>0</v>
      </c>
      <c r="Q388" s="79"/>
      <c r="R388" s="79"/>
      <c r="S388" s="78"/>
      <c r="T388" s="78"/>
      <c r="U388" s="79">
        <f>SUM(U385:U387)</f>
        <v>10</v>
      </c>
      <c r="V388" s="78"/>
      <c r="W388" s="78"/>
      <c r="X388" s="78"/>
      <c r="Y388" s="78"/>
      <c r="Z388" s="79"/>
      <c r="AA388" s="5" t="str">
        <f t="shared" si="6"/>
        <v>-</v>
      </c>
      <c r="AE388" s="5" t="str">
        <f t="shared" si="16"/>
        <v>-</v>
      </c>
      <c r="AF388" s="70" t="str">
        <f t="shared" si="27"/>
        <v>-</v>
      </c>
      <c r="AG388" s="68" t="str">
        <f t="shared" si="28"/>
        <v>-</v>
      </c>
      <c r="AH388" s="5" t="str">
        <f t="shared" si="29"/>
        <v>-</v>
      </c>
      <c r="AI388" s="5" t="str">
        <f t="shared" si="30"/>
        <v>-</v>
      </c>
      <c r="AJ388" s="5" t="str">
        <f t="shared" si="31"/>
        <v>-</v>
      </c>
    </row>
    <row r="389">
      <c r="A389" s="5"/>
      <c r="B389" s="5"/>
      <c r="C389" s="9"/>
      <c r="D389" s="5"/>
      <c r="E389" s="5"/>
      <c r="F389" s="2">
        <v>373.0</v>
      </c>
      <c r="G389" s="67">
        <v>9001093.0</v>
      </c>
      <c r="H389" s="3">
        <v>2.0</v>
      </c>
      <c r="I389" s="9" t="str">
        <f t="shared" si="9"/>
        <v>ABSEN VALID</v>
      </c>
      <c r="J389" s="68" t="str">
        <f t="shared" si="107"/>
        <v>Hansen Mulyo</v>
      </c>
      <c r="K389" s="5" t="str">
        <f t="shared" si="73"/>
        <v/>
      </c>
      <c r="L389" s="5" t="str">
        <f t="shared" si="108"/>
        <v>Oranye</v>
      </c>
      <c r="M389" s="5">
        <f t="shared" si="109"/>
        <v>59</v>
      </c>
      <c r="N389" s="5">
        <f t="shared" si="110"/>
        <v>2</v>
      </c>
      <c r="O389" s="4">
        <v>1.1111094E7</v>
      </c>
      <c r="P389" s="5">
        <f t="shared" si="15"/>
        <v>0</v>
      </c>
      <c r="Q389" s="79"/>
      <c r="R389" s="79"/>
      <c r="S389" s="78"/>
      <c r="T389" s="78"/>
      <c r="U389" s="79"/>
      <c r="V389" s="78"/>
      <c r="W389" s="78"/>
      <c r="X389" s="78"/>
      <c r="Y389" s="78"/>
      <c r="Z389" s="79"/>
      <c r="AA389" s="5" t="str">
        <f t="shared" si="6"/>
        <v>-</v>
      </c>
      <c r="AE389" s="5" t="str">
        <f t="shared" si="16"/>
        <v>-</v>
      </c>
      <c r="AF389" s="70" t="str">
        <f t="shared" si="27"/>
        <v>-</v>
      </c>
      <c r="AG389" s="68" t="str">
        <f t="shared" si="28"/>
        <v>-</v>
      </c>
      <c r="AH389" s="5" t="str">
        <f t="shared" si="29"/>
        <v>-</v>
      </c>
      <c r="AI389" s="5" t="str">
        <f t="shared" si="30"/>
        <v>-</v>
      </c>
      <c r="AJ389" s="5" t="str">
        <f t="shared" si="31"/>
        <v>-</v>
      </c>
    </row>
    <row r="390">
      <c r="A390" s="5"/>
      <c r="B390" s="5"/>
      <c r="C390" s="9"/>
      <c r="D390" s="5"/>
      <c r="E390" s="5"/>
      <c r="F390" s="2">
        <v>374.0</v>
      </c>
      <c r="G390" s="67">
        <v>5001108.0</v>
      </c>
      <c r="H390" s="3">
        <v>3.0</v>
      </c>
      <c r="I390" s="9" t="str">
        <f t="shared" si="9"/>
        <v>ABSEN VALID</v>
      </c>
      <c r="J390" s="68" t="str">
        <f t="shared" si="107"/>
        <v>Mr. &amp; Mrs. Victor Panggabean</v>
      </c>
      <c r="K390" s="5" t="str">
        <f t="shared" si="73"/>
        <v/>
      </c>
      <c r="L390" s="5" t="str">
        <f t="shared" si="108"/>
        <v>Biru Muda</v>
      </c>
      <c r="M390" s="5">
        <f t="shared" si="109"/>
        <v>21</v>
      </c>
      <c r="N390" s="5">
        <f t="shared" si="110"/>
        <v>3</v>
      </c>
      <c r="O390" s="2"/>
      <c r="P390" s="5">
        <f t="shared" si="15"/>
        <v>0</v>
      </c>
      <c r="Q390" s="83"/>
      <c r="R390" s="83"/>
      <c r="S390" s="82"/>
      <c r="T390" s="82"/>
      <c r="U390" s="83"/>
      <c r="V390" s="82"/>
      <c r="W390" s="82"/>
      <c r="X390" s="82"/>
      <c r="Y390" s="82"/>
      <c r="Z390" s="83"/>
      <c r="AA390" s="5" t="str">
        <f t="shared" si="6"/>
        <v>-</v>
      </c>
      <c r="AE390" s="5" t="str">
        <f t="shared" si="16"/>
        <v>-</v>
      </c>
      <c r="AF390" s="70" t="str">
        <f t="shared" si="27"/>
        <v>-</v>
      </c>
      <c r="AG390" s="68" t="str">
        <f t="shared" si="28"/>
        <v>-</v>
      </c>
      <c r="AH390" s="5" t="str">
        <f t="shared" si="29"/>
        <v>-</v>
      </c>
      <c r="AI390" s="5" t="str">
        <f t="shared" si="30"/>
        <v>-</v>
      </c>
      <c r="AJ390" s="5" t="str">
        <f t="shared" si="31"/>
        <v>-</v>
      </c>
    </row>
    <row r="391">
      <c r="A391" s="5"/>
      <c r="B391" s="5"/>
      <c r="C391" s="9"/>
      <c r="D391" s="5"/>
      <c r="E391" s="5"/>
      <c r="F391" s="2">
        <v>375.0</v>
      </c>
      <c r="G391" s="67"/>
      <c r="H391" s="5"/>
      <c r="I391" s="9" t="str">
        <f t="shared" si="9"/>
        <v>-</v>
      </c>
      <c r="J391" s="68" t="str">
        <f t="shared" si="107"/>
        <v>-</v>
      </c>
      <c r="K391" s="5" t="str">
        <f t="shared" si="73"/>
        <v>-</v>
      </c>
      <c r="L391" s="5" t="str">
        <f t="shared" si="108"/>
        <v>-</v>
      </c>
      <c r="M391" s="5" t="str">
        <f t="shared" si="109"/>
        <v>-</v>
      </c>
      <c r="N391" s="5" t="str">
        <f t="shared" si="110"/>
        <v>-</v>
      </c>
      <c r="O391" s="2"/>
      <c r="P391" s="5">
        <f t="shared" si="15"/>
        <v>0</v>
      </c>
      <c r="Q391" s="58">
        <v>12.0</v>
      </c>
      <c r="R391" s="60" t="s">
        <v>369</v>
      </c>
      <c r="S391" s="60" t="s">
        <v>370</v>
      </c>
      <c r="T391" s="60">
        <v>1001012.0</v>
      </c>
      <c r="U391" s="60">
        <v>1.0</v>
      </c>
      <c r="V391" s="60">
        <v>63.0</v>
      </c>
      <c r="W391" s="61" t="s">
        <v>35</v>
      </c>
      <c r="X391" s="62"/>
      <c r="Y391" s="60" t="s">
        <v>36</v>
      </c>
      <c r="Z391" s="62"/>
      <c r="AA391" s="5" t="str">
        <f t="shared" si="6"/>
        <v>#N/A</v>
      </c>
      <c r="AE391" s="5" t="str">
        <f t="shared" si="16"/>
        <v>-</v>
      </c>
      <c r="AF391" s="70" t="str">
        <f t="shared" si="27"/>
        <v>-</v>
      </c>
      <c r="AG391" s="68" t="str">
        <f t="shared" si="28"/>
        <v>-</v>
      </c>
      <c r="AH391" s="5" t="str">
        <f t="shared" si="29"/>
        <v>-</v>
      </c>
      <c r="AI391" s="5" t="str">
        <f t="shared" si="30"/>
        <v>-</v>
      </c>
      <c r="AJ391" s="5" t="str">
        <f t="shared" si="31"/>
        <v>-</v>
      </c>
    </row>
    <row r="392">
      <c r="A392" s="5"/>
      <c r="B392" s="5"/>
      <c r="C392" s="9"/>
      <c r="D392" s="5"/>
      <c r="E392" s="5"/>
      <c r="F392" s="2">
        <v>376.0</v>
      </c>
      <c r="G392" s="67"/>
      <c r="H392" s="5"/>
      <c r="I392" s="9" t="str">
        <f t="shared" si="9"/>
        <v>-</v>
      </c>
      <c r="J392" s="68" t="str">
        <f t="shared" si="107"/>
        <v>-</v>
      </c>
      <c r="K392" s="5" t="str">
        <f t="shared" si="73"/>
        <v>-</v>
      </c>
      <c r="L392" s="5" t="str">
        <f t="shared" si="108"/>
        <v>-</v>
      </c>
      <c r="M392" s="5" t="str">
        <f t="shared" si="109"/>
        <v>-</v>
      </c>
      <c r="N392" s="5" t="str">
        <f t="shared" si="110"/>
        <v>-</v>
      </c>
      <c r="O392" s="2"/>
      <c r="P392" s="5">
        <f t="shared" si="15"/>
        <v>0</v>
      </c>
      <c r="Q392" s="58">
        <v>23.0</v>
      </c>
      <c r="R392" s="60" t="s">
        <v>371</v>
      </c>
      <c r="S392" s="60" t="s">
        <v>372</v>
      </c>
      <c r="T392" s="60">
        <v>1001023.0</v>
      </c>
      <c r="U392" s="60">
        <v>2.0</v>
      </c>
      <c r="V392" s="60">
        <v>63.0</v>
      </c>
      <c r="W392" s="61" t="s">
        <v>35</v>
      </c>
      <c r="X392" s="62"/>
      <c r="Y392" s="60" t="s">
        <v>36</v>
      </c>
      <c r="Z392" s="62"/>
      <c r="AA392" s="5" t="str">
        <f t="shared" si="6"/>
        <v>#N/A</v>
      </c>
      <c r="AF392" s="6"/>
    </row>
    <row r="393">
      <c r="A393" s="5"/>
      <c r="B393" s="5"/>
      <c r="C393" s="9"/>
      <c r="D393" s="5"/>
      <c r="E393" s="5"/>
      <c r="F393" s="2">
        <v>377.0</v>
      </c>
      <c r="G393" s="67"/>
      <c r="H393" s="5"/>
      <c r="I393" s="9" t="str">
        <f t="shared" si="9"/>
        <v>-</v>
      </c>
      <c r="J393" s="68" t="str">
        <f t="shared" si="107"/>
        <v>-</v>
      </c>
      <c r="K393" s="5" t="str">
        <f t="shared" si="73"/>
        <v>-</v>
      </c>
      <c r="L393" s="5" t="str">
        <f t="shared" si="108"/>
        <v>-</v>
      </c>
      <c r="M393" s="5" t="str">
        <f t="shared" si="109"/>
        <v>-</v>
      </c>
      <c r="N393" s="5" t="str">
        <f t="shared" si="110"/>
        <v>-</v>
      </c>
      <c r="O393" s="2"/>
      <c r="P393" s="5">
        <f t="shared" si="15"/>
        <v>0</v>
      </c>
      <c r="Q393" s="58">
        <v>24.0</v>
      </c>
      <c r="R393" s="60" t="s">
        <v>373</v>
      </c>
      <c r="S393" s="60" t="s">
        <v>374</v>
      </c>
      <c r="T393" s="60">
        <v>1001024.0</v>
      </c>
      <c r="U393" s="60">
        <v>3.0</v>
      </c>
      <c r="V393" s="60">
        <v>63.0</v>
      </c>
      <c r="W393" s="61" t="s">
        <v>35</v>
      </c>
      <c r="X393" s="62"/>
      <c r="Y393" s="60" t="s">
        <v>36</v>
      </c>
      <c r="Z393" s="62"/>
      <c r="AA393" s="5" t="str">
        <f t="shared" si="6"/>
        <v>#N/A</v>
      </c>
      <c r="AF393" s="6"/>
    </row>
    <row r="394">
      <c r="A394" s="5"/>
      <c r="B394" s="5"/>
      <c r="C394" s="9"/>
      <c r="D394" s="5"/>
      <c r="E394" s="5"/>
      <c r="F394" s="2">
        <v>378.0</v>
      </c>
      <c r="G394" s="67"/>
      <c r="H394" s="5"/>
      <c r="I394" s="9" t="str">
        <f t="shared" si="9"/>
        <v>-</v>
      </c>
      <c r="J394" s="68" t="str">
        <f t="shared" si="107"/>
        <v>-</v>
      </c>
      <c r="K394" s="5" t="str">
        <f t="shared" si="73"/>
        <v>-</v>
      </c>
      <c r="L394" s="5" t="str">
        <f t="shared" si="108"/>
        <v>-</v>
      </c>
      <c r="M394" s="5" t="str">
        <f t="shared" si="109"/>
        <v>-</v>
      </c>
      <c r="N394" s="5" t="str">
        <f t="shared" si="110"/>
        <v>-</v>
      </c>
      <c r="O394" s="2"/>
      <c r="P394" s="5">
        <f t="shared" si="15"/>
        <v>0</v>
      </c>
      <c r="Q394" s="58">
        <v>25.0</v>
      </c>
      <c r="R394" s="86" t="s">
        <v>376</v>
      </c>
      <c r="S394" s="60" t="s">
        <v>377</v>
      </c>
      <c r="T394" s="60">
        <v>1001025.0</v>
      </c>
      <c r="U394" s="60">
        <v>2.0</v>
      </c>
      <c r="V394" s="60">
        <v>63.0</v>
      </c>
      <c r="W394" s="61" t="s">
        <v>35</v>
      </c>
      <c r="X394" s="62"/>
      <c r="Y394" s="60" t="s">
        <v>36</v>
      </c>
      <c r="Z394" s="62"/>
      <c r="AA394" s="5" t="str">
        <f t="shared" si="6"/>
        <v>#N/A</v>
      </c>
      <c r="AF394" s="6"/>
    </row>
    <row r="395">
      <c r="A395" s="5"/>
      <c r="B395" s="5"/>
      <c r="C395" s="9"/>
      <c r="D395" s="5"/>
      <c r="E395" s="5"/>
      <c r="F395" s="2">
        <v>379.0</v>
      </c>
      <c r="G395" s="67"/>
      <c r="H395" s="5"/>
      <c r="I395" s="9" t="str">
        <f t="shared" si="9"/>
        <v>-</v>
      </c>
      <c r="J395" s="68" t="str">
        <f t="shared" si="107"/>
        <v>-</v>
      </c>
      <c r="K395" s="5" t="str">
        <f t="shared" si="73"/>
        <v>-</v>
      </c>
      <c r="L395" s="5" t="str">
        <f t="shared" si="108"/>
        <v>-</v>
      </c>
      <c r="M395" s="5" t="str">
        <f t="shared" si="109"/>
        <v>-</v>
      </c>
      <c r="N395" s="5" t="str">
        <f t="shared" si="110"/>
        <v>-</v>
      </c>
      <c r="O395" s="2"/>
      <c r="P395" s="5">
        <f t="shared" si="15"/>
        <v>0</v>
      </c>
      <c r="Q395" s="58">
        <v>26.0</v>
      </c>
      <c r="R395" s="60" t="s">
        <v>378</v>
      </c>
      <c r="S395" s="60" t="s">
        <v>339</v>
      </c>
      <c r="T395" s="60">
        <v>1001026.0</v>
      </c>
      <c r="U395" s="60">
        <v>2.0</v>
      </c>
      <c r="V395" s="60">
        <v>63.0</v>
      </c>
      <c r="W395" s="61" t="s">
        <v>35</v>
      </c>
      <c r="X395" s="62"/>
      <c r="Y395" s="60" t="s">
        <v>36</v>
      </c>
      <c r="Z395" s="62"/>
      <c r="AA395" s="5" t="str">
        <f t="shared" si="6"/>
        <v>#N/A</v>
      </c>
      <c r="AF395" s="6"/>
    </row>
    <row r="396">
      <c r="A396" s="5"/>
      <c r="B396" s="5"/>
      <c r="C396" s="9"/>
      <c r="D396" s="5"/>
      <c r="E396" s="5"/>
      <c r="F396" s="2">
        <v>380.0</v>
      </c>
      <c r="G396" s="67"/>
      <c r="H396" s="5"/>
      <c r="I396" s="9" t="str">
        <f t="shared" si="9"/>
        <v>-</v>
      </c>
      <c r="J396" s="68" t="str">
        <f t="shared" si="107"/>
        <v>-</v>
      </c>
      <c r="K396" s="5" t="str">
        <f t="shared" si="73"/>
        <v>-</v>
      </c>
      <c r="L396" s="5" t="str">
        <f t="shared" si="108"/>
        <v>-</v>
      </c>
      <c r="M396" s="5" t="str">
        <f t="shared" si="109"/>
        <v>-</v>
      </c>
      <c r="N396" s="5" t="str">
        <f t="shared" si="110"/>
        <v>-</v>
      </c>
      <c r="O396" s="2"/>
      <c r="P396" s="5">
        <f t="shared" si="15"/>
        <v>0</v>
      </c>
      <c r="Q396" s="79"/>
      <c r="R396" s="79"/>
      <c r="S396" s="78"/>
      <c r="T396" s="78"/>
      <c r="U396" s="79">
        <f>SUM(U391:U395)</f>
        <v>10</v>
      </c>
      <c r="V396" s="78"/>
      <c r="W396" s="78"/>
      <c r="X396" s="78"/>
      <c r="Y396" s="78"/>
      <c r="Z396" s="79"/>
      <c r="AA396" s="5" t="str">
        <f t="shared" si="6"/>
        <v>-</v>
      </c>
      <c r="AF396" s="6"/>
    </row>
    <row r="397">
      <c r="A397" s="5"/>
      <c r="B397" s="5"/>
      <c r="C397" s="9"/>
      <c r="D397" s="5"/>
      <c r="E397" s="5"/>
      <c r="F397" s="2">
        <v>381.0</v>
      </c>
      <c r="G397" s="67"/>
      <c r="H397" s="5"/>
      <c r="I397" s="9" t="str">
        <f t="shared" si="9"/>
        <v>-</v>
      </c>
      <c r="J397" s="68" t="str">
        <f t="shared" si="107"/>
        <v>-</v>
      </c>
      <c r="K397" s="5" t="str">
        <f t="shared" si="73"/>
        <v>-</v>
      </c>
      <c r="L397" s="5" t="str">
        <f t="shared" si="108"/>
        <v>-</v>
      </c>
      <c r="M397" s="5" t="str">
        <f t="shared" si="109"/>
        <v>-</v>
      </c>
      <c r="N397" s="5" t="str">
        <f t="shared" si="110"/>
        <v>-</v>
      </c>
      <c r="O397" s="2"/>
      <c r="P397" s="5">
        <f t="shared" si="15"/>
        <v>0</v>
      </c>
      <c r="AA397" s="5" t="str">
        <f t="shared" si="6"/>
        <v>-</v>
      </c>
      <c r="AF397" s="6"/>
    </row>
    <row r="398">
      <c r="A398" s="5"/>
      <c r="B398" s="5"/>
      <c r="C398" s="9"/>
      <c r="D398" s="5"/>
      <c r="E398" s="5"/>
      <c r="F398" s="2">
        <v>382.0</v>
      </c>
      <c r="G398" s="67"/>
      <c r="H398" s="5"/>
      <c r="I398" s="9" t="str">
        <f t="shared" si="9"/>
        <v>-</v>
      </c>
      <c r="J398" s="68" t="str">
        <f t="shared" si="107"/>
        <v>-</v>
      </c>
      <c r="K398" s="5" t="str">
        <f t="shared" si="73"/>
        <v>-</v>
      </c>
      <c r="L398" s="5" t="str">
        <f t="shared" si="108"/>
        <v>-</v>
      </c>
      <c r="M398" s="5" t="str">
        <f t="shared" si="109"/>
        <v>-</v>
      </c>
      <c r="N398" s="5" t="str">
        <f t="shared" si="110"/>
        <v>-</v>
      </c>
      <c r="O398" s="2"/>
      <c r="P398" s="5">
        <f t="shared" si="15"/>
        <v>0</v>
      </c>
      <c r="AA398" s="5" t="str">
        <f t="shared" si="6"/>
        <v>-</v>
      </c>
      <c r="AF398" s="6"/>
    </row>
    <row r="399">
      <c r="A399" s="5"/>
      <c r="B399" s="5"/>
      <c r="C399" s="9"/>
      <c r="D399" s="5"/>
      <c r="E399" s="5"/>
      <c r="F399" s="2">
        <v>383.0</v>
      </c>
      <c r="G399" s="67"/>
      <c r="H399" s="5"/>
      <c r="I399" s="9" t="str">
        <f t="shared" si="9"/>
        <v>-</v>
      </c>
      <c r="J399" s="68" t="str">
        <f t="shared" si="107"/>
        <v>-</v>
      </c>
      <c r="K399" s="5" t="str">
        <f t="shared" si="73"/>
        <v>-</v>
      </c>
      <c r="L399" s="5" t="str">
        <f t="shared" si="108"/>
        <v>-</v>
      </c>
      <c r="M399" s="5" t="str">
        <f t="shared" si="109"/>
        <v>-</v>
      </c>
      <c r="N399" s="5" t="str">
        <f t="shared" si="110"/>
        <v>-</v>
      </c>
      <c r="O399" s="2"/>
      <c r="P399" s="5">
        <f t="shared" si="15"/>
        <v>0</v>
      </c>
      <c r="AA399" s="5" t="str">
        <f t="shared" si="6"/>
        <v>-</v>
      </c>
      <c r="AF399" s="6"/>
    </row>
    <row r="400">
      <c r="A400" s="5"/>
      <c r="B400" s="5"/>
      <c r="C400" s="9"/>
      <c r="D400" s="5"/>
      <c r="E400" s="5"/>
      <c r="F400" s="2">
        <v>384.0</v>
      </c>
      <c r="G400" s="67"/>
      <c r="H400" s="5"/>
      <c r="I400" s="9" t="str">
        <f t="shared" si="9"/>
        <v>-</v>
      </c>
      <c r="J400" s="68" t="str">
        <f t="shared" si="107"/>
        <v>-</v>
      </c>
      <c r="K400" s="5" t="str">
        <f t="shared" si="73"/>
        <v>-</v>
      </c>
      <c r="L400" s="5" t="str">
        <f t="shared" si="108"/>
        <v>-</v>
      </c>
      <c r="M400" s="5" t="str">
        <f t="shared" si="109"/>
        <v>-</v>
      </c>
      <c r="N400" s="5" t="str">
        <f t="shared" si="110"/>
        <v>-</v>
      </c>
      <c r="O400" s="2"/>
      <c r="P400" s="5">
        <f t="shared" si="15"/>
        <v>0</v>
      </c>
      <c r="AA400" s="5" t="str">
        <f t="shared" si="6"/>
        <v>-</v>
      </c>
      <c r="AF400" s="6"/>
    </row>
    <row r="401">
      <c r="A401" s="5"/>
      <c r="B401" s="5"/>
      <c r="C401" s="9"/>
      <c r="D401" s="5"/>
      <c r="E401" s="5"/>
      <c r="F401" s="2">
        <v>385.0</v>
      </c>
      <c r="G401" s="67"/>
      <c r="H401" s="5"/>
      <c r="I401" s="9" t="str">
        <f t="shared" si="9"/>
        <v>-</v>
      </c>
      <c r="J401" s="68" t="str">
        <f t="shared" si="107"/>
        <v>-</v>
      </c>
      <c r="K401" s="5" t="str">
        <f t="shared" si="73"/>
        <v>-</v>
      </c>
      <c r="L401" s="5" t="str">
        <f t="shared" si="108"/>
        <v>-</v>
      </c>
      <c r="M401" s="5" t="str">
        <f t="shared" si="109"/>
        <v>-</v>
      </c>
      <c r="N401" s="5" t="str">
        <f t="shared" si="110"/>
        <v>-</v>
      </c>
      <c r="O401" s="2"/>
      <c r="P401" s="5">
        <f t="shared" si="15"/>
        <v>0</v>
      </c>
      <c r="AA401" s="5" t="str">
        <f t="shared" si="6"/>
        <v>-</v>
      </c>
      <c r="AF401" s="6"/>
    </row>
    <row r="402">
      <c r="A402" s="5"/>
      <c r="B402" s="5"/>
      <c r="C402" s="9"/>
      <c r="D402" s="5"/>
      <c r="E402" s="5"/>
      <c r="F402" s="2">
        <v>386.0</v>
      </c>
      <c r="G402" s="67"/>
      <c r="H402" s="5"/>
      <c r="I402" s="9" t="str">
        <f t="shared" si="9"/>
        <v>-</v>
      </c>
      <c r="J402" s="68" t="str">
        <f t="shared" si="107"/>
        <v>-</v>
      </c>
      <c r="K402" s="5" t="str">
        <f t="shared" si="73"/>
        <v>-</v>
      </c>
      <c r="L402" s="5" t="str">
        <f t="shared" si="108"/>
        <v>-</v>
      </c>
      <c r="M402" s="5" t="str">
        <f t="shared" si="109"/>
        <v>-</v>
      </c>
      <c r="N402" s="5" t="str">
        <f t="shared" si="110"/>
        <v>-</v>
      </c>
      <c r="O402" s="2"/>
      <c r="P402" s="5">
        <f t="shared" si="15"/>
        <v>0</v>
      </c>
      <c r="AA402" s="5" t="str">
        <f t="shared" si="6"/>
        <v>-</v>
      </c>
      <c r="AF402" s="6"/>
    </row>
    <row r="403">
      <c r="A403" s="5"/>
      <c r="B403" s="5"/>
      <c r="C403" s="9"/>
      <c r="D403" s="5"/>
      <c r="E403" s="5"/>
      <c r="F403" s="2">
        <v>387.0</v>
      </c>
      <c r="G403" s="67"/>
      <c r="H403" s="5"/>
      <c r="I403" s="9" t="str">
        <f t="shared" si="9"/>
        <v>-</v>
      </c>
      <c r="J403" s="68" t="str">
        <f t="shared" si="107"/>
        <v>-</v>
      </c>
      <c r="K403" s="5" t="str">
        <f t="shared" si="73"/>
        <v>-</v>
      </c>
      <c r="L403" s="5" t="str">
        <f t="shared" si="108"/>
        <v>-</v>
      </c>
      <c r="M403" s="5" t="str">
        <f t="shared" si="109"/>
        <v>-</v>
      </c>
      <c r="N403" s="5" t="str">
        <f t="shared" si="110"/>
        <v>-</v>
      </c>
      <c r="O403" s="2"/>
      <c r="P403" s="5">
        <f t="shared" si="15"/>
        <v>0</v>
      </c>
      <c r="AA403" s="5" t="str">
        <f t="shared" si="6"/>
        <v>-</v>
      </c>
      <c r="AF403" s="6"/>
    </row>
    <row r="404">
      <c r="A404" s="5"/>
      <c r="B404" s="5"/>
      <c r="C404" s="9"/>
      <c r="D404" s="5"/>
      <c r="E404" s="5"/>
      <c r="F404" s="2">
        <v>388.0</v>
      </c>
      <c r="G404" s="67"/>
      <c r="H404" s="5"/>
      <c r="I404" s="9" t="str">
        <f t="shared" si="9"/>
        <v>-</v>
      </c>
      <c r="J404" s="68" t="str">
        <f t="shared" si="107"/>
        <v>-</v>
      </c>
      <c r="K404" s="5" t="str">
        <f t="shared" si="73"/>
        <v>-</v>
      </c>
      <c r="L404" s="5" t="str">
        <f t="shared" si="108"/>
        <v>-</v>
      </c>
      <c r="M404" s="5" t="str">
        <f t="shared" si="109"/>
        <v>-</v>
      </c>
      <c r="N404" s="5" t="str">
        <f t="shared" si="110"/>
        <v>-</v>
      </c>
      <c r="O404" s="2"/>
      <c r="P404" s="5">
        <f t="shared" si="15"/>
        <v>0</v>
      </c>
      <c r="AA404" s="5" t="str">
        <f t="shared" si="6"/>
        <v>-</v>
      </c>
      <c r="AF404" s="6"/>
    </row>
    <row r="405">
      <c r="A405" s="5"/>
      <c r="B405" s="5"/>
      <c r="C405" s="9"/>
      <c r="D405" s="5"/>
      <c r="E405" s="5"/>
      <c r="F405" s="2">
        <v>389.0</v>
      </c>
      <c r="G405" s="67"/>
      <c r="H405" s="5"/>
      <c r="I405" s="9" t="str">
        <f t="shared" si="9"/>
        <v>-</v>
      </c>
      <c r="J405" s="68" t="str">
        <f t="shared" si="107"/>
        <v>-</v>
      </c>
      <c r="K405" s="5" t="str">
        <f t="shared" si="73"/>
        <v>-</v>
      </c>
      <c r="L405" s="5" t="str">
        <f t="shared" si="108"/>
        <v>-</v>
      </c>
      <c r="M405" s="5" t="str">
        <f t="shared" si="109"/>
        <v>-</v>
      </c>
      <c r="N405" s="5" t="str">
        <f t="shared" si="110"/>
        <v>-</v>
      </c>
      <c r="O405" s="2"/>
      <c r="P405" s="5">
        <f t="shared" si="15"/>
        <v>0</v>
      </c>
      <c r="AA405" s="5" t="str">
        <f t="shared" si="6"/>
        <v>-</v>
      </c>
      <c r="AF405" s="6"/>
    </row>
    <row r="406">
      <c r="A406" s="5"/>
      <c r="B406" s="5"/>
      <c r="C406" s="9"/>
      <c r="D406" s="5"/>
      <c r="E406" s="5"/>
      <c r="F406" s="2">
        <v>390.0</v>
      </c>
      <c r="G406" s="67"/>
      <c r="H406" s="5"/>
      <c r="I406" s="9" t="str">
        <f t="shared" si="9"/>
        <v>-</v>
      </c>
      <c r="J406" s="68" t="str">
        <f t="shared" si="107"/>
        <v>-</v>
      </c>
      <c r="K406" s="5" t="str">
        <f t="shared" si="73"/>
        <v>-</v>
      </c>
      <c r="L406" s="5" t="str">
        <f t="shared" si="108"/>
        <v>-</v>
      </c>
      <c r="M406" s="5" t="str">
        <f t="shared" si="109"/>
        <v>-</v>
      </c>
      <c r="N406" s="5" t="str">
        <f t="shared" si="110"/>
        <v>-</v>
      </c>
      <c r="O406" s="2"/>
      <c r="P406" s="5">
        <f t="shared" si="15"/>
        <v>0</v>
      </c>
      <c r="AA406" s="5" t="str">
        <f t="shared" si="6"/>
        <v>-</v>
      </c>
      <c r="AF406" s="6"/>
    </row>
    <row r="407">
      <c r="A407" s="5"/>
      <c r="B407" s="5"/>
      <c r="C407" s="9"/>
      <c r="D407" s="5"/>
      <c r="E407" s="5"/>
      <c r="F407" s="2">
        <v>391.0</v>
      </c>
      <c r="G407" s="67"/>
      <c r="H407" s="5"/>
      <c r="I407" s="9" t="str">
        <f t="shared" si="9"/>
        <v>-</v>
      </c>
      <c r="J407" s="68" t="str">
        <f t="shared" si="107"/>
        <v>-</v>
      </c>
      <c r="K407" s="5" t="str">
        <f t="shared" si="73"/>
        <v>-</v>
      </c>
      <c r="L407" s="5" t="str">
        <f t="shared" si="108"/>
        <v>-</v>
      </c>
      <c r="M407" s="5" t="str">
        <f t="shared" si="109"/>
        <v>-</v>
      </c>
      <c r="N407" s="5" t="str">
        <f t="shared" si="110"/>
        <v>-</v>
      </c>
      <c r="O407" s="2"/>
      <c r="P407" s="5">
        <f t="shared" si="15"/>
        <v>0</v>
      </c>
      <c r="AA407" s="5" t="str">
        <f t="shared" si="6"/>
        <v>-</v>
      </c>
      <c r="AF407" s="6"/>
    </row>
    <row r="408">
      <c r="A408" s="5"/>
      <c r="B408" s="5"/>
      <c r="C408" s="9"/>
      <c r="D408" s="5"/>
      <c r="E408" s="5"/>
      <c r="F408" s="2">
        <v>392.0</v>
      </c>
      <c r="G408" s="67"/>
      <c r="H408" s="5"/>
      <c r="I408" s="9" t="str">
        <f t="shared" si="9"/>
        <v>-</v>
      </c>
      <c r="J408" s="68" t="str">
        <f t="shared" si="107"/>
        <v>-</v>
      </c>
      <c r="K408" s="5" t="str">
        <f t="shared" si="73"/>
        <v>-</v>
      </c>
      <c r="L408" s="5" t="str">
        <f t="shared" si="108"/>
        <v>-</v>
      </c>
      <c r="M408" s="5" t="str">
        <f t="shared" si="109"/>
        <v>-</v>
      </c>
      <c r="N408" s="5" t="str">
        <f t="shared" si="110"/>
        <v>-</v>
      </c>
      <c r="O408" s="2"/>
      <c r="P408" s="5">
        <f t="shared" si="15"/>
        <v>0</v>
      </c>
      <c r="AA408" s="5" t="str">
        <f t="shared" si="6"/>
        <v>-</v>
      </c>
      <c r="AF408" s="6"/>
    </row>
    <row r="409">
      <c r="A409" s="5"/>
      <c r="B409" s="5"/>
      <c r="C409" s="9"/>
      <c r="D409" s="5"/>
      <c r="E409" s="5"/>
      <c r="F409" s="2">
        <v>393.0</v>
      </c>
      <c r="G409" s="67"/>
      <c r="H409" s="5"/>
      <c r="I409" s="9" t="str">
        <f t="shared" si="9"/>
        <v>-</v>
      </c>
      <c r="J409" s="68" t="str">
        <f t="shared" si="107"/>
        <v>-</v>
      </c>
      <c r="K409" s="5" t="str">
        <f t="shared" si="73"/>
        <v>-</v>
      </c>
      <c r="L409" s="5" t="str">
        <f t="shared" si="108"/>
        <v>-</v>
      </c>
      <c r="M409" s="5" t="str">
        <f t="shared" si="109"/>
        <v>-</v>
      </c>
      <c r="N409" s="5" t="str">
        <f t="shared" si="110"/>
        <v>-</v>
      </c>
      <c r="O409" s="2"/>
      <c r="P409" s="5">
        <f t="shared" si="15"/>
        <v>0</v>
      </c>
      <c r="AA409" s="5" t="str">
        <f t="shared" si="6"/>
        <v>-</v>
      </c>
      <c r="AF409" s="6"/>
    </row>
    <row r="410">
      <c r="A410" s="5"/>
      <c r="B410" s="5"/>
      <c r="C410" s="9"/>
      <c r="D410" s="5"/>
      <c r="E410" s="5"/>
      <c r="F410" s="2">
        <v>394.0</v>
      </c>
      <c r="G410" s="67"/>
      <c r="H410" s="5"/>
      <c r="I410" s="9" t="str">
        <f t="shared" si="9"/>
        <v>-</v>
      </c>
      <c r="J410" s="68" t="str">
        <f t="shared" si="107"/>
        <v>-</v>
      </c>
      <c r="K410" s="5" t="str">
        <f t="shared" si="73"/>
        <v>-</v>
      </c>
      <c r="L410" s="5" t="str">
        <f t="shared" si="108"/>
        <v>-</v>
      </c>
      <c r="M410" s="5" t="str">
        <f t="shared" si="109"/>
        <v>-</v>
      </c>
      <c r="N410" s="5" t="str">
        <f t="shared" si="110"/>
        <v>-</v>
      </c>
      <c r="O410" s="2"/>
      <c r="P410" s="5">
        <f t="shared" si="15"/>
        <v>0</v>
      </c>
      <c r="AA410" s="5" t="str">
        <f t="shared" si="6"/>
        <v>-</v>
      </c>
      <c r="AF410" s="6"/>
    </row>
    <row r="411">
      <c r="A411" s="5"/>
      <c r="B411" s="5"/>
      <c r="C411" s="9"/>
      <c r="D411" s="5"/>
      <c r="E411" s="5"/>
      <c r="F411" s="2">
        <v>395.0</v>
      </c>
      <c r="G411" s="67"/>
      <c r="H411" s="5"/>
      <c r="I411" s="9" t="str">
        <f t="shared" si="9"/>
        <v>-</v>
      </c>
      <c r="J411" s="68" t="str">
        <f t="shared" si="107"/>
        <v>-</v>
      </c>
      <c r="K411" s="5" t="str">
        <f t="shared" si="73"/>
        <v>-</v>
      </c>
      <c r="L411" s="5" t="str">
        <f t="shared" si="108"/>
        <v>-</v>
      </c>
      <c r="M411" s="5" t="str">
        <f t="shared" si="109"/>
        <v>-</v>
      </c>
      <c r="N411" s="5" t="str">
        <f t="shared" si="110"/>
        <v>-</v>
      </c>
      <c r="O411" s="2"/>
      <c r="P411" s="5">
        <f t="shared" si="15"/>
        <v>0</v>
      </c>
      <c r="AA411" s="5"/>
      <c r="AF411" s="6"/>
    </row>
    <row r="412">
      <c r="A412" s="5"/>
      <c r="B412" s="5"/>
      <c r="C412" s="9"/>
      <c r="D412" s="5"/>
      <c r="E412" s="5"/>
      <c r="F412" s="2">
        <v>396.0</v>
      </c>
      <c r="G412" s="67"/>
      <c r="H412" s="5"/>
      <c r="I412" s="9" t="str">
        <f t="shared" si="9"/>
        <v>-</v>
      </c>
      <c r="J412" s="68" t="str">
        <f t="shared" si="107"/>
        <v>-</v>
      </c>
      <c r="K412" s="5" t="str">
        <f t="shared" si="73"/>
        <v>-</v>
      </c>
      <c r="L412" s="5" t="str">
        <f t="shared" si="108"/>
        <v>-</v>
      </c>
      <c r="M412" s="5" t="str">
        <f t="shared" si="109"/>
        <v>-</v>
      </c>
      <c r="N412" s="5" t="str">
        <f t="shared" si="110"/>
        <v>-</v>
      </c>
      <c r="O412" s="2"/>
      <c r="P412" s="5">
        <f t="shared" si="15"/>
        <v>0</v>
      </c>
      <c r="AA412" s="5"/>
      <c r="AF412" s="6"/>
    </row>
    <row r="413">
      <c r="A413" s="5"/>
      <c r="B413" s="5"/>
      <c r="C413" s="9"/>
      <c r="D413" s="5"/>
      <c r="E413" s="5"/>
      <c r="F413" s="2">
        <v>397.0</v>
      </c>
      <c r="G413" s="67"/>
      <c r="H413" s="5"/>
      <c r="I413" s="9" t="str">
        <f t="shared" si="9"/>
        <v>-</v>
      </c>
      <c r="J413" s="68" t="str">
        <f t="shared" si="107"/>
        <v>-</v>
      </c>
      <c r="K413" s="5" t="str">
        <f t="shared" si="73"/>
        <v>-</v>
      </c>
      <c r="L413" s="5" t="str">
        <f t="shared" si="108"/>
        <v>-</v>
      </c>
      <c r="M413" s="5" t="str">
        <f t="shared" si="109"/>
        <v>-</v>
      </c>
      <c r="N413" s="5" t="str">
        <f t="shared" si="110"/>
        <v>-</v>
      </c>
      <c r="O413" s="2"/>
      <c r="P413" s="5">
        <f t="shared" si="15"/>
        <v>0</v>
      </c>
      <c r="AA413" s="5"/>
      <c r="AF413" s="6"/>
    </row>
    <row r="414">
      <c r="A414" s="5"/>
      <c r="B414" s="5"/>
      <c r="C414" s="9"/>
      <c r="D414" s="5"/>
      <c r="E414" s="5"/>
      <c r="F414" s="2">
        <v>398.0</v>
      </c>
      <c r="G414" s="67"/>
      <c r="H414" s="5"/>
      <c r="I414" s="9" t="str">
        <f t="shared" si="9"/>
        <v>-</v>
      </c>
      <c r="J414" s="68" t="str">
        <f t="shared" si="107"/>
        <v>-</v>
      </c>
      <c r="K414" s="5" t="str">
        <f t="shared" si="73"/>
        <v>-</v>
      </c>
      <c r="L414" s="5" t="str">
        <f t="shared" si="108"/>
        <v>-</v>
      </c>
      <c r="M414" s="5" t="str">
        <f t="shared" si="109"/>
        <v>-</v>
      </c>
      <c r="N414" s="5" t="str">
        <f t="shared" si="110"/>
        <v>-</v>
      </c>
      <c r="O414" s="2"/>
      <c r="P414" s="5">
        <f t="shared" si="15"/>
        <v>0</v>
      </c>
      <c r="AA414" s="5"/>
      <c r="AF414" s="6"/>
    </row>
    <row r="415">
      <c r="A415" s="5"/>
      <c r="B415" s="5"/>
      <c r="C415" s="9"/>
      <c r="D415" s="5"/>
      <c r="E415" s="5"/>
      <c r="F415" s="2">
        <v>399.0</v>
      </c>
      <c r="G415" s="67"/>
      <c r="H415" s="5"/>
      <c r="I415" s="9" t="str">
        <f t="shared" si="9"/>
        <v>-</v>
      </c>
      <c r="J415" s="68" t="str">
        <f t="shared" si="107"/>
        <v>-</v>
      </c>
      <c r="K415" s="5" t="str">
        <f t="shared" si="73"/>
        <v>-</v>
      </c>
      <c r="L415" s="5" t="str">
        <f t="shared" si="108"/>
        <v>-</v>
      </c>
      <c r="M415" s="5" t="str">
        <f t="shared" si="109"/>
        <v>-</v>
      </c>
      <c r="N415" s="5" t="str">
        <f t="shared" si="110"/>
        <v>-</v>
      </c>
      <c r="O415" s="2"/>
      <c r="P415" s="5">
        <f t="shared" si="15"/>
        <v>0</v>
      </c>
      <c r="AA415" s="5"/>
      <c r="AF415" s="6"/>
    </row>
    <row r="416">
      <c r="A416" s="5"/>
      <c r="B416" s="5"/>
      <c r="C416" s="9"/>
      <c r="D416" s="5"/>
      <c r="E416" s="5"/>
      <c r="F416" s="2">
        <v>400.0</v>
      </c>
      <c r="G416" s="67"/>
      <c r="H416" s="5"/>
      <c r="I416" s="9" t="str">
        <f t="shared" si="9"/>
        <v>-</v>
      </c>
      <c r="J416" s="68" t="str">
        <f t="shared" si="107"/>
        <v>-</v>
      </c>
      <c r="K416" s="5" t="str">
        <f t="shared" si="73"/>
        <v>-</v>
      </c>
      <c r="L416" s="5" t="str">
        <f t="shared" si="108"/>
        <v>-</v>
      </c>
      <c r="M416" s="5" t="str">
        <f t="shared" si="109"/>
        <v>-</v>
      </c>
      <c r="N416" s="5" t="str">
        <f t="shared" si="110"/>
        <v>-</v>
      </c>
      <c r="O416" s="2"/>
      <c r="P416" s="5">
        <f t="shared" si="15"/>
        <v>0</v>
      </c>
      <c r="AA416" s="5"/>
      <c r="AF416" s="6"/>
    </row>
    <row r="417">
      <c r="A417" s="5"/>
      <c r="B417" s="5"/>
      <c r="C417" s="9"/>
      <c r="D417" s="5"/>
      <c r="E417" s="5"/>
      <c r="F417" s="2">
        <v>401.0</v>
      </c>
      <c r="G417" s="105">
        <v>1001022.0</v>
      </c>
      <c r="H417" s="3">
        <v>2.0</v>
      </c>
      <c r="I417" s="9" t="str">
        <f t="shared" si="9"/>
        <v>ABSEN VALID</v>
      </c>
      <c r="J417" s="68" t="str">
        <f t="shared" si="107"/>
        <v>黄英平 外甥合家</v>
      </c>
      <c r="K417" s="5" t="str">
        <f t="shared" si="73"/>
        <v>Gun Gun</v>
      </c>
      <c r="L417" s="5" t="str">
        <f t="shared" si="108"/>
        <v>Kuning</v>
      </c>
      <c r="M417" s="5">
        <f t="shared" si="109"/>
        <v>60</v>
      </c>
      <c r="N417" s="5">
        <f t="shared" si="110"/>
        <v>2</v>
      </c>
      <c r="O417" s="2"/>
      <c r="P417" s="5">
        <f t="shared" si="15"/>
        <v>0</v>
      </c>
      <c r="AA417" s="5"/>
      <c r="AF417" s="6"/>
    </row>
    <row r="418">
      <c r="A418" s="5"/>
      <c r="B418" s="5"/>
      <c r="C418" s="9"/>
      <c r="D418" s="5"/>
      <c r="E418" s="5"/>
      <c r="F418" s="2">
        <v>402.0</v>
      </c>
      <c r="G418" s="67">
        <v>1001052.0</v>
      </c>
      <c r="H418" s="3">
        <v>2.0</v>
      </c>
      <c r="I418" s="9" t="str">
        <f t="shared" si="9"/>
        <v>ABSEN VALID</v>
      </c>
      <c r="J418" s="68" t="str">
        <f t="shared" si="107"/>
        <v>Mr. &amp; Mrs. Huang Tjung Sin</v>
      </c>
      <c r="K418" s="5" t="str">
        <f t="shared" si="73"/>
        <v>Aming</v>
      </c>
      <c r="L418" s="5" t="str">
        <f t="shared" si="108"/>
        <v>Kuning</v>
      </c>
      <c r="M418" s="5">
        <f t="shared" si="109"/>
        <v>8</v>
      </c>
      <c r="N418" s="5">
        <f t="shared" si="110"/>
        <v>2</v>
      </c>
      <c r="O418" s="2">
        <v>1.1111144E7</v>
      </c>
      <c r="P418" s="5">
        <f t="shared" si="15"/>
        <v>0</v>
      </c>
      <c r="AA418" s="5"/>
      <c r="AF418" s="6"/>
    </row>
    <row r="419">
      <c r="A419" s="5"/>
      <c r="B419" s="5"/>
      <c r="C419" s="9"/>
      <c r="D419" s="5"/>
      <c r="E419" s="5"/>
      <c r="F419" s="2">
        <v>403.0</v>
      </c>
      <c r="G419" s="67">
        <v>1001056.0</v>
      </c>
      <c r="H419" s="3">
        <v>2.0</v>
      </c>
      <c r="I419" s="9" t="str">
        <f t="shared" si="9"/>
        <v>ABSEN VALID</v>
      </c>
      <c r="J419" s="68" t="str">
        <f t="shared" si="107"/>
        <v>Mr. &amp; Mrs. Herwin</v>
      </c>
      <c r="K419" s="5" t="str">
        <f t="shared" si="73"/>
        <v>Wiwin</v>
      </c>
      <c r="L419" s="5" t="str">
        <f t="shared" si="108"/>
        <v>Kuning</v>
      </c>
      <c r="M419" s="5">
        <f t="shared" si="109"/>
        <v>8</v>
      </c>
      <c r="N419" s="5">
        <f t="shared" si="110"/>
        <v>2</v>
      </c>
      <c r="O419" s="2"/>
      <c r="P419" s="5">
        <f t="shared" si="15"/>
        <v>0</v>
      </c>
      <c r="AA419" s="5"/>
      <c r="AF419" s="6"/>
    </row>
    <row r="420">
      <c r="A420" s="5"/>
      <c r="B420" s="5"/>
      <c r="C420" s="9"/>
      <c r="D420" s="5"/>
      <c r="E420" s="5"/>
      <c r="F420" s="2">
        <v>404.0</v>
      </c>
      <c r="G420" s="67"/>
      <c r="H420" s="5"/>
      <c r="I420" s="9" t="str">
        <f t="shared" si="9"/>
        <v>-</v>
      </c>
      <c r="J420" s="68" t="str">
        <f t="shared" si="107"/>
        <v>-</v>
      </c>
      <c r="K420" s="5" t="str">
        <f t="shared" si="73"/>
        <v>-</v>
      </c>
      <c r="L420" s="5" t="str">
        <f t="shared" si="108"/>
        <v>-</v>
      </c>
      <c r="M420" s="5" t="str">
        <f t="shared" si="109"/>
        <v>-</v>
      </c>
      <c r="N420" s="5" t="str">
        <f t="shared" si="110"/>
        <v>-</v>
      </c>
      <c r="O420" s="2"/>
      <c r="P420" s="5">
        <f t="shared" si="15"/>
        <v>0</v>
      </c>
      <c r="AA420" s="5"/>
      <c r="AF420" s="6"/>
    </row>
    <row r="421">
      <c r="A421" s="5"/>
      <c r="B421" s="5"/>
      <c r="C421" s="9"/>
      <c r="D421" s="5"/>
      <c r="E421" s="5"/>
      <c r="F421" s="2">
        <v>405.0</v>
      </c>
      <c r="G421" s="67"/>
      <c r="H421" s="5"/>
      <c r="I421" s="9" t="str">
        <f t="shared" si="9"/>
        <v>-</v>
      </c>
      <c r="J421" s="68" t="str">
        <f t="shared" si="107"/>
        <v>-</v>
      </c>
      <c r="K421" s="5" t="str">
        <f t="shared" si="73"/>
        <v>-</v>
      </c>
      <c r="L421" s="5" t="str">
        <f t="shared" si="108"/>
        <v>-</v>
      </c>
      <c r="M421" s="5" t="str">
        <f t="shared" si="109"/>
        <v>-</v>
      </c>
      <c r="N421" s="5" t="str">
        <f t="shared" si="110"/>
        <v>-</v>
      </c>
      <c r="O421" s="2"/>
      <c r="P421" s="5">
        <f t="shared" si="15"/>
        <v>0</v>
      </c>
      <c r="AA421" s="5"/>
      <c r="AF421" s="6"/>
    </row>
    <row r="422">
      <c r="A422" s="5"/>
      <c r="B422" s="5"/>
      <c r="C422" s="9"/>
      <c r="D422" s="5"/>
      <c r="E422" s="5"/>
      <c r="F422" s="2">
        <v>406.0</v>
      </c>
      <c r="G422" s="67"/>
      <c r="H422" s="5"/>
      <c r="I422" s="9" t="str">
        <f t="shared" si="9"/>
        <v>-</v>
      </c>
      <c r="J422" s="68" t="str">
        <f t="shared" si="107"/>
        <v>-</v>
      </c>
      <c r="K422" s="5" t="str">
        <f t="shared" si="73"/>
        <v>-</v>
      </c>
      <c r="L422" s="5" t="str">
        <f t="shared" si="108"/>
        <v>-</v>
      </c>
      <c r="M422" s="5" t="str">
        <f t="shared" si="109"/>
        <v>-</v>
      </c>
      <c r="N422" s="5" t="str">
        <f t="shared" si="110"/>
        <v>-</v>
      </c>
      <c r="O422" s="2"/>
      <c r="P422" s="5">
        <f t="shared" si="15"/>
        <v>0</v>
      </c>
      <c r="AA422" s="5"/>
      <c r="AF422" s="6"/>
    </row>
    <row r="423">
      <c r="A423" s="5"/>
      <c r="B423" s="5"/>
      <c r="C423" s="9"/>
      <c r="D423" s="5"/>
      <c r="E423" s="5"/>
      <c r="F423" s="2">
        <v>407.0</v>
      </c>
      <c r="G423" s="67"/>
      <c r="H423" s="5"/>
      <c r="I423" s="9" t="str">
        <f t="shared" si="9"/>
        <v>-</v>
      </c>
      <c r="J423" s="68" t="str">
        <f t="shared" si="107"/>
        <v>-</v>
      </c>
      <c r="K423" s="5" t="str">
        <f t="shared" si="73"/>
        <v>-</v>
      </c>
      <c r="L423" s="5" t="str">
        <f t="shared" si="108"/>
        <v>-</v>
      </c>
      <c r="M423" s="5" t="str">
        <f t="shared" si="109"/>
        <v>-</v>
      </c>
      <c r="N423" s="5" t="str">
        <f t="shared" si="110"/>
        <v>-</v>
      </c>
      <c r="O423" s="2"/>
      <c r="P423" s="5">
        <f t="shared" si="15"/>
        <v>0</v>
      </c>
      <c r="AA423" s="5"/>
      <c r="AF423" s="6"/>
    </row>
    <row r="424">
      <c r="A424" s="5"/>
      <c r="B424" s="5"/>
      <c r="C424" s="9"/>
      <c r="D424" s="5"/>
      <c r="E424" s="5"/>
      <c r="F424" s="2">
        <v>408.0</v>
      </c>
      <c r="G424" s="67"/>
      <c r="H424" s="5"/>
      <c r="I424" s="9" t="str">
        <f t="shared" si="9"/>
        <v>-</v>
      </c>
      <c r="J424" s="68" t="str">
        <f t="shared" si="107"/>
        <v>-</v>
      </c>
      <c r="K424" s="5" t="str">
        <f t="shared" si="73"/>
        <v>-</v>
      </c>
      <c r="L424" s="5" t="str">
        <f t="shared" si="108"/>
        <v>-</v>
      </c>
      <c r="M424" s="5" t="str">
        <f t="shared" si="109"/>
        <v>-</v>
      </c>
      <c r="N424" s="5" t="str">
        <f t="shared" si="110"/>
        <v>-</v>
      </c>
      <c r="O424" s="2"/>
      <c r="P424" s="5">
        <f t="shared" si="15"/>
        <v>0</v>
      </c>
      <c r="AA424" s="5"/>
      <c r="AF424" s="6"/>
    </row>
    <row r="425">
      <c r="A425" s="5"/>
      <c r="B425" s="5"/>
      <c r="C425" s="9"/>
      <c r="D425" s="5"/>
      <c r="E425" s="5"/>
      <c r="F425" s="2">
        <v>409.0</v>
      </c>
      <c r="G425" s="67"/>
      <c r="H425" s="5"/>
      <c r="I425" s="9" t="str">
        <f t="shared" si="9"/>
        <v>-</v>
      </c>
      <c r="J425" s="68" t="str">
        <f t="shared" si="107"/>
        <v>-</v>
      </c>
      <c r="K425" s="5" t="str">
        <f t="shared" si="73"/>
        <v>-</v>
      </c>
      <c r="L425" s="5" t="str">
        <f t="shared" si="108"/>
        <v>-</v>
      </c>
      <c r="M425" s="5" t="str">
        <f t="shared" si="109"/>
        <v>-</v>
      </c>
      <c r="N425" s="5" t="str">
        <f t="shared" si="110"/>
        <v>-</v>
      </c>
      <c r="O425" s="2"/>
      <c r="P425" s="5">
        <f t="shared" si="15"/>
        <v>0</v>
      </c>
      <c r="AA425" s="5"/>
      <c r="AF425" s="6"/>
    </row>
    <row r="426">
      <c r="A426" s="5"/>
      <c r="B426" s="5"/>
      <c r="C426" s="9"/>
      <c r="D426" s="5"/>
      <c r="E426" s="5"/>
      <c r="F426" s="2">
        <v>410.0</v>
      </c>
      <c r="G426" s="67"/>
      <c r="H426" s="5"/>
      <c r="I426" s="9" t="str">
        <f t="shared" si="9"/>
        <v>-</v>
      </c>
      <c r="J426" s="68" t="str">
        <f t="shared" si="107"/>
        <v>-</v>
      </c>
      <c r="K426" s="5" t="str">
        <f t="shared" si="73"/>
        <v>-</v>
      </c>
      <c r="L426" s="5" t="str">
        <f t="shared" si="108"/>
        <v>-</v>
      </c>
      <c r="M426" s="5" t="str">
        <f t="shared" si="109"/>
        <v>-</v>
      </c>
      <c r="N426" s="5" t="str">
        <f t="shared" si="110"/>
        <v>-</v>
      </c>
      <c r="O426" s="2"/>
      <c r="P426" s="5">
        <f t="shared" si="15"/>
        <v>0</v>
      </c>
      <c r="AA426" s="5"/>
      <c r="AF426" s="6"/>
    </row>
    <row r="427">
      <c r="A427" s="5"/>
      <c r="B427" s="5"/>
      <c r="C427" s="9"/>
      <c r="D427" s="5"/>
      <c r="E427" s="5"/>
      <c r="F427" s="2">
        <v>411.0</v>
      </c>
      <c r="G427" s="67"/>
      <c r="H427" s="5"/>
      <c r="I427" s="9" t="str">
        <f t="shared" si="9"/>
        <v>-</v>
      </c>
      <c r="J427" s="68" t="str">
        <f t="shared" si="107"/>
        <v>-</v>
      </c>
      <c r="K427" s="5" t="str">
        <f t="shared" si="73"/>
        <v>-</v>
      </c>
      <c r="L427" s="5" t="str">
        <f t="shared" si="108"/>
        <v>-</v>
      </c>
      <c r="M427" s="5" t="str">
        <f t="shared" si="109"/>
        <v>-</v>
      </c>
      <c r="N427" s="5" t="str">
        <f t="shared" si="110"/>
        <v>-</v>
      </c>
      <c r="O427" s="2"/>
      <c r="P427" s="5">
        <f t="shared" si="15"/>
        <v>0</v>
      </c>
      <c r="AA427" s="5"/>
      <c r="AF427" s="6"/>
    </row>
    <row r="428">
      <c r="A428" s="5"/>
      <c r="B428" s="5"/>
      <c r="C428" s="9"/>
      <c r="D428" s="5"/>
      <c r="E428" s="5"/>
      <c r="F428" s="2">
        <v>412.0</v>
      </c>
      <c r="G428" s="67"/>
      <c r="H428" s="5"/>
      <c r="I428" s="9" t="str">
        <f t="shared" si="9"/>
        <v>-</v>
      </c>
      <c r="J428" s="68" t="str">
        <f t="shared" si="107"/>
        <v>-</v>
      </c>
      <c r="K428" s="5" t="str">
        <f t="shared" si="73"/>
        <v>-</v>
      </c>
      <c r="L428" s="5" t="str">
        <f t="shared" si="108"/>
        <v>-</v>
      </c>
      <c r="M428" s="5" t="str">
        <f t="shared" si="109"/>
        <v>-</v>
      </c>
      <c r="N428" s="5" t="str">
        <f t="shared" si="110"/>
        <v>-</v>
      </c>
      <c r="O428" s="2"/>
      <c r="P428" s="5">
        <f t="shared" si="15"/>
        <v>0</v>
      </c>
      <c r="AA428" s="5"/>
      <c r="AF428" s="6"/>
    </row>
    <row r="429">
      <c r="A429" s="5"/>
      <c r="B429" s="5"/>
      <c r="C429" s="9"/>
      <c r="D429" s="5"/>
      <c r="E429" s="5"/>
      <c r="F429" s="2">
        <v>413.0</v>
      </c>
      <c r="G429" s="67"/>
      <c r="H429" s="5"/>
      <c r="I429" s="9" t="str">
        <f t="shared" si="9"/>
        <v>-</v>
      </c>
      <c r="J429" s="68" t="str">
        <f t="shared" si="107"/>
        <v>-</v>
      </c>
      <c r="K429" s="5" t="str">
        <f t="shared" si="73"/>
        <v>-</v>
      </c>
      <c r="L429" s="5" t="str">
        <f t="shared" si="108"/>
        <v>-</v>
      </c>
      <c r="M429" s="5" t="str">
        <f t="shared" si="109"/>
        <v>-</v>
      </c>
      <c r="N429" s="5" t="str">
        <f t="shared" si="110"/>
        <v>-</v>
      </c>
      <c r="O429" s="2"/>
      <c r="P429" s="5">
        <f t="shared" si="15"/>
        <v>0</v>
      </c>
      <c r="AA429" s="5"/>
      <c r="AF429" s="6"/>
    </row>
    <row r="430">
      <c r="A430" s="5"/>
      <c r="B430" s="5"/>
      <c r="C430" s="9"/>
      <c r="D430" s="5"/>
      <c r="E430" s="5"/>
      <c r="F430" s="2">
        <v>414.0</v>
      </c>
      <c r="G430" s="67"/>
      <c r="H430" s="5"/>
      <c r="I430" s="9" t="str">
        <f t="shared" si="9"/>
        <v>-</v>
      </c>
      <c r="J430" s="68" t="str">
        <f t="shared" si="107"/>
        <v>-</v>
      </c>
      <c r="K430" s="5" t="str">
        <f t="shared" si="73"/>
        <v>-</v>
      </c>
      <c r="L430" s="5" t="str">
        <f t="shared" si="108"/>
        <v>-</v>
      </c>
      <c r="M430" s="5" t="str">
        <f t="shared" si="109"/>
        <v>-</v>
      </c>
      <c r="N430" s="5" t="str">
        <f t="shared" si="110"/>
        <v>-</v>
      </c>
      <c r="O430" s="2"/>
      <c r="P430" s="5">
        <f t="shared" si="15"/>
        <v>0</v>
      </c>
      <c r="AA430" s="5"/>
      <c r="AF430" s="6"/>
    </row>
    <row r="431">
      <c r="A431" s="5"/>
      <c r="B431" s="5"/>
      <c r="C431" s="9"/>
      <c r="D431" s="5"/>
      <c r="E431" s="5"/>
      <c r="F431" s="2">
        <v>415.0</v>
      </c>
      <c r="G431" s="67"/>
      <c r="H431" s="5"/>
      <c r="I431" s="9" t="str">
        <f t="shared" si="9"/>
        <v>-</v>
      </c>
      <c r="J431" s="68" t="str">
        <f t="shared" si="107"/>
        <v>-</v>
      </c>
      <c r="K431" s="5" t="str">
        <f t="shared" si="73"/>
        <v>-</v>
      </c>
      <c r="L431" s="5" t="str">
        <f t="shared" si="108"/>
        <v>-</v>
      </c>
      <c r="M431" s="5" t="str">
        <f t="shared" si="109"/>
        <v>-</v>
      </c>
      <c r="N431" s="5" t="str">
        <f t="shared" si="110"/>
        <v>-</v>
      </c>
      <c r="O431" s="2"/>
      <c r="P431" s="5">
        <f t="shared" si="15"/>
        <v>0</v>
      </c>
      <c r="AA431" s="5"/>
      <c r="AF431" s="6"/>
    </row>
    <row r="432">
      <c r="A432" s="5"/>
      <c r="B432" s="5"/>
      <c r="C432" s="9"/>
      <c r="D432" s="5"/>
      <c r="E432" s="5"/>
      <c r="F432" s="2">
        <v>416.0</v>
      </c>
      <c r="G432" s="67"/>
      <c r="H432" s="5"/>
      <c r="I432" s="9" t="str">
        <f t="shared" si="9"/>
        <v>-</v>
      </c>
      <c r="J432" s="68" t="str">
        <f t="shared" si="107"/>
        <v>-</v>
      </c>
      <c r="K432" s="5" t="str">
        <f t="shared" si="73"/>
        <v>-</v>
      </c>
      <c r="L432" s="5" t="str">
        <f t="shared" si="108"/>
        <v>-</v>
      </c>
      <c r="M432" s="5" t="str">
        <f t="shared" si="109"/>
        <v>-</v>
      </c>
      <c r="N432" s="5" t="str">
        <f t="shared" si="110"/>
        <v>-</v>
      </c>
      <c r="O432" s="2"/>
      <c r="P432" s="5">
        <f t="shared" si="15"/>
        <v>0</v>
      </c>
      <c r="AA432" s="5"/>
      <c r="AF432" s="6"/>
    </row>
    <row r="433">
      <c r="A433" s="5"/>
      <c r="B433" s="5"/>
      <c r="C433" s="9"/>
      <c r="D433" s="5"/>
      <c r="E433" s="5"/>
      <c r="F433" s="2">
        <v>417.0</v>
      </c>
      <c r="G433" s="67"/>
      <c r="H433" s="5"/>
      <c r="I433" s="9" t="str">
        <f t="shared" si="9"/>
        <v>-</v>
      </c>
      <c r="J433" s="68" t="str">
        <f t="shared" si="107"/>
        <v>-</v>
      </c>
      <c r="K433" s="5" t="str">
        <f t="shared" si="73"/>
        <v>-</v>
      </c>
      <c r="L433" s="5" t="str">
        <f t="shared" si="108"/>
        <v>-</v>
      </c>
      <c r="M433" s="5" t="str">
        <f t="shared" si="109"/>
        <v>-</v>
      </c>
      <c r="N433" s="5" t="str">
        <f t="shared" si="110"/>
        <v>-</v>
      </c>
      <c r="O433" s="2"/>
      <c r="P433" s="5">
        <f t="shared" si="15"/>
        <v>0</v>
      </c>
      <c r="AA433" s="5"/>
      <c r="AF433" s="6"/>
    </row>
    <row r="434">
      <c r="A434" s="5"/>
      <c r="B434" s="5"/>
      <c r="C434" s="9"/>
      <c r="D434" s="5"/>
      <c r="E434" s="5"/>
      <c r="F434" s="2">
        <v>418.0</v>
      </c>
      <c r="G434" s="67"/>
      <c r="H434" s="5"/>
      <c r="I434" s="9" t="str">
        <f t="shared" si="9"/>
        <v>-</v>
      </c>
      <c r="J434" s="68" t="str">
        <f t="shared" si="107"/>
        <v>-</v>
      </c>
      <c r="K434" s="5" t="str">
        <f t="shared" si="73"/>
        <v>-</v>
      </c>
      <c r="L434" s="5" t="str">
        <f t="shared" si="108"/>
        <v>-</v>
      </c>
      <c r="M434" s="5" t="str">
        <f t="shared" si="109"/>
        <v>-</v>
      </c>
      <c r="N434" s="5" t="str">
        <f t="shared" si="110"/>
        <v>-</v>
      </c>
      <c r="O434" s="2"/>
      <c r="P434" s="5">
        <f t="shared" si="15"/>
        <v>0</v>
      </c>
      <c r="AA434" s="5"/>
      <c r="AF434" s="6"/>
    </row>
    <row r="435">
      <c r="A435" s="5"/>
      <c r="B435" s="5"/>
      <c r="C435" s="9"/>
      <c r="D435" s="5"/>
      <c r="E435" s="5"/>
      <c r="F435" s="2">
        <v>419.0</v>
      </c>
      <c r="G435" s="67"/>
      <c r="H435" s="5"/>
      <c r="I435" s="9" t="str">
        <f t="shared" si="9"/>
        <v>-</v>
      </c>
      <c r="J435" s="68" t="str">
        <f t="shared" si="107"/>
        <v>-</v>
      </c>
      <c r="K435" s="5" t="str">
        <f t="shared" si="73"/>
        <v>-</v>
      </c>
      <c r="L435" s="5" t="str">
        <f t="shared" si="108"/>
        <v>-</v>
      </c>
      <c r="M435" s="5" t="str">
        <f t="shared" si="109"/>
        <v>-</v>
      </c>
      <c r="N435" s="5" t="str">
        <f t="shared" si="110"/>
        <v>-</v>
      </c>
      <c r="O435" s="2"/>
      <c r="P435" s="5">
        <f t="shared" si="15"/>
        <v>0</v>
      </c>
      <c r="AA435" s="5"/>
      <c r="AF435" s="6"/>
    </row>
    <row r="436">
      <c r="A436" s="5"/>
      <c r="B436" s="5"/>
      <c r="C436" s="9"/>
      <c r="D436" s="5"/>
      <c r="E436" s="5"/>
      <c r="F436" s="2">
        <v>420.0</v>
      </c>
      <c r="G436" s="67"/>
      <c r="H436" s="5"/>
      <c r="I436" s="9" t="str">
        <f t="shared" si="9"/>
        <v>-</v>
      </c>
      <c r="J436" s="68" t="str">
        <f t="shared" si="107"/>
        <v>-</v>
      </c>
      <c r="K436" s="5" t="str">
        <f t="shared" si="73"/>
        <v>-</v>
      </c>
      <c r="L436" s="5" t="str">
        <f t="shared" si="108"/>
        <v>-</v>
      </c>
      <c r="M436" s="5" t="str">
        <f t="shared" si="109"/>
        <v>-</v>
      </c>
      <c r="N436" s="5" t="str">
        <f t="shared" si="110"/>
        <v>-</v>
      </c>
      <c r="O436" s="2"/>
      <c r="P436" s="5">
        <f t="shared" si="15"/>
        <v>0</v>
      </c>
      <c r="AA436" s="5"/>
      <c r="AF436" s="6"/>
    </row>
    <row r="437">
      <c r="A437" s="5"/>
      <c r="B437" s="5"/>
      <c r="C437" s="9"/>
      <c r="D437" s="5"/>
      <c r="E437" s="5"/>
      <c r="F437" s="2">
        <v>421.0</v>
      </c>
      <c r="G437" s="67"/>
      <c r="H437" s="5"/>
      <c r="I437" s="9" t="str">
        <f t="shared" si="9"/>
        <v>-</v>
      </c>
      <c r="J437" s="68" t="str">
        <f t="shared" si="107"/>
        <v>-</v>
      </c>
      <c r="K437" s="5" t="str">
        <f t="shared" si="73"/>
        <v>-</v>
      </c>
      <c r="L437" s="5" t="str">
        <f t="shared" si="108"/>
        <v>-</v>
      </c>
      <c r="M437" s="5" t="str">
        <f t="shared" si="109"/>
        <v>-</v>
      </c>
      <c r="N437" s="5" t="str">
        <f t="shared" si="110"/>
        <v>-</v>
      </c>
      <c r="O437" s="2"/>
      <c r="P437" s="5">
        <f t="shared" si="15"/>
        <v>0</v>
      </c>
      <c r="AA437" s="5"/>
      <c r="AF437" s="6"/>
    </row>
    <row r="438">
      <c r="A438" s="5"/>
      <c r="B438" s="5"/>
      <c r="C438" s="9"/>
      <c r="D438" s="5"/>
      <c r="E438" s="5"/>
      <c r="F438" s="2">
        <v>422.0</v>
      </c>
      <c r="G438" s="67"/>
      <c r="H438" s="5"/>
      <c r="I438" s="9" t="str">
        <f t="shared" si="9"/>
        <v>-</v>
      </c>
      <c r="J438" s="68" t="str">
        <f t="shared" si="107"/>
        <v>-</v>
      </c>
      <c r="K438" s="5" t="str">
        <f t="shared" si="73"/>
        <v>-</v>
      </c>
      <c r="L438" s="5" t="str">
        <f t="shared" si="108"/>
        <v>-</v>
      </c>
      <c r="M438" s="5" t="str">
        <f t="shared" si="109"/>
        <v>-</v>
      </c>
      <c r="N438" s="5" t="str">
        <f t="shared" si="110"/>
        <v>-</v>
      </c>
      <c r="O438" s="2"/>
      <c r="P438" s="5">
        <f t="shared" si="15"/>
        <v>0</v>
      </c>
      <c r="AA438" s="5"/>
      <c r="AF438" s="6"/>
    </row>
    <row r="439">
      <c r="A439" s="5"/>
      <c r="B439" s="5"/>
      <c r="C439" s="9"/>
      <c r="D439" s="5"/>
      <c r="E439" s="5"/>
      <c r="F439" s="2">
        <v>423.0</v>
      </c>
      <c r="G439" s="67"/>
      <c r="H439" s="5"/>
      <c r="I439" s="9" t="str">
        <f t="shared" si="9"/>
        <v>-</v>
      </c>
      <c r="J439" s="68" t="str">
        <f t="shared" si="107"/>
        <v>-</v>
      </c>
      <c r="K439" s="5" t="str">
        <f t="shared" si="73"/>
        <v>-</v>
      </c>
      <c r="L439" s="5" t="str">
        <f t="shared" si="108"/>
        <v>-</v>
      </c>
      <c r="M439" s="5" t="str">
        <f t="shared" si="109"/>
        <v>-</v>
      </c>
      <c r="N439" s="5" t="str">
        <f t="shared" si="110"/>
        <v>-</v>
      </c>
      <c r="O439" s="2"/>
      <c r="P439" s="5">
        <f t="shared" si="15"/>
        <v>0</v>
      </c>
      <c r="AA439" s="5"/>
      <c r="AF439" s="6"/>
    </row>
    <row r="440">
      <c r="A440" s="5"/>
      <c r="B440" s="5"/>
      <c r="C440" s="9"/>
      <c r="D440" s="5"/>
      <c r="E440" s="5"/>
      <c r="F440" s="2">
        <v>424.0</v>
      </c>
      <c r="G440" s="67"/>
      <c r="H440" s="5"/>
      <c r="I440" s="9" t="str">
        <f t="shared" si="9"/>
        <v>-</v>
      </c>
      <c r="J440" s="68" t="str">
        <f t="shared" si="107"/>
        <v>-</v>
      </c>
      <c r="K440" s="5" t="str">
        <f t="shared" si="73"/>
        <v>-</v>
      </c>
      <c r="L440" s="5" t="str">
        <f t="shared" si="108"/>
        <v>-</v>
      </c>
      <c r="M440" s="5" t="str">
        <f t="shared" si="109"/>
        <v>-</v>
      </c>
      <c r="N440" s="5" t="str">
        <f t="shared" si="110"/>
        <v>-</v>
      </c>
      <c r="O440" s="2"/>
      <c r="P440" s="5">
        <f t="shared" si="15"/>
        <v>0</v>
      </c>
      <c r="AA440" s="5"/>
      <c r="AF440" s="6"/>
    </row>
    <row r="441">
      <c r="A441" s="5"/>
      <c r="B441" s="5"/>
      <c r="C441" s="9"/>
      <c r="D441" s="5"/>
      <c r="E441" s="5"/>
      <c r="F441" s="2">
        <v>425.0</v>
      </c>
      <c r="G441" s="67"/>
      <c r="H441" s="5"/>
      <c r="I441" s="9" t="str">
        <f t="shared" si="9"/>
        <v>-</v>
      </c>
      <c r="J441" s="68" t="str">
        <f t="shared" si="107"/>
        <v>-</v>
      </c>
      <c r="K441" s="5" t="str">
        <f t="shared" si="73"/>
        <v>-</v>
      </c>
      <c r="L441" s="5" t="str">
        <f t="shared" si="108"/>
        <v>-</v>
      </c>
      <c r="M441" s="5" t="str">
        <f t="shared" si="109"/>
        <v>-</v>
      </c>
      <c r="N441" s="5" t="str">
        <f t="shared" si="110"/>
        <v>-</v>
      </c>
      <c r="O441" s="2"/>
      <c r="P441" s="5">
        <f t="shared" si="15"/>
        <v>0</v>
      </c>
      <c r="AA441" s="5"/>
      <c r="AF441" s="6"/>
    </row>
    <row r="442">
      <c r="A442" s="5"/>
      <c r="B442" s="5"/>
      <c r="C442" s="9"/>
      <c r="D442" s="5"/>
      <c r="E442" s="5"/>
      <c r="F442" s="2">
        <v>426.0</v>
      </c>
      <c r="G442" s="67"/>
      <c r="H442" s="5"/>
      <c r="I442" s="9" t="str">
        <f t="shared" si="9"/>
        <v>-</v>
      </c>
      <c r="J442" s="68" t="str">
        <f t="shared" si="107"/>
        <v>-</v>
      </c>
      <c r="K442" s="5" t="str">
        <f t="shared" si="73"/>
        <v>-</v>
      </c>
      <c r="L442" s="5" t="str">
        <f t="shared" si="108"/>
        <v>-</v>
      </c>
      <c r="M442" s="5" t="str">
        <f t="shared" si="109"/>
        <v>-</v>
      </c>
      <c r="N442" s="5" t="str">
        <f t="shared" si="110"/>
        <v>-</v>
      </c>
      <c r="O442" s="2"/>
      <c r="P442" s="5">
        <f t="shared" si="15"/>
        <v>0</v>
      </c>
      <c r="AA442" s="5"/>
      <c r="AF442" s="6"/>
    </row>
    <row r="443">
      <c r="A443" s="5"/>
      <c r="B443" s="5"/>
      <c r="C443" s="9"/>
      <c r="D443" s="5"/>
      <c r="E443" s="5"/>
      <c r="F443" s="2">
        <v>427.0</v>
      </c>
      <c r="G443" s="67"/>
      <c r="H443" s="5"/>
      <c r="I443" s="9" t="str">
        <f t="shared" si="9"/>
        <v>-</v>
      </c>
      <c r="J443" s="68" t="str">
        <f t="shared" si="107"/>
        <v>-</v>
      </c>
      <c r="K443" s="5" t="str">
        <f t="shared" si="73"/>
        <v>-</v>
      </c>
      <c r="L443" s="5" t="str">
        <f t="shared" si="108"/>
        <v>-</v>
      </c>
      <c r="M443" s="5" t="str">
        <f t="shared" si="109"/>
        <v>-</v>
      </c>
      <c r="N443" s="5" t="str">
        <f t="shared" si="110"/>
        <v>-</v>
      </c>
      <c r="O443" s="2"/>
      <c r="P443" s="5">
        <f t="shared" si="15"/>
        <v>0</v>
      </c>
      <c r="AA443" s="5"/>
      <c r="AF443" s="6"/>
    </row>
    <row r="444">
      <c r="A444" s="5"/>
      <c r="B444" s="5"/>
      <c r="C444" s="9"/>
      <c r="D444" s="5"/>
      <c r="E444" s="5"/>
      <c r="F444" s="2">
        <v>428.0</v>
      </c>
      <c r="G444" s="67"/>
      <c r="H444" s="5"/>
      <c r="I444" s="9" t="str">
        <f t="shared" si="9"/>
        <v>-</v>
      </c>
      <c r="J444" s="68" t="str">
        <f t="shared" si="107"/>
        <v>-</v>
      </c>
      <c r="K444" s="5" t="str">
        <f t="shared" si="73"/>
        <v>-</v>
      </c>
      <c r="L444" s="5" t="str">
        <f t="shared" si="108"/>
        <v>-</v>
      </c>
      <c r="M444" s="5" t="str">
        <f t="shared" si="109"/>
        <v>-</v>
      </c>
      <c r="N444" s="5" t="str">
        <f t="shared" si="110"/>
        <v>-</v>
      </c>
      <c r="O444" s="2"/>
      <c r="P444" s="5">
        <f t="shared" si="15"/>
        <v>0</v>
      </c>
      <c r="AA444" s="5"/>
      <c r="AF444" s="6"/>
    </row>
    <row r="445">
      <c r="A445" s="5"/>
      <c r="B445" s="5"/>
      <c r="C445" s="9"/>
      <c r="D445" s="5"/>
      <c r="E445" s="5"/>
      <c r="F445" s="2">
        <v>429.0</v>
      </c>
      <c r="G445" s="67"/>
      <c r="H445" s="5"/>
      <c r="I445" s="9" t="str">
        <f t="shared" si="9"/>
        <v>-</v>
      </c>
      <c r="J445" s="68" t="str">
        <f t="shared" si="107"/>
        <v>-</v>
      </c>
      <c r="K445" s="5" t="str">
        <f t="shared" si="73"/>
        <v>-</v>
      </c>
      <c r="L445" s="5" t="str">
        <f t="shared" si="108"/>
        <v>-</v>
      </c>
      <c r="M445" s="5" t="str">
        <f t="shared" si="109"/>
        <v>-</v>
      </c>
      <c r="N445" s="5" t="str">
        <f t="shared" si="110"/>
        <v>-</v>
      </c>
      <c r="O445" s="2"/>
      <c r="P445" s="5">
        <f t="shared" si="15"/>
        <v>0</v>
      </c>
      <c r="AA445" s="5"/>
      <c r="AF445" s="6"/>
    </row>
    <row r="446">
      <c r="A446" s="5"/>
      <c r="B446" s="5"/>
      <c r="C446" s="9"/>
      <c r="D446" s="5"/>
      <c r="E446" s="5"/>
      <c r="F446" s="2">
        <v>430.0</v>
      </c>
      <c r="G446" s="67"/>
      <c r="H446" s="5"/>
      <c r="I446" s="9" t="str">
        <f t="shared" si="9"/>
        <v>-</v>
      </c>
      <c r="J446" s="68" t="str">
        <f t="shared" si="107"/>
        <v>-</v>
      </c>
      <c r="K446" s="5" t="str">
        <f t="shared" si="73"/>
        <v>-</v>
      </c>
      <c r="L446" s="5" t="str">
        <f t="shared" si="108"/>
        <v>-</v>
      </c>
      <c r="M446" s="5" t="str">
        <f t="shared" si="109"/>
        <v>-</v>
      </c>
      <c r="N446" s="5" t="str">
        <f t="shared" si="110"/>
        <v>-</v>
      </c>
      <c r="O446" s="2"/>
      <c r="P446" s="5">
        <f t="shared" si="15"/>
        <v>0</v>
      </c>
      <c r="AA446" s="5"/>
      <c r="AF446" s="6"/>
    </row>
    <row r="447">
      <c r="A447" s="5"/>
      <c r="B447" s="5"/>
      <c r="C447" s="9"/>
      <c r="D447" s="5"/>
      <c r="E447" s="5"/>
      <c r="F447" s="2">
        <v>431.0</v>
      </c>
      <c r="G447" s="67"/>
      <c r="H447" s="5"/>
      <c r="I447" s="9" t="str">
        <f t="shared" si="9"/>
        <v>-</v>
      </c>
      <c r="J447" s="68" t="str">
        <f t="shared" si="107"/>
        <v>-</v>
      </c>
      <c r="K447" s="5" t="str">
        <f t="shared" si="73"/>
        <v>-</v>
      </c>
      <c r="L447" s="5" t="str">
        <f t="shared" si="108"/>
        <v>-</v>
      </c>
      <c r="M447" s="5" t="str">
        <f t="shared" si="109"/>
        <v>-</v>
      </c>
      <c r="N447" s="5" t="str">
        <f t="shared" si="110"/>
        <v>-</v>
      </c>
      <c r="O447" s="2"/>
      <c r="P447" s="5">
        <f t="shared" si="15"/>
        <v>0</v>
      </c>
      <c r="AA447" s="5"/>
      <c r="AF447" s="6"/>
    </row>
    <row r="448">
      <c r="A448" s="5"/>
      <c r="B448" s="5"/>
      <c r="C448" s="9"/>
      <c r="D448" s="5"/>
      <c r="E448" s="5"/>
      <c r="F448" s="2">
        <v>432.0</v>
      </c>
      <c r="G448" s="67"/>
      <c r="H448" s="5"/>
      <c r="I448" s="9" t="str">
        <f t="shared" si="9"/>
        <v>-</v>
      </c>
      <c r="J448" s="68" t="str">
        <f t="shared" si="107"/>
        <v>-</v>
      </c>
      <c r="K448" s="5" t="str">
        <f t="shared" si="73"/>
        <v>-</v>
      </c>
      <c r="L448" s="5" t="str">
        <f t="shared" si="108"/>
        <v>-</v>
      </c>
      <c r="M448" s="5" t="str">
        <f t="shared" si="109"/>
        <v>-</v>
      </c>
      <c r="N448" s="5" t="str">
        <f t="shared" si="110"/>
        <v>-</v>
      </c>
      <c r="O448" s="2"/>
      <c r="P448" s="5">
        <f t="shared" si="15"/>
        <v>0</v>
      </c>
      <c r="AA448" s="5"/>
      <c r="AF448" s="6"/>
    </row>
    <row r="449">
      <c r="A449" s="5"/>
      <c r="B449" s="5"/>
      <c r="C449" s="9"/>
      <c r="D449" s="5"/>
      <c r="E449" s="5"/>
      <c r="F449" s="2">
        <v>433.0</v>
      </c>
      <c r="G449" s="67"/>
      <c r="H449" s="5"/>
      <c r="I449" s="9" t="str">
        <f t="shared" si="9"/>
        <v>-</v>
      </c>
      <c r="J449" s="68" t="str">
        <f t="shared" si="107"/>
        <v>-</v>
      </c>
      <c r="K449" s="5" t="str">
        <f t="shared" si="73"/>
        <v>-</v>
      </c>
      <c r="L449" s="5" t="str">
        <f t="shared" si="108"/>
        <v>-</v>
      </c>
      <c r="M449" s="5" t="str">
        <f t="shared" si="109"/>
        <v>-</v>
      </c>
      <c r="N449" s="5" t="str">
        <f t="shared" si="110"/>
        <v>-</v>
      </c>
      <c r="O449" s="2"/>
      <c r="P449" s="5">
        <f t="shared" si="15"/>
        <v>0</v>
      </c>
      <c r="AA449" s="5"/>
      <c r="AF449" s="6"/>
    </row>
    <row r="450">
      <c r="A450" s="5"/>
      <c r="B450" s="5"/>
      <c r="C450" s="9"/>
      <c r="D450" s="5"/>
      <c r="E450" s="5"/>
      <c r="F450" s="2">
        <v>434.0</v>
      </c>
      <c r="G450" s="67"/>
      <c r="H450" s="5"/>
      <c r="I450" s="9" t="str">
        <f t="shared" si="9"/>
        <v>-</v>
      </c>
      <c r="J450" s="68" t="str">
        <f t="shared" si="107"/>
        <v>-</v>
      </c>
      <c r="K450" s="5" t="str">
        <f t="shared" si="73"/>
        <v>-</v>
      </c>
      <c r="L450" s="5" t="str">
        <f t="shared" si="108"/>
        <v>-</v>
      </c>
      <c r="M450" s="5" t="str">
        <f t="shared" si="109"/>
        <v>-</v>
      </c>
      <c r="N450" s="5" t="str">
        <f t="shared" si="110"/>
        <v>-</v>
      </c>
      <c r="O450" s="2"/>
      <c r="P450" s="5">
        <f t="shared" si="15"/>
        <v>0</v>
      </c>
      <c r="AA450" s="5"/>
      <c r="AF450" s="6"/>
    </row>
    <row r="451">
      <c r="A451" s="5"/>
      <c r="B451" s="5"/>
      <c r="C451" s="9"/>
      <c r="D451" s="5"/>
      <c r="E451" s="5"/>
      <c r="F451" s="2">
        <v>435.0</v>
      </c>
      <c r="G451" s="67"/>
      <c r="H451" s="5"/>
      <c r="I451" s="9" t="str">
        <f t="shared" si="9"/>
        <v>-</v>
      </c>
      <c r="J451" s="68" t="str">
        <f t="shared" si="107"/>
        <v>-</v>
      </c>
      <c r="K451" s="5" t="str">
        <f t="shared" si="73"/>
        <v>-</v>
      </c>
      <c r="L451" s="5" t="str">
        <f t="shared" si="108"/>
        <v>-</v>
      </c>
      <c r="M451" s="5" t="str">
        <f t="shared" si="109"/>
        <v>-</v>
      </c>
      <c r="N451" s="5" t="str">
        <f t="shared" si="110"/>
        <v>-</v>
      </c>
      <c r="O451" s="2"/>
      <c r="P451" s="5">
        <f t="shared" si="15"/>
        <v>0</v>
      </c>
      <c r="AA451" s="5"/>
      <c r="AF451" s="6"/>
    </row>
    <row r="452">
      <c r="A452" s="5"/>
      <c r="B452" s="5"/>
      <c r="C452" s="9"/>
      <c r="D452" s="5"/>
      <c r="E452" s="5"/>
      <c r="F452" s="2">
        <v>436.0</v>
      </c>
      <c r="G452" s="67"/>
      <c r="H452" s="5"/>
      <c r="I452" s="9" t="str">
        <f t="shared" si="9"/>
        <v>-</v>
      </c>
      <c r="J452" s="68" t="str">
        <f t="shared" si="107"/>
        <v>-</v>
      </c>
      <c r="K452" s="5" t="str">
        <f t="shared" si="73"/>
        <v>-</v>
      </c>
      <c r="L452" s="5" t="str">
        <f t="shared" si="108"/>
        <v>-</v>
      </c>
      <c r="M452" s="5" t="str">
        <f t="shared" si="109"/>
        <v>-</v>
      </c>
      <c r="N452" s="5" t="str">
        <f t="shared" si="110"/>
        <v>-</v>
      </c>
      <c r="O452" s="2"/>
      <c r="P452" s="5">
        <f t="shared" si="15"/>
        <v>0</v>
      </c>
      <c r="AA452" s="5"/>
      <c r="AF452" s="6"/>
    </row>
    <row r="453">
      <c r="A453" s="5"/>
      <c r="B453" s="5"/>
      <c r="C453" s="9"/>
      <c r="D453" s="5"/>
      <c r="E453" s="5"/>
      <c r="F453" s="2">
        <v>437.0</v>
      </c>
      <c r="G453" s="67"/>
      <c r="H453" s="5"/>
      <c r="I453" s="9" t="str">
        <f t="shared" si="9"/>
        <v>-</v>
      </c>
      <c r="J453" s="68" t="str">
        <f t="shared" si="107"/>
        <v>-</v>
      </c>
      <c r="K453" s="5" t="str">
        <f t="shared" si="73"/>
        <v>-</v>
      </c>
      <c r="L453" s="5" t="str">
        <f t="shared" si="108"/>
        <v>-</v>
      </c>
      <c r="M453" s="5" t="str">
        <f t="shared" si="109"/>
        <v>-</v>
      </c>
      <c r="N453" s="5" t="str">
        <f t="shared" si="110"/>
        <v>-</v>
      </c>
      <c r="O453" s="2"/>
      <c r="P453" s="5">
        <f t="shared" si="15"/>
        <v>0</v>
      </c>
      <c r="AA453" s="5"/>
      <c r="AF453" s="6"/>
    </row>
    <row r="454">
      <c r="A454" s="5"/>
      <c r="B454" s="5"/>
      <c r="C454" s="9"/>
      <c r="D454" s="5"/>
      <c r="E454" s="5"/>
      <c r="F454" s="2">
        <v>438.0</v>
      </c>
      <c r="G454" s="67"/>
      <c r="H454" s="5"/>
      <c r="I454" s="9" t="str">
        <f t="shared" si="9"/>
        <v>-</v>
      </c>
      <c r="J454" s="68" t="str">
        <f t="shared" si="107"/>
        <v>-</v>
      </c>
      <c r="K454" s="5" t="str">
        <f t="shared" si="73"/>
        <v>-</v>
      </c>
      <c r="L454" s="5" t="str">
        <f t="shared" si="108"/>
        <v>-</v>
      </c>
      <c r="M454" s="5" t="str">
        <f t="shared" si="109"/>
        <v>-</v>
      </c>
      <c r="N454" s="5" t="str">
        <f t="shared" si="110"/>
        <v>-</v>
      </c>
      <c r="O454" s="2"/>
      <c r="P454" s="5">
        <f t="shared" si="15"/>
        <v>0</v>
      </c>
      <c r="AA454" s="5"/>
      <c r="AF454" s="6"/>
    </row>
    <row r="455">
      <c r="A455" s="5"/>
      <c r="B455" s="5"/>
      <c r="C455" s="9"/>
      <c r="D455" s="5"/>
      <c r="E455" s="5"/>
      <c r="F455" s="2">
        <v>439.0</v>
      </c>
      <c r="G455" s="67"/>
      <c r="H455" s="5"/>
      <c r="I455" s="9" t="str">
        <f t="shared" si="9"/>
        <v>-</v>
      </c>
      <c r="J455" s="68" t="str">
        <f t="shared" si="107"/>
        <v>-</v>
      </c>
      <c r="K455" s="5" t="str">
        <f t="shared" si="73"/>
        <v>-</v>
      </c>
      <c r="L455" s="5" t="str">
        <f t="shared" si="108"/>
        <v>-</v>
      </c>
      <c r="M455" s="5" t="str">
        <f t="shared" si="109"/>
        <v>-</v>
      </c>
      <c r="N455" s="5" t="str">
        <f t="shared" si="110"/>
        <v>-</v>
      </c>
      <c r="O455" s="2"/>
      <c r="P455" s="5">
        <f t="shared" si="15"/>
        <v>0</v>
      </c>
      <c r="AA455" s="5"/>
      <c r="AF455" s="6"/>
    </row>
    <row r="456">
      <c r="A456" s="5"/>
      <c r="B456" s="5"/>
      <c r="C456" s="9"/>
      <c r="D456" s="5"/>
      <c r="E456" s="5"/>
      <c r="F456" s="2">
        <v>440.0</v>
      </c>
      <c r="G456" s="67"/>
      <c r="H456" s="5"/>
      <c r="I456" s="9" t="str">
        <f t="shared" si="9"/>
        <v>-</v>
      </c>
      <c r="J456" s="68" t="str">
        <f t="shared" si="107"/>
        <v>-</v>
      </c>
      <c r="K456" s="5" t="str">
        <f t="shared" si="73"/>
        <v>-</v>
      </c>
      <c r="L456" s="5" t="str">
        <f t="shared" si="108"/>
        <v>-</v>
      </c>
      <c r="M456" s="5" t="str">
        <f t="shared" si="109"/>
        <v>-</v>
      </c>
      <c r="N456" s="5" t="str">
        <f t="shared" si="110"/>
        <v>-</v>
      </c>
      <c r="O456" s="2"/>
      <c r="P456" s="5">
        <f t="shared" si="15"/>
        <v>0</v>
      </c>
      <c r="AA456" s="5"/>
      <c r="AF456" s="6"/>
    </row>
    <row r="457">
      <c r="A457" s="5"/>
      <c r="B457" s="5"/>
      <c r="C457" s="9"/>
      <c r="D457" s="5"/>
      <c r="E457" s="5"/>
      <c r="F457" s="2">
        <v>441.0</v>
      </c>
      <c r="G457" s="192">
        <v>5001130.0</v>
      </c>
      <c r="H457" s="3">
        <v>1.0</v>
      </c>
      <c r="I457" s="9" t="str">
        <f t="shared" si="9"/>
        <v>SUDAH ABSEN</v>
      </c>
      <c r="J457" s="68" t="str">
        <f t="shared" si="107"/>
        <v>SUDAH ABSEN</v>
      </c>
      <c r="K457" s="5" t="str">
        <f t="shared" si="73"/>
        <v>SUDAH ABSEN</v>
      </c>
      <c r="L457" s="5" t="str">
        <f t="shared" si="108"/>
        <v>SUDAH ABSEN</v>
      </c>
      <c r="M457" s="5" t="str">
        <f t="shared" si="109"/>
        <v>SUDAH ABSEN</v>
      </c>
      <c r="N457" s="5">
        <f t="shared" si="110"/>
        <v>1</v>
      </c>
      <c r="O457" s="2">
        <v>1.1111245E7</v>
      </c>
      <c r="P457" s="5">
        <f t="shared" si="15"/>
        <v>0</v>
      </c>
      <c r="AA457" s="5"/>
      <c r="AF457" s="6"/>
    </row>
    <row r="458">
      <c r="A458" s="5"/>
      <c r="B458" s="5"/>
      <c r="C458" s="9"/>
      <c r="D458" s="5"/>
      <c r="E458" s="5"/>
      <c r="F458" s="2">
        <v>442.0</v>
      </c>
      <c r="G458" s="67">
        <v>6001187.0</v>
      </c>
      <c r="H458" s="3">
        <v>5.0</v>
      </c>
      <c r="I458" s="9" t="str">
        <f t="shared" si="9"/>
        <v>ABSEN VALID</v>
      </c>
      <c r="J458" s="68" t="str">
        <f t="shared" si="107"/>
        <v>Oey Kian Teng</v>
      </c>
      <c r="K458" s="5" t="str">
        <f t="shared" si="73"/>
        <v/>
      </c>
      <c r="L458" s="5" t="str">
        <f t="shared" si="108"/>
        <v>Pink</v>
      </c>
      <c r="M458" s="5">
        <f t="shared" si="109"/>
        <v>32</v>
      </c>
      <c r="N458" s="5">
        <f t="shared" si="110"/>
        <v>5</v>
      </c>
      <c r="O458" s="2">
        <v>1.1111256E7</v>
      </c>
      <c r="P458" s="5">
        <f t="shared" si="15"/>
        <v>0</v>
      </c>
      <c r="AA458" s="5"/>
      <c r="AF458" s="6"/>
    </row>
    <row r="459">
      <c r="A459" s="5"/>
      <c r="B459" s="5"/>
      <c r="C459" s="9"/>
      <c r="D459" s="5"/>
      <c r="E459" s="5"/>
      <c r="F459" s="2">
        <v>443.0</v>
      </c>
      <c r="G459" s="67">
        <v>5001128.0</v>
      </c>
      <c r="H459" s="3">
        <v>2.0</v>
      </c>
      <c r="I459" s="9" t="str">
        <f t="shared" si="9"/>
        <v>ABSEN VALID</v>
      </c>
      <c r="J459" s="68" t="str">
        <f t="shared" si="107"/>
        <v>mr. &amp; Mrs. Wahyudi</v>
      </c>
      <c r="K459" s="5" t="str">
        <f t="shared" si="73"/>
        <v/>
      </c>
      <c r="L459" s="5" t="str">
        <f t="shared" si="108"/>
        <v>Biru</v>
      </c>
      <c r="M459" s="5">
        <f t="shared" si="109"/>
        <v>27</v>
      </c>
      <c r="N459" s="5">
        <f t="shared" si="110"/>
        <v>2</v>
      </c>
      <c r="O459" s="2">
        <v>1.1111255E7</v>
      </c>
      <c r="P459" s="5">
        <f t="shared" si="15"/>
        <v>0</v>
      </c>
      <c r="AA459" s="5"/>
      <c r="AF459" s="6"/>
    </row>
    <row r="460">
      <c r="A460" s="5"/>
      <c r="B460" s="5"/>
      <c r="C460" s="9"/>
      <c r="D460" s="5"/>
      <c r="E460" s="5"/>
      <c r="F460" s="2">
        <v>444.0</v>
      </c>
      <c r="G460" s="67">
        <v>8001233.0</v>
      </c>
      <c r="H460" s="3">
        <v>2.0</v>
      </c>
      <c r="I460" s="9" t="str">
        <f t="shared" si="9"/>
        <v>ABSEN VALID</v>
      </c>
      <c r="J460" s="68" t="str">
        <f t="shared" si="107"/>
        <v>Fu Dhang</v>
      </c>
      <c r="K460" s="5" t="str">
        <f t="shared" si="73"/>
        <v/>
      </c>
      <c r="L460" s="5" t="str">
        <f t="shared" si="108"/>
        <v>Merah</v>
      </c>
      <c r="M460" s="5">
        <f t="shared" si="109"/>
        <v>55</v>
      </c>
      <c r="N460" s="5">
        <f t="shared" si="110"/>
        <v>2</v>
      </c>
      <c r="O460" s="2">
        <v>1.1111254E7</v>
      </c>
      <c r="P460" s="5">
        <f t="shared" si="15"/>
        <v>0</v>
      </c>
      <c r="AA460" s="5"/>
      <c r="AF460" s="6"/>
    </row>
    <row r="461">
      <c r="A461" s="5"/>
      <c r="B461" s="5"/>
      <c r="C461" s="9"/>
      <c r="D461" s="5"/>
      <c r="E461" s="5"/>
      <c r="F461" s="2">
        <v>445.0</v>
      </c>
      <c r="G461" s="67">
        <v>5001142.0</v>
      </c>
      <c r="H461" s="3">
        <v>2.0</v>
      </c>
      <c r="I461" s="9" t="str">
        <f t="shared" si="9"/>
        <v>ABSEN VALID</v>
      </c>
      <c r="J461" s="68" t="str">
        <f t="shared" si="107"/>
        <v>Mr. &amp; Mrs. Rahmat Hidayat</v>
      </c>
      <c r="K461" s="5" t="str">
        <f t="shared" si="73"/>
        <v/>
      </c>
      <c r="L461" s="5" t="str">
        <f t="shared" si="108"/>
        <v>Hijau Muda</v>
      </c>
      <c r="M461" s="5">
        <f t="shared" si="109"/>
        <v>22</v>
      </c>
      <c r="N461" s="5">
        <f t="shared" si="110"/>
        <v>2</v>
      </c>
      <c r="O461" s="2">
        <v>1.1111257E7</v>
      </c>
      <c r="P461" s="5">
        <f t="shared" si="15"/>
        <v>0</v>
      </c>
      <c r="AA461" s="5"/>
      <c r="AF461" s="6"/>
    </row>
    <row r="462">
      <c r="A462" s="5"/>
      <c r="B462" s="5"/>
      <c r="C462" s="9"/>
      <c r="D462" s="5"/>
      <c r="E462" s="5"/>
      <c r="F462" s="2">
        <v>446.0</v>
      </c>
      <c r="G462" s="67">
        <v>6001247.0</v>
      </c>
      <c r="H462" s="3">
        <v>2.0</v>
      </c>
      <c r="I462" s="9" t="str">
        <f t="shared" si="9"/>
        <v>ABSEN VALID</v>
      </c>
      <c r="J462" s="68" t="str">
        <f t="shared" si="107"/>
        <v>Herman</v>
      </c>
      <c r="K462" s="5" t="str">
        <f t="shared" si="73"/>
        <v/>
      </c>
      <c r="L462" s="5" t="str">
        <f t="shared" si="108"/>
        <v>Pink</v>
      </c>
      <c r="M462" s="5">
        <f t="shared" si="109"/>
        <v>30</v>
      </c>
      <c r="N462" s="5">
        <f t="shared" si="110"/>
        <v>2</v>
      </c>
      <c r="O462" s="2">
        <v>1.1111042E7</v>
      </c>
      <c r="P462" s="5">
        <f t="shared" si="15"/>
        <v>0</v>
      </c>
      <c r="AA462" s="5"/>
      <c r="AF462" s="6"/>
    </row>
    <row r="463">
      <c r="A463" s="5"/>
      <c r="B463" s="5"/>
      <c r="C463" s="9"/>
      <c r="D463" s="5"/>
      <c r="E463" s="5"/>
      <c r="F463" s="2">
        <v>447.0</v>
      </c>
      <c r="G463" s="67">
        <v>1001050.0</v>
      </c>
      <c r="H463" s="3">
        <v>1.0</v>
      </c>
      <c r="I463" s="9" t="str">
        <f t="shared" si="9"/>
        <v>ABSEN VALID</v>
      </c>
      <c r="J463" s="68" t="str">
        <f t="shared" si="107"/>
        <v>Mr. Ronny Tanuwijaya Bandung</v>
      </c>
      <c r="K463" s="5" t="str">
        <f t="shared" si="73"/>
        <v>Aau</v>
      </c>
      <c r="L463" s="5" t="str">
        <f t="shared" si="108"/>
        <v>Kuning</v>
      </c>
      <c r="M463" s="5">
        <f t="shared" si="109"/>
        <v>6</v>
      </c>
      <c r="N463" s="5">
        <f t="shared" si="110"/>
        <v>1</v>
      </c>
      <c r="O463" s="2">
        <v>1.1111055E7</v>
      </c>
      <c r="P463" s="5">
        <f t="shared" si="15"/>
        <v>0</v>
      </c>
      <c r="AA463" s="5"/>
      <c r="AF463" s="6"/>
    </row>
    <row r="464">
      <c r="A464" s="5"/>
      <c r="B464" s="5"/>
      <c r="C464" s="9"/>
      <c r="D464" s="5"/>
      <c r="E464" s="5"/>
      <c r="F464" s="2">
        <v>448.0</v>
      </c>
      <c r="G464" s="67">
        <v>1001051.0</v>
      </c>
      <c r="H464" s="3">
        <v>1.0</v>
      </c>
      <c r="I464" s="9" t="str">
        <f t="shared" si="9"/>
        <v>ABSEN VALID</v>
      </c>
      <c r="J464" s="68" t="str">
        <f t="shared" si="107"/>
        <v>Miss.Tan Tjun Hwa Bandung</v>
      </c>
      <c r="K464" s="5" t="str">
        <f t="shared" si="73"/>
        <v>Awa</v>
      </c>
      <c r="L464" s="5" t="str">
        <f t="shared" si="108"/>
        <v>Kuning</v>
      </c>
      <c r="M464" s="5">
        <f t="shared" si="109"/>
        <v>6</v>
      </c>
      <c r="N464" s="5">
        <f t="shared" si="110"/>
        <v>1</v>
      </c>
      <c r="O464" s="2"/>
      <c r="P464" s="5">
        <f t="shared" si="15"/>
        <v>0</v>
      </c>
      <c r="AA464" s="5"/>
      <c r="AF464" s="6"/>
    </row>
    <row r="465">
      <c r="A465" s="5"/>
      <c r="B465" s="5"/>
      <c r="C465" s="9"/>
      <c r="D465" s="5"/>
      <c r="E465" s="5"/>
      <c r="F465" s="2">
        <v>449.0</v>
      </c>
      <c r="G465" s="67">
        <v>5001173.0</v>
      </c>
      <c r="H465" s="3">
        <v>2.0</v>
      </c>
      <c r="I465" s="9" t="str">
        <f t="shared" si="9"/>
        <v>ABSEN VALID</v>
      </c>
      <c r="J465" s="68" t="str">
        <f t="shared" si="107"/>
        <v>Dicky Sukamto</v>
      </c>
      <c r="K465" s="5" t="str">
        <f t="shared" si="73"/>
        <v/>
      </c>
      <c r="L465" s="3" t="s">
        <v>187</v>
      </c>
      <c r="M465" s="5">
        <f t="shared" si="109"/>
        <v>36</v>
      </c>
      <c r="N465" s="5">
        <f t="shared" si="110"/>
        <v>2</v>
      </c>
      <c r="O465" s="2">
        <v>1.1111037E7</v>
      </c>
      <c r="P465" s="5">
        <f t="shared" si="15"/>
        <v>0</v>
      </c>
      <c r="AA465" s="5"/>
      <c r="AF465" s="6"/>
    </row>
    <row r="466">
      <c r="A466" s="5"/>
      <c r="B466" s="5"/>
      <c r="C466" s="9"/>
      <c r="D466" s="5"/>
      <c r="E466" s="5"/>
      <c r="F466" s="2">
        <v>450.0</v>
      </c>
      <c r="G466" s="67">
        <v>5001141.0</v>
      </c>
      <c r="H466" s="3">
        <v>2.0</v>
      </c>
      <c r="I466" s="9" t="str">
        <f t="shared" si="9"/>
        <v>ABSEN VALID</v>
      </c>
      <c r="J466" s="68" t="str">
        <f t="shared" si="107"/>
        <v>Mr. &amp; Mrs Sanusi Tanawi</v>
      </c>
      <c r="K466" s="5" t="str">
        <f t="shared" si="73"/>
        <v/>
      </c>
      <c r="L466" s="5" t="str">
        <f t="shared" ref="L466:L607" si="133">IF((I466="ABSEN VALID"),INDEX(Q$16:Z$395,MATCH(TRUE,EXACT(G466,T$16:T$395),0),9),IF(ISBLANK(G466),"-","SUDAH ABSEN"))</f>
        <v>Hijau Muda</v>
      </c>
      <c r="M466" s="5">
        <f t="shared" si="109"/>
        <v>22</v>
      </c>
      <c r="N466" s="5">
        <f t="shared" si="110"/>
        <v>2</v>
      </c>
      <c r="O466" s="2">
        <v>1.1111036E7</v>
      </c>
      <c r="P466" s="5">
        <f t="shared" si="15"/>
        <v>0</v>
      </c>
      <c r="AA466" s="5"/>
      <c r="AF466" s="6"/>
    </row>
    <row r="467">
      <c r="A467" s="5"/>
      <c r="B467" s="5"/>
      <c r="C467" s="9"/>
      <c r="D467" s="5"/>
      <c r="E467" s="5"/>
      <c r="F467" s="2">
        <v>451.0</v>
      </c>
      <c r="G467" s="67">
        <v>5001157.0</v>
      </c>
      <c r="H467" s="3">
        <v>2.0</v>
      </c>
      <c r="I467" s="9" t="str">
        <f t="shared" si="9"/>
        <v>ABSEN VALID</v>
      </c>
      <c r="J467" s="68" t="str">
        <f t="shared" si="107"/>
        <v>Mrs. Christien</v>
      </c>
      <c r="K467" s="5" t="str">
        <f t="shared" si="73"/>
        <v/>
      </c>
      <c r="L467" s="5" t="str">
        <f t="shared" si="133"/>
        <v>Hijau Muda</v>
      </c>
      <c r="M467" s="5">
        <f t="shared" si="109"/>
        <v>20</v>
      </c>
      <c r="N467" s="5">
        <f t="shared" si="110"/>
        <v>2</v>
      </c>
      <c r="O467" s="2">
        <v>1.1111035E7</v>
      </c>
      <c r="P467" s="5">
        <f t="shared" si="15"/>
        <v>0</v>
      </c>
      <c r="AA467" s="5"/>
      <c r="AF467" s="6"/>
    </row>
    <row r="468">
      <c r="A468" s="5"/>
      <c r="B468" s="5"/>
      <c r="C468" s="9"/>
      <c r="D468" s="5"/>
      <c r="E468" s="5"/>
      <c r="F468" s="2">
        <v>452.0</v>
      </c>
      <c r="G468" s="67"/>
      <c r="H468" s="5"/>
      <c r="I468" s="9" t="str">
        <f t="shared" si="9"/>
        <v>-</v>
      </c>
      <c r="J468" s="68" t="str">
        <f t="shared" si="107"/>
        <v>-</v>
      </c>
      <c r="K468" s="5" t="str">
        <f t="shared" si="73"/>
        <v>-</v>
      </c>
      <c r="L468" s="5" t="str">
        <f t="shared" si="133"/>
        <v>-</v>
      </c>
      <c r="M468" s="5" t="str">
        <f t="shared" si="109"/>
        <v>-</v>
      </c>
      <c r="N468" s="5" t="str">
        <f t="shared" si="110"/>
        <v>-</v>
      </c>
      <c r="O468" s="2"/>
      <c r="P468" s="5">
        <f t="shared" si="15"/>
        <v>0</v>
      </c>
      <c r="AA468" s="5"/>
      <c r="AF468" s="6"/>
    </row>
    <row r="469">
      <c r="A469" s="5"/>
      <c r="B469" s="5"/>
      <c r="C469" s="9"/>
      <c r="D469" s="5"/>
      <c r="E469" s="5"/>
      <c r="F469" s="2">
        <v>453.0</v>
      </c>
      <c r="G469" s="67"/>
      <c r="H469" s="5"/>
      <c r="I469" s="9" t="str">
        <f t="shared" si="9"/>
        <v>-</v>
      </c>
      <c r="J469" s="68" t="str">
        <f t="shared" si="107"/>
        <v>-</v>
      </c>
      <c r="K469" s="5" t="str">
        <f t="shared" si="73"/>
        <v>-</v>
      </c>
      <c r="L469" s="5" t="str">
        <f t="shared" si="133"/>
        <v>-</v>
      </c>
      <c r="M469" s="5" t="str">
        <f t="shared" si="109"/>
        <v>-</v>
      </c>
      <c r="N469" s="5" t="str">
        <f t="shared" si="110"/>
        <v>-</v>
      </c>
      <c r="O469" s="2"/>
      <c r="P469" s="5">
        <f t="shared" si="15"/>
        <v>0</v>
      </c>
      <c r="AA469" s="5"/>
      <c r="AF469" s="6"/>
    </row>
    <row r="470">
      <c r="A470" s="5"/>
      <c r="B470" s="5"/>
      <c r="C470" s="9"/>
      <c r="D470" s="5"/>
      <c r="E470" s="5"/>
      <c r="F470" s="2">
        <v>454.0</v>
      </c>
      <c r="G470" s="67"/>
      <c r="H470" s="5"/>
      <c r="I470" s="9" t="str">
        <f t="shared" si="9"/>
        <v>-</v>
      </c>
      <c r="J470" s="68" t="str">
        <f t="shared" si="107"/>
        <v>-</v>
      </c>
      <c r="K470" s="5" t="str">
        <f t="shared" si="73"/>
        <v>-</v>
      </c>
      <c r="L470" s="5" t="str">
        <f t="shared" si="133"/>
        <v>-</v>
      </c>
      <c r="M470" s="5" t="str">
        <f t="shared" si="109"/>
        <v>-</v>
      </c>
      <c r="N470" s="5" t="str">
        <f t="shared" si="110"/>
        <v>-</v>
      </c>
      <c r="O470" s="2"/>
      <c r="P470" s="5">
        <f t="shared" si="15"/>
        <v>0</v>
      </c>
      <c r="AA470" s="5"/>
      <c r="AF470" s="6"/>
    </row>
    <row r="471">
      <c r="A471" s="5"/>
      <c r="B471" s="5"/>
      <c r="C471" s="9"/>
      <c r="D471" s="5"/>
      <c r="E471" s="5"/>
      <c r="F471" s="2">
        <v>455.0</v>
      </c>
      <c r="G471" s="67"/>
      <c r="H471" s="5"/>
      <c r="I471" s="9" t="str">
        <f t="shared" si="9"/>
        <v>-</v>
      </c>
      <c r="J471" s="68" t="str">
        <f t="shared" si="107"/>
        <v>-</v>
      </c>
      <c r="K471" s="5" t="str">
        <f t="shared" si="73"/>
        <v>-</v>
      </c>
      <c r="L471" s="5" t="str">
        <f t="shared" si="133"/>
        <v>-</v>
      </c>
      <c r="M471" s="5" t="str">
        <f t="shared" si="109"/>
        <v>-</v>
      </c>
      <c r="N471" s="5" t="str">
        <f t="shared" si="110"/>
        <v>-</v>
      </c>
      <c r="O471" s="2"/>
      <c r="P471" s="5">
        <f t="shared" si="15"/>
        <v>0</v>
      </c>
      <c r="AA471" s="5"/>
      <c r="AF471" s="6"/>
    </row>
    <row r="472">
      <c r="A472" s="5"/>
      <c r="B472" s="5"/>
      <c r="C472" s="9"/>
      <c r="D472" s="5"/>
      <c r="E472" s="5"/>
      <c r="F472" s="2">
        <v>456.0</v>
      </c>
      <c r="G472" s="67"/>
      <c r="H472" s="5"/>
      <c r="I472" s="9" t="str">
        <f t="shared" si="9"/>
        <v>-</v>
      </c>
      <c r="J472" s="68" t="str">
        <f t="shared" si="107"/>
        <v>-</v>
      </c>
      <c r="K472" s="5" t="str">
        <f t="shared" si="73"/>
        <v>-</v>
      </c>
      <c r="L472" s="5" t="str">
        <f t="shared" si="133"/>
        <v>-</v>
      </c>
      <c r="M472" s="5" t="str">
        <f t="shared" si="109"/>
        <v>-</v>
      </c>
      <c r="N472" s="5" t="str">
        <f t="shared" si="110"/>
        <v>-</v>
      </c>
      <c r="O472" s="2"/>
      <c r="P472" s="5">
        <f t="shared" si="15"/>
        <v>0</v>
      </c>
      <c r="AA472" s="5"/>
      <c r="AF472" s="6"/>
    </row>
    <row r="473">
      <c r="A473" s="5"/>
      <c r="B473" s="5"/>
      <c r="C473" s="9"/>
      <c r="D473" s="5"/>
      <c r="E473" s="5"/>
      <c r="F473" s="2">
        <v>457.0</v>
      </c>
      <c r="G473" s="67"/>
      <c r="H473" s="5"/>
      <c r="I473" s="9" t="str">
        <f t="shared" si="9"/>
        <v>-</v>
      </c>
      <c r="J473" s="68" t="str">
        <f t="shared" si="107"/>
        <v>-</v>
      </c>
      <c r="K473" s="5" t="str">
        <f t="shared" si="73"/>
        <v>-</v>
      </c>
      <c r="L473" s="5" t="str">
        <f t="shared" si="133"/>
        <v>-</v>
      </c>
      <c r="M473" s="5" t="str">
        <f t="shared" si="109"/>
        <v>-</v>
      </c>
      <c r="N473" s="5" t="str">
        <f t="shared" si="110"/>
        <v>-</v>
      </c>
      <c r="O473" s="2"/>
      <c r="P473" s="5">
        <f t="shared" si="15"/>
        <v>0</v>
      </c>
      <c r="AA473" s="5"/>
      <c r="AF473" s="6"/>
    </row>
    <row r="474">
      <c r="A474" s="5"/>
      <c r="B474" s="5"/>
      <c r="C474" s="9"/>
      <c r="D474" s="5"/>
      <c r="E474" s="5"/>
      <c r="F474" s="2">
        <v>458.0</v>
      </c>
      <c r="G474" s="67"/>
      <c r="H474" s="5"/>
      <c r="I474" s="9" t="str">
        <f t="shared" si="9"/>
        <v>-</v>
      </c>
      <c r="J474" s="68" t="str">
        <f t="shared" si="107"/>
        <v>-</v>
      </c>
      <c r="K474" s="5" t="str">
        <f t="shared" si="73"/>
        <v>-</v>
      </c>
      <c r="L474" s="5" t="str">
        <f t="shared" si="133"/>
        <v>-</v>
      </c>
      <c r="M474" s="5" t="str">
        <f t="shared" si="109"/>
        <v>-</v>
      </c>
      <c r="N474" s="5" t="str">
        <f t="shared" si="110"/>
        <v>-</v>
      </c>
      <c r="O474" s="2"/>
      <c r="P474" s="5">
        <f t="shared" si="15"/>
        <v>0</v>
      </c>
      <c r="AA474" s="5"/>
      <c r="AF474" s="6"/>
    </row>
    <row r="475">
      <c r="A475" s="5"/>
      <c r="B475" s="5"/>
      <c r="C475" s="9"/>
      <c r="D475" s="5"/>
      <c r="E475" s="5"/>
      <c r="F475" s="2">
        <v>459.0</v>
      </c>
      <c r="G475" s="67"/>
      <c r="H475" s="5"/>
      <c r="I475" s="9" t="str">
        <f t="shared" si="9"/>
        <v>-</v>
      </c>
      <c r="J475" s="68" t="str">
        <f t="shared" si="107"/>
        <v>-</v>
      </c>
      <c r="K475" s="5" t="str">
        <f t="shared" si="73"/>
        <v>-</v>
      </c>
      <c r="L475" s="5" t="str">
        <f t="shared" si="133"/>
        <v>-</v>
      </c>
      <c r="M475" s="5" t="str">
        <f t="shared" si="109"/>
        <v>-</v>
      </c>
      <c r="N475" s="5" t="str">
        <f t="shared" si="110"/>
        <v>-</v>
      </c>
      <c r="O475" s="2"/>
      <c r="P475" s="5">
        <f t="shared" si="15"/>
        <v>0</v>
      </c>
      <c r="AA475" s="5"/>
      <c r="AF475" s="6"/>
    </row>
    <row r="476">
      <c r="A476" s="5"/>
      <c r="B476" s="5"/>
      <c r="C476" s="9"/>
      <c r="D476" s="5"/>
      <c r="E476" s="5"/>
      <c r="F476" s="2">
        <v>460.0</v>
      </c>
      <c r="G476" s="67"/>
      <c r="H476" s="5"/>
      <c r="I476" s="9" t="str">
        <f t="shared" si="9"/>
        <v>-</v>
      </c>
      <c r="J476" s="68" t="str">
        <f t="shared" si="107"/>
        <v>-</v>
      </c>
      <c r="K476" s="5" t="str">
        <f t="shared" si="73"/>
        <v>-</v>
      </c>
      <c r="L476" s="5" t="str">
        <f t="shared" si="133"/>
        <v>-</v>
      </c>
      <c r="M476" s="5" t="str">
        <f t="shared" si="109"/>
        <v>-</v>
      </c>
      <c r="N476" s="5" t="str">
        <f t="shared" si="110"/>
        <v>-</v>
      </c>
      <c r="O476" s="2"/>
      <c r="P476" s="5">
        <f t="shared" si="15"/>
        <v>0</v>
      </c>
      <c r="AA476" s="5"/>
      <c r="AF476" s="6"/>
    </row>
    <row r="477">
      <c r="A477" s="5"/>
      <c r="B477" s="5"/>
      <c r="C477" s="9"/>
      <c r="D477" s="5"/>
      <c r="E477" s="5"/>
      <c r="F477" s="2">
        <v>461.0</v>
      </c>
      <c r="G477" s="67"/>
      <c r="H477" s="5"/>
      <c r="I477" s="9" t="str">
        <f t="shared" si="9"/>
        <v>-</v>
      </c>
      <c r="J477" s="68" t="str">
        <f t="shared" si="107"/>
        <v>-</v>
      </c>
      <c r="K477" s="5" t="str">
        <f t="shared" si="73"/>
        <v>-</v>
      </c>
      <c r="L477" s="5" t="str">
        <f t="shared" si="133"/>
        <v>-</v>
      </c>
      <c r="M477" s="5" t="str">
        <f t="shared" si="109"/>
        <v>-</v>
      </c>
      <c r="N477" s="5" t="str">
        <f t="shared" si="110"/>
        <v>-</v>
      </c>
      <c r="O477" s="2"/>
      <c r="P477" s="5">
        <f t="shared" si="15"/>
        <v>0</v>
      </c>
      <c r="AA477" s="5"/>
      <c r="AF477" s="6"/>
    </row>
    <row r="478">
      <c r="A478" s="5"/>
      <c r="B478" s="5"/>
      <c r="C478" s="9"/>
      <c r="D478" s="5"/>
      <c r="E478" s="5"/>
      <c r="F478" s="2">
        <v>462.0</v>
      </c>
      <c r="G478" s="67"/>
      <c r="H478" s="5"/>
      <c r="I478" s="9" t="str">
        <f t="shared" si="9"/>
        <v>-</v>
      </c>
      <c r="J478" s="68" t="str">
        <f t="shared" si="107"/>
        <v>-</v>
      </c>
      <c r="K478" s="5" t="str">
        <f t="shared" si="73"/>
        <v>-</v>
      </c>
      <c r="L478" s="5" t="str">
        <f t="shared" si="133"/>
        <v>-</v>
      </c>
      <c r="M478" s="5" t="str">
        <f t="shared" si="109"/>
        <v>-</v>
      </c>
      <c r="N478" s="5" t="str">
        <f t="shared" si="110"/>
        <v>-</v>
      </c>
      <c r="O478" s="2"/>
      <c r="P478" s="5">
        <f t="shared" si="15"/>
        <v>0</v>
      </c>
      <c r="AA478" s="5"/>
      <c r="AF478" s="6"/>
    </row>
    <row r="479">
      <c r="A479" s="5"/>
      <c r="B479" s="5"/>
      <c r="C479" s="9"/>
      <c r="D479" s="5"/>
      <c r="E479" s="5"/>
      <c r="F479" s="2">
        <v>463.0</v>
      </c>
      <c r="G479" s="67"/>
      <c r="H479" s="5"/>
      <c r="I479" s="9" t="str">
        <f t="shared" si="9"/>
        <v>-</v>
      </c>
      <c r="J479" s="68" t="str">
        <f t="shared" si="107"/>
        <v>-</v>
      </c>
      <c r="K479" s="5" t="str">
        <f t="shared" si="73"/>
        <v>-</v>
      </c>
      <c r="L479" s="5" t="str">
        <f t="shared" si="133"/>
        <v>-</v>
      </c>
      <c r="M479" s="5" t="str">
        <f t="shared" si="109"/>
        <v>-</v>
      </c>
      <c r="N479" s="5" t="str">
        <f t="shared" si="110"/>
        <v>-</v>
      </c>
      <c r="O479" s="2"/>
      <c r="P479" s="5">
        <f t="shared" si="15"/>
        <v>0</v>
      </c>
      <c r="AA479" s="5"/>
      <c r="AF479" s="6"/>
    </row>
    <row r="480">
      <c r="A480" s="5"/>
      <c r="B480" s="5"/>
      <c r="C480" s="9"/>
      <c r="D480" s="5"/>
      <c r="E480" s="5"/>
      <c r="F480" s="2">
        <v>464.0</v>
      </c>
      <c r="G480" s="67"/>
      <c r="H480" s="5"/>
      <c r="I480" s="9" t="str">
        <f t="shared" si="9"/>
        <v>-</v>
      </c>
      <c r="J480" s="68" t="str">
        <f t="shared" si="107"/>
        <v>-</v>
      </c>
      <c r="K480" s="5" t="str">
        <f t="shared" si="73"/>
        <v>-</v>
      </c>
      <c r="L480" s="5" t="str">
        <f t="shared" si="133"/>
        <v>-</v>
      </c>
      <c r="M480" s="5" t="str">
        <f t="shared" si="109"/>
        <v>-</v>
      </c>
      <c r="N480" s="5" t="str">
        <f t="shared" si="110"/>
        <v>-</v>
      </c>
      <c r="O480" s="2"/>
      <c r="P480" s="5">
        <f t="shared" si="15"/>
        <v>0</v>
      </c>
      <c r="AA480" s="5"/>
      <c r="AF480" s="6"/>
    </row>
    <row r="481">
      <c r="A481" s="5"/>
      <c r="B481" s="5"/>
      <c r="C481" s="9"/>
      <c r="D481" s="5"/>
      <c r="E481" s="5"/>
      <c r="F481" s="2">
        <v>465.0</v>
      </c>
      <c r="G481" s="67"/>
      <c r="H481" s="5"/>
      <c r="I481" s="9" t="str">
        <f t="shared" si="9"/>
        <v>-</v>
      </c>
      <c r="J481" s="68" t="str">
        <f t="shared" si="107"/>
        <v>-</v>
      </c>
      <c r="K481" s="5" t="str">
        <f t="shared" si="73"/>
        <v>-</v>
      </c>
      <c r="L481" s="5" t="str">
        <f t="shared" si="133"/>
        <v>-</v>
      </c>
      <c r="M481" s="5" t="str">
        <f t="shared" si="109"/>
        <v>-</v>
      </c>
      <c r="N481" s="5" t="str">
        <f t="shared" si="110"/>
        <v>-</v>
      </c>
      <c r="O481" s="2"/>
      <c r="P481" s="5">
        <f t="shared" si="15"/>
        <v>0</v>
      </c>
      <c r="AA481" s="5"/>
      <c r="AF481" s="6"/>
    </row>
    <row r="482">
      <c r="A482" s="5"/>
      <c r="B482" s="5"/>
      <c r="C482" s="9"/>
      <c r="D482" s="5"/>
      <c r="E482" s="5"/>
      <c r="F482" s="2">
        <v>466.0</v>
      </c>
      <c r="G482" s="67"/>
      <c r="H482" s="5"/>
      <c r="I482" s="9" t="str">
        <f t="shared" si="9"/>
        <v>-</v>
      </c>
      <c r="J482" s="68" t="str">
        <f t="shared" si="107"/>
        <v>-</v>
      </c>
      <c r="K482" s="5" t="str">
        <f t="shared" si="73"/>
        <v>-</v>
      </c>
      <c r="L482" s="5" t="str">
        <f t="shared" si="133"/>
        <v>-</v>
      </c>
      <c r="M482" s="5" t="str">
        <f t="shared" si="109"/>
        <v>-</v>
      </c>
      <c r="N482" s="5" t="str">
        <f t="shared" si="110"/>
        <v>-</v>
      </c>
      <c r="O482" s="2"/>
      <c r="P482" s="5">
        <f t="shared" si="15"/>
        <v>0</v>
      </c>
      <c r="AA482" s="5"/>
      <c r="AF482" s="6"/>
    </row>
    <row r="483">
      <c r="A483" s="5"/>
      <c r="B483" s="5"/>
      <c r="C483" s="9"/>
      <c r="D483" s="5"/>
      <c r="E483" s="5"/>
      <c r="F483" s="2">
        <v>467.0</v>
      </c>
      <c r="G483" s="67"/>
      <c r="H483" s="5"/>
      <c r="I483" s="9" t="str">
        <f t="shared" si="9"/>
        <v>-</v>
      </c>
      <c r="J483" s="68" t="str">
        <f t="shared" si="107"/>
        <v>-</v>
      </c>
      <c r="K483" s="5" t="str">
        <f t="shared" si="73"/>
        <v>-</v>
      </c>
      <c r="L483" s="5" t="str">
        <f t="shared" si="133"/>
        <v>-</v>
      </c>
      <c r="M483" s="5" t="str">
        <f t="shared" si="109"/>
        <v>-</v>
      </c>
      <c r="N483" s="5" t="str">
        <f t="shared" si="110"/>
        <v>-</v>
      </c>
      <c r="O483" s="2"/>
      <c r="P483" s="5">
        <f t="shared" si="15"/>
        <v>0</v>
      </c>
      <c r="AA483" s="5"/>
      <c r="AF483" s="6"/>
    </row>
    <row r="484">
      <c r="A484" s="5"/>
      <c r="B484" s="5"/>
      <c r="C484" s="9"/>
      <c r="D484" s="5"/>
      <c r="E484" s="5"/>
      <c r="F484" s="2">
        <v>468.0</v>
      </c>
      <c r="G484" s="67"/>
      <c r="H484" s="5"/>
      <c r="I484" s="9" t="str">
        <f t="shared" si="9"/>
        <v>-</v>
      </c>
      <c r="J484" s="68" t="str">
        <f t="shared" si="107"/>
        <v>-</v>
      </c>
      <c r="K484" s="5" t="str">
        <f t="shared" si="73"/>
        <v>-</v>
      </c>
      <c r="L484" s="5" t="str">
        <f t="shared" si="133"/>
        <v>-</v>
      </c>
      <c r="M484" s="5" t="str">
        <f t="shared" si="109"/>
        <v>-</v>
      </c>
      <c r="N484" s="5" t="str">
        <f t="shared" si="110"/>
        <v>-</v>
      </c>
      <c r="O484" s="2"/>
      <c r="P484" s="5">
        <f t="shared" si="15"/>
        <v>0</v>
      </c>
      <c r="AA484" s="5"/>
      <c r="AF484" s="6"/>
    </row>
    <row r="485">
      <c r="A485" s="5"/>
      <c r="B485" s="5"/>
      <c r="C485" s="9"/>
      <c r="D485" s="5"/>
      <c r="E485" s="5"/>
      <c r="F485" s="2">
        <v>469.0</v>
      </c>
      <c r="G485" s="67"/>
      <c r="H485" s="5"/>
      <c r="I485" s="9" t="str">
        <f t="shared" si="9"/>
        <v>-</v>
      </c>
      <c r="J485" s="68" t="str">
        <f t="shared" si="107"/>
        <v>-</v>
      </c>
      <c r="K485" s="5" t="str">
        <f t="shared" si="73"/>
        <v>-</v>
      </c>
      <c r="L485" s="5" t="str">
        <f t="shared" si="133"/>
        <v>-</v>
      </c>
      <c r="M485" s="5" t="str">
        <f t="shared" si="109"/>
        <v>-</v>
      </c>
      <c r="N485" s="5" t="str">
        <f t="shared" si="110"/>
        <v>-</v>
      </c>
      <c r="O485" s="2"/>
      <c r="P485" s="5">
        <f t="shared" si="15"/>
        <v>0</v>
      </c>
      <c r="AA485" s="5"/>
      <c r="AF485" s="6"/>
    </row>
    <row r="486">
      <c r="A486" s="5"/>
      <c r="B486" s="5"/>
      <c r="C486" s="9"/>
      <c r="D486" s="5"/>
      <c r="E486" s="5"/>
      <c r="F486" s="2">
        <v>470.0</v>
      </c>
      <c r="G486" s="67"/>
      <c r="H486" s="5"/>
      <c r="I486" s="9" t="str">
        <f t="shared" si="9"/>
        <v>-</v>
      </c>
      <c r="J486" s="68" t="str">
        <f t="shared" si="107"/>
        <v>-</v>
      </c>
      <c r="K486" s="5" t="str">
        <f t="shared" si="73"/>
        <v>-</v>
      </c>
      <c r="L486" s="5" t="str">
        <f t="shared" si="133"/>
        <v>-</v>
      </c>
      <c r="M486" s="5" t="str">
        <f t="shared" si="109"/>
        <v>-</v>
      </c>
      <c r="N486" s="5" t="str">
        <f t="shared" si="110"/>
        <v>-</v>
      </c>
      <c r="O486" s="2"/>
      <c r="P486" s="5">
        <f t="shared" si="15"/>
        <v>0</v>
      </c>
      <c r="AA486" s="5"/>
      <c r="AF486" s="6"/>
    </row>
    <row r="487">
      <c r="A487" s="5"/>
      <c r="B487" s="5"/>
      <c r="C487" s="9"/>
      <c r="D487" s="5"/>
      <c r="E487" s="5"/>
      <c r="F487" s="2">
        <v>471.0</v>
      </c>
      <c r="G487" s="67"/>
      <c r="H487" s="5"/>
      <c r="I487" s="9" t="str">
        <f t="shared" si="9"/>
        <v>-</v>
      </c>
      <c r="J487" s="68" t="str">
        <f t="shared" si="107"/>
        <v>-</v>
      </c>
      <c r="K487" s="5" t="str">
        <f t="shared" si="73"/>
        <v>-</v>
      </c>
      <c r="L487" s="5" t="str">
        <f t="shared" si="133"/>
        <v>-</v>
      </c>
      <c r="M487" s="5" t="str">
        <f t="shared" si="109"/>
        <v>-</v>
      </c>
      <c r="N487" s="5" t="str">
        <f t="shared" si="110"/>
        <v>-</v>
      </c>
      <c r="O487" s="2"/>
      <c r="P487" s="5">
        <f t="shared" si="15"/>
        <v>0</v>
      </c>
      <c r="AA487" s="5"/>
      <c r="AF487" s="6"/>
    </row>
    <row r="488">
      <c r="A488" s="5"/>
      <c r="B488" s="5"/>
      <c r="C488" s="9"/>
      <c r="D488" s="5"/>
      <c r="E488" s="5"/>
      <c r="F488" s="2">
        <v>472.0</v>
      </c>
      <c r="G488" s="67"/>
      <c r="H488" s="5"/>
      <c r="I488" s="9" t="str">
        <f t="shared" si="9"/>
        <v>-</v>
      </c>
      <c r="J488" s="68" t="str">
        <f t="shared" si="107"/>
        <v>-</v>
      </c>
      <c r="K488" s="5" t="str">
        <f t="shared" si="73"/>
        <v>-</v>
      </c>
      <c r="L488" s="5" t="str">
        <f t="shared" si="133"/>
        <v>-</v>
      </c>
      <c r="M488" s="5" t="str">
        <f t="shared" si="109"/>
        <v>-</v>
      </c>
      <c r="N488" s="5" t="str">
        <f t="shared" si="110"/>
        <v>-</v>
      </c>
      <c r="O488" s="2"/>
      <c r="P488" s="5">
        <f t="shared" si="15"/>
        <v>0</v>
      </c>
      <c r="AA488" s="5"/>
      <c r="AF488" s="6"/>
    </row>
    <row r="489">
      <c r="A489" s="5"/>
      <c r="B489" s="5"/>
      <c r="C489" s="9"/>
      <c r="D489" s="5"/>
      <c r="E489" s="5"/>
      <c r="F489" s="2">
        <v>473.0</v>
      </c>
      <c r="G489" s="67"/>
      <c r="H489" s="5"/>
      <c r="I489" s="9" t="str">
        <f t="shared" si="9"/>
        <v>-</v>
      </c>
      <c r="J489" s="68" t="str">
        <f t="shared" si="107"/>
        <v>-</v>
      </c>
      <c r="K489" s="5" t="str">
        <f t="shared" si="73"/>
        <v>-</v>
      </c>
      <c r="L489" s="5" t="str">
        <f t="shared" si="133"/>
        <v>-</v>
      </c>
      <c r="M489" s="5" t="str">
        <f t="shared" si="109"/>
        <v>-</v>
      </c>
      <c r="N489" s="5" t="str">
        <f t="shared" si="110"/>
        <v>-</v>
      </c>
      <c r="O489" s="2"/>
      <c r="P489" s="5">
        <f t="shared" si="15"/>
        <v>0</v>
      </c>
      <c r="AA489" s="5"/>
      <c r="AF489" s="6"/>
    </row>
    <row r="490">
      <c r="A490" s="5"/>
      <c r="B490" s="5"/>
      <c r="C490" s="9"/>
      <c r="D490" s="5"/>
      <c r="E490" s="5"/>
      <c r="F490" s="2">
        <v>474.0</v>
      </c>
      <c r="G490" s="67"/>
      <c r="H490" s="5"/>
      <c r="I490" s="9" t="str">
        <f t="shared" si="9"/>
        <v>-</v>
      </c>
      <c r="J490" s="68" t="str">
        <f t="shared" si="107"/>
        <v>-</v>
      </c>
      <c r="K490" s="5" t="str">
        <f t="shared" si="73"/>
        <v>-</v>
      </c>
      <c r="L490" s="5" t="str">
        <f t="shared" si="133"/>
        <v>-</v>
      </c>
      <c r="M490" s="5" t="str">
        <f t="shared" si="109"/>
        <v>-</v>
      </c>
      <c r="N490" s="5" t="str">
        <f t="shared" si="110"/>
        <v>-</v>
      </c>
      <c r="O490" s="2"/>
      <c r="P490" s="5">
        <f t="shared" si="15"/>
        <v>0</v>
      </c>
      <c r="AA490" s="5"/>
      <c r="AF490" s="6"/>
    </row>
    <row r="491">
      <c r="A491" s="5"/>
      <c r="B491" s="5"/>
      <c r="C491" s="9"/>
      <c r="D491" s="5"/>
      <c r="E491" s="5"/>
      <c r="F491" s="2">
        <v>475.0</v>
      </c>
      <c r="G491" s="67"/>
      <c r="H491" s="5"/>
      <c r="I491" s="9" t="str">
        <f t="shared" si="9"/>
        <v>-</v>
      </c>
      <c r="J491" s="68" t="str">
        <f t="shared" si="107"/>
        <v>-</v>
      </c>
      <c r="K491" s="5" t="str">
        <f t="shared" si="73"/>
        <v>-</v>
      </c>
      <c r="L491" s="5" t="str">
        <f t="shared" si="133"/>
        <v>-</v>
      </c>
      <c r="M491" s="5" t="str">
        <f t="shared" si="109"/>
        <v>-</v>
      </c>
      <c r="N491" s="5" t="str">
        <f t="shared" si="110"/>
        <v>-</v>
      </c>
      <c r="O491" s="2"/>
      <c r="P491" s="5">
        <f t="shared" si="15"/>
        <v>0</v>
      </c>
      <c r="AA491" s="5"/>
      <c r="AF491" s="6"/>
    </row>
    <row r="492">
      <c r="A492" s="5"/>
      <c r="B492" s="5"/>
      <c r="C492" s="9"/>
      <c r="D492" s="5"/>
      <c r="E492" s="5"/>
      <c r="F492" s="2">
        <v>476.0</v>
      </c>
      <c r="G492" s="67"/>
      <c r="H492" s="5"/>
      <c r="I492" s="9" t="str">
        <f t="shared" si="9"/>
        <v>-</v>
      </c>
      <c r="J492" s="68" t="str">
        <f t="shared" si="107"/>
        <v>-</v>
      </c>
      <c r="K492" s="5" t="str">
        <f t="shared" si="73"/>
        <v>-</v>
      </c>
      <c r="L492" s="5" t="str">
        <f t="shared" si="133"/>
        <v>-</v>
      </c>
      <c r="M492" s="5" t="str">
        <f t="shared" si="109"/>
        <v>-</v>
      </c>
      <c r="N492" s="5" t="str">
        <f t="shared" si="110"/>
        <v>-</v>
      </c>
      <c r="O492" s="2"/>
      <c r="P492" s="5">
        <f t="shared" si="15"/>
        <v>0</v>
      </c>
      <c r="AA492" s="5"/>
      <c r="AF492" s="6"/>
    </row>
    <row r="493">
      <c r="A493" s="5"/>
      <c r="B493" s="5"/>
      <c r="C493" s="9"/>
      <c r="D493" s="5"/>
      <c r="E493" s="5"/>
      <c r="F493" s="2">
        <v>477.0</v>
      </c>
      <c r="G493" s="67"/>
      <c r="H493" s="5"/>
      <c r="I493" s="9" t="str">
        <f t="shared" si="9"/>
        <v>-</v>
      </c>
      <c r="J493" s="68" t="str">
        <f t="shared" si="107"/>
        <v>-</v>
      </c>
      <c r="K493" s="5" t="str">
        <f t="shared" si="73"/>
        <v>-</v>
      </c>
      <c r="L493" s="5" t="str">
        <f t="shared" si="133"/>
        <v>-</v>
      </c>
      <c r="M493" s="5" t="str">
        <f t="shared" si="109"/>
        <v>-</v>
      </c>
      <c r="N493" s="5" t="str">
        <f t="shared" si="110"/>
        <v>-</v>
      </c>
      <c r="O493" s="2"/>
      <c r="P493" s="5">
        <f t="shared" si="15"/>
        <v>0</v>
      </c>
      <c r="AA493" s="5"/>
      <c r="AF493" s="6"/>
    </row>
    <row r="494">
      <c r="A494" s="5"/>
      <c r="B494" s="5"/>
      <c r="C494" s="9"/>
      <c r="D494" s="5"/>
      <c r="E494" s="5"/>
      <c r="F494" s="2">
        <v>478.0</v>
      </c>
      <c r="G494" s="67"/>
      <c r="H494" s="5"/>
      <c r="I494" s="9" t="str">
        <f t="shared" si="9"/>
        <v>-</v>
      </c>
      <c r="J494" s="68" t="str">
        <f t="shared" si="107"/>
        <v>-</v>
      </c>
      <c r="K494" s="5" t="str">
        <f t="shared" si="73"/>
        <v>-</v>
      </c>
      <c r="L494" s="5" t="str">
        <f t="shared" si="133"/>
        <v>-</v>
      </c>
      <c r="M494" s="5" t="str">
        <f t="shared" si="109"/>
        <v>-</v>
      </c>
      <c r="N494" s="5" t="str">
        <f t="shared" si="110"/>
        <v>-</v>
      </c>
      <c r="O494" s="2"/>
      <c r="P494" s="5">
        <f t="shared" si="15"/>
        <v>0</v>
      </c>
      <c r="AA494" s="5"/>
      <c r="AF494" s="6"/>
    </row>
    <row r="495">
      <c r="A495" s="5"/>
      <c r="B495" s="5"/>
      <c r="C495" s="9"/>
      <c r="D495" s="5"/>
      <c r="E495" s="5"/>
      <c r="F495" s="2">
        <v>479.0</v>
      </c>
      <c r="G495" s="67"/>
      <c r="H495" s="5"/>
      <c r="I495" s="9" t="str">
        <f t="shared" si="9"/>
        <v>-</v>
      </c>
      <c r="J495" s="68" t="str">
        <f t="shared" si="107"/>
        <v>-</v>
      </c>
      <c r="K495" s="5" t="str">
        <f t="shared" si="73"/>
        <v>-</v>
      </c>
      <c r="L495" s="5" t="str">
        <f t="shared" si="133"/>
        <v>-</v>
      </c>
      <c r="M495" s="5" t="str">
        <f t="shared" si="109"/>
        <v>-</v>
      </c>
      <c r="N495" s="5" t="str">
        <f t="shared" si="110"/>
        <v>-</v>
      </c>
      <c r="O495" s="2"/>
      <c r="P495" s="5">
        <f t="shared" si="15"/>
        <v>0</v>
      </c>
      <c r="AA495" s="5"/>
      <c r="AF495" s="6"/>
    </row>
    <row r="496">
      <c r="A496" s="5"/>
      <c r="B496" s="5"/>
      <c r="C496" s="9"/>
      <c r="D496" s="5"/>
      <c r="E496" s="5"/>
      <c r="F496" s="2">
        <v>480.0</v>
      </c>
      <c r="G496" s="67"/>
      <c r="H496" s="5"/>
      <c r="I496" s="9" t="str">
        <f t="shared" si="9"/>
        <v>-</v>
      </c>
      <c r="J496" s="68" t="str">
        <f t="shared" si="107"/>
        <v>-</v>
      </c>
      <c r="K496" s="5" t="str">
        <f t="shared" si="73"/>
        <v>-</v>
      </c>
      <c r="L496" s="5" t="str">
        <f t="shared" si="133"/>
        <v>-</v>
      </c>
      <c r="M496" s="5" t="str">
        <f t="shared" si="109"/>
        <v>-</v>
      </c>
      <c r="N496" s="5" t="str">
        <f t="shared" si="110"/>
        <v>-</v>
      </c>
      <c r="O496" s="2"/>
      <c r="P496" s="5">
        <f t="shared" si="15"/>
        <v>0</v>
      </c>
      <c r="AA496" s="5"/>
      <c r="AF496" s="6"/>
    </row>
    <row r="497">
      <c r="A497" s="5"/>
      <c r="B497" s="5"/>
      <c r="C497" s="9"/>
      <c r="D497" s="5"/>
      <c r="E497" s="5"/>
      <c r="F497" s="2">
        <v>481.0</v>
      </c>
      <c r="G497" s="67"/>
      <c r="H497" s="5"/>
      <c r="I497" s="9" t="str">
        <f t="shared" si="9"/>
        <v>-</v>
      </c>
      <c r="J497" s="68" t="str">
        <f t="shared" si="107"/>
        <v>-</v>
      </c>
      <c r="K497" s="5" t="str">
        <f t="shared" si="73"/>
        <v>-</v>
      </c>
      <c r="L497" s="5" t="str">
        <f t="shared" si="133"/>
        <v>-</v>
      </c>
      <c r="M497" s="5" t="str">
        <f t="shared" si="109"/>
        <v>-</v>
      </c>
      <c r="N497" s="5" t="str">
        <f t="shared" si="110"/>
        <v>-</v>
      </c>
      <c r="O497" s="2"/>
      <c r="P497" s="5">
        <f t="shared" si="15"/>
        <v>0</v>
      </c>
      <c r="AA497" s="5"/>
      <c r="AF497" s="6"/>
    </row>
    <row r="498">
      <c r="A498" s="5"/>
      <c r="B498" s="5"/>
      <c r="C498" s="9"/>
      <c r="D498" s="5"/>
      <c r="E498" s="5"/>
      <c r="F498" s="2">
        <v>482.0</v>
      </c>
      <c r="G498" s="67"/>
      <c r="H498" s="5"/>
      <c r="I498" s="9" t="str">
        <f t="shared" si="9"/>
        <v>-</v>
      </c>
      <c r="J498" s="68" t="str">
        <f t="shared" si="107"/>
        <v>-</v>
      </c>
      <c r="K498" s="5" t="str">
        <f t="shared" si="73"/>
        <v>-</v>
      </c>
      <c r="L498" s="5" t="str">
        <f t="shared" si="133"/>
        <v>-</v>
      </c>
      <c r="M498" s="5" t="str">
        <f t="shared" si="109"/>
        <v>-</v>
      </c>
      <c r="N498" s="5" t="str">
        <f t="shared" si="110"/>
        <v>-</v>
      </c>
      <c r="O498" s="2"/>
      <c r="P498" s="5">
        <f t="shared" si="15"/>
        <v>0</v>
      </c>
      <c r="AA498" s="5"/>
      <c r="AF498" s="6"/>
    </row>
    <row r="499">
      <c r="A499" s="5"/>
      <c r="B499" s="5"/>
      <c r="C499" s="9"/>
      <c r="D499" s="5"/>
      <c r="E499" s="5"/>
      <c r="F499" s="2">
        <v>483.0</v>
      </c>
      <c r="G499" s="67"/>
      <c r="H499" s="5"/>
      <c r="I499" s="9" t="str">
        <f t="shared" si="9"/>
        <v>-</v>
      </c>
      <c r="J499" s="68" t="str">
        <f t="shared" si="107"/>
        <v>-</v>
      </c>
      <c r="K499" s="5" t="str">
        <f t="shared" si="73"/>
        <v>-</v>
      </c>
      <c r="L499" s="5" t="str">
        <f t="shared" si="133"/>
        <v>-</v>
      </c>
      <c r="M499" s="5" t="str">
        <f t="shared" si="109"/>
        <v>-</v>
      </c>
      <c r="N499" s="5" t="str">
        <f t="shared" si="110"/>
        <v>-</v>
      </c>
      <c r="O499" s="2"/>
      <c r="P499" s="5">
        <f t="shared" si="15"/>
        <v>0</v>
      </c>
      <c r="AA499" s="5"/>
      <c r="AF499" s="6"/>
    </row>
    <row r="500">
      <c r="A500" s="5"/>
      <c r="B500" s="5"/>
      <c r="C500" s="9"/>
      <c r="D500" s="5"/>
      <c r="E500" s="5"/>
      <c r="F500" s="2">
        <v>484.0</v>
      </c>
      <c r="G500" s="67"/>
      <c r="H500" s="5"/>
      <c r="I500" s="9" t="str">
        <f t="shared" si="9"/>
        <v>-</v>
      </c>
      <c r="J500" s="68" t="str">
        <f t="shared" si="107"/>
        <v>-</v>
      </c>
      <c r="K500" s="5" t="str">
        <f t="shared" si="73"/>
        <v>-</v>
      </c>
      <c r="L500" s="5" t="str">
        <f t="shared" si="133"/>
        <v>-</v>
      </c>
      <c r="M500" s="5" t="str">
        <f t="shared" si="109"/>
        <v>-</v>
      </c>
      <c r="N500" s="5" t="str">
        <f t="shared" si="110"/>
        <v>-</v>
      </c>
      <c r="O500" s="2"/>
      <c r="P500" s="5">
        <f t="shared" si="15"/>
        <v>0</v>
      </c>
      <c r="AA500" s="5"/>
      <c r="AF500" s="6"/>
    </row>
    <row r="501">
      <c r="A501" s="5"/>
      <c r="B501" s="5"/>
      <c r="C501" s="9"/>
      <c r="D501" s="5"/>
      <c r="E501" s="5"/>
      <c r="F501" s="2">
        <v>485.0</v>
      </c>
      <c r="G501" s="67"/>
      <c r="H501" s="5"/>
      <c r="I501" s="9" t="str">
        <f t="shared" si="9"/>
        <v>-</v>
      </c>
      <c r="J501" s="68" t="str">
        <f t="shared" si="107"/>
        <v>-</v>
      </c>
      <c r="K501" s="5" t="str">
        <f t="shared" si="73"/>
        <v>-</v>
      </c>
      <c r="L501" s="5" t="str">
        <f t="shared" si="133"/>
        <v>-</v>
      </c>
      <c r="M501" s="5" t="str">
        <f t="shared" si="109"/>
        <v>-</v>
      </c>
      <c r="N501" s="5" t="str">
        <f t="shared" si="110"/>
        <v>-</v>
      </c>
      <c r="O501" s="2"/>
      <c r="P501" s="5">
        <f t="shared" si="15"/>
        <v>0</v>
      </c>
      <c r="AA501" s="5"/>
      <c r="AF501" s="6"/>
    </row>
    <row r="502">
      <c r="A502" s="5"/>
      <c r="B502" s="5"/>
      <c r="C502" s="9"/>
      <c r="D502" s="5"/>
      <c r="E502" s="5"/>
      <c r="F502" s="2">
        <v>486.0</v>
      </c>
      <c r="G502" s="67"/>
      <c r="H502" s="5"/>
      <c r="I502" s="9" t="str">
        <f t="shared" si="9"/>
        <v>-</v>
      </c>
      <c r="J502" s="68" t="str">
        <f t="shared" si="107"/>
        <v>-</v>
      </c>
      <c r="K502" s="5" t="str">
        <f t="shared" si="73"/>
        <v>-</v>
      </c>
      <c r="L502" s="5" t="str">
        <f t="shared" si="133"/>
        <v>-</v>
      </c>
      <c r="M502" s="5" t="str">
        <f t="shared" si="109"/>
        <v>-</v>
      </c>
      <c r="N502" s="5" t="str">
        <f t="shared" si="110"/>
        <v>-</v>
      </c>
      <c r="O502" s="2"/>
      <c r="P502" s="5">
        <f t="shared" si="15"/>
        <v>0</v>
      </c>
      <c r="AA502" s="5"/>
      <c r="AF502" s="6"/>
    </row>
    <row r="503">
      <c r="A503" s="5"/>
      <c r="B503" s="5"/>
      <c r="C503" s="9"/>
      <c r="D503" s="5"/>
      <c r="E503" s="5"/>
      <c r="F503" s="2">
        <v>487.0</v>
      </c>
      <c r="G503" s="67"/>
      <c r="H503" s="5"/>
      <c r="I503" s="9" t="str">
        <f t="shared" si="9"/>
        <v>-</v>
      </c>
      <c r="J503" s="68" t="str">
        <f t="shared" si="107"/>
        <v>-</v>
      </c>
      <c r="K503" s="5" t="str">
        <f t="shared" si="73"/>
        <v>-</v>
      </c>
      <c r="L503" s="5" t="str">
        <f t="shared" si="133"/>
        <v>-</v>
      </c>
      <c r="M503" s="5" t="str">
        <f t="shared" si="109"/>
        <v>-</v>
      </c>
      <c r="N503" s="5" t="str">
        <f t="shared" si="110"/>
        <v>-</v>
      </c>
      <c r="O503" s="2"/>
      <c r="P503" s="5">
        <f t="shared" si="15"/>
        <v>0</v>
      </c>
      <c r="AA503" s="5"/>
      <c r="AF503" s="6"/>
    </row>
    <row r="504">
      <c r="A504" s="5"/>
      <c r="B504" s="5"/>
      <c r="C504" s="9"/>
      <c r="D504" s="5"/>
      <c r="E504" s="5"/>
      <c r="F504" s="2">
        <v>488.0</v>
      </c>
      <c r="G504" s="67"/>
      <c r="H504" s="5"/>
      <c r="I504" s="9" t="str">
        <f t="shared" si="9"/>
        <v>-</v>
      </c>
      <c r="J504" s="68" t="str">
        <f t="shared" si="107"/>
        <v>-</v>
      </c>
      <c r="K504" s="5" t="str">
        <f t="shared" si="73"/>
        <v>-</v>
      </c>
      <c r="L504" s="5" t="str">
        <f t="shared" si="133"/>
        <v>-</v>
      </c>
      <c r="M504" s="5" t="str">
        <f t="shared" si="109"/>
        <v>-</v>
      </c>
      <c r="N504" s="5" t="str">
        <f t="shared" si="110"/>
        <v>-</v>
      </c>
      <c r="O504" s="2"/>
      <c r="P504" s="5">
        <f t="shared" si="15"/>
        <v>0</v>
      </c>
      <c r="AA504" s="5"/>
      <c r="AF504" s="6"/>
    </row>
    <row r="505">
      <c r="A505" s="5"/>
      <c r="B505" s="5"/>
      <c r="C505" s="9"/>
      <c r="D505" s="5"/>
      <c r="E505" s="5"/>
      <c r="F505" s="2">
        <v>489.0</v>
      </c>
      <c r="G505" s="67"/>
      <c r="H505" s="5"/>
      <c r="I505" s="9" t="str">
        <f t="shared" si="9"/>
        <v>-</v>
      </c>
      <c r="J505" s="68" t="str">
        <f t="shared" si="107"/>
        <v>-</v>
      </c>
      <c r="K505" s="5" t="str">
        <f t="shared" si="73"/>
        <v>-</v>
      </c>
      <c r="L505" s="5" t="str">
        <f t="shared" si="133"/>
        <v>-</v>
      </c>
      <c r="M505" s="5" t="str">
        <f t="shared" si="109"/>
        <v>-</v>
      </c>
      <c r="N505" s="5" t="str">
        <f t="shared" si="110"/>
        <v>-</v>
      </c>
      <c r="O505" s="2"/>
      <c r="P505" s="5">
        <f t="shared" si="15"/>
        <v>0</v>
      </c>
      <c r="AA505" s="5"/>
      <c r="AF505" s="6"/>
    </row>
    <row r="506">
      <c r="A506" s="5"/>
      <c r="B506" s="5"/>
      <c r="C506" s="9"/>
      <c r="D506" s="5"/>
      <c r="E506" s="5"/>
      <c r="F506" s="2">
        <v>490.0</v>
      </c>
      <c r="G506" s="67"/>
      <c r="H506" s="5"/>
      <c r="I506" s="9" t="str">
        <f t="shared" si="9"/>
        <v>-</v>
      </c>
      <c r="J506" s="68" t="str">
        <f t="shared" si="107"/>
        <v>-</v>
      </c>
      <c r="K506" s="5" t="str">
        <f t="shared" si="73"/>
        <v>-</v>
      </c>
      <c r="L506" s="5" t="str">
        <f t="shared" si="133"/>
        <v>-</v>
      </c>
      <c r="M506" s="5" t="str">
        <f t="shared" si="109"/>
        <v>-</v>
      </c>
      <c r="N506" s="5" t="str">
        <f t="shared" si="110"/>
        <v>-</v>
      </c>
      <c r="O506" s="2"/>
      <c r="P506" s="5">
        <f t="shared" si="15"/>
        <v>0</v>
      </c>
      <c r="AA506" s="5"/>
      <c r="AF506" s="6"/>
    </row>
    <row r="507">
      <c r="A507" s="5"/>
      <c r="B507" s="5"/>
      <c r="C507" s="9"/>
      <c r="D507" s="5"/>
      <c r="E507" s="5"/>
      <c r="F507" s="2">
        <v>491.0</v>
      </c>
      <c r="G507" s="67"/>
      <c r="H507" s="5"/>
      <c r="I507" s="9" t="str">
        <f t="shared" si="9"/>
        <v>-</v>
      </c>
      <c r="J507" s="68" t="str">
        <f t="shared" si="107"/>
        <v>-</v>
      </c>
      <c r="K507" s="5" t="str">
        <f t="shared" si="73"/>
        <v>-</v>
      </c>
      <c r="L507" s="5" t="str">
        <f t="shared" si="133"/>
        <v>-</v>
      </c>
      <c r="M507" s="5" t="str">
        <f t="shared" si="109"/>
        <v>-</v>
      </c>
      <c r="N507" s="5" t="str">
        <f t="shared" si="110"/>
        <v>-</v>
      </c>
      <c r="O507" s="2"/>
      <c r="P507" s="5">
        <f t="shared" si="15"/>
        <v>0</v>
      </c>
      <c r="AA507" s="5"/>
      <c r="AF507" s="6"/>
    </row>
    <row r="508">
      <c r="A508" s="5"/>
      <c r="B508" s="5"/>
      <c r="C508" s="9"/>
      <c r="D508" s="5"/>
      <c r="E508" s="5"/>
      <c r="F508" s="2">
        <v>492.0</v>
      </c>
      <c r="G508" s="67"/>
      <c r="H508" s="5"/>
      <c r="I508" s="9" t="str">
        <f t="shared" si="9"/>
        <v>-</v>
      </c>
      <c r="J508" s="68" t="str">
        <f t="shared" si="107"/>
        <v>-</v>
      </c>
      <c r="K508" s="5" t="str">
        <f t="shared" si="73"/>
        <v>-</v>
      </c>
      <c r="L508" s="5" t="str">
        <f t="shared" si="133"/>
        <v>-</v>
      </c>
      <c r="M508" s="5" t="str">
        <f t="shared" si="109"/>
        <v>-</v>
      </c>
      <c r="N508" s="5" t="str">
        <f t="shared" si="110"/>
        <v>-</v>
      </c>
      <c r="O508" s="2"/>
      <c r="P508" s="5">
        <f t="shared" si="15"/>
        <v>0</v>
      </c>
      <c r="AA508" s="5"/>
      <c r="AF508" s="6"/>
    </row>
    <row r="509">
      <c r="A509" s="5"/>
      <c r="B509" s="5"/>
      <c r="C509" s="9"/>
      <c r="D509" s="5"/>
      <c r="E509" s="5"/>
      <c r="F509" s="2">
        <v>493.0</v>
      </c>
      <c r="G509" s="67"/>
      <c r="H509" s="5"/>
      <c r="I509" s="9" t="str">
        <f t="shared" si="9"/>
        <v>-</v>
      </c>
      <c r="J509" s="68" t="str">
        <f t="shared" si="107"/>
        <v>-</v>
      </c>
      <c r="K509" s="5" t="str">
        <f t="shared" si="73"/>
        <v>-</v>
      </c>
      <c r="L509" s="5" t="str">
        <f t="shared" si="133"/>
        <v>-</v>
      </c>
      <c r="M509" s="5" t="str">
        <f t="shared" si="109"/>
        <v>-</v>
      </c>
      <c r="N509" s="5" t="str">
        <f t="shared" si="110"/>
        <v>-</v>
      </c>
      <c r="O509" s="2"/>
      <c r="P509" s="5">
        <f t="shared" si="15"/>
        <v>0</v>
      </c>
      <c r="AA509" s="5"/>
      <c r="AF509" s="6"/>
    </row>
    <row r="510">
      <c r="A510" s="5"/>
      <c r="B510" s="5"/>
      <c r="C510" s="9"/>
      <c r="D510" s="5"/>
      <c r="E510" s="5"/>
      <c r="F510" s="2">
        <v>494.0</v>
      </c>
      <c r="G510" s="67"/>
      <c r="H510" s="5"/>
      <c r="I510" s="9" t="str">
        <f t="shared" si="9"/>
        <v>-</v>
      </c>
      <c r="J510" s="68" t="str">
        <f t="shared" si="107"/>
        <v>-</v>
      </c>
      <c r="K510" s="5" t="str">
        <f t="shared" si="73"/>
        <v>-</v>
      </c>
      <c r="L510" s="5" t="str">
        <f t="shared" si="133"/>
        <v>-</v>
      </c>
      <c r="M510" s="5" t="str">
        <f t="shared" si="109"/>
        <v>-</v>
      </c>
      <c r="N510" s="5" t="str">
        <f t="shared" si="110"/>
        <v>-</v>
      </c>
      <c r="O510" s="2"/>
      <c r="P510" s="5">
        <f t="shared" si="15"/>
        <v>0</v>
      </c>
      <c r="AA510" s="5"/>
      <c r="AF510" s="6"/>
    </row>
    <row r="511">
      <c r="A511" s="5"/>
      <c r="B511" s="5"/>
      <c r="C511" s="9"/>
      <c r="D511" s="5"/>
      <c r="E511" s="5"/>
      <c r="F511" s="2">
        <v>495.0</v>
      </c>
      <c r="G511" s="67"/>
      <c r="H511" s="5"/>
      <c r="I511" s="9" t="str">
        <f t="shared" si="9"/>
        <v>-</v>
      </c>
      <c r="J511" s="68" t="str">
        <f t="shared" si="107"/>
        <v>-</v>
      </c>
      <c r="K511" s="5" t="str">
        <f t="shared" si="73"/>
        <v>-</v>
      </c>
      <c r="L511" s="5" t="str">
        <f t="shared" si="133"/>
        <v>-</v>
      </c>
      <c r="M511" s="5" t="str">
        <f t="shared" si="109"/>
        <v>-</v>
      </c>
      <c r="N511" s="5" t="str">
        <f t="shared" si="110"/>
        <v>-</v>
      </c>
      <c r="O511" s="2"/>
      <c r="P511" s="5">
        <f t="shared" si="15"/>
        <v>0</v>
      </c>
      <c r="AA511" s="5"/>
      <c r="AF511" s="6"/>
    </row>
    <row r="512">
      <c r="A512" s="5"/>
      <c r="B512" s="5"/>
      <c r="C512" s="9"/>
      <c r="D512" s="5"/>
      <c r="E512" s="5"/>
      <c r="F512" s="2">
        <v>496.0</v>
      </c>
      <c r="G512" s="67"/>
      <c r="H512" s="5"/>
      <c r="I512" s="9" t="str">
        <f t="shared" si="9"/>
        <v>-</v>
      </c>
      <c r="J512" s="68" t="str">
        <f t="shared" si="107"/>
        <v>-</v>
      </c>
      <c r="K512" s="5" t="str">
        <f t="shared" si="73"/>
        <v>-</v>
      </c>
      <c r="L512" s="5" t="str">
        <f t="shared" si="133"/>
        <v>-</v>
      </c>
      <c r="M512" s="5" t="str">
        <f t="shared" si="109"/>
        <v>-</v>
      </c>
      <c r="N512" s="5" t="str">
        <f t="shared" si="110"/>
        <v>-</v>
      </c>
      <c r="O512" s="2"/>
      <c r="P512" s="5">
        <f t="shared" si="15"/>
        <v>0</v>
      </c>
      <c r="AA512" s="5"/>
      <c r="AF512" s="6"/>
    </row>
    <row r="513">
      <c r="A513" s="5"/>
      <c r="B513" s="5"/>
      <c r="C513" s="9"/>
      <c r="D513" s="5"/>
      <c r="E513" s="5"/>
      <c r="F513" s="2">
        <v>497.0</v>
      </c>
      <c r="G513" s="67"/>
      <c r="H513" s="5"/>
      <c r="I513" s="9" t="str">
        <f t="shared" si="9"/>
        <v>-</v>
      </c>
      <c r="J513" s="68" t="str">
        <f t="shared" si="107"/>
        <v>-</v>
      </c>
      <c r="K513" s="5" t="str">
        <f t="shared" si="73"/>
        <v>-</v>
      </c>
      <c r="L513" s="5" t="str">
        <f t="shared" si="133"/>
        <v>-</v>
      </c>
      <c r="M513" s="5" t="str">
        <f t="shared" si="109"/>
        <v>-</v>
      </c>
      <c r="N513" s="5" t="str">
        <f t="shared" si="110"/>
        <v>-</v>
      </c>
      <c r="O513" s="2"/>
      <c r="P513" s="5">
        <f t="shared" si="15"/>
        <v>0</v>
      </c>
      <c r="AA513" s="5"/>
      <c r="AF513" s="6"/>
    </row>
    <row r="514">
      <c r="A514" s="5"/>
      <c r="B514" s="5"/>
      <c r="C514" s="9"/>
      <c r="D514" s="5"/>
      <c r="E514" s="5"/>
      <c r="F514" s="2">
        <v>498.0</v>
      </c>
      <c r="G514" s="67"/>
      <c r="H514" s="5"/>
      <c r="I514" s="9" t="str">
        <f t="shared" si="9"/>
        <v>-</v>
      </c>
      <c r="J514" s="68" t="str">
        <f t="shared" si="107"/>
        <v>-</v>
      </c>
      <c r="K514" s="5" t="str">
        <f t="shared" si="73"/>
        <v>-</v>
      </c>
      <c r="L514" s="5" t="str">
        <f t="shared" si="133"/>
        <v>-</v>
      </c>
      <c r="M514" s="5" t="str">
        <f t="shared" si="109"/>
        <v>-</v>
      </c>
      <c r="N514" s="5" t="str">
        <f t="shared" si="110"/>
        <v>-</v>
      </c>
      <c r="O514" s="2"/>
      <c r="P514" s="5">
        <f t="shared" si="15"/>
        <v>0</v>
      </c>
      <c r="AA514" s="5"/>
      <c r="AF514" s="6"/>
    </row>
    <row r="515">
      <c r="A515" s="5"/>
      <c r="B515" s="5"/>
      <c r="C515" s="9"/>
      <c r="D515" s="5"/>
      <c r="E515" s="5"/>
      <c r="F515" s="2">
        <v>499.0</v>
      </c>
      <c r="G515" s="67"/>
      <c r="H515" s="5"/>
      <c r="I515" s="9" t="str">
        <f t="shared" si="9"/>
        <v>-</v>
      </c>
      <c r="J515" s="68" t="str">
        <f t="shared" si="107"/>
        <v>-</v>
      </c>
      <c r="K515" s="5" t="str">
        <f t="shared" si="73"/>
        <v>-</v>
      </c>
      <c r="L515" s="5" t="str">
        <f t="shared" si="133"/>
        <v>-</v>
      </c>
      <c r="M515" s="5" t="str">
        <f t="shared" si="109"/>
        <v>-</v>
      </c>
      <c r="N515" s="5" t="str">
        <f t="shared" si="110"/>
        <v>-</v>
      </c>
      <c r="O515" s="2"/>
      <c r="P515" s="5">
        <f t="shared" si="15"/>
        <v>0</v>
      </c>
      <c r="AA515" s="5"/>
      <c r="AF515" s="6"/>
    </row>
    <row r="516">
      <c r="A516" s="5"/>
      <c r="B516" s="5"/>
      <c r="C516" s="9"/>
      <c r="D516" s="5"/>
      <c r="E516" s="5"/>
      <c r="F516" s="2">
        <v>500.0</v>
      </c>
      <c r="G516" s="67"/>
      <c r="H516" s="5"/>
      <c r="I516" s="9" t="str">
        <f t="shared" si="9"/>
        <v>-</v>
      </c>
      <c r="J516" s="68" t="str">
        <f t="shared" si="107"/>
        <v>-</v>
      </c>
      <c r="K516" s="5" t="str">
        <f t="shared" si="73"/>
        <v>-</v>
      </c>
      <c r="L516" s="5" t="str">
        <f t="shared" si="133"/>
        <v>-</v>
      </c>
      <c r="M516" s="5" t="str">
        <f t="shared" si="109"/>
        <v>-</v>
      </c>
      <c r="N516" s="5" t="str">
        <f t="shared" si="110"/>
        <v>-</v>
      </c>
      <c r="O516" s="2"/>
      <c r="P516" s="5">
        <f t="shared" si="15"/>
        <v>0</v>
      </c>
      <c r="AA516" s="5"/>
      <c r="AF516" s="6"/>
    </row>
    <row r="517">
      <c r="A517" s="5"/>
      <c r="B517" s="5"/>
      <c r="C517" s="9"/>
      <c r="D517" s="5"/>
      <c r="E517" s="5"/>
      <c r="F517" s="2">
        <v>501.0</v>
      </c>
      <c r="G517" s="67"/>
      <c r="H517" s="5"/>
      <c r="I517" s="9" t="str">
        <f t="shared" si="9"/>
        <v>-</v>
      </c>
      <c r="J517" s="68" t="str">
        <f t="shared" si="107"/>
        <v>-</v>
      </c>
      <c r="K517" s="5" t="str">
        <f t="shared" si="73"/>
        <v>-</v>
      </c>
      <c r="L517" s="5" t="str">
        <f t="shared" si="133"/>
        <v>-</v>
      </c>
      <c r="M517" s="5" t="str">
        <f t="shared" si="109"/>
        <v>-</v>
      </c>
      <c r="N517" s="5" t="str">
        <f t="shared" si="110"/>
        <v>-</v>
      </c>
      <c r="O517" s="2"/>
      <c r="P517" s="5">
        <f t="shared" si="15"/>
        <v>0</v>
      </c>
      <c r="AA517" s="5"/>
      <c r="AF517" s="6"/>
    </row>
    <row r="518">
      <c r="A518" s="5"/>
      <c r="B518" s="5"/>
      <c r="C518" s="9"/>
      <c r="D518" s="5"/>
      <c r="E518" s="5"/>
      <c r="F518" s="2">
        <v>502.0</v>
      </c>
      <c r="G518" s="67"/>
      <c r="H518" s="5"/>
      <c r="I518" s="9" t="str">
        <f t="shared" si="9"/>
        <v>-</v>
      </c>
      <c r="J518" s="68" t="str">
        <f t="shared" si="107"/>
        <v>-</v>
      </c>
      <c r="K518" s="5" t="str">
        <f t="shared" si="73"/>
        <v>-</v>
      </c>
      <c r="L518" s="5" t="str">
        <f t="shared" si="133"/>
        <v>-</v>
      </c>
      <c r="M518" s="5" t="str">
        <f t="shared" si="109"/>
        <v>-</v>
      </c>
      <c r="N518" s="5" t="str">
        <f t="shared" si="110"/>
        <v>-</v>
      </c>
      <c r="O518" s="2"/>
      <c r="P518" s="5">
        <f t="shared" si="15"/>
        <v>0</v>
      </c>
      <c r="AA518" s="5"/>
      <c r="AF518" s="6"/>
    </row>
    <row r="519">
      <c r="A519" s="5"/>
      <c r="B519" s="5"/>
      <c r="C519" s="9"/>
      <c r="D519" s="5"/>
      <c r="E519" s="5"/>
      <c r="F519" s="2">
        <v>503.0</v>
      </c>
      <c r="G519" s="67"/>
      <c r="H519" s="5"/>
      <c r="I519" s="9" t="str">
        <f t="shared" si="9"/>
        <v>-</v>
      </c>
      <c r="J519" s="68" t="str">
        <f t="shared" si="107"/>
        <v>-</v>
      </c>
      <c r="K519" s="5" t="str">
        <f t="shared" si="73"/>
        <v>-</v>
      </c>
      <c r="L519" s="5" t="str">
        <f t="shared" si="133"/>
        <v>-</v>
      </c>
      <c r="M519" s="5" t="str">
        <f t="shared" si="109"/>
        <v>-</v>
      </c>
      <c r="N519" s="5" t="str">
        <f t="shared" si="110"/>
        <v>-</v>
      </c>
      <c r="O519" s="2"/>
      <c r="P519" s="5">
        <f t="shared" si="15"/>
        <v>0</v>
      </c>
      <c r="AA519" s="5"/>
      <c r="AF519" s="6"/>
    </row>
    <row r="520">
      <c r="A520" s="5"/>
      <c r="B520" s="5"/>
      <c r="C520" s="9"/>
      <c r="D520" s="5"/>
      <c r="E520" s="5"/>
      <c r="F520" s="2">
        <v>504.0</v>
      </c>
      <c r="G520" s="67"/>
      <c r="H520" s="5"/>
      <c r="I520" s="9" t="str">
        <f t="shared" si="9"/>
        <v>-</v>
      </c>
      <c r="J520" s="68" t="str">
        <f t="shared" si="107"/>
        <v>-</v>
      </c>
      <c r="K520" s="5" t="str">
        <f t="shared" si="73"/>
        <v>-</v>
      </c>
      <c r="L520" s="5" t="str">
        <f t="shared" si="133"/>
        <v>-</v>
      </c>
      <c r="M520" s="5" t="str">
        <f t="shared" si="109"/>
        <v>-</v>
      </c>
      <c r="N520" s="5" t="str">
        <f t="shared" si="110"/>
        <v>-</v>
      </c>
      <c r="O520" s="2"/>
      <c r="P520" s="5">
        <f t="shared" si="15"/>
        <v>0</v>
      </c>
      <c r="AA520" s="5"/>
      <c r="AF520" s="6"/>
    </row>
    <row r="521">
      <c r="A521" s="5"/>
      <c r="B521" s="5"/>
      <c r="C521" s="9"/>
      <c r="D521" s="5"/>
      <c r="E521" s="5"/>
      <c r="F521" s="2">
        <v>505.0</v>
      </c>
      <c r="G521" s="67"/>
      <c r="H521" s="5"/>
      <c r="I521" s="9" t="str">
        <f t="shared" si="9"/>
        <v>-</v>
      </c>
      <c r="J521" s="68" t="str">
        <f t="shared" si="107"/>
        <v>-</v>
      </c>
      <c r="K521" s="5" t="str">
        <f t="shared" si="73"/>
        <v>-</v>
      </c>
      <c r="L521" s="5" t="str">
        <f t="shared" si="133"/>
        <v>-</v>
      </c>
      <c r="M521" s="5" t="str">
        <f t="shared" si="109"/>
        <v>-</v>
      </c>
      <c r="N521" s="5" t="str">
        <f t="shared" si="110"/>
        <v>-</v>
      </c>
      <c r="O521" s="2"/>
      <c r="P521" s="5">
        <f t="shared" si="15"/>
        <v>0</v>
      </c>
      <c r="AA521" s="5"/>
      <c r="AF521" s="6"/>
    </row>
    <row r="522">
      <c r="A522" s="5"/>
      <c r="B522" s="5"/>
      <c r="C522" s="9"/>
      <c r="D522" s="5"/>
      <c r="E522" s="5"/>
      <c r="F522" s="2">
        <v>506.0</v>
      </c>
      <c r="G522" s="67"/>
      <c r="H522" s="5"/>
      <c r="I522" s="9" t="str">
        <f t="shared" si="9"/>
        <v>-</v>
      </c>
      <c r="J522" s="68" t="str">
        <f t="shared" si="107"/>
        <v>-</v>
      </c>
      <c r="K522" s="5" t="str">
        <f t="shared" si="73"/>
        <v>-</v>
      </c>
      <c r="L522" s="5" t="str">
        <f t="shared" si="133"/>
        <v>-</v>
      </c>
      <c r="M522" s="5" t="str">
        <f t="shared" si="109"/>
        <v>-</v>
      </c>
      <c r="N522" s="5" t="str">
        <f t="shared" si="110"/>
        <v>-</v>
      </c>
      <c r="O522" s="2"/>
      <c r="P522" s="5">
        <f t="shared" si="15"/>
        <v>0</v>
      </c>
      <c r="AA522" s="5"/>
      <c r="AF522" s="6"/>
    </row>
    <row r="523">
      <c r="A523" s="5"/>
      <c r="B523" s="5"/>
      <c r="C523" s="9"/>
      <c r="D523" s="5"/>
      <c r="E523" s="5"/>
      <c r="F523" s="2">
        <v>507.0</v>
      </c>
      <c r="G523" s="67"/>
      <c r="H523" s="5"/>
      <c r="I523" s="9" t="str">
        <f t="shared" si="9"/>
        <v>-</v>
      </c>
      <c r="J523" s="68" t="str">
        <f t="shared" si="107"/>
        <v>-</v>
      </c>
      <c r="K523" s="5" t="str">
        <f t="shared" si="73"/>
        <v>-</v>
      </c>
      <c r="L523" s="5" t="str">
        <f t="shared" si="133"/>
        <v>-</v>
      </c>
      <c r="M523" s="5" t="str">
        <f t="shared" si="109"/>
        <v>-</v>
      </c>
      <c r="N523" s="5" t="str">
        <f t="shared" si="110"/>
        <v>-</v>
      </c>
      <c r="O523" s="2"/>
      <c r="P523" s="5">
        <f t="shared" si="15"/>
        <v>0</v>
      </c>
      <c r="AA523" s="5"/>
      <c r="AF523" s="6"/>
    </row>
    <row r="524">
      <c r="A524" s="5"/>
      <c r="B524" s="5"/>
      <c r="C524" s="9"/>
      <c r="D524" s="5"/>
      <c r="E524" s="5"/>
      <c r="F524" s="2">
        <v>508.0</v>
      </c>
      <c r="G524" s="67"/>
      <c r="H524" s="5"/>
      <c r="I524" s="9" t="str">
        <f t="shared" si="9"/>
        <v>-</v>
      </c>
      <c r="J524" s="68" t="str">
        <f t="shared" si="107"/>
        <v>-</v>
      </c>
      <c r="K524" s="5" t="str">
        <f t="shared" si="73"/>
        <v>-</v>
      </c>
      <c r="L524" s="5" t="str">
        <f t="shared" si="133"/>
        <v>-</v>
      </c>
      <c r="M524" s="5" t="str">
        <f t="shared" si="109"/>
        <v>-</v>
      </c>
      <c r="N524" s="5" t="str">
        <f t="shared" si="110"/>
        <v>-</v>
      </c>
      <c r="O524" s="2"/>
      <c r="P524" s="5">
        <f t="shared" si="15"/>
        <v>0</v>
      </c>
      <c r="AA524" s="5"/>
      <c r="AF524" s="6"/>
    </row>
    <row r="525">
      <c r="A525" s="5"/>
      <c r="B525" s="5"/>
      <c r="C525" s="9"/>
      <c r="D525" s="5"/>
      <c r="E525" s="5"/>
      <c r="F525" s="2">
        <v>509.0</v>
      </c>
      <c r="G525" s="67"/>
      <c r="H525" s="5"/>
      <c r="I525" s="9" t="str">
        <f t="shared" si="9"/>
        <v>-</v>
      </c>
      <c r="J525" s="68" t="str">
        <f t="shared" si="107"/>
        <v>-</v>
      </c>
      <c r="K525" s="5" t="str">
        <f t="shared" si="73"/>
        <v>-</v>
      </c>
      <c r="L525" s="5" t="str">
        <f t="shared" si="133"/>
        <v>-</v>
      </c>
      <c r="M525" s="5" t="str">
        <f t="shared" si="109"/>
        <v>-</v>
      </c>
      <c r="N525" s="5" t="str">
        <f t="shared" si="110"/>
        <v>-</v>
      </c>
      <c r="O525" s="2"/>
      <c r="P525" s="5">
        <f t="shared" si="15"/>
        <v>0</v>
      </c>
      <c r="AA525" s="5"/>
      <c r="AF525" s="6"/>
    </row>
    <row r="526">
      <c r="A526" s="5"/>
      <c r="B526" s="5"/>
      <c r="C526" s="9"/>
      <c r="D526" s="5"/>
      <c r="E526" s="5"/>
      <c r="F526" s="2">
        <v>510.0</v>
      </c>
      <c r="G526" s="67"/>
      <c r="H526" s="5"/>
      <c r="I526" s="9" t="str">
        <f t="shared" si="9"/>
        <v>-</v>
      </c>
      <c r="J526" s="68" t="str">
        <f t="shared" si="107"/>
        <v>-</v>
      </c>
      <c r="K526" s="5" t="str">
        <f t="shared" si="73"/>
        <v>-</v>
      </c>
      <c r="L526" s="5" t="str">
        <f t="shared" si="133"/>
        <v>-</v>
      </c>
      <c r="M526" s="5" t="str">
        <f t="shared" si="109"/>
        <v>-</v>
      </c>
      <c r="N526" s="5" t="str">
        <f t="shared" si="110"/>
        <v>-</v>
      </c>
      <c r="O526" s="2"/>
      <c r="P526" s="5">
        <f t="shared" si="15"/>
        <v>0</v>
      </c>
      <c r="AA526" s="5"/>
      <c r="AF526" s="6"/>
    </row>
    <row r="527">
      <c r="A527" s="5"/>
      <c r="B527" s="5"/>
      <c r="C527" s="9"/>
      <c r="D527" s="5"/>
      <c r="E527" s="5"/>
      <c r="F527" s="2">
        <v>511.0</v>
      </c>
      <c r="G527" s="67"/>
      <c r="H527" s="5"/>
      <c r="I527" s="9" t="str">
        <f t="shared" si="9"/>
        <v>-</v>
      </c>
      <c r="J527" s="68" t="str">
        <f t="shared" si="107"/>
        <v>-</v>
      </c>
      <c r="K527" s="5" t="str">
        <f t="shared" si="73"/>
        <v>-</v>
      </c>
      <c r="L527" s="5" t="str">
        <f t="shared" si="133"/>
        <v>-</v>
      </c>
      <c r="M527" s="5" t="str">
        <f t="shared" si="109"/>
        <v>-</v>
      </c>
      <c r="N527" s="5" t="str">
        <f t="shared" si="110"/>
        <v>-</v>
      </c>
      <c r="O527" s="2"/>
      <c r="P527" s="5">
        <f t="shared" si="15"/>
        <v>0</v>
      </c>
      <c r="AA527" s="5"/>
      <c r="AF527" s="6"/>
    </row>
    <row r="528">
      <c r="A528" s="5"/>
      <c r="B528" s="5"/>
      <c r="C528" s="9"/>
      <c r="D528" s="5"/>
      <c r="E528" s="5"/>
      <c r="F528" s="2">
        <v>512.0</v>
      </c>
      <c r="G528" s="67"/>
      <c r="H528" s="5"/>
      <c r="I528" s="9" t="str">
        <f t="shared" si="9"/>
        <v>-</v>
      </c>
      <c r="J528" s="68" t="str">
        <f t="shared" si="107"/>
        <v>-</v>
      </c>
      <c r="K528" s="5" t="str">
        <f t="shared" si="73"/>
        <v>-</v>
      </c>
      <c r="L528" s="5" t="str">
        <f t="shared" si="133"/>
        <v>-</v>
      </c>
      <c r="M528" s="5" t="str">
        <f t="shared" si="109"/>
        <v>-</v>
      </c>
      <c r="N528" s="5" t="str">
        <f t="shared" si="110"/>
        <v>-</v>
      </c>
      <c r="O528" s="2"/>
      <c r="P528" s="5">
        <f t="shared" si="15"/>
        <v>0</v>
      </c>
      <c r="AA528" s="5"/>
      <c r="AF528" s="6"/>
    </row>
    <row r="529">
      <c r="A529" s="5"/>
      <c r="B529" s="5"/>
      <c r="C529" s="9"/>
      <c r="D529" s="5"/>
      <c r="E529" s="5"/>
      <c r="F529" s="2">
        <v>513.0</v>
      </c>
      <c r="G529" s="67"/>
      <c r="H529" s="5"/>
      <c r="I529" s="9" t="str">
        <f t="shared" si="9"/>
        <v>-</v>
      </c>
      <c r="J529" s="68" t="str">
        <f t="shared" si="107"/>
        <v>-</v>
      </c>
      <c r="K529" s="5" t="str">
        <f t="shared" si="73"/>
        <v>-</v>
      </c>
      <c r="L529" s="5" t="str">
        <f t="shared" si="133"/>
        <v>-</v>
      </c>
      <c r="M529" s="5" t="str">
        <f t="shared" si="109"/>
        <v>-</v>
      </c>
      <c r="N529" s="5" t="str">
        <f t="shared" si="110"/>
        <v>-</v>
      </c>
      <c r="O529" s="2"/>
      <c r="P529" s="5">
        <f t="shared" si="15"/>
        <v>0</v>
      </c>
      <c r="AA529" s="5"/>
      <c r="AF529" s="6"/>
    </row>
    <row r="530">
      <c r="A530" s="5"/>
      <c r="B530" s="5"/>
      <c r="C530" s="9"/>
      <c r="D530" s="5"/>
      <c r="E530" s="5"/>
      <c r="F530" s="2">
        <v>514.0</v>
      </c>
      <c r="G530" s="67"/>
      <c r="H530" s="5"/>
      <c r="I530" s="9" t="str">
        <f t="shared" si="9"/>
        <v>-</v>
      </c>
      <c r="J530" s="68" t="str">
        <f t="shared" si="107"/>
        <v>-</v>
      </c>
      <c r="K530" s="5" t="str">
        <f t="shared" si="73"/>
        <v>-</v>
      </c>
      <c r="L530" s="5" t="str">
        <f t="shared" si="133"/>
        <v>-</v>
      </c>
      <c r="M530" s="5" t="str">
        <f t="shared" si="109"/>
        <v>-</v>
      </c>
      <c r="N530" s="5" t="str">
        <f t="shared" si="110"/>
        <v>-</v>
      </c>
      <c r="O530" s="2"/>
      <c r="P530" s="5">
        <f t="shared" si="15"/>
        <v>0</v>
      </c>
      <c r="AA530" s="5"/>
      <c r="AF530" s="6"/>
    </row>
    <row r="531">
      <c r="A531" s="5"/>
      <c r="B531" s="5"/>
      <c r="C531" s="9"/>
      <c r="D531" s="5"/>
      <c r="E531" s="5"/>
      <c r="F531" s="2">
        <v>515.0</v>
      </c>
      <c r="G531" s="67"/>
      <c r="H531" s="5"/>
      <c r="I531" s="9" t="str">
        <f t="shared" si="9"/>
        <v>-</v>
      </c>
      <c r="J531" s="68" t="str">
        <f t="shared" si="107"/>
        <v>-</v>
      </c>
      <c r="K531" s="5" t="str">
        <f t="shared" si="73"/>
        <v>-</v>
      </c>
      <c r="L531" s="5" t="str">
        <f t="shared" si="133"/>
        <v>-</v>
      </c>
      <c r="M531" s="5" t="str">
        <f t="shared" si="109"/>
        <v>-</v>
      </c>
      <c r="N531" s="5" t="str">
        <f t="shared" si="110"/>
        <v>-</v>
      </c>
      <c r="O531" s="2"/>
      <c r="P531" s="5">
        <f t="shared" si="15"/>
        <v>0</v>
      </c>
      <c r="AA531" s="5"/>
      <c r="AF531" s="6"/>
    </row>
    <row r="532">
      <c r="A532" s="5"/>
      <c r="B532" s="5"/>
      <c r="C532" s="9"/>
      <c r="D532" s="5"/>
      <c r="E532" s="5"/>
      <c r="F532" s="2">
        <v>516.0</v>
      </c>
      <c r="G532" s="67"/>
      <c r="H532" s="5"/>
      <c r="I532" s="9" t="str">
        <f t="shared" si="9"/>
        <v>-</v>
      </c>
      <c r="J532" s="68" t="str">
        <f t="shared" si="107"/>
        <v>-</v>
      </c>
      <c r="K532" s="5" t="str">
        <f t="shared" si="73"/>
        <v>-</v>
      </c>
      <c r="L532" s="5" t="str">
        <f t="shared" si="133"/>
        <v>-</v>
      </c>
      <c r="M532" s="5" t="str">
        <f t="shared" si="109"/>
        <v>-</v>
      </c>
      <c r="N532" s="5" t="str">
        <f t="shared" si="110"/>
        <v>-</v>
      </c>
      <c r="O532" s="2"/>
      <c r="P532" s="5">
        <f t="shared" si="15"/>
        <v>0</v>
      </c>
      <c r="AA532" s="5"/>
      <c r="AF532" s="6"/>
    </row>
    <row r="533">
      <c r="A533" s="5"/>
      <c r="B533" s="5"/>
      <c r="C533" s="9"/>
      <c r="D533" s="5"/>
      <c r="E533" s="5"/>
      <c r="F533" s="2">
        <v>517.0</v>
      </c>
      <c r="G533" s="67"/>
      <c r="H533" s="5"/>
      <c r="I533" s="9" t="str">
        <f t="shared" si="9"/>
        <v>-</v>
      </c>
      <c r="J533" s="68" t="str">
        <f t="shared" si="107"/>
        <v>-</v>
      </c>
      <c r="K533" s="5" t="str">
        <f t="shared" si="73"/>
        <v>-</v>
      </c>
      <c r="L533" s="5" t="str">
        <f t="shared" si="133"/>
        <v>-</v>
      </c>
      <c r="M533" s="5" t="str">
        <f t="shared" si="109"/>
        <v>-</v>
      </c>
      <c r="N533" s="5" t="str">
        <f t="shared" si="110"/>
        <v>-</v>
      </c>
      <c r="O533" s="2"/>
      <c r="P533" s="5">
        <f t="shared" si="15"/>
        <v>0</v>
      </c>
      <c r="AA533" s="5"/>
      <c r="AF533" s="6"/>
    </row>
    <row r="534">
      <c r="A534" s="5"/>
      <c r="B534" s="5"/>
      <c r="C534" s="9"/>
      <c r="D534" s="5"/>
      <c r="E534" s="5"/>
      <c r="F534" s="2">
        <v>518.0</v>
      </c>
      <c r="G534" s="67"/>
      <c r="H534" s="5"/>
      <c r="I534" s="9" t="str">
        <f t="shared" si="9"/>
        <v>-</v>
      </c>
      <c r="J534" s="68" t="str">
        <f t="shared" si="107"/>
        <v>-</v>
      </c>
      <c r="K534" s="5" t="str">
        <f t="shared" si="73"/>
        <v>-</v>
      </c>
      <c r="L534" s="5" t="str">
        <f t="shared" si="133"/>
        <v>-</v>
      </c>
      <c r="M534" s="5" t="str">
        <f t="shared" si="109"/>
        <v>-</v>
      </c>
      <c r="N534" s="5" t="str">
        <f t="shared" si="110"/>
        <v>-</v>
      </c>
      <c r="O534" s="2"/>
      <c r="P534" s="5">
        <f t="shared" si="15"/>
        <v>0</v>
      </c>
      <c r="AA534" s="5"/>
      <c r="AF534" s="6"/>
    </row>
    <row r="535">
      <c r="A535" s="5"/>
      <c r="B535" s="5"/>
      <c r="C535" s="9"/>
      <c r="D535" s="5"/>
      <c r="E535" s="5"/>
      <c r="F535" s="2">
        <v>519.0</v>
      </c>
      <c r="G535" s="67"/>
      <c r="H535" s="5"/>
      <c r="I535" s="9" t="str">
        <f t="shared" si="9"/>
        <v>-</v>
      </c>
      <c r="J535" s="68" t="str">
        <f t="shared" si="107"/>
        <v>-</v>
      </c>
      <c r="K535" s="5" t="str">
        <f t="shared" si="73"/>
        <v>-</v>
      </c>
      <c r="L535" s="5" t="str">
        <f t="shared" si="133"/>
        <v>-</v>
      </c>
      <c r="M535" s="5" t="str">
        <f t="shared" si="109"/>
        <v>-</v>
      </c>
      <c r="N535" s="5" t="str">
        <f t="shared" si="110"/>
        <v>-</v>
      </c>
      <c r="O535" s="2"/>
      <c r="P535" s="5">
        <f t="shared" si="15"/>
        <v>0</v>
      </c>
      <c r="AA535" s="5"/>
      <c r="AF535" s="6"/>
    </row>
    <row r="536">
      <c r="A536" s="5"/>
      <c r="B536" s="5"/>
      <c r="C536" s="9"/>
      <c r="D536" s="5"/>
      <c r="E536" s="5"/>
      <c r="F536" s="2">
        <v>520.0</v>
      </c>
      <c r="G536" s="67"/>
      <c r="H536" s="5"/>
      <c r="I536" s="9" t="str">
        <f t="shared" si="9"/>
        <v>-</v>
      </c>
      <c r="J536" s="68" t="str">
        <f t="shared" si="107"/>
        <v>-</v>
      </c>
      <c r="K536" s="5" t="str">
        <f t="shared" si="73"/>
        <v>-</v>
      </c>
      <c r="L536" s="5" t="str">
        <f t="shared" si="133"/>
        <v>-</v>
      </c>
      <c r="M536" s="5" t="str">
        <f t="shared" si="109"/>
        <v>-</v>
      </c>
      <c r="N536" s="5" t="str">
        <f t="shared" si="110"/>
        <v>-</v>
      </c>
      <c r="O536" s="2"/>
      <c r="P536" s="5">
        <f t="shared" si="15"/>
        <v>0</v>
      </c>
      <c r="AA536" s="5"/>
      <c r="AF536" s="6"/>
    </row>
    <row r="537">
      <c r="A537" s="5"/>
      <c r="B537" s="5"/>
      <c r="C537" s="9"/>
      <c r="D537" s="5"/>
      <c r="E537" s="5"/>
      <c r="F537" s="2">
        <v>521.0</v>
      </c>
      <c r="G537" s="67"/>
      <c r="H537" s="5"/>
      <c r="I537" s="9" t="str">
        <f t="shared" si="9"/>
        <v>-</v>
      </c>
      <c r="J537" s="68" t="str">
        <f t="shared" si="107"/>
        <v>-</v>
      </c>
      <c r="K537" s="5" t="str">
        <f t="shared" si="73"/>
        <v>-</v>
      </c>
      <c r="L537" s="5" t="str">
        <f t="shared" si="133"/>
        <v>-</v>
      </c>
      <c r="M537" s="5" t="str">
        <f t="shared" si="109"/>
        <v>-</v>
      </c>
      <c r="N537" s="5" t="str">
        <f t="shared" si="110"/>
        <v>-</v>
      </c>
      <c r="O537" s="2"/>
      <c r="P537" s="5">
        <f t="shared" si="15"/>
        <v>0</v>
      </c>
      <c r="AA537" s="5"/>
      <c r="AF537" s="6"/>
    </row>
    <row r="538">
      <c r="A538" s="5"/>
      <c r="B538" s="5"/>
      <c r="C538" s="9"/>
      <c r="D538" s="5"/>
      <c r="E538" s="5"/>
      <c r="F538" s="2">
        <v>522.0</v>
      </c>
      <c r="G538" s="67"/>
      <c r="H538" s="5"/>
      <c r="I538" s="9" t="str">
        <f t="shared" si="9"/>
        <v>-</v>
      </c>
      <c r="J538" s="68" t="str">
        <f t="shared" si="107"/>
        <v>-</v>
      </c>
      <c r="K538" s="5" t="str">
        <f t="shared" si="73"/>
        <v>-</v>
      </c>
      <c r="L538" s="5" t="str">
        <f t="shared" si="133"/>
        <v>-</v>
      </c>
      <c r="M538" s="5" t="str">
        <f t="shared" si="109"/>
        <v>-</v>
      </c>
      <c r="N538" s="5" t="str">
        <f t="shared" si="110"/>
        <v>-</v>
      </c>
      <c r="O538" s="2"/>
      <c r="P538" s="5">
        <f t="shared" si="15"/>
        <v>0</v>
      </c>
      <c r="AA538" s="5"/>
      <c r="AF538" s="6"/>
    </row>
    <row r="539">
      <c r="A539" s="5"/>
      <c r="B539" s="5"/>
      <c r="C539" s="9"/>
      <c r="D539" s="5"/>
      <c r="E539" s="5"/>
      <c r="F539" s="2">
        <v>523.0</v>
      </c>
      <c r="G539" s="67"/>
      <c r="H539" s="5"/>
      <c r="I539" s="9" t="str">
        <f t="shared" si="9"/>
        <v>-</v>
      </c>
      <c r="J539" s="68" t="str">
        <f t="shared" si="107"/>
        <v>-</v>
      </c>
      <c r="K539" s="5" t="str">
        <f t="shared" si="73"/>
        <v>-</v>
      </c>
      <c r="L539" s="5" t="str">
        <f t="shared" si="133"/>
        <v>-</v>
      </c>
      <c r="M539" s="5" t="str">
        <f t="shared" si="109"/>
        <v>-</v>
      </c>
      <c r="N539" s="5" t="str">
        <f t="shared" si="110"/>
        <v>-</v>
      </c>
      <c r="O539" s="2"/>
      <c r="P539" s="5">
        <f t="shared" si="15"/>
        <v>0</v>
      </c>
      <c r="AA539" s="5"/>
      <c r="AF539" s="6"/>
    </row>
    <row r="540">
      <c r="A540" s="5"/>
      <c r="B540" s="5"/>
      <c r="C540" s="9"/>
      <c r="D540" s="5"/>
      <c r="E540" s="5"/>
      <c r="F540" s="2">
        <v>524.0</v>
      </c>
      <c r="G540" s="67"/>
      <c r="H540" s="5"/>
      <c r="I540" s="9" t="str">
        <f t="shared" si="9"/>
        <v>-</v>
      </c>
      <c r="J540" s="68" t="str">
        <f t="shared" si="107"/>
        <v>-</v>
      </c>
      <c r="K540" s="5" t="str">
        <f t="shared" si="73"/>
        <v>-</v>
      </c>
      <c r="L540" s="5" t="str">
        <f t="shared" si="133"/>
        <v>-</v>
      </c>
      <c r="M540" s="5" t="str">
        <f t="shared" si="109"/>
        <v>-</v>
      </c>
      <c r="N540" s="5" t="str">
        <f t="shared" si="110"/>
        <v>-</v>
      </c>
      <c r="O540" s="2"/>
      <c r="P540" s="5">
        <f t="shared" si="15"/>
        <v>0</v>
      </c>
      <c r="AA540" s="5"/>
      <c r="AF540" s="6"/>
    </row>
    <row r="541">
      <c r="A541" s="5"/>
      <c r="B541" s="5"/>
      <c r="C541" s="9"/>
      <c r="D541" s="5"/>
      <c r="E541" s="5"/>
      <c r="F541" s="2">
        <v>525.0</v>
      </c>
      <c r="G541" s="67"/>
      <c r="H541" s="5"/>
      <c r="I541" s="9" t="str">
        <f t="shared" si="9"/>
        <v>-</v>
      </c>
      <c r="J541" s="68" t="str">
        <f t="shared" si="107"/>
        <v>-</v>
      </c>
      <c r="K541" s="5" t="str">
        <f t="shared" si="73"/>
        <v>-</v>
      </c>
      <c r="L541" s="5" t="str">
        <f t="shared" si="133"/>
        <v>-</v>
      </c>
      <c r="M541" s="5" t="str">
        <f t="shared" si="109"/>
        <v>-</v>
      </c>
      <c r="N541" s="5" t="str">
        <f t="shared" si="110"/>
        <v>-</v>
      </c>
      <c r="O541" s="2"/>
      <c r="P541" s="5">
        <f t="shared" si="15"/>
        <v>0</v>
      </c>
      <c r="AA541" s="5"/>
      <c r="AF541" s="6"/>
    </row>
    <row r="542">
      <c r="A542" s="5"/>
      <c r="B542" s="5"/>
      <c r="C542" s="9"/>
      <c r="D542" s="5"/>
      <c r="E542" s="5"/>
      <c r="F542" s="2">
        <v>526.0</v>
      </c>
      <c r="G542" s="67"/>
      <c r="H542" s="5"/>
      <c r="I542" s="9" t="str">
        <f t="shared" si="9"/>
        <v>-</v>
      </c>
      <c r="J542" s="68" t="str">
        <f t="shared" si="107"/>
        <v>-</v>
      </c>
      <c r="K542" s="5" t="str">
        <f t="shared" si="73"/>
        <v>-</v>
      </c>
      <c r="L542" s="5" t="str">
        <f t="shared" si="133"/>
        <v>-</v>
      </c>
      <c r="M542" s="5" t="str">
        <f t="shared" si="109"/>
        <v>-</v>
      </c>
      <c r="N542" s="5" t="str">
        <f t="shared" si="110"/>
        <v>-</v>
      </c>
      <c r="O542" s="2"/>
      <c r="P542" s="5">
        <f t="shared" si="15"/>
        <v>0</v>
      </c>
      <c r="AA542" s="5"/>
      <c r="AF542" s="6"/>
    </row>
    <row r="543">
      <c r="A543" s="5"/>
      <c r="B543" s="5"/>
      <c r="C543" s="9"/>
      <c r="D543" s="5"/>
      <c r="E543" s="5"/>
      <c r="F543" s="2">
        <v>527.0</v>
      </c>
      <c r="G543" s="67"/>
      <c r="H543" s="5"/>
      <c r="I543" s="9" t="str">
        <f t="shared" si="9"/>
        <v>-</v>
      </c>
      <c r="J543" s="68" t="str">
        <f t="shared" si="107"/>
        <v>-</v>
      </c>
      <c r="K543" s="5" t="str">
        <f t="shared" si="73"/>
        <v>-</v>
      </c>
      <c r="L543" s="5" t="str">
        <f t="shared" si="133"/>
        <v>-</v>
      </c>
      <c r="M543" s="5" t="str">
        <f t="shared" si="109"/>
        <v>-</v>
      </c>
      <c r="N543" s="5" t="str">
        <f t="shared" si="110"/>
        <v>-</v>
      </c>
      <c r="O543" s="2"/>
      <c r="P543" s="5">
        <f t="shared" si="15"/>
        <v>0</v>
      </c>
      <c r="AA543" s="5"/>
      <c r="AF543" s="6"/>
    </row>
    <row r="544">
      <c r="A544" s="5"/>
      <c r="B544" s="5"/>
      <c r="C544" s="9"/>
      <c r="D544" s="5"/>
      <c r="E544" s="5"/>
      <c r="F544" s="2">
        <v>528.0</v>
      </c>
      <c r="G544" s="67"/>
      <c r="H544" s="5"/>
      <c r="I544" s="9" t="str">
        <f t="shared" si="9"/>
        <v>-</v>
      </c>
      <c r="J544" s="68" t="str">
        <f t="shared" si="107"/>
        <v>-</v>
      </c>
      <c r="K544" s="5" t="str">
        <f t="shared" si="73"/>
        <v>-</v>
      </c>
      <c r="L544" s="5" t="str">
        <f t="shared" si="133"/>
        <v>-</v>
      </c>
      <c r="M544" s="5" t="str">
        <f t="shared" si="109"/>
        <v>-</v>
      </c>
      <c r="N544" s="5" t="str">
        <f t="shared" si="110"/>
        <v>-</v>
      </c>
      <c r="O544" s="2"/>
      <c r="P544" s="5">
        <f t="shared" si="15"/>
        <v>0</v>
      </c>
      <c r="AA544" s="5"/>
      <c r="AF544" s="6"/>
    </row>
    <row r="545">
      <c r="A545" s="5"/>
      <c r="B545" s="5"/>
      <c r="C545" s="9"/>
      <c r="D545" s="5"/>
      <c r="E545" s="5"/>
      <c r="F545" s="2">
        <v>529.0</v>
      </c>
      <c r="G545" s="67"/>
      <c r="H545" s="5"/>
      <c r="I545" s="9" t="str">
        <f t="shared" si="9"/>
        <v>-</v>
      </c>
      <c r="J545" s="68" t="str">
        <f t="shared" si="107"/>
        <v>-</v>
      </c>
      <c r="K545" s="5" t="str">
        <f t="shared" si="73"/>
        <v>-</v>
      </c>
      <c r="L545" s="5" t="str">
        <f t="shared" si="133"/>
        <v>-</v>
      </c>
      <c r="M545" s="5" t="str">
        <f t="shared" si="109"/>
        <v>-</v>
      </c>
      <c r="N545" s="5" t="str">
        <f t="shared" si="110"/>
        <v>-</v>
      </c>
      <c r="O545" s="2"/>
      <c r="P545" s="5">
        <f t="shared" si="15"/>
        <v>0</v>
      </c>
      <c r="AA545" s="5"/>
      <c r="AF545" s="6"/>
    </row>
    <row r="546">
      <c r="A546" s="5"/>
      <c r="B546" s="5"/>
      <c r="C546" s="9"/>
      <c r="D546" s="5"/>
      <c r="E546" s="5"/>
      <c r="F546" s="2">
        <v>530.0</v>
      </c>
      <c r="G546" s="67"/>
      <c r="H546" s="5"/>
      <c r="I546" s="9" t="str">
        <f t="shared" si="9"/>
        <v>-</v>
      </c>
      <c r="J546" s="68" t="str">
        <f t="shared" si="107"/>
        <v>-</v>
      </c>
      <c r="K546" s="5" t="str">
        <f t="shared" si="73"/>
        <v>-</v>
      </c>
      <c r="L546" s="5" t="str">
        <f t="shared" si="133"/>
        <v>-</v>
      </c>
      <c r="M546" s="5" t="str">
        <f t="shared" si="109"/>
        <v>-</v>
      </c>
      <c r="N546" s="5" t="str">
        <f t="shared" si="110"/>
        <v>-</v>
      </c>
      <c r="O546" s="2"/>
      <c r="P546" s="5">
        <f t="shared" si="15"/>
        <v>0</v>
      </c>
      <c r="AA546" s="5"/>
      <c r="AF546" s="6"/>
    </row>
    <row r="547">
      <c r="A547" s="5"/>
      <c r="B547" s="5"/>
      <c r="C547" s="9"/>
      <c r="D547" s="5"/>
      <c r="E547" s="5"/>
      <c r="F547" s="2">
        <v>531.0</v>
      </c>
      <c r="G547" s="67"/>
      <c r="H547" s="5"/>
      <c r="I547" s="9" t="str">
        <f t="shared" si="9"/>
        <v>-</v>
      </c>
      <c r="J547" s="68" t="str">
        <f t="shared" si="107"/>
        <v>-</v>
      </c>
      <c r="K547" s="5" t="str">
        <f t="shared" si="73"/>
        <v>-</v>
      </c>
      <c r="L547" s="5" t="str">
        <f t="shared" si="133"/>
        <v>-</v>
      </c>
      <c r="M547" s="5" t="str">
        <f t="shared" si="109"/>
        <v>-</v>
      </c>
      <c r="N547" s="5" t="str">
        <f t="shared" si="110"/>
        <v>-</v>
      </c>
      <c r="O547" s="2"/>
      <c r="P547" s="5">
        <f t="shared" si="15"/>
        <v>0</v>
      </c>
      <c r="AA547" s="5"/>
      <c r="AF547" s="6"/>
    </row>
    <row r="548">
      <c r="A548" s="5"/>
      <c r="B548" s="5"/>
      <c r="C548" s="9"/>
      <c r="D548" s="5"/>
      <c r="E548" s="5"/>
      <c r="F548" s="2">
        <v>532.0</v>
      </c>
      <c r="G548" s="67"/>
      <c r="H548" s="5"/>
      <c r="I548" s="9" t="str">
        <f t="shared" si="9"/>
        <v>-</v>
      </c>
      <c r="J548" s="68" t="str">
        <f t="shared" si="107"/>
        <v>-</v>
      </c>
      <c r="K548" s="5" t="str">
        <f t="shared" si="73"/>
        <v>-</v>
      </c>
      <c r="L548" s="5" t="str">
        <f t="shared" si="133"/>
        <v>-</v>
      </c>
      <c r="M548" s="5" t="str">
        <f t="shared" si="109"/>
        <v>-</v>
      </c>
      <c r="N548" s="5" t="str">
        <f t="shared" si="110"/>
        <v>-</v>
      </c>
      <c r="O548" s="2"/>
      <c r="P548" s="5">
        <f t="shared" si="15"/>
        <v>0</v>
      </c>
      <c r="AA548" s="5"/>
      <c r="AF548" s="6"/>
    </row>
    <row r="549">
      <c r="A549" s="5"/>
      <c r="B549" s="5"/>
      <c r="C549" s="9"/>
      <c r="D549" s="5"/>
      <c r="E549" s="5"/>
      <c r="F549" s="2">
        <v>533.0</v>
      </c>
      <c r="G549" s="67"/>
      <c r="H549" s="5"/>
      <c r="I549" s="9" t="str">
        <f t="shared" si="9"/>
        <v>-</v>
      </c>
      <c r="J549" s="68" t="str">
        <f t="shared" si="107"/>
        <v>-</v>
      </c>
      <c r="K549" s="5" t="str">
        <f t="shared" si="73"/>
        <v>-</v>
      </c>
      <c r="L549" s="5" t="str">
        <f t="shared" si="133"/>
        <v>-</v>
      </c>
      <c r="M549" s="5" t="str">
        <f t="shared" si="109"/>
        <v>-</v>
      </c>
      <c r="N549" s="5" t="str">
        <f t="shared" si="110"/>
        <v>-</v>
      </c>
      <c r="O549" s="2"/>
      <c r="P549" s="5">
        <f t="shared" si="15"/>
        <v>0</v>
      </c>
      <c r="AA549" s="5"/>
      <c r="AF549" s="6"/>
    </row>
    <row r="550">
      <c r="A550" s="5"/>
      <c r="B550" s="5"/>
      <c r="C550" s="9"/>
      <c r="D550" s="5"/>
      <c r="E550" s="5"/>
      <c r="F550" s="2">
        <v>534.0</v>
      </c>
      <c r="G550" s="67"/>
      <c r="H550" s="5"/>
      <c r="I550" s="9" t="str">
        <f t="shared" si="9"/>
        <v>-</v>
      </c>
      <c r="J550" s="68" t="str">
        <f t="shared" si="107"/>
        <v>-</v>
      </c>
      <c r="K550" s="5" t="str">
        <f t="shared" si="73"/>
        <v>-</v>
      </c>
      <c r="L550" s="5" t="str">
        <f t="shared" si="133"/>
        <v>-</v>
      </c>
      <c r="M550" s="5" t="str">
        <f t="shared" si="109"/>
        <v>-</v>
      </c>
      <c r="N550" s="5" t="str">
        <f t="shared" si="110"/>
        <v>-</v>
      </c>
      <c r="O550" s="2"/>
      <c r="P550" s="5">
        <f t="shared" si="15"/>
        <v>0</v>
      </c>
      <c r="AA550" s="5"/>
      <c r="AF550" s="6"/>
    </row>
    <row r="551">
      <c r="A551" s="5"/>
      <c r="B551" s="5"/>
      <c r="C551" s="9"/>
      <c r="D551" s="5"/>
      <c r="E551" s="5"/>
      <c r="F551" s="2">
        <v>535.0</v>
      </c>
      <c r="G551" s="67"/>
      <c r="H551" s="5"/>
      <c r="I551" s="9" t="str">
        <f t="shared" si="9"/>
        <v>-</v>
      </c>
      <c r="J551" s="68" t="str">
        <f t="shared" si="107"/>
        <v>-</v>
      </c>
      <c r="K551" s="5" t="str">
        <f t="shared" si="73"/>
        <v>-</v>
      </c>
      <c r="L551" s="5" t="str">
        <f t="shared" si="133"/>
        <v>-</v>
      </c>
      <c r="M551" s="5" t="str">
        <f t="shared" si="109"/>
        <v>-</v>
      </c>
      <c r="N551" s="5" t="str">
        <f t="shared" si="110"/>
        <v>-</v>
      </c>
      <c r="O551" s="2"/>
      <c r="P551" s="5">
        <f t="shared" si="15"/>
        <v>0</v>
      </c>
      <c r="AA551" s="5"/>
      <c r="AF551" s="6"/>
    </row>
    <row r="552">
      <c r="A552" s="5"/>
      <c r="B552" s="5"/>
      <c r="C552" s="9"/>
      <c r="D552" s="5"/>
      <c r="E552" s="5"/>
      <c r="F552" s="2">
        <v>536.0</v>
      </c>
      <c r="G552" s="67"/>
      <c r="H552" s="5"/>
      <c r="I552" s="9" t="str">
        <f t="shared" si="9"/>
        <v>-</v>
      </c>
      <c r="J552" s="68" t="str">
        <f t="shared" si="107"/>
        <v>-</v>
      </c>
      <c r="K552" s="5" t="str">
        <f t="shared" si="73"/>
        <v>-</v>
      </c>
      <c r="L552" s="5" t="str">
        <f t="shared" si="133"/>
        <v>-</v>
      </c>
      <c r="M552" s="5" t="str">
        <f t="shared" si="109"/>
        <v>-</v>
      </c>
      <c r="N552" s="5" t="str">
        <f t="shared" si="110"/>
        <v>-</v>
      </c>
      <c r="O552" s="2"/>
      <c r="P552" s="5">
        <f t="shared" si="15"/>
        <v>0</v>
      </c>
      <c r="AA552" s="5"/>
      <c r="AF552" s="6"/>
    </row>
    <row r="553">
      <c r="A553" s="5"/>
      <c r="B553" s="5"/>
      <c r="C553" s="9"/>
      <c r="D553" s="5"/>
      <c r="E553" s="5"/>
      <c r="F553" s="2">
        <v>537.0</v>
      </c>
      <c r="G553" s="67"/>
      <c r="H553" s="5"/>
      <c r="I553" s="9" t="str">
        <f t="shared" si="9"/>
        <v>-</v>
      </c>
      <c r="J553" s="68" t="str">
        <f t="shared" si="107"/>
        <v>-</v>
      </c>
      <c r="K553" s="5" t="str">
        <f t="shared" si="73"/>
        <v>-</v>
      </c>
      <c r="L553" s="5" t="str">
        <f t="shared" si="133"/>
        <v>-</v>
      </c>
      <c r="M553" s="5" t="str">
        <f t="shared" si="109"/>
        <v>-</v>
      </c>
      <c r="N553" s="5" t="str">
        <f t="shared" si="110"/>
        <v>-</v>
      </c>
      <c r="O553" s="2"/>
      <c r="P553" s="5">
        <f t="shared" si="15"/>
        <v>0</v>
      </c>
      <c r="AA553" s="5"/>
      <c r="AF553" s="6"/>
    </row>
    <row r="554">
      <c r="A554" s="5"/>
      <c r="B554" s="5"/>
      <c r="C554" s="9"/>
      <c r="D554" s="5"/>
      <c r="E554" s="5"/>
      <c r="F554" s="2">
        <v>538.0</v>
      </c>
      <c r="G554" s="67"/>
      <c r="H554" s="5"/>
      <c r="I554" s="9" t="str">
        <f t="shared" si="9"/>
        <v>-</v>
      </c>
      <c r="J554" s="68" t="str">
        <f t="shared" si="107"/>
        <v>-</v>
      </c>
      <c r="K554" s="5" t="str">
        <f t="shared" si="73"/>
        <v>-</v>
      </c>
      <c r="L554" s="5" t="str">
        <f t="shared" si="133"/>
        <v>-</v>
      </c>
      <c r="M554" s="5" t="str">
        <f t="shared" si="109"/>
        <v>-</v>
      </c>
      <c r="N554" s="5" t="str">
        <f t="shared" si="110"/>
        <v>-</v>
      </c>
      <c r="O554" s="2"/>
      <c r="P554" s="5">
        <f t="shared" si="15"/>
        <v>0</v>
      </c>
      <c r="AA554" s="5"/>
      <c r="AF554" s="6"/>
    </row>
    <row r="555">
      <c r="A555" s="5"/>
      <c r="B555" s="5"/>
      <c r="C555" s="9"/>
      <c r="D555" s="5"/>
      <c r="E555" s="5"/>
      <c r="F555" s="2">
        <v>539.0</v>
      </c>
      <c r="G555" s="67"/>
      <c r="H555" s="5"/>
      <c r="I555" s="9" t="str">
        <f t="shared" si="9"/>
        <v>-</v>
      </c>
      <c r="J555" s="68" t="str">
        <f t="shared" si="107"/>
        <v>-</v>
      </c>
      <c r="K555" s="5" t="str">
        <f t="shared" si="73"/>
        <v>-</v>
      </c>
      <c r="L555" s="5" t="str">
        <f t="shared" si="133"/>
        <v>-</v>
      </c>
      <c r="M555" s="5" t="str">
        <f t="shared" si="109"/>
        <v>-</v>
      </c>
      <c r="N555" s="5" t="str">
        <f t="shared" si="110"/>
        <v>-</v>
      </c>
      <c r="O555" s="2"/>
      <c r="P555" s="5">
        <f t="shared" si="15"/>
        <v>0</v>
      </c>
      <c r="AA555" s="5"/>
      <c r="AF555" s="6"/>
    </row>
    <row r="556">
      <c r="A556" s="5"/>
      <c r="B556" s="5"/>
      <c r="C556" s="9"/>
      <c r="D556" s="5"/>
      <c r="E556" s="5"/>
      <c r="F556" s="2">
        <v>540.0</v>
      </c>
      <c r="G556" s="67"/>
      <c r="H556" s="5"/>
      <c r="I556" s="9" t="str">
        <f t="shared" si="9"/>
        <v>-</v>
      </c>
      <c r="J556" s="68" t="str">
        <f t="shared" si="107"/>
        <v>-</v>
      </c>
      <c r="K556" s="5" t="str">
        <f t="shared" si="73"/>
        <v>-</v>
      </c>
      <c r="L556" s="5" t="str">
        <f t="shared" si="133"/>
        <v>-</v>
      </c>
      <c r="M556" s="5" t="str">
        <f t="shared" si="109"/>
        <v>-</v>
      </c>
      <c r="N556" s="5" t="str">
        <f t="shared" si="110"/>
        <v>-</v>
      </c>
      <c r="O556" s="2"/>
      <c r="P556" s="5">
        <f t="shared" si="15"/>
        <v>0</v>
      </c>
      <c r="AA556" s="5"/>
      <c r="AF556" s="6"/>
    </row>
    <row r="557">
      <c r="A557" s="5"/>
      <c r="B557" s="5"/>
      <c r="C557" s="9"/>
      <c r="D557" s="5"/>
      <c r="E557" s="5"/>
      <c r="F557" s="2">
        <v>541.0</v>
      </c>
      <c r="G557" s="67"/>
      <c r="H557" s="5"/>
      <c r="I557" s="9" t="str">
        <f t="shared" si="9"/>
        <v>-</v>
      </c>
      <c r="J557" s="68" t="str">
        <f t="shared" si="107"/>
        <v>-</v>
      </c>
      <c r="K557" s="5" t="str">
        <f t="shared" si="73"/>
        <v>-</v>
      </c>
      <c r="L557" s="5" t="str">
        <f t="shared" si="133"/>
        <v>-</v>
      </c>
      <c r="M557" s="5" t="str">
        <f t="shared" si="109"/>
        <v>-</v>
      </c>
      <c r="N557" s="5" t="str">
        <f t="shared" si="110"/>
        <v>-</v>
      </c>
      <c r="O557" s="2"/>
      <c r="P557" s="5">
        <f t="shared" si="15"/>
        <v>0</v>
      </c>
      <c r="AA557" s="5"/>
      <c r="AF557" s="6"/>
    </row>
    <row r="558">
      <c r="A558" s="5"/>
      <c r="B558" s="5"/>
      <c r="C558" s="9"/>
      <c r="D558" s="5"/>
      <c r="E558" s="5"/>
      <c r="F558" s="2">
        <v>542.0</v>
      </c>
      <c r="G558" s="67"/>
      <c r="H558" s="5"/>
      <c r="I558" s="9" t="str">
        <f t="shared" si="9"/>
        <v>-</v>
      </c>
      <c r="J558" s="68" t="str">
        <f t="shared" si="107"/>
        <v>-</v>
      </c>
      <c r="K558" s="5" t="str">
        <f t="shared" si="73"/>
        <v>-</v>
      </c>
      <c r="L558" s="5" t="str">
        <f t="shared" si="133"/>
        <v>-</v>
      </c>
      <c r="M558" s="5" t="str">
        <f t="shared" si="109"/>
        <v>-</v>
      </c>
      <c r="N558" s="5" t="str">
        <f t="shared" si="110"/>
        <v>-</v>
      </c>
      <c r="O558" s="2"/>
      <c r="P558" s="5">
        <f t="shared" si="15"/>
        <v>0</v>
      </c>
      <c r="AA558" s="5"/>
      <c r="AF558" s="6"/>
    </row>
    <row r="559">
      <c r="A559" s="5"/>
      <c r="B559" s="5"/>
      <c r="C559" s="9"/>
      <c r="D559" s="5"/>
      <c r="E559" s="5"/>
      <c r="F559" s="2">
        <v>543.0</v>
      </c>
      <c r="G559" s="67"/>
      <c r="H559" s="5"/>
      <c r="I559" s="9" t="str">
        <f t="shared" si="9"/>
        <v>-</v>
      </c>
      <c r="J559" s="68" t="str">
        <f t="shared" si="107"/>
        <v>-</v>
      </c>
      <c r="K559" s="5" t="str">
        <f t="shared" si="73"/>
        <v>-</v>
      </c>
      <c r="L559" s="5" t="str">
        <f t="shared" si="133"/>
        <v>-</v>
      </c>
      <c r="M559" s="5" t="str">
        <f t="shared" si="109"/>
        <v>-</v>
      </c>
      <c r="N559" s="5" t="str">
        <f t="shared" si="110"/>
        <v>-</v>
      </c>
      <c r="O559" s="2"/>
      <c r="P559" s="5">
        <f t="shared" si="15"/>
        <v>0</v>
      </c>
      <c r="AA559" s="5"/>
      <c r="AF559" s="6"/>
    </row>
    <row r="560">
      <c r="A560" s="5"/>
      <c r="B560" s="5"/>
      <c r="C560" s="9"/>
      <c r="D560" s="5"/>
      <c r="E560" s="5"/>
      <c r="F560" s="2">
        <v>544.0</v>
      </c>
      <c r="G560" s="67"/>
      <c r="H560" s="5"/>
      <c r="I560" s="9" t="str">
        <f t="shared" si="9"/>
        <v>-</v>
      </c>
      <c r="J560" s="68" t="str">
        <f t="shared" si="107"/>
        <v>-</v>
      </c>
      <c r="K560" s="5" t="str">
        <f t="shared" si="73"/>
        <v>-</v>
      </c>
      <c r="L560" s="5" t="str">
        <f t="shared" si="133"/>
        <v>-</v>
      </c>
      <c r="M560" s="5" t="str">
        <f t="shared" si="109"/>
        <v>-</v>
      </c>
      <c r="N560" s="5" t="str">
        <f t="shared" si="110"/>
        <v>-</v>
      </c>
      <c r="O560" s="2"/>
      <c r="P560" s="5">
        <f t="shared" si="15"/>
        <v>0</v>
      </c>
      <c r="AA560" s="5"/>
      <c r="AF560" s="6"/>
    </row>
    <row r="561">
      <c r="A561" s="5"/>
      <c r="B561" s="5"/>
      <c r="C561" s="9"/>
      <c r="D561" s="5"/>
      <c r="E561" s="5"/>
      <c r="F561" s="2">
        <v>545.0</v>
      </c>
      <c r="G561" s="67"/>
      <c r="H561" s="5"/>
      <c r="I561" s="9" t="str">
        <f t="shared" si="9"/>
        <v>-</v>
      </c>
      <c r="J561" s="68" t="str">
        <f t="shared" si="107"/>
        <v>-</v>
      </c>
      <c r="K561" s="5" t="str">
        <f t="shared" si="73"/>
        <v>-</v>
      </c>
      <c r="L561" s="5" t="str">
        <f t="shared" si="133"/>
        <v>-</v>
      </c>
      <c r="M561" s="5" t="str">
        <f t="shared" si="109"/>
        <v>-</v>
      </c>
      <c r="N561" s="5" t="str">
        <f t="shared" si="110"/>
        <v>-</v>
      </c>
      <c r="O561" s="2"/>
      <c r="P561" s="5">
        <f t="shared" si="15"/>
        <v>0</v>
      </c>
      <c r="AA561" s="5"/>
      <c r="AF561" s="6"/>
    </row>
    <row r="562">
      <c r="A562" s="5"/>
      <c r="B562" s="5"/>
      <c r="C562" s="9"/>
      <c r="D562" s="5"/>
      <c r="E562" s="5"/>
      <c r="F562" s="2">
        <v>546.0</v>
      </c>
      <c r="G562" s="67"/>
      <c r="H562" s="5"/>
      <c r="I562" s="9" t="str">
        <f t="shared" si="9"/>
        <v>-</v>
      </c>
      <c r="J562" s="68" t="str">
        <f t="shared" si="107"/>
        <v>-</v>
      </c>
      <c r="K562" s="5" t="str">
        <f t="shared" si="73"/>
        <v>-</v>
      </c>
      <c r="L562" s="5" t="str">
        <f t="shared" si="133"/>
        <v>-</v>
      </c>
      <c r="M562" s="5" t="str">
        <f t="shared" si="109"/>
        <v>-</v>
      </c>
      <c r="N562" s="5" t="str">
        <f t="shared" si="110"/>
        <v>-</v>
      </c>
      <c r="O562" s="2"/>
      <c r="P562" s="5">
        <f t="shared" si="15"/>
        <v>0</v>
      </c>
      <c r="AA562" s="5"/>
      <c r="AF562" s="6"/>
    </row>
    <row r="563">
      <c r="A563" s="5"/>
      <c r="B563" s="5"/>
      <c r="C563" s="9"/>
      <c r="D563" s="5"/>
      <c r="E563" s="5"/>
      <c r="F563" s="2">
        <v>547.0</v>
      </c>
      <c r="G563" s="67"/>
      <c r="H563" s="5"/>
      <c r="I563" s="9" t="str">
        <f t="shared" si="9"/>
        <v>-</v>
      </c>
      <c r="J563" s="68" t="str">
        <f t="shared" si="107"/>
        <v>-</v>
      </c>
      <c r="K563" s="5" t="str">
        <f t="shared" si="73"/>
        <v>-</v>
      </c>
      <c r="L563" s="5" t="str">
        <f t="shared" si="133"/>
        <v>-</v>
      </c>
      <c r="M563" s="5" t="str">
        <f t="shared" si="109"/>
        <v>-</v>
      </c>
      <c r="N563" s="5" t="str">
        <f t="shared" si="110"/>
        <v>-</v>
      </c>
      <c r="O563" s="2"/>
      <c r="P563" s="5">
        <f t="shared" si="15"/>
        <v>0</v>
      </c>
      <c r="AA563" s="5"/>
      <c r="AF563" s="6"/>
    </row>
    <row r="564">
      <c r="A564" s="5"/>
      <c r="B564" s="5"/>
      <c r="C564" s="9"/>
      <c r="D564" s="5"/>
      <c r="E564" s="5"/>
      <c r="F564" s="2">
        <v>548.0</v>
      </c>
      <c r="G564" s="67"/>
      <c r="H564" s="5"/>
      <c r="I564" s="9" t="str">
        <f t="shared" si="9"/>
        <v>-</v>
      </c>
      <c r="J564" s="68" t="str">
        <f t="shared" si="107"/>
        <v>-</v>
      </c>
      <c r="K564" s="5" t="str">
        <f t="shared" si="73"/>
        <v>-</v>
      </c>
      <c r="L564" s="5" t="str">
        <f t="shared" si="133"/>
        <v>-</v>
      </c>
      <c r="M564" s="5" t="str">
        <f t="shared" si="109"/>
        <v>-</v>
      </c>
      <c r="N564" s="5" t="str">
        <f t="shared" si="110"/>
        <v>-</v>
      </c>
      <c r="O564" s="2"/>
      <c r="P564" s="5">
        <f t="shared" si="15"/>
        <v>0</v>
      </c>
      <c r="AA564" s="5"/>
      <c r="AF564" s="6"/>
    </row>
    <row r="565">
      <c r="A565" s="5"/>
      <c r="B565" s="5"/>
      <c r="C565" s="9"/>
      <c r="D565" s="5"/>
      <c r="E565" s="5"/>
      <c r="F565" s="2">
        <v>549.0</v>
      </c>
      <c r="G565" s="67"/>
      <c r="H565" s="5"/>
      <c r="I565" s="9" t="str">
        <f t="shared" si="9"/>
        <v>-</v>
      </c>
      <c r="J565" s="68" t="str">
        <f t="shared" si="107"/>
        <v>-</v>
      </c>
      <c r="K565" s="5" t="str">
        <f t="shared" si="73"/>
        <v>-</v>
      </c>
      <c r="L565" s="5" t="str">
        <f t="shared" si="133"/>
        <v>-</v>
      </c>
      <c r="M565" s="5" t="str">
        <f t="shared" si="109"/>
        <v>-</v>
      </c>
      <c r="N565" s="5" t="str">
        <f t="shared" si="110"/>
        <v>-</v>
      </c>
      <c r="O565" s="2"/>
      <c r="P565" s="5">
        <f t="shared" si="15"/>
        <v>0</v>
      </c>
      <c r="AA565" s="5"/>
      <c r="AF565" s="6"/>
    </row>
    <row r="566">
      <c r="A566" s="5"/>
      <c r="B566" s="5"/>
      <c r="C566" s="9"/>
      <c r="D566" s="5"/>
      <c r="E566" s="5"/>
      <c r="F566" s="2">
        <v>550.0</v>
      </c>
      <c r="G566" s="67"/>
      <c r="H566" s="5"/>
      <c r="I566" s="9" t="str">
        <f t="shared" si="9"/>
        <v>-</v>
      </c>
      <c r="J566" s="68" t="str">
        <f t="shared" si="107"/>
        <v>-</v>
      </c>
      <c r="K566" s="5" t="str">
        <f t="shared" si="73"/>
        <v>-</v>
      </c>
      <c r="L566" s="5" t="str">
        <f t="shared" si="133"/>
        <v>-</v>
      </c>
      <c r="M566" s="5" t="str">
        <f t="shared" si="109"/>
        <v>-</v>
      </c>
      <c r="N566" s="5" t="str">
        <f t="shared" si="110"/>
        <v>-</v>
      </c>
      <c r="O566" s="2"/>
      <c r="P566" s="5">
        <f t="shared" si="15"/>
        <v>0</v>
      </c>
      <c r="AA566" s="5"/>
      <c r="AF566" s="6"/>
    </row>
    <row r="567">
      <c r="A567" s="5"/>
      <c r="B567" s="5"/>
      <c r="C567" s="9"/>
      <c r="D567" s="5"/>
      <c r="E567" s="5"/>
      <c r="F567" s="2">
        <v>551.0</v>
      </c>
      <c r="G567" s="67"/>
      <c r="H567" s="5"/>
      <c r="I567" s="9" t="str">
        <f t="shared" si="9"/>
        <v>-</v>
      </c>
      <c r="J567" s="68" t="str">
        <f t="shared" si="107"/>
        <v>-</v>
      </c>
      <c r="K567" s="5" t="str">
        <f t="shared" si="73"/>
        <v>-</v>
      </c>
      <c r="L567" s="5" t="str">
        <f t="shared" si="133"/>
        <v>-</v>
      </c>
      <c r="M567" s="5" t="str">
        <f t="shared" si="109"/>
        <v>-</v>
      </c>
      <c r="N567" s="5" t="str">
        <f t="shared" si="110"/>
        <v>-</v>
      </c>
      <c r="O567" s="2"/>
      <c r="P567" s="5">
        <f t="shared" si="15"/>
        <v>0</v>
      </c>
      <c r="AA567" s="5"/>
      <c r="AF567" s="6"/>
    </row>
    <row r="568">
      <c r="A568" s="5"/>
      <c r="B568" s="5"/>
      <c r="C568" s="9"/>
      <c r="D568" s="5"/>
      <c r="E568" s="5"/>
      <c r="F568" s="2">
        <v>552.0</v>
      </c>
      <c r="G568" s="67"/>
      <c r="H568" s="5"/>
      <c r="I568" s="9" t="str">
        <f t="shared" si="9"/>
        <v>-</v>
      </c>
      <c r="J568" s="68" t="str">
        <f t="shared" si="107"/>
        <v>-</v>
      </c>
      <c r="K568" s="5" t="str">
        <f t="shared" si="73"/>
        <v>-</v>
      </c>
      <c r="L568" s="5" t="str">
        <f t="shared" si="133"/>
        <v>-</v>
      </c>
      <c r="M568" s="5" t="str">
        <f t="shared" si="109"/>
        <v>-</v>
      </c>
      <c r="N568" s="5" t="str">
        <f t="shared" si="110"/>
        <v>-</v>
      </c>
      <c r="O568" s="2"/>
      <c r="P568" s="5">
        <f t="shared" si="15"/>
        <v>0</v>
      </c>
      <c r="AA568" s="5"/>
      <c r="AF568" s="6"/>
    </row>
    <row r="569">
      <c r="A569" s="5"/>
      <c r="B569" s="5"/>
      <c r="C569" s="9"/>
      <c r="D569" s="5"/>
      <c r="E569" s="5"/>
      <c r="F569" s="2">
        <v>553.0</v>
      </c>
      <c r="G569" s="67"/>
      <c r="H569" s="5"/>
      <c r="I569" s="9" t="str">
        <f t="shared" si="9"/>
        <v>-</v>
      </c>
      <c r="J569" s="68" t="str">
        <f t="shared" si="107"/>
        <v>-</v>
      </c>
      <c r="K569" s="5" t="str">
        <f t="shared" si="73"/>
        <v>-</v>
      </c>
      <c r="L569" s="5" t="str">
        <f t="shared" si="133"/>
        <v>-</v>
      </c>
      <c r="M569" s="5" t="str">
        <f t="shared" si="109"/>
        <v>-</v>
      </c>
      <c r="N569" s="5" t="str">
        <f t="shared" si="110"/>
        <v>-</v>
      </c>
      <c r="O569" s="2"/>
      <c r="P569" s="5">
        <f t="shared" si="15"/>
        <v>0</v>
      </c>
      <c r="AA569" s="5"/>
      <c r="AF569" s="6"/>
    </row>
    <row r="570">
      <c r="A570" s="5"/>
      <c r="B570" s="5"/>
      <c r="C570" s="9"/>
      <c r="D570" s="5"/>
      <c r="E570" s="5"/>
      <c r="F570" s="2">
        <v>554.0</v>
      </c>
      <c r="G570" s="67"/>
      <c r="H570" s="5"/>
      <c r="I570" s="9" t="str">
        <f t="shared" si="9"/>
        <v>-</v>
      </c>
      <c r="J570" s="68" t="str">
        <f t="shared" si="107"/>
        <v>-</v>
      </c>
      <c r="K570" s="5" t="str">
        <f t="shared" si="73"/>
        <v>-</v>
      </c>
      <c r="L570" s="5" t="str">
        <f t="shared" si="133"/>
        <v>-</v>
      </c>
      <c r="M570" s="5" t="str">
        <f t="shared" si="109"/>
        <v>-</v>
      </c>
      <c r="N570" s="5" t="str">
        <f t="shared" si="110"/>
        <v>-</v>
      </c>
      <c r="O570" s="2"/>
      <c r="P570" s="5">
        <f t="shared" si="15"/>
        <v>0</v>
      </c>
      <c r="AA570" s="5"/>
      <c r="AF570" s="6"/>
    </row>
    <row r="571">
      <c r="A571" s="5"/>
      <c r="B571" s="5"/>
      <c r="C571" s="9"/>
      <c r="D571" s="5"/>
      <c r="E571" s="5"/>
      <c r="F571" s="2">
        <v>555.0</v>
      </c>
      <c r="G571" s="67"/>
      <c r="H571" s="5"/>
      <c r="I571" s="9" t="str">
        <f t="shared" si="9"/>
        <v>-</v>
      </c>
      <c r="J571" s="68" t="str">
        <f t="shared" si="107"/>
        <v>-</v>
      </c>
      <c r="K571" s="5" t="str">
        <f t="shared" si="73"/>
        <v>-</v>
      </c>
      <c r="L571" s="5" t="str">
        <f t="shared" si="133"/>
        <v>-</v>
      </c>
      <c r="M571" s="5" t="str">
        <f t="shared" si="109"/>
        <v>-</v>
      </c>
      <c r="N571" s="5" t="str">
        <f t="shared" si="110"/>
        <v>-</v>
      </c>
      <c r="O571" s="2"/>
      <c r="P571" s="5">
        <f t="shared" si="15"/>
        <v>0</v>
      </c>
      <c r="AA571" s="5"/>
      <c r="AF571" s="6"/>
    </row>
    <row r="572">
      <c r="A572" s="5"/>
      <c r="B572" s="5"/>
      <c r="C572" s="9"/>
      <c r="D572" s="5"/>
      <c r="E572" s="5"/>
      <c r="F572" s="2">
        <v>556.0</v>
      </c>
      <c r="G572" s="67"/>
      <c r="H572" s="5"/>
      <c r="I572" s="9" t="str">
        <f t="shared" si="9"/>
        <v>-</v>
      </c>
      <c r="J572" s="68" t="str">
        <f t="shared" si="107"/>
        <v>-</v>
      </c>
      <c r="K572" s="5" t="str">
        <f t="shared" si="73"/>
        <v>-</v>
      </c>
      <c r="L572" s="5" t="str">
        <f t="shared" si="133"/>
        <v>-</v>
      </c>
      <c r="M572" s="5" t="str">
        <f t="shared" si="109"/>
        <v>-</v>
      </c>
      <c r="N572" s="5" t="str">
        <f t="shared" si="110"/>
        <v>-</v>
      </c>
      <c r="O572" s="2"/>
      <c r="P572" s="5">
        <f t="shared" si="15"/>
        <v>0</v>
      </c>
      <c r="AA572" s="5"/>
      <c r="AF572" s="6"/>
    </row>
    <row r="573">
      <c r="A573" s="5"/>
      <c r="B573" s="5"/>
      <c r="C573" s="9"/>
      <c r="D573" s="5"/>
      <c r="E573" s="5"/>
      <c r="F573" s="2">
        <v>557.0</v>
      </c>
      <c r="G573" s="67"/>
      <c r="H573" s="5"/>
      <c r="I573" s="9" t="str">
        <f t="shared" si="9"/>
        <v>-</v>
      </c>
      <c r="J573" s="68" t="str">
        <f t="shared" si="107"/>
        <v>-</v>
      </c>
      <c r="K573" s="5" t="str">
        <f t="shared" si="73"/>
        <v>-</v>
      </c>
      <c r="L573" s="5" t="str">
        <f t="shared" si="133"/>
        <v>-</v>
      </c>
      <c r="M573" s="5" t="str">
        <f t="shared" si="109"/>
        <v>-</v>
      </c>
      <c r="N573" s="5" t="str">
        <f t="shared" si="110"/>
        <v>-</v>
      </c>
      <c r="O573" s="2"/>
      <c r="P573" s="5">
        <f t="shared" si="15"/>
        <v>0</v>
      </c>
      <c r="AA573" s="5"/>
      <c r="AF573" s="6"/>
    </row>
    <row r="574">
      <c r="A574" s="5"/>
      <c r="B574" s="5"/>
      <c r="C574" s="9"/>
      <c r="D574" s="5"/>
      <c r="E574" s="5"/>
      <c r="F574" s="2">
        <v>558.0</v>
      </c>
      <c r="G574" s="67"/>
      <c r="H574" s="5"/>
      <c r="I574" s="9" t="str">
        <f t="shared" si="9"/>
        <v>-</v>
      </c>
      <c r="J574" s="68" t="str">
        <f t="shared" si="107"/>
        <v>-</v>
      </c>
      <c r="K574" s="5" t="str">
        <f t="shared" si="73"/>
        <v>-</v>
      </c>
      <c r="L574" s="5" t="str">
        <f t="shared" si="133"/>
        <v>-</v>
      </c>
      <c r="M574" s="5" t="str">
        <f t="shared" si="109"/>
        <v>-</v>
      </c>
      <c r="N574" s="5" t="str">
        <f t="shared" si="110"/>
        <v>-</v>
      </c>
      <c r="O574" s="2"/>
      <c r="P574" s="5">
        <f t="shared" si="15"/>
        <v>0</v>
      </c>
      <c r="AA574" s="5"/>
      <c r="AF574" s="6"/>
    </row>
    <row r="575">
      <c r="A575" s="5"/>
      <c r="B575" s="5"/>
      <c r="C575" s="9"/>
      <c r="D575" s="5"/>
      <c r="E575" s="5"/>
      <c r="F575" s="2">
        <v>559.0</v>
      </c>
      <c r="G575" s="67"/>
      <c r="H575" s="5"/>
      <c r="I575" s="9" t="str">
        <f t="shared" si="9"/>
        <v>-</v>
      </c>
      <c r="J575" s="68" t="str">
        <f t="shared" si="107"/>
        <v>-</v>
      </c>
      <c r="K575" s="5" t="str">
        <f t="shared" si="73"/>
        <v>-</v>
      </c>
      <c r="L575" s="5" t="str">
        <f t="shared" si="133"/>
        <v>-</v>
      </c>
      <c r="M575" s="5" t="str">
        <f t="shared" si="109"/>
        <v>-</v>
      </c>
      <c r="N575" s="5" t="str">
        <f t="shared" si="110"/>
        <v>-</v>
      </c>
      <c r="O575" s="2"/>
      <c r="P575" s="5">
        <f t="shared" si="15"/>
        <v>0</v>
      </c>
      <c r="AA575" s="5"/>
      <c r="AF575" s="6"/>
    </row>
    <row r="576">
      <c r="A576" s="5"/>
      <c r="B576" s="5"/>
      <c r="C576" s="9"/>
      <c r="D576" s="5"/>
      <c r="E576" s="5"/>
      <c r="F576" s="2">
        <v>560.0</v>
      </c>
      <c r="G576" s="67"/>
      <c r="H576" s="5"/>
      <c r="I576" s="9" t="str">
        <f t="shared" si="9"/>
        <v>-</v>
      </c>
      <c r="J576" s="68" t="str">
        <f t="shared" si="107"/>
        <v>-</v>
      </c>
      <c r="K576" s="5" t="str">
        <f t="shared" si="73"/>
        <v>-</v>
      </c>
      <c r="L576" s="5" t="str">
        <f t="shared" si="133"/>
        <v>-</v>
      </c>
      <c r="M576" s="5" t="str">
        <f t="shared" si="109"/>
        <v>-</v>
      </c>
      <c r="N576" s="5" t="str">
        <f t="shared" si="110"/>
        <v>-</v>
      </c>
      <c r="O576" s="2"/>
      <c r="P576" s="5">
        <f t="shared" si="15"/>
        <v>0</v>
      </c>
      <c r="AA576" s="5"/>
      <c r="AF576" s="6"/>
    </row>
    <row r="577">
      <c r="A577" s="5"/>
      <c r="B577" s="5"/>
      <c r="C577" s="9"/>
      <c r="D577" s="5"/>
      <c r="E577" s="5"/>
      <c r="F577" s="2">
        <v>561.0</v>
      </c>
      <c r="G577" s="67"/>
      <c r="H577" s="5"/>
      <c r="I577" s="9" t="str">
        <f t="shared" si="9"/>
        <v>-</v>
      </c>
      <c r="J577" s="68" t="str">
        <f t="shared" si="107"/>
        <v>-</v>
      </c>
      <c r="K577" s="5" t="str">
        <f t="shared" si="73"/>
        <v>-</v>
      </c>
      <c r="L577" s="5" t="str">
        <f t="shared" si="133"/>
        <v>-</v>
      </c>
      <c r="M577" s="5" t="str">
        <f t="shared" si="109"/>
        <v>-</v>
      </c>
      <c r="N577" s="5" t="str">
        <f t="shared" si="110"/>
        <v>-</v>
      </c>
      <c r="O577" s="2"/>
      <c r="P577" s="5">
        <f t="shared" si="15"/>
        <v>0</v>
      </c>
      <c r="AA577" s="5"/>
      <c r="AF577" s="6"/>
    </row>
    <row r="578">
      <c r="A578" s="5"/>
      <c r="B578" s="5"/>
      <c r="C578" s="9"/>
      <c r="D578" s="5"/>
      <c r="E578" s="5"/>
      <c r="F578" s="2">
        <v>562.0</v>
      </c>
      <c r="G578" s="67"/>
      <c r="H578" s="5"/>
      <c r="I578" s="9" t="str">
        <f t="shared" si="9"/>
        <v>-</v>
      </c>
      <c r="J578" s="68" t="str">
        <f t="shared" si="107"/>
        <v>-</v>
      </c>
      <c r="K578" s="5" t="str">
        <f t="shared" si="73"/>
        <v>-</v>
      </c>
      <c r="L578" s="5" t="str">
        <f t="shared" si="133"/>
        <v>-</v>
      </c>
      <c r="M578" s="5" t="str">
        <f t="shared" si="109"/>
        <v>-</v>
      </c>
      <c r="N578" s="5" t="str">
        <f t="shared" si="110"/>
        <v>-</v>
      </c>
      <c r="O578" s="2"/>
      <c r="P578" s="5">
        <f t="shared" si="15"/>
        <v>0</v>
      </c>
      <c r="AA578" s="5"/>
      <c r="AF578" s="6"/>
    </row>
    <row r="579">
      <c r="A579" s="5"/>
      <c r="B579" s="5"/>
      <c r="C579" s="9"/>
      <c r="D579" s="5"/>
      <c r="E579" s="5"/>
      <c r="F579" s="2">
        <v>563.0</v>
      </c>
      <c r="G579" s="67"/>
      <c r="H579" s="5"/>
      <c r="I579" s="9" t="str">
        <f t="shared" si="9"/>
        <v>-</v>
      </c>
      <c r="J579" s="68" t="str">
        <f t="shared" si="107"/>
        <v>-</v>
      </c>
      <c r="K579" s="5" t="str">
        <f t="shared" si="73"/>
        <v>-</v>
      </c>
      <c r="L579" s="5" t="str">
        <f t="shared" si="133"/>
        <v>-</v>
      </c>
      <c r="M579" s="5" t="str">
        <f t="shared" si="109"/>
        <v>-</v>
      </c>
      <c r="N579" s="5" t="str">
        <f t="shared" si="110"/>
        <v>-</v>
      </c>
      <c r="O579" s="2"/>
      <c r="P579" s="5">
        <f t="shared" si="15"/>
        <v>0</v>
      </c>
      <c r="AA579" s="5"/>
      <c r="AF579" s="6"/>
    </row>
    <row r="580">
      <c r="A580" s="5"/>
      <c r="B580" s="5"/>
      <c r="C580" s="9"/>
      <c r="D580" s="5"/>
      <c r="E580" s="5"/>
      <c r="F580" s="2">
        <v>564.0</v>
      </c>
      <c r="G580" s="67"/>
      <c r="H580" s="5"/>
      <c r="I580" s="9" t="str">
        <f t="shared" si="9"/>
        <v>-</v>
      </c>
      <c r="J580" s="68" t="str">
        <f t="shared" si="107"/>
        <v>-</v>
      </c>
      <c r="K580" s="5" t="str">
        <f t="shared" si="73"/>
        <v>-</v>
      </c>
      <c r="L580" s="5" t="str">
        <f t="shared" si="133"/>
        <v>-</v>
      </c>
      <c r="M580" s="5" t="str">
        <f t="shared" si="109"/>
        <v>-</v>
      </c>
      <c r="N580" s="5" t="str">
        <f t="shared" si="110"/>
        <v>-</v>
      </c>
      <c r="O580" s="2"/>
      <c r="P580" s="5">
        <f t="shared" si="15"/>
        <v>0</v>
      </c>
      <c r="AA580" s="5"/>
      <c r="AF580" s="6"/>
    </row>
    <row r="581">
      <c r="A581" s="5"/>
      <c r="B581" s="5"/>
      <c r="C581" s="9"/>
      <c r="D581" s="5"/>
      <c r="E581" s="5"/>
      <c r="F581" s="2">
        <v>565.0</v>
      </c>
      <c r="G581" s="67"/>
      <c r="H581" s="5"/>
      <c r="I581" s="9" t="str">
        <f t="shared" si="9"/>
        <v>-</v>
      </c>
      <c r="J581" s="68" t="str">
        <f t="shared" si="107"/>
        <v>-</v>
      </c>
      <c r="K581" s="5" t="str">
        <f t="shared" si="73"/>
        <v>-</v>
      </c>
      <c r="L581" s="5" t="str">
        <f t="shared" si="133"/>
        <v>-</v>
      </c>
      <c r="M581" s="5" t="str">
        <f t="shared" si="109"/>
        <v>-</v>
      </c>
      <c r="N581" s="5" t="str">
        <f t="shared" si="110"/>
        <v>-</v>
      </c>
      <c r="O581" s="2"/>
      <c r="P581" s="5">
        <f t="shared" si="15"/>
        <v>0</v>
      </c>
      <c r="AA581" s="5"/>
      <c r="AF581" s="6"/>
    </row>
    <row r="582">
      <c r="A582" s="5"/>
      <c r="B582" s="5"/>
      <c r="C582" s="9"/>
      <c r="D582" s="5"/>
      <c r="E582" s="5"/>
      <c r="F582" s="2">
        <v>566.0</v>
      </c>
      <c r="G582" s="67"/>
      <c r="H582" s="5"/>
      <c r="I582" s="9" t="str">
        <f t="shared" si="9"/>
        <v>-</v>
      </c>
      <c r="J582" s="68" t="str">
        <f t="shared" si="107"/>
        <v>-</v>
      </c>
      <c r="K582" s="5" t="str">
        <f t="shared" si="73"/>
        <v>-</v>
      </c>
      <c r="L582" s="5" t="str">
        <f t="shared" si="133"/>
        <v>-</v>
      </c>
      <c r="M582" s="5" t="str">
        <f t="shared" si="109"/>
        <v>-</v>
      </c>
      <c r="N582" s="5" t="str">
        <f t="shared" si="110"/>
        <v>-</v>
      </c>
      <c r="O582" s="2"/>
      <c r="P582" s="5">
        <f t="shared" si="15"/>
        <v>0</v>
      </c>
      <c r="AA582" s="5"/>
      <c r="AF582" s="6"/>
    </row>
    <row r="583">
      <c r="A583" s="5"/>
      <c r="B583" s="5"/>
      <c r="C583" s="9"/>
      <c r="D583" s="5"/>
      <c r="E583" s="5"/>
      <c r="F583" s="2">
        <v>567.0</v>
      </c>
      <c r="G583" s="67"/>
      <c r="H583" s="5"/>
      <c r="I583" s="9" t="str">
        <f t="shared" si="9"/>
        <v>-</v>
      </c>
      <c r="J583" s="68" t="str">
        <f t="shared" si="107"/>
        <v>-</v>
      </c>
      <c r="K583" s="5" t="str">
        <f t="shared" si="73"/>
        <v>-</v>
      </c>
      <c r="L583" s="5" t="str">
        <f t="shared" si="133"/>
        <v>-</v>
      </c>
      <c r="M583" s="5" t="str">
        <f t="shared" si="109"/>
        <v>-</v>
      </c>
      <c r="N583" s="5" t="str">
        <f t="shared" si="110"/>
        <v>-</v>
      </c>
      <c r="O583" s="2"/>
      <c r="P583" s="5">
        <f t="shared" si="15"/>
        <v>0</v>
      </c>
      <c r="AA583" s="5"/>
      <c r="AF583" s="6"/>
    </row>
    <row r="584">
      <c r="A584" s="5"/>
      <c r="B584" s="5"/>
      <c r="C584" s="9"/>
      <c r="D584" s="5"/>
      <c r="E584" s="5"/>
      <c r="F584" s="2">
        <v>568.0</v>
      </c>
      <c r="G584" s="67"/>
      <c r="H584" s="5"/>
      <c r="I584" s="9" t="str">
        <f t="shared" si="9"/>
        <v>-</v>
      </c>
      <c r="J584" s="68" t="str">
        <f t="shared" si="107"/>
        <v>-</v>
      </c>
      <c r="K584" s="5" t="str">
        <f t="shared" si="73"/>
        <v>-</v>
      </c>
      <c r="L584" s="5" t="str">
        <f t="shared" si="133"/>
        <v>-</v>
      </c>
      <c r="M584" s="5" t="str">
        <f t="shared" si="109"/>
        <v>-</v>
      </c>
      <c r="N584" s="5" t="str">
        <f t="shared" si="110"/>
        <v>-</v>
      </c>
      <c r="O584" s="2"/>
      <c r="P584" s="5">
        <f t="shared" si="15"/>
        <v>0</v>
      </c>
      <c r="AA584" s="5"/>
      <c r="AF584" s="6"/>
    </row>
    <row r="585">
      <c r="A585" s="5"/>
      <c r="B585" s="5"/>
      <c r="C585" s="9"/>
      <c r="D585" s="5"/>
      <c r="E585" s="5"/>
      <c r="F585" s="2">
        <v>569.0</v>
      </c>
      <c r="G585" s="67"/>
      <c r="H585" s="5"/>
      <c r="I585" s="9" t="str">
        <f t="shared" si="9"/>
        <v>-</v>
      </c>
      <c r="J585" s="68" t="str">
        <f t="shared" si="107"/>
        <v>-</v>
      </c>
      <c r="K585" s="5" t="str">
        <f t="shared" si="73"/>
        <v>-</v>
      </c>
      <c r="L585" s="5" t="str">
        <f t="shared" si="133"/>
        <v>-</v>
      </c>
      <c r="M585" s="5" t="str">
        <f t="shared" si="109"/>
        <v>-</v>
      </c>
      <c r="N585" s="5" t="str">
        <f t="shared" si="110"/>
        <v>-</v>
      </c>
      <c r="O585" s="2"/>
      <c r="P585" s="5">
        <f t="shared" si="15"/>
        <v>0</v>
      </c>
      <c r="AA585" s="5"/>
      <c r="AF585" s="6"/>
    </row>
    <row r="586">
      <c r="A586" s="5"/>
      <c r="B586" s="5"/>
      <c r="C586" s="9"/>
      <c r="D586" s="5"/>
      <c r="E586" s="5"/>
      <c r="F586" s="2">
        <v>570.0</v>
      </c>
      <c r="G586" s="67"/>
      <c r="H586" s="5"/>
      <c r="I586" s="9" t="str">
        <f t="shared" si="9"/>
        <v>-</v>
      </c>
      <c r="J586" s="68" t="str">
        <f t="shared" si="107"/>
        <v>-</v>
      </c>
      <c r="K586" s="5" t="str">
        <f t="shared" si="73"/>
        <v>-</v>
      </c>
      <c r="L586" s="5" t="str">
        <f t="shared" si="133"/>
        <v>-</v>
      </c>
      <c r="M586" s="5" t="str">
        <f t="shared" si="109"/>
        <v>-</v>
      </c>
      <c r="N586" s="5" t="str">
        <f t="shared" si="110"/>
        <v>-</v>
      </c>
      <c r="O586" s="2"/>
      <c r="P586" s="5">
        <f t="shared" si="15"/>
        <v>0</v>
      </c>
      <c r="AA586" s="5"/>
      <c r="AF586" s="6"/>
    </row>
    <row r="587">
      <c r="A587" s="5"/>
      <c r="B587" s="5"/>
      <c r="C587" s="9"/>
      <c r="D587" s="5"/>
      <c r="E587" s="5"/>
      <c r="F587" s="2">
        <v>571.0</v>
      </c>
      <c r="G587" s="67"/>
      <c r="H587" s="5"/>
      <c r="I587" s="9" t="str">
        <f t="shared" si="9"/>
        <v>-</v>
      </c>
      <c r="J587" s="68" t="str">
        <f t="shared" si="107"/>
        <v>-</v>
      </c>
      <c r="K587" s="5" t="str">
        <f t="shared" si="73"/>
        <v>-</v>
      </c>
      <c r="L587" s="5" t="str">
        <f t="shared" si="133"/>
        <v>-</v>
      </c>
      <c r="M587" s="5" t="str">
        <f t="shared" si="109"/>
        <v>-</v>
      </c>
      <c r="N587" s="5" t="str">
        <f t="shared" si="110"/>
        <v>-</v>
      </c>
      <c r="O587" s="2"/>
      <c r="P587" s="5">
        <f t="shared" si="15"/>
        <v>0</v>
      </c>
      <c r="AA587" s="5"/>
      <c r="AF587" s="6"/>
    </row>
    <row r="588">
      <c r="A588" s="5"/>
      <c r="B588" s="5"/>
      <c r="C588" s="9"/>
      <c r="D588" s="5"/>
      <c r="E588" s="5"/>
      <c r="F588" s="2">
        <v>572.0</v>
      </c>
      <c r="G588" s="67"/>
      <c r="H588" s="5"/>
      <c r="I588" s="9" t="str">
        <f t="shared" si="9"/>
        <v>-</v>
      </c>
      <c r="J588" s="68" t="str">
        <f t="shared" si="107"/>
        <v>-</v>
      </c>
      <c r="K588" s="5" t="str">
        <f t="shared" si="73"/>
        <v>-</v>
      </c>
      <c r="L588" s="5" t="str">
        <f t="shared" si="133"/>
        <v>-</v>
      </c>
      <c r="M588" s="5" t="str">
        <f t="shared" si="109"/>
        <v>-</v>
      </c>
      <c r="N588" s="5" t="str">
        <f t="shared" si="110"/>
        <v>-</v>
      </c>
      <c r="O588" s="2"/>
      <c r="P588" s="5">
        <f t="shared" si="15"/>
        <v>0</v>
      </c>
      <c r="AA588" s="5"/>
      <c r="AF588" s="6"/>
    </row>
    <row r="589">
      <c r="A589" s="5"/>
      <c r="B589" s="5"/>
      <c r="C589" s="9"/>
      <c r="D589" s="5"/>
      <c r="E589" s="5"/>
      <c r="F589" s="2">
        <v>573.0</v>
      </c>
      <c r="G589" s="67"/>
      <c r="H589" s="5"/>
      <c r="I589" s="9" t="str">
        <f t="shared" si="9"/>
        <v>-</v>
      </c>
      <c r="J589" s="68" t="str">
        <f t="shared" si="107"/>
        <v>-</v>
      </c>
      <c r="K589" s="5" t="str">
        <f t="shared" si="73"/>
        <v>-</v>
      </c>
      <c r="L589" s="5" t="str">
        <f t="shared" si="133"/>
        <v>-</v>
      </c>
      <c r="M589" s="5" t="str">
        <f t="shared" si="109"/>
        <v>-</v>
      </c>
      <c r="N589" s="5" t="str">
        <f t="shared" si="110"/>
        <v>-</v>
      </c>
      <c r="O589" s="2"/>
      <c r="P589" s="5">
        <f t="shared" si="15"/>
        <v>0</v>
      </c>
      <c r="AA589" s="5"/>
      <c r="AF589" s="6"/>
    </row>
    <row r="590">
      <c r="A590" s="5"/>
      <c r="B590" s="5"/>
      <c r="C590" s="9"/>
      <c r="D590" s="5"/>
      <c r="E590" s="5"/>
      <c r="F590" s="2">
        <v>574.0</v>
      </c>
      <c r="G590" s="67"/>
      <c r="H590" s="5"/>
      <c r="I590" s="9" t="str">
        <f t="shared" si="9"/>
        <v>-</v>
      </c>
      <c r="J590" s="68" t="str">
        <f t="shared" si="107"/>
        <v>-</v>
      </c>
      <c r="K590" s="5" t="str">
        <f t="shared" si="73"/>
        <v>-</v>
      </c>
      <c r="L590" s="5" t="str">
        <f t="shared" si="133"/>
        <v>-</v>
      </c>
      <c r="M590" s="5" t="str">
        <f t="shared" si="109"/>
        <v>-</v>
      </c>
      <c r="N590" s="5" t="str">
        <f t="shared" si="110"/>
        <v>-</v>
      </c>
      <c r="O590" s="2"/>
      <c r="P590" s="5">
        <f t="shared" si="15"/>
        <v>0</v>
      </c>
      <c r="AA590" s="5"/>
      <c r="AF590" s="6"/>
    </row>
    <row r="591">
      <c r="A591" s="5"/>
      <c r="B591" s="5"/>
      <c r="C591" s="9"/>
      <c r="D591" s="5"/>
      <c r="E591" s="5"/>
      <c r="F591" s="2">
        <v>575.0</v>
      </c>
      <c r="G591" s="67"/>
      <c r="H591" s="5"/>
      <c r="I591" s="9" t="str">
        <f t="shared" si="9"/>
        <v>-</v>
      </c>
      <c r="J591" s="68" t="str">
        <f t="shared" si="107"/>
        <v>-</v>
      </c>
      <c r="K591" s="5" t="str">
        <f t="shared" si="73"/>
        <v>-</v>
      </c>
      <c r="L591" s="5" t="str">
        <f t="shared" si="133"/>
        <v>-</v>
      </c>
      <c r="M591" s="5" t="str">
        <f t="shared" si="109"/>
        <v>-</v>
      </c>
      <c r="N591" s="5" t="str">
        <f t="shared" si="110"/>
        <v>-</v>
      </c>
      <c r="O591" s="2"/>
      <c r="P591" s="5">
        <f t="shared" si="15"/>
        <v>0</v>
      </c>
      <c r="AA591" s="5"/>
      <c r="AF591" s="6"/>
    </row>
    <row r="592">
      <c r="A592" s="5"/>
      <c r="B592" s="5"/>
      <c r="C592" s="9"/>
      <c r="D592" s="5"/>
      <c r="E592" s="5"/>
      <c r="F592" s="2">
        <v>576.0</v>
      </c>
      <c r="G592" s="67"/>
      <c r="H592" s="5"/>
      <c r="I592" s="9" t="str">
        <f t="shared" si="9"/>
        <v>-</v>
      </c>
      <c r="J592" s="68" t="str">
        <f t="shared" si="107"/>
        <v>-</v>
      </c>
      <c r="K592" s="5" t="str">
        <f t="shared" si="73"/>
        <v>-</v>
      </c>
      <c r="L592" s="5" t="str">
        <f t="shared" si="133"/>
        <v>-</v>
      </c>
      <c r="M592" s="5" t="str">
        <f t="shared" si="109"/>
        <v>-</v>
      </c>
      <c r="N592" s="5" t="str">
        <f t="shared" si="110"/>
        <v>-</v>
      </c>
      <c r="O592" s="2"/>
      <c r="P592" s="5">
        <f t="shared" si="15"/>
        <v>0</v>
      </c>
      <c r="AA592" s="5"/>
      <c r="AF592" s="6"/>
    </row>
    <row r="593">
      <c r="A593" s="5"/>
      <c r="B593" s="5"/>
      <c r="C593" s="9"/>
      <c r="D593" s="5"/>
      <c r="E593" s="5"/>
      <c r="F593" s="2">
        <v>577.0</v>
      </c>
      <c r="G593" s="67"/>
      <c r="H593" s="5"/>
      <c r="I593" s="9" t="str">
        <f t="shared" si="9"/>
        <v>-</v>
      </c>
      <c r="J593" s="68" t="str">
        <f t="shared" si="107"/>
        <v>-</v>
      </c>
      <c r="K593" s="5" t="str">
        <f t="shared" si="73"/>
        <v>-</v>
      </c>
      <c r="L593" s="5" t="str">
        <f t="shared" si="133"/>
        <v>-</v>
      </c>
      <c r="M593" s="5" t="str">
        <f t="shared" si="109"/>
        <v>-</v>
      </c>
      <c r="N593" s="5" t="str">
        <f t="shared" si="110"/>
        <v>-</v>
      </c>
      <c r="O593" s="2"/>
      <c r="P593" s="5">
        <f t="shared" si="15"/>
        <v>0</v>
      </c>
      <c r="AA593" s="5"/>
      <c r="AF593" s="6"/>
    </row>
    <row r="594">
      <c r="A594" s="5"/>
      <c r="B594" s="5"/>
      <c r="C594" s="9"/>
      <c r="D594" s="5"/>
      <c r="E594" s="5"/>
      <c r="F594" s="2">
        <v>578.0</v>
      </c>
      <c r="G594" s="67"/>
      <c r="H594" s="5"/>
      <c r="I594" s="9" t="str">
        <f t="shared" si="9"/>
        <v>-</v>
      </c>
      <c r="J594" s="68" t="str">
        <f t="shared" si="107"/>
        <v>-</v>
      </c>
      <c r="K594" s="5" t="str">
        <f t="shared" si="73"/>
        <v>-</v>
      </c>
      <c r="L594" s="5" t="str">
        <f t="shared" si="133"/>
        <v>-</v>
      </c>
      <c r="M594" s="5" t="str">
        <f t="shared" si="109"/>
        <v>-</v>
      </c>
      <c r="N594" s="5" t="str">
        <f t="shared" si="110"/>
        <v>-</v>
      </c>
      <c r="O594" s="2"/>
      <c r="P594" s="5">
        <f t="shared" si="15"/>
        <v>0</v>
      </c>
      <c r="AA594" s="5"/>
      <c r="AF594" s="6"/>
    </row>
    <row r="595">
      <c r="A595" s="5"/>
      <c r="B595" s="5"/>
      <c r="C595" s="9"/>
      <c r="D595" s="5"/>
      <c r="E595" s="5"/>
      <c r="F595" s="2">
        <v>579.0</v>
      </c>
      <c r="G595" s="67"/>
      <c r="H595" s="3"/>
      <c r="I595" s="9" t="str">
        <f t="shared" si="9"/>
        <v>-</v>
      </c>
      <c r="J595" s="68" t="str">
        <f t="shared" si="107"/>
        <v>-</v>
      </c>
      <c r="K595" s="5" t="str">
        <f t="shared" si="73"/>
        <v>-</v>
      </c>
      <c r="L595" s="5" t="str">
        <f t="shared" si="133"/>
        <v>-</v>
      </c>
      <c r="M595" s="5" t="str">
        <f t="shared" si="109"/>
        <v>-</v>
      </c>
      <c r="N595" s="5" t="str">
        <f t="shared" si="110"/>
        <v>-</v>
      </c>
      <c r="O595" s="2"/>
      <c r="P595" s="5">
        <f t="shared" si="15"/>
        <v>0</v>
      </c>
      <c r="AA595" s="5"/>
      <c r="AF595" s="6"/>
    </row>
    <row r="596">
      <c r="A596" s="5"/>
      <c r="B596" s="5"/>
      <c r="C596" s="9"/>
      <c r="D596" s="5"/>
      <c r="E596" s="5"/>
      <c r="F596" s="9"/>
      <c r="G596" s="5"/>
      <c r="H596" s="5" t="str">
        <f t="shared" ref="H596:H607" si="134">IF(ISBLANK(G596),"-",(INDEX(Q$16:Z$395,MATCH(TRUE,EXACT(G596,T$16:T$395),0),5)))</f>
        <v>-</v>
      </c>
      <c r="I596" s="9" t="str">
        <f t="shared" si="9"/>
        <v>-</v>
      </c>
      <c r="J596" s="68" t="str">
        <f t="shared" si="107"/>
        <v>-</v>
      </c>
      <c r="K596" s="5" t="str">
        <f t="shared" si="73"/>
        <v>-</v>
      </c>
      <c r="L596" s="5" t="str">
        <f t="shared" si="133"/>
        <v>-</v>
      </c>
      <c r="M596" s="5" t="str">
        <f t="shared" si="109"/>
        <v>-</v>
      </c>
      <c r="N596" s="5" t="str">
        <f t="shared" ref="N596:N607" si="135">IF((I596="ABSEN VALID"),INDEX(Q$16:Z$395,MATCH(TRUE,EXACT(G596,T$16:T$395),0),7),IF(ISBLANK(G596),"-","SUDAH ABSEN"))</f>
        <v>-</v>
      </c>
      <c r="O596" s="9"/>
      <c r="P596" s="5"/>
      <c r="AA596" s="5"/>
      <c r="AF596" s="6"/>
    </row>
    <row r="597">
      <c r="A597" s="5"/>
      <c r="B597" s="5"/>
      <c r="C597" s="9"/>
      <c r="D597" s="5"/>
      <c r="E597" s="5"/>
      <c r="F597" s="9"/>
      <c r="G597" s="5"/>
      <c r="H597" s="5" t="str">
        <f t="shared" si="134"/>
        <v>-</v>
      </c>
      <c r="I597" s="9" t="str">
        <f t="shared" si="9"/>
        <v>-</v>
      </c>
      <c r="J597" s="68" t="str">
        <f t="shared" si="107"/>
        <v>-</v>
      </c>
      <c r="K597" s="5" t="str">
        <f t="shared" si="73"/>
        <v>-</v>
      </c>
      <c r="L597" s="5" t="str">
        <f t="shared" si="133"/>
        <v>-</v>
      </c>
      <c r="M597" s="5" t="str">
        <f t="shared" si="109"/>
        <v>-</v>
      </c>
      <c r="N597" s="5" t="str">
        <f t="shared" si="135"/>
        <v>-</v>
      </c>
      <c r="O597" s="9"/>
      <c r="P597" s="5"/>
      <c r="AA597" s="5"/>
      <c r="AF597" s="6"/>
    </row>
    <row r="598">
      <c r="A598" s="5"/>
      <c r="B598" s="5"/>
      <c r="C598" s="9"/>
      <c r="D598" s="5"/>
      <c r="E598" s="5"/>
      <c r="F598" s="9"/>
      <c r="G598" s="5"/>
      <c r="H598" s="5" t="str">
        <f t="shared" si="134"/>
        <v>-</v>
      </c>
      <c r="I598" s="9" t="str">
        <f t="shared" si="9"/>
        <v>-</v>
      </c>
      <c r="J598" s="68" t="str">
        <f t="shared" si="107"/>
        <v>-</v>
      </c>
      <c r="K598" s="5" t="str">
        <f t="shared" si="73"/>
        <v>-</v>
      </c>
      <c r="L598" s="5" t="str">
        <f t="shared" si="133"/>
        <v>-</v>
      </c>
      <c r="M598" s="5" t="str">
        <f t="shared" si="109"/>
        <v>-</v>
      </c>
      <c r="N598" s="5" t="str">
        <f t="shared" si="135"/>
        <v>-</v>
      </c>
      <c r="O598" s="9"/>
      <c r="P598" s="5"/>
      <c r="AA598" s="5"/>
      <c r="AF598" s="6"/>
    </row>
    <row r="599">
      <c r="A599" s="5"/>
      <c r="B599" s="5"/>
      <c r="C599" s="9"/>
      <c r="D599" s="5"/>
      <c r="E599" s="5"/>
      <c r="F599" s="9"/>
      <c r="G599" s="5"/>
      <c r="H599" s="5" t="str">
        <f t="shared" si="134"/>
        <v>-</v>
      </c>
      <c r="I599" s="9" t="str">
        <f t="shared" si="9"/>
        <v>-</v>
      </c>
      <c r="J599" s="68" t="str">
        <f t="shared" si="107"/>
        <v>-</v>
      </c>
      <c r="K599" s="5" t="str">
        <f t="shared" si="73"/>
        <v>-</v>
      </c>
      <c r="L599" s="5" t="str">
        <f t="shared" si="133"/>
        <v>-</v>
      </c>
      <c r="M599" s="5" t="str">
        <f t="shared" si="109"/>
        <v>-</v>
      </c>
      <c r="N599" s="5" t="str">
        <f t="shared" si="135"/>
        <v>-</v>
      </c>
      <c r="O599" s="9"/>
      <c r="P599" s="5"/>
      <c r="AA599" s="5"/>
      <c r="AF599" s="6"/>
    </row>
    <row r="600">
      <c r="A600" s="5"/>
      <c r="B600" s="5"/>
      <c r="C600" s="9"/>
      <c r="D600" s="5"/>
      <c r="E600" s="5"/>
      <c r="F600" s="9"/>
      <c r="G600" s="5"/>
      <c r="H600" s="5" t="str">
        <f t="shared" si="134"/>
        <v>-</v>
      </c>
      <c r="I600" s="9" t="str">
        <f t="shared" si="9"/>
        <v>-</v>
      </c>
      <c r="J600" s="68" t="str">
        <f t="shared" si="107"/>
        <v>-</v>
      </c>
      <c r="K600" s="5" t="str">
        <f t="shared" si="73"/>
        <v>-</v>
      </c>
      <c r="L600" s="5" t="str">
        <f t="shared" si="133"/>
        <v>-</v>
      </c>
      <c r="M600" s="5" t="str">
        <f t="shared" si="109"/>
        <v>-</v>
      </c>
      <c r="N600" s="5" t="str">
        <f t="shared" si="135"/>
        <v>-</v>
      </c>
      <c r="O600" s="9"/>
      <c r="P600" s="5"/>
      <c r="AA600" s="5"/>
      <c r="AF600" s="6"/>
    </row>
    <row r="601">
      <c r="A601" s="5"/>
      <c r="B601" s="5"/>
      <c r="C601" s="9"/>
      <c r="D601" s="5"/>
      <c r="E601" s="5"/>
      <c r="F601" s="9"/>
      <c r="G601" s="5"/>
      <c r="H601" s="5" t="str">
        <f t="shared" si="134"/>
        <v>-</v>
      </c>
      <c r="I601" s="9" t="str">
        <f t="shared" si="9"/>
        <v>-</v>
      </c>
      <c r="J601" s="68" t="str">
        <f t="shared" si="107"/>
        <v>-</v>
      </c>
      <c r="K601" s="5" t="str">
        <f t="shared" si="73"/>
        <v>-</v>
      </c>
      <c r="L601" s="5" t="str">
        <f t="shared" si="133"/>
        <v>-</v>
      </c>
      <c r="M601" s="5" t="str">
        <f t="shared" si="109"/>
        <v>-</v>
      </c>
      <c r="N601" s="5" t="str">
        <f t="shared" si="135"/>
        <v>-</v>
      </c>
      <c r="O601" s="9"/>
      <c r="P601" s="5"/>
      <c r="AA601" s="5"/>
      <c r="AF601" s="6"/>
    </row>
    <row r="602">
      <c r="A602" s="5"/>
      <c r="B602" s="5"/>
      <c r="C602" s="9"/>
      <c r="D602" s="5"/>
      <c r="E602" s="5"/>
      <c r="F602" s="9"/>
      <c r="G602" s="5"/>
      <c r="H602" s="5" t="str">
        <f t="shared" si="134"/>
        <v>-</v>
      </c>
      <c r="I602" s="9" t="str">
        <f t="shared" si="9"/>
        <v>-</v>
      </c>
      <c r="J602" s="68" t="str">
        <f t="shared" si="107"/>
        <v>-</v>
      </c>
      <c r="K602" s="5" t="str">
        <f t="shared" si="73"/>
        <v>-</v>
      </c>
      <c r="L602" s="5" t="str">
        <f t="shared" si="133"/>
        <v>-</v>
      </c>
      <c r="M602" s="5" t="str">
        <f t="shared" si="109"/>
        <v>-</v>
      </c>
      <c r="N602" s="5" t="str">
        <f t="shared" si="135"/>
        <v>-</v>
      </c>
      <c r="O602" s="9"/>
      <c r="P602" s="5"/>
      <c r="AA602" s="5"/>
      <c r="AF602" s="6"/>
    </row>
    <row r="603">
      <c r="A603" s="5"/>
      <c r="B603" s="5"/>
      <c r="C603" s="9"/>
      <c r="D603" s="5"/>
      <c r="E603" s="5"/>
      <c r="F603" s="9"/>
      <c r="G603" s="5"/>
      <c r="H603" s="5" t="str">
        <f t="shared" si="134"/>
        <v>-</v>
      </c>
      <c r="I603" s="9" t="str">
        <f t="shared" si="9"/>
        <v>-</v>
      </c>
      <c r="J603" s="68" t="str">
        <f t="shared" si="107"/>
        <v>-</v>
      </c>
      <c r="K603" s="5" t="str">
        <f t="shared" si="73"/>
        <v>-</v>
      </c>
      <c r="L603" s="5" t="str">
        <f t="shared" si="133"/>
        <v>-</v>
      </c>
      <c r="M603" s="5" t="str">
        <f t="shared" si="109"/>
        <v>-</v>
      </c>
      <c r="N603" s="5" t="str">
        <f t="shared" si="135"/>
        <v>-</v>
      </c>
      <c r="O603" s="9"/>
      <c r="P603" s="5"/>
      <c r="AA603" s="5"/>
      <c r="AF603" s="6"/>
    </row>
    <row r="604">
      <c r="A604" s="5"/>
      <c r="B604" s="5"/>
      <c r="C604" s="9"/>
      <c r="D604" s="5"/>
      <c r="E604" s="5"/>
      <c r="F604" s="9"/>
      <c r="G604" s="5"/>
      <c r="H604" s="5" t="str">
        <f t="shared" si="134"/>
        <v>-</v>
      </c>
      <c r="I604" s="9" t="str">
        <f t="shared" si="9"/>
        <v>-</v>
      </c>
      <c r="J604" s="68" t="str">
        <f t="shared" si="107"/>
        <v>-</v>
      </c>
      <c r="K604" s="5" t="str">
        <f t="shared" si="73"/>
        <v>-</v>
      </c>
      <c r="L604" s="5" t="str">
        <f t="shared" si="133"/>
        <v>-</v>
      </c>
      <c r="M604" s="5" t="str">
        <f t="shared" si="109"/>
        <v>-</v>
      </c>
      <c r="N604" s="5" t="str">
        <f t="shared" si="135"/>
        <v>-</v>
      </c>
      <c r="O604" s="9"/>
      <c r="P604" s="5"/>
      <c r="AA604" s="5"/>
      <c r="AF604" s="6"/>
    </row>
    <row r="605">
      <c r="A605" s="5"/>
      <c r="B605" s="5"/>
      <c r="C605" s="9"/>
      <c r="D605" s="5"/>
      <c r="E605" s="5"/>
      <c r="F605" s="9"/>
      <c r="G605" s="5"/>
      <c r="H605" s="5" t="str">
        <f t="shared" si="134"/>
        <v>-</v>
      </c>
      <c r="I605" s="9" t="str">
        <f t="shared" si="9"/>
        <v>-</v>
      </c>
      <c r="J605" s="68" t="str">
        <f t="shared" si="107"/>
        <v>-</v>
      </c>
      <c r="K605" s="5" t="str">
        <f t="shared" si="73"/>
        <v>-</v>
      </c>
      <c r="L605" s="5" t="str">
        <f t="shared" si="133"/>
        <v>-</v>
      </c>
      <c r="M605" s="5" t="str">
        <f t="shared" si="109"/>
        <v>-</v>
      </c>
      <c r="N605" s="5" t="str">
        <f t="shared" si="135"/>
        <v>-</v>
      </c>
      <c r="O605" s="9"/>
      <c r="P605" s="5"/>
      <c r="AA605" s="5"/>
      <c r="AF605" s="6"/>
    </row>
    <row r="606">
      <c r="A606" s="5"/>
      <c r="B606" s="5"/>
      <c r="C606" s="9"/>
      <c r="D606" s="5"/>
      <c r="E606" s="5"/>
      <c r="F606" s="9"/>
      <c r="G606" s="5"/>
      <c r="H606" s="5" t="str">
        <f t="shared" si="134"/>
        <v>-</v>
      </c>
      <c r="I606" s="9" t="str">
        <f t="shared" si="9"/>
        <v>-</v>
      </c>
      <c r="J606" s="68" t="str">
        <f t="shared" si="107"/>
        <v>-</v>
      </c>
      <c r="K606" s="5" t="str">
        <f t="shared" si="73"/>
        <v>-</v>
      </c>
      <c r="L606" s="5" t="str">
        <f t="shared" si="133"/>
        <v>-</v>
      </c>
      <c r="M606" s="5" t="str">
        <f t="shared" si="109"/>
        <v>-</v>
      </c>
      <c r="N606" s="5" t="str">
        <f t="shared" si="135"/>
        <v>-</v>
      </c>
      <c r="O606" s="9"/>
      <c r="P606" s="5"/>
      <c r="AA606" s="5"/>
      <c r="AF606" s="6"/>
    </row>
    <row r="607">
      <c r="A607" s="5"/>
      <c r="B607" s="5"/>
      <c r="C607" s="9"/>
      <c r="D607" s="5"/>
      <c r="E607" s="5"/>
      <c r="F607" s="9"/>
      <c r="G607" s="5"/>
      <c r="H607" s="5" t="str">
        <f t="shared" si="134"/>
        <v>-</v>
      </c>
      <c r="I607" s="9" t="str">
        <f t="shared" si="9"/>
        <v>-</v>
      </c>
      <c r="J607" s="68" t="str">
        <f t="shared" si="107"/>
        <v>-</v>
      </c>
      <c r="K607" s="5" t="str">
        <f t="shared" si="73"/>
        <v>-</v>
      </c>
      <c r="L607" s="5" t="str">
        <f t="shared" si="133"/>
        <v>-</v>
      </c>
      <c r="M607" s="5" t="str">
        <f t="shared" si="109"/>
        <v>-</v>
      </c>
      <c r="N607" s="5" t="str">
        <f t="shared" si="135"/>
        <v>-</v>
      </c>
      <c r="O607" s="9"/>
      <c r="P607" s="5"/>
      <c r="AA607" s="5"/>
      <c r="AF607" s="6"/>
    </row>
    <row r="608">
      <c r="A608" s="5"/>
      <c r="B608" s="5"/>
      <c r="C608" s="9"/>
      <c r="D608" s="5"/>
      <c r="E608" s="5"/>
      <c r="F608" s="9"/>
      <c r="G608" s="5"/>
      <c r="H608" s="5"/>
      <c r="I608" s="9"/>
      <c r="J608" s="5"/>
      <c r="O608" s="9">
        <f>COUNT(O17:O595)</f>
        <v>177</v>
      </c>
      <c r="P608" s="5"/>
      <c r="AA608" s="5"/>
      <c r="AF608" s="6"/>
    </row>
    <row r="609">
      <c r="A609" s="5"/>
      <c r="B609" s="5"/>
      <c r="C609" s="9"/>
      <c r="D609" s="5"/>
      <c r="E609" s="5"/>
      <c r="F609" s="9"/>
      <c r="G609" s="5"/>
      <c r="H609" s="5"/>
      <c r="I609" s="9"/>
      <c r="J609" s="5"/>
      <c r="O609" s="9"/>
      <c r="P609" s="5"/>
      <c r="AA609" s="5"/>
      <c r="AF609" s="6"/>
    </row>
    <row r="610">
      <c r="A610" s="5"/>
      <c r="B610" s="5"/>
      <c r="C610" s="9"/>
      <c r="D610" s="5"/>
      <c r="E610" s="5"/>
      <c r="F610" s="9"/>
      <c r="G610" s="5"/>
      <c r="H610" s="5"/>
      <c r="I610" s="9"/>
      <c r="J610" s="5"/>
      <c r="O610" s="9"/>
      <c r="P610" s="5"/>
      <c r="AA610" s="5"/>
      <c r="AF610" s="6"/>
    </row>
    <row r="611">
      <c r="A611" s="5"/>
      <c r="B611" s="5"/>
      <c r="C611" s="9"/>
      <c r="D611" s="5"/>
      <c r="E611" s="5"/>
      <c r="F611" s="9"/>
      <c r="G611" s="5"/>
      <c r="H611" s="5"/>
      <c r="I611" s="9"/>
      <c r="J611" s="5"/>
      <c r="O611" s="9"/>
      <c r="P611" s="5"/>
      <c r="AA611" s="5"/>
      <c r="AF611" s="6"/>
    </row>
    <row r="612">
      <c r="A612" s="5"/>
      <c r="B612" s="5"/>
      <c r="C612" s="9"/>
      <c r="D612" s="5"/>
      <c r="E612" s="5"/>
      <c r="F612" s="9"/>
      <c r="G612" s="5"/>
      <c r="H612" s="5"/>
      <c r="I612" s="9"/>
      <c r="J612" s="5"/>
      <c r="O612" s="9"/>
      <c r="P612" s="5"/>
      <c r="AA612" s="5"/>
      <c r="AF612" s="6"/>
    </row>
    <row r="613">
      <c r="A613" s="5"/>
      <c r="B613" s="5"/>
      <c r="C613" s="9"/>
      <c r="D613" s="5"/>
      <c r="E613" s="5"/>
      <c r="F613" s="9"/>
      <c r="G613" s="5"/>
      <c r="H613" s="5"/>
      <c r="I613" s="9"/>
      <c r="J613" s="5"/>
      <c r="O613" s="9"/>
      <c r="P613" s="5"/>
      <c r="AA613" s="5"/>
      <c r="AF613" s="6"/>
    </row>
    <row r="614">
      <c r="A614" s="5"/>
      <c r="B614" s="5"/>
      <c r="C614" s="9"/>
      <c r="D614" s="5"/>
      <c r="E614" s="5"/>
      <c r="F614" s="9"/>
      <c r="G614" s="5"/>
      <c r="H614" s="5"/>
      <c r="I614" s="9"/>
      <c r="J614" s="5"/>
      <c r="O614" s="9"/>
      <c r="P614" s="5"/>
      <c r="AA614" s="5"/>
      <c r="AF614" s="6"/>
    </row>
    <row r="615">
      <c r="A615" s="5"/>
      <c r="B615" s="5"/>
      <c r="C615" s="9"/>
      <c r="D615" s="5"/>
      <c r="E615" s="5"/>
      <c r="F615" s="9"/>
      <c r="G615" s="5"/>
      <c r="H615" s="5"/>
      <c r="I615" s="9"/>
      <c r="J615" s="5"/>
      <c r="O615" s="9"/>
      <c r="P615" s="5"/>
      <c r="AA615" s="5"/>
      <c r="AF615" s="6"/>
    </row>
    <row r="616">
      <c r="A616" s="5"/>
      <c r="B616" s="5"/>
      <c r="C616" s="9"/>
      <c r="D616" s="5"/>
      <c r="E616" s="5"/>
      <c r="F616" s="9"/>
      <c r="G616" s="5"/>
      <c r="H616" s="5"/>
      <c r="I616" s="9"/>
      <c r="J616" s="5"/>
      <c r="O616" s="9"/>
      <c r="P616" s="5"/>
      <c r="AA616" s="5"/>
      <c r="AF616" s="6"/>
    </row>
    <row r="617">
      <c r="A617" s="5"/>
      <c r="B617" s="5"/>
      <c r="C617" s="9"/>
      <c r="D617" s="5"/>
      <c r="E617" s="5"/>
      <c r="F617" s="9"/>
      <c r="G617" s="5"/>
      <c r="H617" s="5"/>
      <c r="I617" s="9"/>
      <c r="J617" s="5"/>
      <c r="O617" s="9"/>
      <c r="P617" s="5"/>
      <c r="AA617" s="5"/>
      <c r="AF617" s="6"/>
    </row>
    <row r="618">
      <c r="A618" s="5"/>
      <c r="B618" s="5"/>
      <c r="C618" s="9"/>
      <c r="D618" s="5"/>
      <c r="E618" s="5"/>
      <c r="F618" s="9"/>
      <c r="G618" s="5"/>
      <c r="H618" s="5"/>
      <c r="I618" s="9"/>
      <c r="J618" s="5"/>
      <c r="O618" s="9"/>
      <c r="P618" s="5"/>
      <c r="AA618" s="5"/>
      <c r="AF618" s="6"/>
    </row>
    <row r="619">
      <c r="A619" s="5"/>
      <c r="B619" s="5"/>
      <c r="C619" s="9"/>
      <c r="D619" s="5"/>
      <c r="E619" s="5"/>
      <c r="F619" s="9"/>
      <c r="G619" s="5"/>
      <c r="H619" s="5"/>
      <c r="I619" s="9"/>
      <c r="J619" s="5"/>
      <c r="O619" s="9"/>
      <c r="P619" s="5"/>
      <c r="AA619" s="5"/>
      <c r="AF619" s="6"/>
    </row>
    <row r="620">
      <c r="A620" s="5"/>
      <c r="B620" s="5"/>
      <c r="C620" s="9"/>
      <c r="D620" s="5"/>
      <c r="E620" s="5"/>
      <c r="F620" s="9"/>
      <c r="G620" s="5"/>
      <c r="H620" s="5"/>
      <c r="I620" s="9"/>
      <c r="J620" s="5"/>
      <c r="O620" s="9"/>
      <c r="P620" s="5"/>
      <c r="AA620" s="5"/>
      <c r="AF620" s="6"/>
    </row>
    <row r="621">
      <c r="A621" s="5"/>
      <c r="B621" s="5"/>
      <c r="C621" s="9"/>
      <c r="D621" s="5"/>
      <c r="E621" s="5"/>
      <c r="F621" s="9"/>
      <c r="G621" s="5"/>
      <c r="H621" s="5"/>
      <c r="I621" s="9"/>
      <c r="J621" s="5"/>
      <c r="O621" s="9"/>
      <c r="P621" s="5"/>
      <c r="AA621" s="5"/>
      <c r="AF621" s="6"/>
    </row>
    <row r="622">
      <c r="A622" s="5"/>
      <c r="B622" s="5"/>
      <c r="C622" s="9"/>
      <c r="D622" s="5"/>
      <c r="E622" s="5"/>
      <c r="F622" s="9"/>
      <c r="G622" s="5"/>
      <c r="H622" s="5"/>
      <c r="I622" s="9"/>
      <c r="J622" s="5"/>
      <c r="O622" s="9"/>
      <c r="P622" s="5"/>
      <c r="AA622" s="5"/>
      <c r="AF622" s="6"/>
    </row>
    <row r="623">
      <c r="A623" s="5"/>
      <c r="B623" s="5"/>
      <c r="C623" s="9"/>
      <c r="D623" s="5"/>
      <c r="E623" s="5"/>
      <c r="F623" s="9"/>
      <c r="G623" s="5"/>
      <c r="H623" s="5"/>
      <c r="I623" s="9"/>
      <c r="J623" s="5"/>
      <c r="O623" s="9"/>
      <c r="P623" s="5"/>
      <c r="AA623" s="5"/>
      <c r="AF623" s="6"/>
    </row>
    <row r="624">
      <c r="A624" s="5"/>
      <c r="B624" s="5"/>
      <c r="C624" s="9"/>
      <c r="D624" s="5"/>
      <c r="E624" s="5"/>
      <c r="F624" s="9"/>
      <c r="G624" s="5"/>
      <c r="H624" s="5"/>
      <c r="I624" s="9"/>
      <c r="J624" s="5"/>
      <c r="O624" s="9"/>
      <c r="P624" s="5"/>
      <c r="AA624" s="5"/>
      <c r="AF624" s="6"/>
    </row>
    <row r="625">
      <c r="A625" s="5"/>
      <c r="B625" s="5"/>
      <c r="C625" s="9"/>
      <c r="D625" s="5"/>
      <c r="E625" s="5"/>
      <c r="F625" s="9"/>
      <c r="G625" s="5"/>
      <c r="H625" s="5"/>
      <c r="I625" s="9"/>
      <c r="J625" s="5"/>
      <c r="O625" s="9"/>
      <c r="P625" s="5"/>
      <c r="AA625" s="5"/>
      <c r="AF625" s="6"/>
    </row>
    <row r="626">
      <c r="A626" s="5"/>
      <c r="B626" s="5"/>
      <c r="C626" s="9"/>
      <c r="D626" s="5"/>
      <c r="E626" s="5"/>
      <c r="F626" s="9"/>
      <c r="G626" s="5"/>
      <c r="H626" s="5"/>
      <c r="I626" s="9"/>
      <c r="J626" s="5"/>
      <c r="O626" s="9"/>
      <c r="P626" s="5"/>
      <c r="AA626" s="5"/>
      <c r="AF626" s="6"/>
    </row>
    <row r="627">
      <c r="A627" s="5"/>
      <c r="B627" s="5"/>
      <c r="C627" s="9"/>
      <c r="D627" s="5"/>
      <c r="E627" s="5"/>
      <c r="F627" s="9"/>
      <c r="G627" s="5"/>
      <c r="H627" s="5"/>
      <c r="I627" s="9"/>
      <c r="J627" s="5"/>
      <c r="O627" s="9"/>
      <c r="P627" s="5"/>
      <c r="AA627" s="5"/>
      <c r="AF627" s="6"/>
    </row>
    <row r="628">
      <c r="A628" s="5"/>
      <c r="B628" s="5"/>
      <c r="C628" s="9"/>
      <c r="D628" s="5"/>
      <c r="E628" s="5"/>
      <c r="F628" s="9"/>
      <c r="G628" s="5"/>
      <c r="H628" s="5"/>
      <c r="I628" s="9"/>
      <c r="J628" s="5"/>
      <c r="O628" s="9"/>
      <c r="P628" s="5"/>
      <c r="AA628" s="5"/>
      <c r="AF628" s="6"/>
    </row>
    <row r="629">
      <c r="A629" s="5"/>
      <c r="B629" s="5"/>
      <c r="C629" s="9"/>
      <c r="D629" s="5"/>
      <c r="E629" s="5"/>
      <c r="F629" s="9"/>
      <c r="G629" s="5"/>
      <c r="H629" s="5"/>
      <c r="I629" s="9"/>
      <c r="J629" s="5"/>
      <c r="O629" s="9"/>
      <c r="P629" s="5"/>
      <c r="AA629" s="5"/>
      <c r="AF629" s="6"/>
    </row>
    <row r="630">
      <c r="A630" s="5"/>
      <c r="B630" s="5"/>
      <c r="C630" s="9"/>
      <c r="D630" s="5"/>
      <c r="E630" s="5"/>
      <c r="F630" s="9"/>
      <c r="G630" s="5"/>
      <c r="H630" s="5"/>
      <c r="I630" s="9"/>
      <c r="J630" s="5"/>
      <c r="O630" s="9"/>
      <c r="P630" s="5"/>
      <c r="AA630" s="5"/>
      <c r="AF630" s="6"/>
    </row>
    <row r="631">
      <c r="A631" s="5"/>
      <c r="B631" s="5"/>
      <c r="C631" s="9"/>
      <c r="D631" s="5"/>
      <c r="E631" s="5"/>
      <c r="F631" s="9"/>
      <c r="G631" s="5"/>
      <c r="H631" s="5"/>
      <c r="I631" s="9"/>
      <c r="J631" s="5"/>
      <c r="O631" s="9"/>
      <c r="P631" s="5"/>
      <c r="AA631" s="5"/>
      <c r="AF631" s="6"/>
    </row>
    <row r="632">
      <c r="A632" s="5"/>
      <c r="B632" s="5"/>
      <c r="C632" s="9"/>
      <c r="D632" s="5"/>
      <c r="E632" s="5"/>
      <c r="F632" s="9"/>
      <c r="G632" s="5"/>
      <c r="H632" s="5"/>
      <c r="I632" s="9"/>
      <c r="J632" s="5"/>
      <c r="O632" s="9"/>
      <c r="P632" s="5"/>
      <c r="AA632" s="5"/>
      <c r="AF632" s="6"/>
    </row>
    <row r="633">
      <c r="A633" s="5"/>
      <c r="B633" s="5"/>
      <c r="C633" s="9"/>
      <c r="D633" s="5"/>
      <c r="E633" s="5"/>
      <c r="F633" s="9"/>
      <c r="G633" s="5"/>
      <c r="H633" s="5"/>
      <c r="I633" s="9"/>
      <c r="J633" s="5"/>
      <c r="O633" s="9"/>
      <c r="P633" s="5"/>
      <c r="AA633" s="5"/>
      <c r="AF633" s="6"/>
    </row>
    <row r="634">
      <c r="A634" s="5"/>
      <c r="B634" s="5"/>
      <c r="C634" s="9"/>
      <c r="D634" s="5"/>
      <c r="E634" s="5"/>
      <c r="F634" s="9"/>
      <c r="G634" s="5"/>
      <c r="H634" s="5"/>
      <c r="I634" s="9"/>
      <c r="J634" s="5"/>
      <c r="O634" s="9"/>
      <c r="P634" s="5"/>
      <c r="AA634" s="5"/>
      <c r="AF634" s="6"/>
    </row>
    <row r="635">
      <c r="A635" s="5"/>
      <c r="B635" s="5"/>
      <c r="C635" s="9"/>
      <c r="D635" s="5"/>
      <c r="E635" s="5"/>
      <c r="F635" s="9"/>
      <c r="G635" s="5"/>
      <c r="H635" s="5"/>
      <c r="I635" s="9"/>
      <c r="J635" s="5"/>
      <c r="O635" s="9"/>
      <c r="P635" s="5"/>
      <c r="AA635" s="5"/>
      <c r="AF635" s="6"/>
    </row>
    <row r="636">
      <c r="A636" s="5"/>
      <c r="B636" s="5"/>
      <c r="C636" s="9"/>
      <c r="D636" s="5"/>
      <c r="E636" s="5"/>
      <c r="F636" s="9"/>
      <c r="G636" s="5"/>
      <c r="H636" s="5"/>
      <c r="I636" s="9"/>
      <c r="J636" s="5"/>
      <c r="O636" s="9"/>
      <c r="P636" s="5"/>
      <c r="AA636" s="5"/>
      <c r="AF636" s="6"/>
    </row>
    <row r="637">
      <c r="A637" s="5"/>
      <c r="B637" s="5"/>
      <c r="C637" s="9"/>
      <c r="D637" s="5"/>
      <c r="E637" s="5"/>
      <c r="F637" s="9"/>
      <c r="G637" s="5"/>
      <c r="H637" s="5"/>
      <c r="I637" s="9"/>
      <c r="J637" s="5"/>
      <c r="O637" s="9"/>
      <c r="P637" s="5"/>
      <c r="AA637" s="5"/>
      <c r="AF637" s="6"/>
    </row>
    <row r="638">
      <c r="A638" s="5"/>
      <c r="B638" s="5"/>
      <c r="C638" s="9"/>
      <c r="D638" s="5"/>
      <c r="E638" s="5"/>
      <c r="F638" s="9"/>
      <c r="G638" s="5"/>
      <c r="H638" s="5"/>
      <c r="I638" s="9"/>
      <c r="J638" s="5"/>
      <c r="O638" s="9"/>
      <c r="P638" s="5"/>
      <c r="AA638" s="5"/>
      <c r="AF638" s="6"/>
    </row>
    <row r="639">
      <c r="A639" s="5"/>
      <c r="B639" s="5"/>
      <c r="C639" s="9"/>
      <c r="D639" s="5"/>
      <c r="E639" s="5"/>
      <c r="F639" s="9"/>
      <c r="G639" s="5"/>
      <c r="H639" s="5"/>
      <c r="I639" s="9"/>
      <c r="J639" s="5"/>
      <c r="O639" s="9"/>
      <c r="P639" s="5"/>
      <c r="AA639" s="5"/>
      <c r="AF639" s="6"/>
    </row>
    <row r="640">
      <c r="A640" s="5"/>
      <c r="B640" s="5"/>
      <c r="C640" s="9"/>
      <c r="D640" s="5"/>
      <c r="E640" s="5"/>
      <c r="F640" s="9"/>
      <c r="G640" s="5"/>
      <c r="H640" s="5"/>
      <c r="I640" s="9"/>
      <c r="J640" s="5"/>
      <c r="O640" s="9"/>
      <c r="P640" s="5"/>
      <c r="AA640" s="5"/>
      <c r="AF640" s="6"/>
    </row>
    <row r="641">
      <c r="A641" s="5"/>
      <c r="B641" s="5"/>
      <c r="C641" s="9"/>
      <c r="D641" s="5"/>
      <c r="E641" s="5"/>
      <c r="F641" s="9"/>
      <c r="G641" s="5"/>
      <c r="H641" s="5"/>
      <c r="I641" s="9"/>
      <c r="J641" s="5"/>
      <c r="O641" s="9"/>
      <c r="P641" s="5"/>
      <c r="AA641" s="5"/>
      <c r="AF641" s="6"/>
    </row>
    <row r="642">
      <c r="A642" s="5"/>
      <c r="B642" s="5"/>
      <c r="C642" s="9"/>
      <c r="D642" s="5"/>
      <c r="E642" s="5"/>
      <c r="F642" s="9"/>
      <c r="G642" s="5"/>
      <c r="H642" s="5"/>
      <c r="I642" s="9"/>
      <c r="J642" s="5"/>
      <c r="O642" s="9"/>
      <c r="P642" s="5"/>
      <c r="AA642" s="5"/>
      <c r="AF642" s="6"/>
    </row>
    <row r="643">
      <c r="A643" s="5"/>
      <c r="B643" s="5"/>
      <c r="C643" s="9"/>
      <c r="D643" s="5"/>
      <c r="E643" s="5"/>
      <c r="F643" s="9"/>
      <c r="G643" s="5"/>
      <c r="H643" s="5"/>
      <c r="I643" s="9"/>
      <c r="J643" s="5"/>
      <c r="O643" s="9"/>
      <c r="P643" s="5"/>
      <c r="AA643" s="5"/>
      <c r="AF643" s="6"/>
    </row>
    <row r="644">
      <c r="A644" s="5"/>
      <c r="B644" s="5"/>
      <c r="C644" s="9"/>
      <c r="D644" s="5"/>
      <c r="E644" s="5"/>
      <c r="F644" s="9"/>
      <c r="G644" s="5"/>
      <c r="H644" s="5"/>
      <c r="I644" s="9"/>
      <c r="J644" s="5"/>
      <c r="O644" s="9"/>
      <c r="P644" s="5"/>
      <c r="AA644" s="5"/>
      <c r="AF644" s="6"/>
    </row>
    <row r="645">
      <c r="A645" s="5"/>
      <c r="B645" s="5"/>
      <c r="C645" s="9"/>
      <c r="D645" s="5"/>
      <c r="E645" s="5"/>
      <c r="F645" s="9"/>
      <c r="G645" s="5"/>
      <c r="H645" s="5"/>
      <c r="I645" s="9"/>
      <c r="J645" s="5"/>
      <c r="O645" s="9"/>
      <c r="P645" s="5"/>
      <c r="AA645" s="5"/>
      <c r="AF645" s="6"/>
    </row>
    <row r="646">
      <c r="A646" s="5"/>
      <c r="B646" s="5"/>
      <c r="C646" s="9"/>
      <c r="D646" s="5"/>
      <c r="E646" s="5"/>
      <c r="F646" s="9"/>
      <c r="G646" s="5"/>
      <c r="H646" s="5"/>
      <c r="I646" s="9"/>
      <c r="J646" s="5"/>
      <c r="O646" s="9"/>
      <c r="P646" s="5"/>
      <c r="AA646" s="5"/>
      <c r="AF646" s="6"/>
    </row>
    <row r="647">
      <c r="A647" s="5"/>
      <c r="B647" s="5"/>
      <c r="C647" s="9"/>
      <c r="D647" s="5"/>
      <c r="E647" s="5"/>
      <c r="F647" s="9"/>
      <c r="G647" s="5"/>
      <c r="H647" s="5"/>
      <c r="I647" s="9"/>
      <c r="J647" s="5"/>
      <c r="O647" s="9"/>
      <c r="P647" s="5"/>
      <c r="AA647" s="5"/>
      <c r="AF647" s="6"/>
    </row>
    <row r="648">
      <c r="A648" s="5"/>
      <c r="B648" s="5"/>
      <c r="C648" s="9"/>
      <c r="D648" s="5"/>
      <c r="E648" s="5"/>
      <c r="F648" s="9"/>
      <c r="G648" s="5"/>
      <c r="H648" s="5"/>
      <c r="I648" s="9"/>
      <c r="J648" s="5"/>
      <c r="O648" s="9"/>
      <c r="P648" s="5"/>
      <c r="AA648" s="5"/>
      <c r="AF648" s="6"/>
    </row>
    <row r="649">
      <c r="A649" s="5"/>
      <c r="B649" s="5"/>
      <c r="C649" s="9"/>
      <c r="D649" s="5"/>
      <c r="E649" s="5"/>
      <c r="F649" s="9"/>
      <c r="G649" s="5"/>
      <c r="H649" s="5"/>
      <c r="I649" s="9"/>
      <c r="J649" s="5"/>
      <c r="O649" s="9"/>
      <c r="P649" s="5"/>
      <c r="AA649" s="5"/>
      <c r="AF649" s="6"/>
    </row>
    <row r="650">
      <c r="A650" s="5"/>
      <c r="B650" s="5"/>
      <c r="C650" s="9"/>
      <c r="D650" s="5"/>
      <c r="E650" s="5"/>
      <c r="F650" s="9"/>
      <c r="G650" s="5"/>
      <c r="H650" s="5"/>
      <c r="I650" s="9"/>
      <c r="J650" s="5"/>
      <c r="O650" s="9"/>
      <c r="P650" s="5"/>
      <c r="AA650" s="5"/>
      <c r="AF650" s="6"/>
    </row>
    <row r="651">
      <c r="A651" s="5"/>
      <c r="B651" s="5"/>
      <c r="C651" s="9"/>
      <c r="D651" s="5"/>
      <c r="E651" s="5"/>
      <c r="F651" s="9"/>
      <c r="G651" s="5"/>
      <c r="H651" s="5"/>
      <c r="I651" s="9"/>
      <c r="J651" s="5"/>
      <c r="O651" s="9"/>
      <c r="P651" s="5"/>
      <c r="AA651" s="5"/>
      <c r="AF651" s="6"/>
    </row>
    <row r="652">
      <c r="A652" s="5"/>
      <c r="B652" s="5"/>
      <c r="C652" s="9"/>
      <c r="D652" s="5"/>
      <c r="E652" s="5"/>
      <c r="F652" s="9"/>
      <c r="G652" s="5"/>
      <c r="H652" s="5"/>
      <c r="I652" s="9"/>
      <c r="J652" s="5"/>
      <c r="O652" s="9"/>
      <c r="P652" s="5"/>
      <c r="AA652" s="5"/>
      <c r="AF652" s="6"/>
    </row>
    <row r="653">
      <c r="A653" s="5"/>
      <c r="B653" s="5"/>
      <c r="C653" s="9"/>
      <c r="D653" s="5"/>
      <c r="E653" s="5"/>
      <c r="F653" s="9"/>
      <c r="G653" s="5"/>
      <c r="H653" s="5"/>
      <c r="I653" s="9"/>
      <c r="J653" s="5"/>
      <c r="O653" s="9"/>
      <c r="P653" s="5"/>
      <c r="AA653" s="5"/>
      <c r="AF653" s="6"/>
    </row>
    <row r="654">
      <c r="A654" s="5"/>
      <c r="B654" s="5"/>
      <c r="C654" s="9"/>
      <c r="D654" s="5"/>
      <c r="E654" s="5"/>
      <c r="F654" s="9"/>
      <c r="G654" s="5"/>
      <c r="H654" s="5"/>
      <c r="I654" s="9"/>
      <c r="J654" s="5"/>
      <c r="O654" s="9"/>
      <c r="P654" s="5"/>
      <c r="AA654" s="5"/>
      <c r="AF654" s="6"/>
    </row>
    <row r="655">
      <c r="A655" s="5"/>
      <c r="B655" s="5"/>
      <c r="C655" s="9"/>
      <c r="D655" s="5"/>
      <c r="E655" s="5"/>
      <c r="F655" s="9"/>
      <c r="G655" s="5"/>
      <c r="H655" s="5"/>
      <c r="I655" s="9"/>
      <c r="J655" s="5"/>
      <c r="O655" s="9"/>
      <c r="P655" s="5"/>
      <c r="AA655" s="5"/>
      <c r="AF655" s="6"/>
    </row>
    <row r="656">
      <c r="A656" s="5"/>
      <c r="B656" s="5"/>
      <c r="C656" s="9"/>
      <c r="D656" s="5"/>
      <c r="E656" s="5"/>
      <c r="F656" s="9"/>
      <c r="G656" s="5"/>
      <c r="H656" s="5"/>
      <c r="I656" s="9"/>
      <c r="J656" s="5"/>
      <c r="O656" s="9"/>
      <c r="P656" s="5"/>
      <c r="AA656" s="5"/>
      <c r="AF656" s="6"/>
    </row>
    <row r="657">
      <c r="A657" s="5"/>
      <c r="B657" s="5"/>
      <c r="C657" s="9"/>
      <c r="D657" s="5"/>
      <c r="E657" s="5"/>
      <c r="F657" s="9"/>
      <c r="G657" s="5"/>
      <c r="H657" s="5"/>
      <c r="I657" s="9"/>
      <c r="J657" s="5"/>
      <c r="O657" s="9"/>
      <c r="P657" s="5"/>
      <c r="AA657" s="5"/>
      <c r="AF657" s="6"/>
    </row>
    <row r="658">
      <c r="A658" s="5"/>
      <c r="B658" s="5"/>
      <c r="C658" s="9"/>
      <c r="D658" s="5"/>
      <c r="E658" s="5"/>
      <c r="F658" s="9"/>
      <c r="G658" s="5"/>
      <c r="H658" s="5"/>
      <c r="I658" s="9"/>
      <c r="J658" s="5"/>
      <c r="O658" s="9"/>
      <c r="P658" s="5"/>
      <c r="AA658" s="5"/>
      <c r="AF658" s="6"/>
    </row>
    <row r="659">
      <c r="A659" s="5"/>
      <c r="B659" s="5"/>
      <c r="C659" s="9"/>
      <c r="D659" s="5"/>
      <c r="E659" s="5"/>
      <c r="F659" s="9"/>
      <c r="G659" s="5"/>
      <c r="H659" s="5"/>
      <c r="I659" s="9"/>
      <c r="J659" s="5"/>
      <c r="O659" s="9"/>
      <c r="P659" s="5"/>
      <c r="AA659" s="5"/>
      <c r="AF659" s="6"/>
    </row>
    <row r="660">
      <c r="A660" s="5"/>
      <c r="B660" s="5"/>
      <c r="C660" s="9"/>
      <c r="D660" s="5"/>
      <c r="E660" s="5"/>
      <c r="F660" s="9"/>
      <c r="G660" s="5"/>
      <c r="H660" s="5"/>
      <c r="I660" s="9"/>
      <c r="J660" s="5"/>
      <c r="O660" s="9"/>
      <c r="P660" s="5"/>
      <c r="AA660" s="5"/>
      <c r="AF660" s="6"/>
    </row>
    <row r="661">
      <c r="A661" s="5"/>
      <c r="B661" s="5"/>
      <c r="C661" s="9"/>
      <c r="D661" s="5"/>
      <c r="E661" s="5"/>
      <c r="F661" s="9"/>
      <c r="G661" s="5"/>
      <c r="H661" s="5"/>
      <c r="I661" s="9"/>
      <c r="J661" s="5"/>
      <c r="O661" s="9"/>
      <c r="P661" s="5"/>
      <c r="AA661" s="5"/>
      <c r="AF661" s="6"/>
    </row>
    <row r="662">
      <c r="A662" s="5"/>
      <c r="B662" s="5"/>
      <c r="C662" s="9"/>
      <c r="D662" s="5"/>
      <c r="E662" s="5"/>
      <c r="F662" s="9"/>
      <c r="G662" s="5"/>
      <c r="H662" s="5"/>
      <c r="I662" s="9"/>
      <c r="J662" s="5"/>
      <c r="O662" s="9"/>
      <c r="P662" s="5"/>
      <c r="AA662" s="5"/>
      <c r="AF662" s="6"/>
    </row>
    <row r="663">
      <c r="A663" s="5"/>
      <c r="B663" s="5"/>
      <c r="C663" s="9"/>
      <c r="D663" s="5"/>
      <c r="E663" s="5"/>
      <c r="F663" s="9"/>
      <c r="G663" s="5"/>
      <c r="H663" s="5"/>
      <c r="I663" s="9"/>
      <c r="J663" s="5"/>
      <c r="O663" s="9"/>
      <c r="P663" s="5"/>
      <c r="AA663" s="5"/>
      <c r="AF663" s="6"/>
    </row>
    <row r="664">
      <c r="A664" s="5"/>
      <c r="B664" s="5"/>
      <c r="C664" s="9"/>
      <c r="D664" s="5"/>
      <c r="E664" s="5"/>
      <c r="F664" s="9"/>
      <c r="G664" s="5"/>
      <c r="H664" s="5"/>
      <c r="I664" s="9"/>
      <c r="J664" s="5"/>
      <c r="O664" s="9"/>
      <c r="P664" s="5"/>
      <c r="AA664" s="5"/>
      <c r="AF664" s="6"/>
    </row>
    <row r="665">
      <c r="A665" s="5"/>
      <c r="B665" s="5"/>
      <c r="C665" s="9"/>
      <c r="D665" s="5"/>
      <c r="E665" s="5"/>
      <c r="F665" s="9"/>
      <c r="G665" s="5"/>
      <c r="H665" s="5"/>
      <c r="I665" s="9"/>
      <c r="J665" s="5"/>
      <c r="O665" s="9"/>
      <c r="P665" s="5"/>
      <c r="AA665" s="5"/>
      <c r="AF665" s="6"/>
    </row>
    <row r="666">
      <c r="A666" s="5"/>
      <c r="B666" s="5"/>
      <c r="C666" s="9"/>
      <c r="D666" s="5"/>
      <c r="E666" s="5"/>
      <c r="F666" s="9"/>
      <c r="G666" s="5"/>
      <c r="H666" s="5"/>
      <c r="I666" s="9"/>
      <c r="J666" s="5"/>
      <c r="O666" s="9"/>
      <c r="P666" s="5"/>
      <c r="AA666" s="5"/>
      <c r="AF666" s="6"/>
    </row>
    <row r="667">
      <c r="A667" s="5"/>
      <c r="B667" s="5"/>
      <c r="C667" s="9"/>
      <c r="D667" s="5"/>
      <c r="E667" s="5"/>
      <c r="F667" s="9"/>
      <c r="G667" s="5"/>
      <c r="H667" s="5"/>
      <c r="I667" s="9"/>
      <c r="J667" s="5"/>
      <c r="O667" s="9"/>
      <c r="P667" s="5"/>
      <c r="AA667" s="5"/>
      <c r="AF667" s="6"/>
    </row>
    <row r="668">
      <c r="A668" s="5"/>
      <c r="B668" s="5"/>
      <c r="C668" s="9"/>
      <c r="D668" s="5"/>
      <c r="E668" s="5"/>
      <c r="F668" s="9"/>
      <c r="G668" s="5"/>
      <c r="H668" s="5"/>
      <c r="I668" s="9"/>
      <c r="J668" s="5"/>
      <c r="O668" s="9"/>
      <c r="P668" s="5"/>
      <c r="AA668" s="5"/>
      <c r="AF668" s="6"/>
    </row>
    <row r="669">
      <c r="A669" s="5"/>
      <c r="B669" s="5"/>
      <c r="C669" s="9"/>
      <c r="D669" s="5"/>
      <c r="E669" s="5"/>
      <c r="F669" s="9"/>
      <c r="G669" s="5"/>
      <c r="H669" s="5"/>
      <c r="I669" s="9"/>
      <c r="J669" s="5"/>
      <c r="O669" s="9"/>
      <c r="P669" s="5"/>
      <c r="AA669" s="5"/>
      <c r="AF669" s="6"/>
    </row>
    <row r="670">
      <c r="A670" s="5"/>
      <c r="B670" s="5"/>
      <c r="C670" s="9"/>
      <c r="D670" s="5"/>
      <c r="E670" s="5"/>
      <c r="F670" s="9"/>
      <c r="G670" s="5"/>
      <c r="H670" s="5"/>
      <c r="I670" s="9"/>
      <c r="J670" s="5"/>
      <c r="O670" s="9"/>
      <c r="P670" s="5"/>
      <c r="AA670" s="5"/>
      <c r="AF670" s="6"/>
    </row>
    <row r="671">
      <c r="A671" s="5"/>
      <c r="B671" s="5"/>
      <c r="C671" s="9"/>
      <c r="D671" s="5"/>
      <c r="E671" s="5"/>
      <c r="F671" s="9"/>
      <c r="G671" s="5"/>
      <c r="H671" s="5"/>
      <c r="I671" s="9"/>
      <c r="J671" s="5"/>
      <c r="O671" s="9"/>
      <c r="P671" s="5"/>
      <c r="AA671" s="5"/>
      <c r="AF671" s="6"/>
    </row>
    <row r="672">
      <c r="A672" s="5"/>
      <c r="B672" s="5"/>
      <c r="C672" s="9"/>
      <c r="D672" s="5"/>
      <c r="E672" s="5"/>
      <c r="F672" s="9"/>
      <c r="G672" s="5"/>
      <c r="H672" s="5"/>
      <c r="I672" s="9"/>
      <c r="J672" s="5"/>
      <c r="O672" s="9"/>
      <c r="P672" s="5"/>
      <c r="AA672" s="5"/>
      <c r="AF672" s="6"/>
    </row>
    <row r="673">
      <c r="A673" s="5"/>
      <c r="B673" s="5"/>
      <c r="C673" s="9"/>
      <c r="D673" s="5"/>
      <c r="E673" s="5"/>
      <c r="F673" s="9"/>
      <c r="G673" s="5"/>
      <c r="H673" s="5"/>
      <c r="I673" s="9"/>
      <c r="J673" s="5"/>
      <c r="O673" s="9"/>
      <c r="P673" s="5"/>
      <c r="AA673" s="5"/>
      <c r="AF673" s="6"/>
    </row>
    <row r="674">
      <c r="A674" s="5"/>
      <c r="B674" s="5"/>
      <c r="C674" s="9"/>
      <c r="D674" s="5"/>
      <c r="E674" s="5"/>
      <c r="F674" s="9"/>
      <c r="G674" s="5"/>
      <c r="H674" s="5"/>
      <c r="I674" s="9"/>
      <c r="J674" s="5"/>
      <c r="O674" s="9"/>
      <c r="P674" s="5"/>
      <c r="AA674" s="5"/>
      <c r="AF674" s="6"/>
    </row>
    <row r="675">
      <c r="A675" s="5"/>
      <c r="B675" s="5"/>
      <c r="C675" s="9"/>
      <c r="D675" s="5"/>
      <c r="E675" s="5"/>
      <c r="F675" s="9"/>
      <c r="G675" s="5"/>
      <c r="H675" s="5"/>
      <c r="I675" s="9"/>
      <c r="J675" s="5"/>
      <c r="O675" s="9"/>
      <c r="P675" s="5"/>
      <c r="AA675" s="5"/>
      <c r="AF675" s="6"/>
    </row>
    <row r="676">
      <c r="A676" s="5"/>
      <c r="B676" s="5"/>
      <c r="C676" s="9"/>
      <c r="D676" s="5"/>
      <c r="E676" s="5"/>
      <c r="F676" s="9"/>
      <c r="G676" s="5"/>
      <c r="H676" s="5"/>
      <c r="I676" s="9"/>
      <c r="J676" s="5"/>
      <c r="O676" s="9"/>
      <c r="P676" s="5"/>
      <c r="AA676" s="5"/>
      <c r="AF676" s="6"/>
    </row>
    <row r="677">
      <c r="A677" s="5"/>
      <c r="B677" s="5"/>
      <c r="C677" s="9"/>
      <c r="D677" s="5"/>
      <c r="E677" s="5"/>
      <c r="F677" s="9"/>
      <c r="G677" s="5"/>
      <c r="H677" s="5"/>
      <c r="I677" s="9"/>
      <c r="J677" s="5"/>
      <c r="O677" s="9"/>
      <c r="P677" s="5"/>
      <c r="AA677" s="5"/>
      <c r="AF677" s="6"/>
    </row>
    <row r="678">
      <c r="A678" s="5"/>
      <c r="B678" s="5"/>
      <c r="C678" s="9"/>
      <c r="D678" s="5"/>
      <c r="E678" s="5"/>
      <c r="F678" s="9"/>
      <c r="G678" s="5"/>
      <c r="H678" s="5"/>
      <c r="I678" s="9"/>
      <c r="J678" s="5"/>
      <c r="O678" s="9"/>
      <c r="P678" s="5"/>
      <c r="AA678" s="5"/>
      <c r="AF678" s="6"/>
    </row>
    <row r="679">
      <c r="A679" s="5"/>
      <c r="B679" s="5"/>
      <c r="C679" s="9"/>
      <c r="D679" s="5"/>
      <c r="E679" s="5"/>
      <c r="F679" s="9"/>
      <c r="G679" s="5"/>
      <c r="H679" s="5"/>
      <c r="I679" s="9"/>
      <c r="J679" s="5"/>
      <c r="O679" s="9"/>
      <c r="P679" s="5"/>
      <c r="AA679" s="5"/>
      <c r="AF679" s="6"/>
    </row>
    <row r="680">
      <c r="A680" s="5"/>
      <c r="B680" s="5"/>
      <c r="C680" s="9"/>
      <c r="D680" s="5"/>
      <c r="E680" s="5"/>
      <c r="F680" s="9"/>
      <c r="G680" s="5"/>
      <c r="H680" s="5"/>
      <c r="I680" s="9"/>
      <c r="J680" s="5"/>
      <c r="O680" s="9"/>
      <c r="P680" s="5"/>
      <c r="AA680" s="5"/>
      <c r="AF680" s="6"/>
    </row>
    <row r="681">
      <c r="A681" s="5"/>
      <c r="B681" s="5"/>
      <c r="C681" s="9"/>
      <c r="D681" s="5"/>
      <c r="E681" s="5"/>
      <c r="F681" s="9"/>
      <c r="G681" s="5"/>
      <c r="H681" s="5"/>
      <c r="I681" s="9"/>
      <c r="J681" s="5"/>
      <c r="O681" s="9"/>
      <c r="P681" s="5"/>
      <c r="AA681" s="5"/>
      <c r="AF681" s="6"/>
    </row>
    <row r="682">
      <c r="A682" s="5"/>
      <c r="B682" s="5"/>
      <c r="C682" s="9"/>
      <c r="D682" s="5"/>
      <c r="E682" s="5"/>
      <c r="F682" s="9"/>
      <c r="G682" s="5"/>
      <c r="H682" s="5"/>
      <c r="I682" s="9"/>
      <c r="J682" s="5"/>
      <c r="O682" s="9"/>
      <c r="P682" s="5"/>
      <c r="AA682" s="5"/>
      <c r="AF682" s="6"/>
    </row>
    <row r="683">
      <c r="A683" s="5"/>
      <c r="B683" s="5"/>
      <c r="C683" s="9"/>
      <c r="D683" s="5"/>
      <c r="E683" s="5"/>
      <c r="F683" s="9"/>
      <c r="G683" s="5"/>
      <c r="H683" s="5"/>
      <c r="I683" s="9"/>
      <c r="J683" s="5"/>
      <c r="O683" s="9"/>
      <c r="P683" s="5"/>
      <c r="AA683" s="5"/>
      <c r="AF683" s="6"/>
    </row>
    <row r="684">
      <c r="A684" s="5"/>
      <c r="B684" s="5"/>
      <c r="C684" s="9"/>
      <c r="D684" s="5"/>
      <c r="E684" s="5"/>
      <c r="F684" s="9"/>
      <c r="G684" s="5"/>
      <c r="H684" s="5"/>
      <c r="I684" s="9"/>
      <c r="J684" s="5"/>
      <c r="O684" s="9"/>
      <c r="P684" s="5"/>
      <c r="AA684" s="5"/>
      <c r="AF684" s="6"/>
    </row>
    <row r="685">
      <c r="A685" s="5"/>
      <c r="B685" s="5"/>
      <c r="C685" s="9"/>
      <c r="D685" s="5"/>
      <c r="E685" s="5"/>
      <c r="F685" s="9"/>
      <c r="G685" s="5"/>
      <c r="H685" s="5"/>
      <c r="I685" s="9"/>
      <c r="J685" s="5"/>
      <c r="O685" s="9"/>
      <c r="P685" s="5"/>
      <c r="AA685" s="5"/>
      <c r="AF685" s="6"/>
    </row>
    <row r="686">
      <c r="A686" s="5"/>
      <c r="B686" s="5"/>
      <c r="C686" s="9"/>
      <c r="D686" s="5"/>
      <c r="E686" s="5"/>
      <c r="F686" s="9"/>
      <c r="G686" s="5"/>
      <c r="H686" s="5"/>
      <c r="I686" s="9"/>
      <c r="J686" s="5"/>
      <c r="O686" s="9"/>
      <c r="P686" s="5"/>
      <c r="AA686" s="5"/>
      <c r="AF686" s="6"/>
    </row>
    <row r="687">
      <c r="A687" s="5"/>
      <c r="B687" s="5"/>
      <c r="C687" s="9"/>
      <c r="D687" s="5"/>
      <c r="E687" s="5"/>
      <c r="F687" s="9"/>
      <c r="G687" s="5"/>
      <c r="H687" s="5"/>
      <c r="I687" s="9"/>
      <c r="J687" s="5"/>
      <c r="O687" s="9"/>
      <c r="P687" s="5"/>
      <c r="AA687" s="5"/>
      <c r="AF687" s="6"/>
    </row>
    <row r="688">
      <c r="A688" s="5"/>
      <c r="B688" s="5"/>
      <c r="C688" s="9"/>
      <c r="D688" s="5"/>
      <c r="E688" s="5"/>
      <c r="F688" s="9"/>
      <c r="G688" s="5"/>
      <c r="H688" s="5"/>
      <c r="I688" s="9"/>
      <c r="J688" s="5"/>
      <c r="O688" s="9"/>
      <c r="P688" s="5"/>
      <c r="AA688" s="5"/>
      <c r="AF688" s="6"/>
    </row>
    <row r="689">
      <c r="A689" s="5"/>
      <c r="B689" s="5"/>
      <c r="C689" s="9"/>
      <c r="D689" s="5"/>
      <c r="E689" s="5"/>
      <c r="F689" s="9"/>
      <c r="G689" s="5"/>
      <c r="H689" s="5"/>
      <c r="I689" s="9"/>
      <c r="J689" s="5"/>
      <c r="O689" s="9"/>
      <c r="P689" s="5"/>
      <c r="AA689" s="5"/>
      <c r="AF689" s="6"/>
    </row>
    <row r="690">
      <c r="A690" s="5"/>
      <c r="B690" s="5"/>
      <c r="C690" s="9"/>
      <c r="D690" s="5"/>
      <c r="E690" s="5"/>
      <c r="F690" s="9"/>
      <c r="G690" s="5"/>
      <c r="H690" s="5"/>
      <c r="I690" s="9"/>
      <c r="J690" s="5"/>
      <c r="O690" s="9"/>
      <c r="P690" s="5"/>
      <c r="AA690" s="5"/>
      <c r="AF690" s="6"/>
    </row>
    <row r="691">
      <c r="A691" s="5"/>
      <c r="B691" s="5"/>
      <c r="C691" s="9"/>
      <c r="D691" s="5"/>
      <c r="E691" s="5"/>
      <c r="F691" s="9"/>
      <c r="G691" s="5"/>
      <c r="H691" s="5"/>
      <c r="I691" s="9"/>
      <c r="J691" s="5"/>
      <c r="O691" s="9"/>
      <c r="P691" s="5"/>
      <c r="AA691" s="5"/>
      <c r="AF691" s="6"/>
    </row>
    <row r="692">
      <c r="A692" s="5"/>
      <c r="B692" s="5"/>
      <c r="C692" s="9"/>
      <c r="D692" s="5"/>
      <c r="E692" s="5"/>
      <c r="F692" s="9"/>
      <c r="G692" s="5"/>
      <c r="H692" s="5"/>
      <c r="I692" s="9"/>
      <c r="J692" s="5"/>
      <c r="O692" s="9"/>
      <c r="P692" s="5"/>
      <c r="AA692" s="5"/>
      <c r="AF692" s="6"/>
    </row>
    <row r="693">
      <c r="A693" s="5"/>
      <c r="B693" s="5"/>
      <c r="C693" s="9"/>
      <c r="D693" s="5"/>
      <c r="E693" s="5"/>
      <c r="F693" s="9"/>
      <c r="G693" s="5"/>
      <c r="H693" s="5"/>
      <c r="I693" s="9"/>
      <c r="J693" s="5"/>
      <c r="O693" s="9"/>
      <c r="P693" s="5"/>
      <c r="AA693" s="5"/>
      <c r="AF693" s="6"/>
    </row>
    <row r="694">
      <c r="A694" s="5"/>
      <c r="B694" s="5"/>
      <c r="C694" s="9"/>
      <c r="D694" s="5"/>
      <c r="E694" s="5"/>
      <c r="F694" s="9"/>
      <c r="G694" s="5"/>
      <c r="H694" s="5"/>
      <c r="I694" s="9"/>
      <c r="J694" s="5"/>
      <c r="O694" s="9"/>
      <c r="P694" s="5"/>
      <c r="AA694" s="5"/>
      <c r="AF694" s="6"/>
    </row>
    <row r="695">
      <c r="A695" s="5"/>
      <c r="B695" s="5"/>
      <c r="C695" s="9"/>
      <c r="D695" s="5"/>
      <c r="E695" s="5"/>
      <c r="F695" s="9"/>
      <c r="G695" s="5"/>
      <c r="H695" s="5"/>
      <c r="I695" s="9"/>
      <c r="J695" s="5"/>
      <c r="O695" s="9"/>
      <c r="P695" s="5"/>
      <c r="AA695" s="5"/>
      <c r="AF695" s="6"/>
    </row>
    <row r="696">
      <c r="A696" s="5"/>
      <c r="B696" s="5"/>
      <c r="C696" s="9"/>
      <c r="D696" s="5"/>
      <c r="E696" s="5"/>
      <c r="F696" s="9"/>
      <c r="G696" s="5"/>
      <c r="H696" s="5"/>
      <c r="I696" s="9"/>
      <c r="J696" s="5"/>
      <c r="O696" s="9"/>
      <c r="P696" s="5"/>
      <c r="AA696" s="5"/>
      <c r="AF696" s="6"/>
    </row>
    <row r="697">
      <c r="A697" s="5"/>
      <c r="B697" s="5"/>
      <c r="C697" s="9"/>
      <c r="D697" s="5"/>
      <c r="E697" s="5"/>
      <c r="F697" s="9"/>
      <c r="G697" s="5"/>
      <c r="H697" s="5"/>
      <c r="I697" s="9"/>
      <c r="J697" s="5"/>
      <c r="O697" s="9"/>
      <c r="P697" s="5"/>
      <c r="AA697" s="5"/>
      <c r="AF697" s="6"/>
    </row>
    <row r="698">
      <c r="A698" s="5"/>
      <c r="B698" s="5"/>
      <c r="C698" s="9"/>
      <c r="D698" s="5"/>
      <c r="E698" s="5"/>
      <c r="F698" s="9"/>
      <c r="G698" s="5"/>
      <c r="H698" s="5"/>
      <c r="I698" s="9"/>
      <c r="J698" s="5"/>
      <c r="O698" s="9"/>
      <c r="P698" s="5"/>
      <c r="AA698" s="5"/>
      <c r="AF698" s="6"/>
    </row>
    <row r="699">
      <c r="A699" s="5"/>
      <c r="B699" s="5"/>
      <c r="C699" s="9"/>
      <c r="D699" s="5"/>
      <c r="E699" s="5"/>
      <c r="F699" s="9"/>
      <c r="G699" s="5"/>
      <c r="H699" s="5"/>
      <c r="I699" s="9"/>
      <c r="J699" s="5"/>
      <c r="O699" s="9"/>
      <c r="P699" s="5"/>
      <c r="AA699" s="5"/>
      <c r="AF699" s="6"/>
    </row>
    <row r="700">
      <c r="A700" s="5"/>
      <c r="B700" s="5"/>
      <c r="C700" s="9"/>
      <c r="D700" s="5"/>
      <c r="E700" s="5"/>
      <c r="F700" s="9"/>
      <c r="G700" s="5"/>
      <c r="H700" s="5"/>
      <c r="I700" s="9"/>
      <c r="J700" s="5"/>
      <c r="O700" s="9"/>
      <c r="P700" s="5"/>
      <c r="AA700" s="5"/>
      <c r="AF700" s="6"/>
    </row>
    <row r="701">
      <c r="A701" s="5"/>
      <c r="B701" s="5"/>
      <c r="C701" s="9"/>
      <c r="D701" s="5"/>
      <c r="E701" s="5"/>
      <c r="F701" s="9"/>
      <c r="G701" s="5"/>
      <c r="H701" s="5"/>
      <c r="I701" s="9"/>
      <c r="J701" s="5"/>
      <c r="O701" s="9"/>
      <c r="P701" s="5"/>
      <c r="AA701" s="5"/>
      <c r="AF701" s="6"/>
    </row>
    <row r="702">
      <c r="A702" s="5"/>
      <c r="B702" s="5"/>
      <c r="C702" s="9"/>
      <c r="D702" s="5"/>
      <c r="E702" s="5"/>
      <c r="F702" s="9"/>
      <c r="G702" s="5"/>
      <c r="H702" s="5"/>
      <c r="I702" s="9"/>
      <c r="J702" s="5"/>
      <c r="O702" s="9"/>
      <c r="P702" s="5"/>
      <c r="AA702" s="5"/>
      <c r="AF702" s="6"/>
    </row>
    <row r="703">
      <c r="A703" s="5"/>
      <c r="B703" s="5"/>
      <c r="C703" s="9"/>
      <c r="D703" s="5"/>
      <c r="E703" s="5"/>
      <c r="F703" s="9"/>
      <c r="G703" s="5"/>
      <c r="H703" s="5"/>
      <c r="I703" s="9"/>
      <c r="J703" s="5"/>
      <c r="O703" s="9"/>
      <c r="P703" s="5"/>
      <c r="AA703" s="5"/>
      <c r="AF703" s="6"/>
    </row>
    <row r="704">
      <c r="A704" s="5"/>
      <c r="B704" s="5"/>
      <c r="C704" s="9"/>
      <c r="D704" s="5"/>
      <c r="E704" s="5"/>
      <c r="F704" s="9"/>
      <c r="G704" s="5"/>
      <c r="H704" s="5"/>
      <c r="I704" s="9"/>
      <c r="J704" s="5"/>
      <c r="O704" s="9"/>
      <c r="P704" s="5"/>
      <c r="AA704" s="5"/>
      <c r="AF704" s="6"/>
    </row>
    <row r="705">
      <c r="A705" s="5"/>
      <c r="B705" s="5"/>
      <c r="C705" s="9"/>
      <c r="D705" s="5"/>
      <c r="E705" s="5"/>
      <c r="F705" s="9"/>
      <c r="G705" s="5"/>
      <c r="H705" s="5"/>
      <c r="I705" s="9"/>
      <c r="J705" s="5"/>
      <c r="O705" s="9"/>
      <c r="P705" s="5"/>
      <c r="AA705" s="5"/>
      <c r="AF705" s="6"/>
    </row>
    <row r="706">
      <c r="A706" s="5"/>
      <c r="B706" s="5"/>
      <c r="C706" s="9"/>
      <c r="D706" s="5"/>
      <c r="E706" s="5"/>
      <c r="F706" s="9"/>
      <c r="G706" s="5"/>
      <c r="H706" s="5"/>
      <c r="I706" s="9"/>
      <c r="J706" s="5"/>
      <c r="O706" s="9"/>
      <c r="P706" s="5"/>
      <c r="AA706" s="5"/>
      <c r="AF706" s="6"/>
    </row>
    <row r="707">
      <c r="A707" s="5"/>
      <c r="B707" s="5"/>
      <c r="C707" s="9"/>
      <c r="D707" s="5"/>
      <c r="E707" s="5"/>
      <c r="F707" s="9"/>
      <c r="G707" s="5"/>
      <c r="H707" s="5"/>
      <c r="I707" s="9"/>
      <c r="J707" s="5"/>
      <c r="O707" s="9"/>
      <c r="P707" s="5"/>
      <c r="AA707" s="5"/>
      <c r="AF707" s="6"/>
    </row>
    <row r="708">
      <c r="A708" s="5"/>
      <c r="B708" s="5"/>
      <c r="C708" s="9"/>
      <c r="D708" s="5"/>
      <c r="E708" s="5"/>
      <c r="F708" s="9"/>
      <c r="G708" s="5"/>
      <c r="H708" s="5"/>
      <c r="I708" s="9"/>
      <c r="J708" s="5"/>
      <c r="O708" s="9"/>
      <c r="P708" s="5"/>
      <c r="AA708" s="5"/>
      <c r="AF708" s="6"/>
    </row>
    <row r="709">
      <c r="A709" s="5"/>
      <c r="B709" s="5"/>
      <c r="C709" s="9"/>
      <c r="D709" s="5"/>
      <c r="E709" s="5"/>
      <c r="F709" s="9"/>
      <c r="G709" s="5"/>
      <c r="H709" s="5"/>
      <c r="I709" s="9"/>
      <c r="J709" s="5"/>
      <c r="O709" s="9"/>
      <c r="P709" s="5"/>
      <c r="AA709" s="5"/>
      <c r="AF709" s="6"/>
    </row>
    <row r="710">
      <c r="A710" s="5"/>
      <c r="B710" s="5"/>
      <c r="C710" s="9"/>
      <c r="D710" s="5"/>
      <c r="E710" s="5"/>
      <c r="F710" s="9"/>
      <c r="G710" s="5"/>
      <c r="H710" s="5"/>
      <c r="I710" s="9"/>
      <c r="J710" s="5"/>
      <c r="O710" s="9"/>
      <c r="P710" s="5"/>
      <c r="AA710" s="5"/>
      <c r="AF710" s="6"/>
    </row>
    <row r="711">
      <c r="A711" s="5"/>
      <c r="B711" s="5"/>
      <c r="C711" s="9"/>
      <c r="D711" s="5"/>
      <c r="E711" s="5"/>
      <c r="F711" s="9"/>
      <c r="G711" s="5"/>
      <c r="H711" s="5"/>
      <c r="I711" s="9"/>
      <c r="J711" s="5"/>
      <c r="O711" s="9"/>
      <c r="P711" s="5"/>
      <c r="AA711" s="5"/>
      <c r="AF711" s="6"/>
    </row>
    <row r="712">
      <c r="A712" s="5"/>
      <c r="B712" s="5"/>
      <c r="C712" s="9"/>
      <c r="D712" s="5"/>
      <c r="E712" s="5"/>
      <c r="F712" s="9"/>
      <c r="G712" s="5"/>
      <c r="H712" s="5"/>
      <c r="I712" s="9"/>
      <c r="J712" s="5"/>
      <c r="O712" s="9"/>
      <c r="P712" s="5"/>
      <c r="AA712" s="5"/>
      <c r="AF712" s="6"/>
    </row>
    <row r="713">
      <c r="A713" s="5"/>
      <c r="B713" s="5"/>
      <c r="C713" s="9"/>
      <c r="D713" s="5"/>
      <c r="E713" s="5"/>
      <c r="F713" s="9"/>
      <c r="G713" s="5"/>
      <c r="H713" s="5"/>
      <c r="I713" s="9"/>
      <c r="J713" s="5"/>
      <c r="O713" s="9"/>
      <c r="P713" s="5"/>
      <c r="AA713" s="5"/>
      <c r="AF713" s="6"/>
    </row>
    <row r="714">
      <c r="A714" s="5"/>
      <c r="B714" s="5"/>
      <c r="C714" s="9"/>
      <c r="D714" s="5"/>
      <c r="E714" s="5"/>
      <c r="F714" s="9"/>
      <c r="G714" s="5"/>
      <c r="H714" s="5"/>
      <c r="I714" s="9"/>
      <c r="J714" s="5"/>
      <c r="O714" s="9"/>
      <c r="P714" s="5"/>
      <c r="AA714" s="5"/>
      <c r="AF714" s="6"/>
    </row>
    <row r="715">
      <c r="A715" s="5"/>
      <c r="B715" s="5"/>
      <c r="C715" s="9"/>
      <c r="D715" s="5"/>
      <c r="E715" s="5"/>
      <c r="F715" s="9"/>
      <c r="G715" s="5"/>
      <c r="H715" s="5"/>
      <c r="I715" s="9"/>
      <c r="J715" s="5"/>
      <c r="O715" s="9"/>
      <c r="P715" s="5"/>
      <c r="AA715" s="5"/>
      <c r="AF715" s="6"/>
    </row>
    <row r="716">
      <c r="A716" s="5"/>
      <c r="B716" s="5"/>
      <c r="C716" s="9"/>
      <c r="D716" s="5"/>
      <c r="E716" s="5"/>
      <c r="F716" s="9"/>
      <c r="G716" s="5"/>
      <c r="H716" s="5"/>
      <c r="I716" s="9"/>
      <c r="J716" s="5"/>
      <c r="O716" s="9"/>
      <c r="P716" s="5"/>
      <c r="AA716" s="5"/>
      <c r="AF716" s="6"/>
    </row>
    <row r="717">
      <c r="A717" s="5"/>
      <c r="B717" s="5"/>
      <c r="C717" s="9"/>
      <c r="D717" s="5"/>
      <c r="E717" s="5"/>
      <c r="F717" s="9"/>
      <c r="G717" s="5"/>
      <c r="H717" s="5"/>
      <c r="I717" s="9"/>
      <c r="J717" s="5"/>
      <c r="O717" s="9"/>
      <c r="P717" s="5"/>
      <c r="AA717" s="5"/>
      <c r="AF717" s="6"/>
    </row>
    <row r="718">
      <c r="A718" s="5"/>
      <c r="B718" s="5"/>
      <c r="C718" s="9"/>
      <c r="D718" s="5"/>
      <c r="E718" s="5"/>
      <c r="F718" s="9"/>
      <c r="G718" s="5"/>
      <c r="H718" s="5"/>
      <c r="I718" s="9"/>
      <c r="J718" s="5"/>
      <c r="O718" s="9"/>
      <c r="P718" s="5"/>
      <c r="AA718" s="5"/>
      <c r="AF718" s="6"/>
    </row>
    <row r="719">
      <c r="A719" s="5"/>
      <c r="B719" s="5"/>
      <c r="C719" s="9"/>
      <c r="D719" s="5"/>
      <c r="E719" s="5"/>
      <c r="F719" s="9"/>
      <c r="G719" s="5"/>
      <c r="H719" s="5"/>
      <c r="I719" s="9"/>
      <c r="J719" s="5"/>
      <c r="O719" s="9"/>
      <c r="P719" s="5"/>
      <c r="AA719" s="5"/>
      <c r="AF719" s="6"/>
    </row>
    <row r="720">
      <c r="A720" s="5"/>
      <c r="B720" s="5"/>
      <c r="C720" s="9"/>
      <c r="D720" s="5"/>
      <c r="E720" s="5"/>
      <c r="F720" s="9"/>
      <c r="G720" s="5"/>
      <c r="H720" s="5"/>
      <c r="I720" s="9"/>
      <c r="J720" s="5"/>
      <c r="O720" s="9"/>
      <c r="P720" s="5"/>
      <c r="AA720" s="5"/>
      <c r="AF720" s="6"/>
    </row>
    <row r="721">
      <c r="A721" s="5"/>
      <c r="B721" s="5"/>
      <c r="C721" s="9"/>
      <c r="D721" s="5"/>
      <c r="E721" s="5"/>
      <c r="F721" s="9"/>
      <c r="G721" s="5"/>
      <c r="H721" s="5"/>
      <c r="I721" s="9"/>
      <c r="J721" s="5"/>
      <c r="O721" s="9"/>
      <c r="P721" s="5"/>
      <c r="AA721" s="5"/>
      <c r="AF721" s="6"/>
    </row>
    <row r="722">
      <c r="A722" s="5"/>
      <c r="B722" s="5"/>
      <c r="C722" s="9"/>
      <c r="D722" s="5"/>
      <c r="E722" s="5"/>
      <c r="F722" s="9"/>
      <c r="G722" s="5"/>
      <c r="H722" s="5"/>
      <c r="I722" s="9"/>
      <c r="J722" s="5"/>
      <c r="O722" s="9"/>
      <c r="P722" s="5"/>
      <c r="AA722" s="5"/>
      <c r="AF722" s="6"/>
    </row>
    <row r="723">
      <c r="A723" s="5"/>
      <c r="B723" s="5"/>
      <c r="C723" s="9"/>
      <c r="D723" s="5"/>
      <c r="E723" s="5"/>
      <c r="F723" s="9"/>
      <c r="G723" s="5"/>
      <c r="H723" s="5"/>
      <c r="I723" s="9"/>
      <c r="J723" s="5"/>
      <c r="O723" s="9"/>
      <c r="P723" s="5"/>
      <c r="AA723" s="5"/>
      <c r="AF723" s="6"/>
    </row>
    <row r="724">
      <c r="A724" s="5"/>
      <c r="B724" s="5"/>
      <c r="C724" s="9"/>
      <c r="D724" s="5"/>
      <c r="E724" s="5"/>
      <c r="F724" s="9"/>
      <c r="G724" s="5"/>
      <c r="H724" s="5"/>
      <c r="I724" s="9"/>
      <c r="J724" s="5"/>
      <c r="O724" s="9"/>
      <c r="P724" s="5"/>
      <c r="AA724" s="5"/>
      <c r="AF724" s="6"/>
    </row>
    <row r="725">
      <c r="A725" s="5"/>
      <c r="B725" s="5"/>
      <c r="C725" s="9"/>
      <c r="D725" s="5"/>
      <c r="E725" s="5"/>
      <c r="F725" s="9"/>
      <c r="G725" s="5"/>
      <c r="H725" s="5"/>
      <c r="I725" s="9"/>
      <c r="J725" s="5"/>
      <c r="O725" s="9"/>
      <c r="P725" s="5"/>
      <c r="AA725" s="5"/>
      <c r="AF725" s="6"/>
    </row>
    <row r="726">
      <c r="A726" s="5"/>
      <c r="B726" s="5"/>
      <c r="C726" s="9"/>
      <c r="D726" s="5"/>
      <c r="E726" s="5"/>
      <c r="F726" s="9"/>
      <c r="G726" s="5"/>
      <c r="H726" s="5"/>
      <c r="I726" s="9"/>
      <c r="J726" s="5"/>
      <c r="O726" s="9"/>
      <c r="P726" s="5"/>
      <c r="AA726" s="5"/>
      <c r="AF726" s="6"/>
    </row>
    <row r="727">
      <c r="A727" s="5"/>
      <c r="B727" s="5"/>
      <c r="C727" s="9"/>
      <c r="D727" s="5"/>
      <c r="E727" s="5"/>
      <c r="F727" s="9"/>
      <c r="G727" s="5"/>
      <c r="H727" s="5"/>
      <c r="I727" s="9"/>
      <c r="J727" s="5"/>
      <c r="O727" s="9"/>
      <c r="P727" s="5"/>
      <c r="AA727" s="5"/>
      <c r="AF727" s="6"/>
    </row>
    <row r="728">
      <c r="A728" s="5"/>
      <c r="B728" s="5"/>
      <c r="C728" s="9"/>
      <c r="D728" s="5"/>
      <c r="E728" s="5"/>
      <c r="F728" s="9"/>
      <c r="G728" s="5"/>
      <c r="H728" s="5"/>
      <c r="I728" s="9"/>
      <c r="J728" s="5"/>
      <c r="O728" s="9"/>
      <c r="P728" s="5"/>
      <c r="AA728" s="5"/>
      <c r="AF728" s="6"/>
    </row>
    <row r="729">
      <c r="A729" s="5"/>
      <c r="B729" s="5"/>
      <c r="C729" s="9"/>
      <c r="D729" s="5"/>
      <c r="E729" s="5"/>
      <c r="F729" s="9"/>
      <c r="G729" s="5"/>
      <c r="H729" s="5"/>
      <c r="I729" s="9"/>
      <c r="J729" s="5"/>
      <c r="O729" s="9"/>
      <c r="P729" s="5"/>
      <c r="AA729" s="5"/>
      <c r="AF729" s="6"/>
    </row>
    <row r="730">
      <c r="A730" s="5"/>
      <c r="B730" s="5"/>
      <c r="C730" s="9"/>
      <c r="D730" s="5"/>
      <c r="E730" s="5"/>
      <c r="F730" s="9"/>
      <c r="G730" s="5"/>
      <c r="H730" s="5"/>
      <c r="I730" s="9"/>
      <c r="J730" s="5"/>
      <c r="O730" s="9"/>
      <c r="P730" s="5"/>
      <c r="AA730" s="5"/>
      <c r="AF730" s="6"/>
    </row>
    <row r="731">
      <c r="A731" s="5"/>
      <c r="B731" s="5"/>
      <c r="C731" s="9"/>
      <c r="D731" s="5"/>
      <c r="E731" s="5"/>
      <c r="F731" s="9"/>
      <c r="G731" s="5"/>
      <c r="H731" s="5"/>
      <c r="I731" s="9"/>
      <c r="J731" s="5"/>
      <c r="O731" s="9"/>
      <c r="P731" s="5"/>
      <c r="AA731" s="5"/>
      <c r="AF731" s="6"/>
    </row>
    <row r="732">
      <c r="A732" s="5"/>
      <c r="B732" s="5"/>
      <c r="C732" s="9"/>
      <c r="D732" s="5"/>
      <c r="E732" s="5"/>
      <c r="F732" s="9"/>
      <c r="G732" s="5"/>
      <c r="H732" s="5"/>
      <c r="I732" s="9"/>
      <c r="J732" s="5"/>
      <c r="O732" s="9"/>
      <c r="P732" s="5"/>
      <c r="AA732" s="5"/>
      <c r="AF732" s="6"/>
    </row>
    <row r="733">
      <c r="A733" s="5"/>
      <c r="B733" s="5"/>
      <c r="C733" s="9"/>
      <c r="D733" s="5"/>
      <c r="E733" s="5"/>
      <c r="F733" s="9"/>
      <c r="G733" s="5"/>
      <c r="H733" s="5"/>
      <c r="I733" s="9"/>
      <c r="J733" s="5"/>
      <c r="O733" s="9"/>
      <c r="P733" s="5"/>
      <c r="AA733" s="5"/>
      <c r="AF733" s="6"/>
    </row>
    <row r="734">
      <c r="A734" s="5"/>
      <c r="B734" s="5"/>
      <c r="C734" s="9"/>
      <c r="D734" s="5"/>
      <c r="E734" s="5"/>
      <c r="F734" s="9"/>
      <c r="G734" s="5"/>
      <c r="H734" s="5"/>
      <c r="I734" s="9"/>
      <c r="J734" s="5"/>
      <c r="O734" s="9"/>
      <c r="P734" s="5"/>
      <c r="AA734" s="5"/>
      <c r="AF734" s="6"/>
    </row>
    <row r="735">
      <c r="A735" s="5"/>
      <c r="B735" s="5"/>
      <c r="C735" s="9"/>
      <c r="D735" s="5"/>
      <c r="E735" s="5"/>
      <c r="F735" s="9"/>
      <c r="G735" s="5"/>
      <c r="H735" s="5"/>
      <c r="I735" s="9"/>
      <c r="J735" s="5"/>
      <c r="O735" s="9"/>
      <c r="P735" s="5"/>
      <c r="AA735" s="5"/>
      <c r="AF735" s="6"/>
    </row>
    <row r="736">
      <c r="A736" s="5"/>
      <c r="B736" s="5"/>
      <c r="C736" s="9"/>
      <c r="D736" s="5"/>
      <c r="E736" s="5"/>
      <c r="F736" s="9"/>
      <c r="G736" s="5"/>
      <c r="H736" s="5"/>
      <c r="I736" s="9"/>
      <c r="J736" s="5"/>
      <c r="O736" s="9"/>
      <c r="P736" s="5"/>
      <c r="AA736" s="5"/>
      <c r="AF736" s="6"/>
    </row>
    <row r="737">
      <c r="A737" s="5"/>
      <c r="B737" s="5"/>
      <c r="C737" s="9"/>
      <c r="D737" s="5"/>
      <c r="E737" s="5"/>
      <c r="F737" s="9"/>
      <c r="G737" s="5"/>
      <c r="H737" s="5"/>
      <c r="I737" s="9"/>
      <c r="J737" s="5"/>
      <c r="O737" s="9"/>
      <c r="P737" s="5"/>
      <c r="AA737" s="5"/>
      <c r="AF737" s="6"/>
    </row>
    <row r="738">
      <c r="A738" s="5"/>
      <c r="B738" s="5"/>
      <c r="C738" s="9"/>
      <c r="D738" s="5"/>
      <c r="E738" s="5"/>
      <c r="F738" s="9"/>
      <c r="G738" s="5"/>
      <c r="H738" s="5"/>
      <c r="I738" s="9"/>
      <c r="J738" s="5"/>
      <c r="O738" s="9"/>
      <c r="P738" s="5"/>
      <c r="AA738" s="5"/>
      <c r="AF738" s="6"/>
    </row>
    <row r="739">
      <c r="A739" s="5"/>
      <c r="B739" s="5"/>
      <c r="C739" s="9"/>
      <c r="D739" s="5"/>
      <c r="E739" s="5"/>
      <c r="F739" s="9"/>
      <c r="G739" s="5"/>
      <c r="H739" s="5"/>
      <c r="I739" s="9"/>
      <c r="J739" s="5"/>
      <c r="O739" s="9"/>
      <c r="P739" s="5"/>
      <c r="AA739" s="5"/>
      <c r="AF739" s="6"/>
    </row>
    <row r="740">
      <c r="A740" s="5"/>
      <c r="B740" s="5"/>
      <c r="C740" s="9"/>
      <c r="D740" s="5"/>
      <c r="E740" s="5"/>
      <c r="F740" s="9"/>
      <c r="G740" s="5"/>
      <c r="H740" s="5"/>
      <c r="I740" s="9"/>
      <c r="J740" s="5"/>
      <c r="O740" s="9"/>
      <c r="P740" s="5"/>
      <c r="AA740" s="5"/>
      <c r="AF740" s="6"/>
    </row>
    <row r="741">
      <c r="A741" s="5"/>
      <c r="B741" s="5"/>
      <c r="C741" s="9"/>
      <c r="D741" s="5"/>
      <c r="E741" s="5"/>
      <c r="F741" s="9"/>
      <c r="G741" s="5"/>
      <c r="H741" s="5"/>
      <c r="I741" s="9"/>
      <c r="J741" s="5"/>
      <c r="O741" s="9"/>
      <c r="P741" s="5"/>
      <c r="AA741" s="5"/>
      <c r="AF741" s="6"/>
    </row>
    <row r="742">
      <c r="A742" s="5"/>
      <c r="B742" s="5"/>
      <c r="C742" s="9"/>
      <c r="D742" s="5"/>
      <c r="E742" s="5"/>
      <c r="F742" s="9"/>
      <c r="G742" s="5"/>
      <c r="H742" s="5"/>
      <c r="I742" s="9"/>
      <c r="J742" s="5"/>
      <c r="O742" s="9"/>
      <c r="P742" s="5"/>
      <c r="AA742" s="5"/>
      <c r="AF742" s="6"/>
    </row>
    <row r="743">
      <c r="A743" s="5"/>
      <c r="B743" s="5"/>
      <c r="C743" s="9"/>
      <c r="D743" s="5"/>
      <c r="E743" s="5"/>
      <c r="F743" s="9"/>
      <c r="G743" s="5"/>
      <c r="H743" s="5"/>
      <c r="I743" s="9"/>
      <c r="J743" s="5"/>
      <c r="O743" s="9"/>
      <c r="P743" s="5"/>
      <c r="AA743" s="5"/>
      <c r="AF743" s="6"/>
    </row>
    <row r="744">
      <c r="A744" s="5"/>
      <c r="B744" s="5"/>
      <c r="C744" s="9"/>
      <c r="D744" s="5"/>
      <c r="E744" s="5"/>
      <c r="F744" s="9"/>
      <c r="G744" s="5"/>
      <c r="H744" s="5"/>
      <c r="I744" s="9"/>
      <c r="J744" s="5"/>
      <c r="O744" s="9"/>
      <c r="P744" s="5"/>
      <c r="AA744" s="5"/>
      <c r="AF744" s="6"/>
    </row>
    <row r="745">
      <c r="A745" s="5"/>
      <c r="B745" s="5"/>
      <c r="C745" s="9"/>
      <c r="D745" s="5"/>
      <c r="E745" s="5"/>
      <c r="F745" s="9"/>
      <c r="G745" s="5"/>
      <c r="H745" s="5"/>
      <c r="I745" s="9"/>
      <c r="J745" s="5"/>
      <c r="O745" s="9"/>
      <c r="P745" s="5"/>
      <c r="AA745" s="5"/>
      <c r="AF745" s="6"/>
    </row>
    <row r="746">
      <c r="A746" s="5"/>
      <c r="B746" s="5"/>
      <c r="C746" s="9"/>
      <c r="D746" s="5"/>
      <c r="E746" s="5"/>
      <c r="F746" s="9"/>
      <c r="G746" s="5"/>
      <c r="H746" s="5"/>
      <c r="I746" s="9"/>
      <c r="J746" s="5"/>
      <c r="O746" s="9"/>
      <c r="P746" s="5"/>
      <c r="AA746" s="5"/>
      <c r="AF746" s="6"/>
    </row>
    <row r="747">
      <c r="A747" s="5"/>
      <c r="B747" s="5"/>
      <c r="C747" s="9"/>
      <c r="D747" s="5"/>
      <c r="E747" s="5"/>
      <c r="F747" s="9"/>
      <c r="G747" s="5"/>
      <c r="H747" s="5"/>
      <c r="I747" s="9"/>
      <c r="J747" s="5"/>
      <c r="O747" s="9"/>
      <c r="P747" s="5"/>
      <c r="AA747" s="5"/>
      <c r="AF747" s="6"/>
    </row>
    <row r="748">
      <c r="A748" s="5"/>
      <c r="B748" s="5"/>
      <c r="C748" s="9"/>
      <c r="D748" s="5"/>
      <c r="E748" s="5"/>
      <c r="F748" s="9"/>
      <c r="G748" s="5"/>
      <c r="H748" s="5"/>
      <c r="I748" s="9"/>
      <c r="J748" s="5"/>
      <c r="O748" s="9"/>
      <c r="P748" s="5"/>
      <c r="AA748" s="5"/>
      <c r="AF748" s="6"/>
    </row>
    <row r="749">
      <c r="A749" s="5"/>
      <c r="B749" s="5"/>
      <c r="C749" s="9"/>
      <c r="D749" s="5"/>
      <c r="E749" s="5"/>
      <c r="F749" s="9"/>
      <c r="G749" s="5"/>
      <c r="H749" s="5"/>
      <c r="I749" s="9"/>
      <c r="J749" s="5"/>
      <c r="O749" s="9"/>
      <c r="P749" s="5"/>
      <c r="AA749" s="5"/>
      <c r="AF749" s="6"/>
    </row>
    <row r="750">
      <c r="A750" s="5"/>
      <c r="B750" s="5"/>
      <c r="C750" s="9"/>
      <c r="D750" s="5"/>
      <c r="E750" s="5"/>
      <c r="F750" s="9"/>
      <c r="G750" s="5"/>
      <c r="H750" s="5"/>
      <c r="I750" s="9"/>
      <c r="J750" s="5"/>
      <c r="O750" s="9"/>
      <c r="P750" s="5"/>
      <c r="AA750" s="5"/>
      <c r="AF750" s="6"/>
    </row>
    <row r="751">
      <c r="A751" s="5"/>
      <c r="B751" s="5"/>
      <c r="C751" s="9"/>
      <c r="D751" s="5"/>
      <c r="E751" s="5"/>
      <c r="F751" s="9"/>
      <c r="G751" s="5"/>
      <c r="H751" s="5"/>
      <c r="I751" s="9"/>
      <c r="J751" s="5"/>
      <c r="O751" s="9"/>
      <c r="P751" s="5"/>
      <c r="AA751" s="5"/>
      <c r="AF751" s="6"/>
    </row>
    <row r="752">
      <c r="A752" s="5"/>
      <c r="B752" s="5"/>
      <c r="C752" s="9"/>
      <c r="D752" s="5"/>
      <c r="E752" s="5"/>
      <c r="F752" s="9"/>
      <c r="G752" s="5"/>
      <c r="H752" s="5"/>
      <c r="I752" s="9"/>
      <c r="J752" s="5"/>
      <c r="O752" s="9"/>
      <c r="P752" s="5"/>
      <c r="AA752" s="5"/>
      <c r="AF752" s="6"/>
    </row>
    <row r="753">
      <c r="A753" s="5"/>
      <c r="B753" s="5"/>
      <c r="C753" s="9"/>
      <c r="D753" s="5"/>
      <c r="E753" s="5"/>
      <c r="F753" s="9"/>
      <c r="G753" s="5"/>
      <c r="H753" s="5"/>
      <c r="I753" s="9"/>
      <c r="J753" s="5"/>
      <c r="O753" s="9"/>
      <c r="P753" s="5"/>
      <c r="AA753" s="5"/>
      <c r="AF753" s="6"/>
    </row>
    <row r="754">
      <c r="A754" s="5"/>
      <c r="B754" s="5"/>
      <c r="C754" s="9"/>
      <c r="D754" s="5"/>
      <c r="E754" s="5"/>
      <c r="F754" s="9"/>
      <c r="G754" s="5"/>
      <c r="H754" s="5"/>
      <c r="I754" s="9"/>
      <c r="J754" s="5"/>
      <c r="O754" s="9"/>
      <c r="P754" s="5"/>
      <c r="AA754" s="5"/>
      <c r="AF754" s="6"/>
    </row>
    <row r="755">
      <c r="A755" s="5"/>
      <c r="B755" s="5"/>
      <c r="C755" s="9"/>
      <c r="D755" s="5"/>
      <c r="E755" s="5"/>
      <c r="F755" s="9"/>
      <c r="G755" s="5"/>
      <c r="H755" s="5"/>
      <c r="I755" s="9"/>
      <c r="J755" s="5"/>
      <c r="O755" s="9"/>
      <c r="P755" s="5"/>
      <c r="AA755" s="5"/>
      <c r="AF755" s="6"/>
    </row>
    <row r="756">
      <c r="A756" s="5"/>
      <c r="B756" s="5"/>
      <c r="C756" s="9"/>
      <c r="D756" s="5"/>
      <c r="E756" s="5"/>
      <c r="F756" s="9"/>
      <c r="G756" s="5"/>
      <c r="H756" s="5"/>
      <c r="I756" s="9"/>
      <c r="J756" s="5"/>
      <c r="O756" s="9"/>
      <c r="P756" s="5"/>
      <c r="AA756" s="5"/>
      <c r="AF756" s="6"/>
    </row>
    <row r="757">
      <c r="A757" s="5"/>
      <c r="B757" s="5"/>
      <c r="C757" s="9"/>
      <c r="D757" s="5"/>
      <c r="E757" s="5"/>
      <c r="F757" s="9"/>
      <c r="G757" s="5"/>
      <c r="H757" s="5"/>
      <c r="I757" s="9"/>
      <c r="J757" s="5"/>
      <c r="O757" s="9"/>
      <c r="P757" s="5"/>
      <c r="AA757" s="5"/>
      <c r="AF757" s="6"/>
    </row>
    <row r="758">
      <c r="A758" s="5"/>
      <c r="B758" s="5"/>
      <c r="C758" s="9"/>
      <c r="D758" s="5"/>
      <c r="E758" s="5"/>
      <c r="F758" s="9"/>
      <c r="G758" s="5"/>
      <c r="H758" s="5"/>
      <c r="I758" s="9"/>
      <c r="J758" s="5"/>
      <c r="O758" s="9"/>
      <c r="P758" s="5"/>
      <c r="AA758" s="5"/>
      <c r="AF758" s="6"/>
    </row>
    <row r="759">
      <c r="A759" s="5"/>
      <c r="B759" s="5"/>
      <c r="C759" s="9"/>
      <c r="D759" s="5"/>
      <c r="E759" s="5"/>
      <c r="F759" s="9"/>
      <c r="G759" s="5"/>
      <c r="H759" s="5"/>
      <c r="I759" s="9"/>
      <c r="J759" s="5"/>
      <c r="O759" s="9"/>
      <c r="P759" s="5"/>
      <c r="AA759" s="5"/>
      <c r="AF759" s="6"/>
    </row>
    <row r="760">
      <c r="A760" s="5"/>
      <c r="B760" s="5"/>
      <c r="C760" s="9"/>
      <c r="D760" s="5"/>
      <c r="E760" s="5"/>
      <c r="F760" s="9"/>
      <c r="G760" s="5"/>
      <c r="H760" s="5"/>
      <c r="I760" s="9"/>
      <c r="J760" s="5"/>
      <c r="O760" s="9"/>
      <c r="P760" s="5"/>
      <c r="AA760" s="5"/>
      <c r="AF760" s="6"/>
    </row>
    <row r="761">
      <c r="A761" s="5"/>
      <c r="B761" s="5"/>
      <c r="C761" s="9"/>
      <c r="D761" s="5"/>
      <c r="E761" s="5"/>
      <c r="F761" s="9"/>
      <c r="G761" s="5"/>
      <c r="H761" s="5"/>
      <c r="I761" s="9"/>
      <c r="J761" s="5"/>
      <c r="O761" s="9"/>
      <c r="P761" s="5"/>
      <c r="AA761" s="5"/>
      <c r="AF761" s="6"/>
    </row>
    <row r="762">
      <c r="A762" s="5"/>
      <c r="B762" s="5"/>
      <c r="C762" s="9"/>
      <c r="D762" s="5"/>
      <c r="E762" s="5"/>
      <c r="F762" s="9"/>
      <c r="G762" s="5"/>
      <c r="H762" s="5"/>
      <c r="I762" s="9"/>
      <c r="J762" s="5"/>
      <c r="O762" s="9"/>
      <c r="P762" s="5"/>
      <c r="AA762" s="5"/>
      <c r="AF762" s="6"/>
    </row>
    <row r="763">
      <c r="A763" s="5"/>
      <c r="B763" s="5"/>
      <c r="C763" s="9"/>
      <c r="D763" s="5"/>
      <c r="E763" s="5"/>
      <c r="F763" s="9"/>
      <c r="G763" s="5"/>
      <c r="H763" s="5"/>
      <c r="I763" s="9"/>
      <c r="J763" s="5"/>
      <c r="O763" s="9"/>
      <c r="P763" s="5"/>
      <c r="AA763" s="5"/>
      <c r="AF763" s="6"/>
    </row>
    <row r="764">
      <c r="A764" s="5"/>
      <c r="B764" s="5"/>
      <c r="C764" s="9"/>
      <c r="D764" s="5"/>
      <c r="E764" s="5"/>
      <c r="F764" s="9"/>
      <c r="G764" s="5"/>
      <c r="H764" s="5"/>
      <c r="I764" s="9"/>
      <c r="J764" s="5"/>
      <c r="O764" s="9"/>
      <c r="P764" s="5"/>
      <c r="AA764" s="5"/>
      <c r="AF764" s="6"/>
    </row>
    <row r="765">
      <c r="A765" s="5"/>
      <c r="B765" s="5"/>
      <c r="C765" s="9"/>
      <c r="D765" s="5"/>
      <c r="E765" s="5"/>
      <c r="F765" s="9"/>
      <c r="G765" s="5"/>
      <c r="H765" s="5"/>
      <c r="I765" s="9"/>
      <c r="J765" s="5"/>
      <c r="O765" s="9"/>
      <c r="P765" s="5"/>
      <c r="AA765" s="5"/>
      <c r="AF765" s="6"/>
    </row>
    <row r="766">
      <c r="A766" s="5"/>
      <c r="B766" s="5"/>
      <c r="C766" s="9"/>
      <c r="D766" s="5"/>
      <c r="E766" s="5"/>
      <c r="F766" s="9"/>
      <c r="G766" s="5"/>
      <c r="H766" s="5"/>
      <c r="I766" s="9"/>
      <c r="J766" s="5"/>
      <c r="O766" s="9"/>
      <c r="P766" s="5"/>
      <c r="AA766" s="5"/>
      <c r="AF766" s="6"/>
    </row>
    <row r="767">
      <c r="A767" s="5"/>
      <c r="B767" s="5"/>
      <c r="C767" s="9"/>
      <c r="D767" s="5"/>
      <c r="E767" s="5"/>
      <c r="F767" s="9"/>
      <c r="G767" s="5"/>
      <c r="H767" s="5"/>
      <c r="I767" s="9"/>
      <c r="J767" s="5"/>
      <c r="O767" s="9"/>
      <c r="P767" s="5"/>
      <c r="AA767" s="5"/>
      <c r="AF767" s="6"/>
    </row>
    <row r="768">
      <c r="A768" s="5"/>
      <c r="B768" s="5"/>
      <c r="C768" s="9"/>
      <c r="D768" s="5"/>
      <c r="E768" s="5"/>
      <c r="F768" s="9"/>
      <c r="G768" s="5"/>
      <c r="H768" s="5"/>
      <c r="I768" s="9"/>
      <c r="J768" s="5"/>
      <c r="O768" s="9"/>
      <c r="P768" s="5"/>
      <c r="AA768" s="5"/>
      <c r="AF768" s="6"/>
    </row>
    <row r="769">
      <c r="A769" s="5"/>
      <c r="B769" s="5"/>
      <c r="C769" s="9"/>
      <c r="D769" s="5"/>
      <c r="E769" s="5"/>
      <c r="F769" s="9"/>
      <c r="G769" s="5"/>
      <c r="H769" s="5"/>
      <c r="I769" s="9"/>
      <c r="J769" s="5"/>
      <c r="O769" s="9"/>
      <c r="P769" s="5"/>
      <c r="AA769" s="5"/>
      <c r="AF769" s="6"/>
    </row>
    <row r="770">
      <c r="A770" s="5"/>
      <c r="B770" s="5"/>
      <c r="C770" s="9"/>
      <c r="D770" s="5"/>
      <c r="E770" s="5"/>
      <c r="F770" s="9"/>
      <c r="G770" s="5"/>
      <c r="H770" s="5"/>
      <c r="I770" s="9"/>
      <c r="J770" s="5"/>
      <c r="O770" s="9"/>
      <c r="P770" s="5"/>
      <c r="AA770" s="5"/>
      <c r="AF770" s="6"/>
    </row>
    <row r="771">
      <c r="A771" s="5"/>
      <c r="B771" s="5"/>
      <c r="C771" s="9"/>
      <c r="D771" s="5"/>
      <c r="E771" s="5"/>
      <c r="F771" s="9"/>
      <c r="G771" s="5"/>
      <c r="H771" s="5"/>
      <c r="I771" s="9"/>
      <c r="J771" s="5"/>
      <c r="O771" s="9"/>
      <c r="P771" s="5"/>
      <c r="AA771" s="5"/>
      <c r="AF771" s="6"/>
    </row>
    <row r="772">
      <c r="A772" s="5"/>
      <c r="B772" s="5"/>
      <c r="C772" s="9"/>
      <c r="D772" s="5"/>
      <c r="E772" s="5"/>
      <c r="F772" s="9"/>
      <c r="G772" s="5"/>
      <c r="H772" s="5"/>
      <c r="I772" s="9"/>
      <c r="J772" s="5"/>
      <c r="O772" s="9"/>
      <c r="P772" s="5"/>
      <c r="AA772" s="5"/>
      <c r="AF772" s="6"/>
    </row>
    <row r="773">
      <c r="A773" s="5"/>
      <c r="B773" s="5"/>
      <c r="C773" s="9"/>
      <c r="D773" s="5"/>
      <c r="E773" s="5"/>
      <c r="F773" s="9"/>
      <c r="G773" s="5"/>
      <c r="H773" s="5"/>
      <c r="I773" s="9"/>
      <c r="J773" s="5"/>
      <c r="O773" s="9"/>
      <c r="P773" s="5"/>
      <c r="AA773" s="5"/>
      <c r="AF773" s="6"/>
    </row>
    <row r="774">
      <c r="A774" s="5"/>
      <c r="B774" s="5"/>
      <c r="C774" s="9"/>
      <c r="D774" s="5"/>
      <c r="E774" s="5"/>
      <c r="F774" s="9"/>
      <c r="G774" s="5"/>
      <c r="H774" s="5"/>
      <c r="I774" s="9"/>
      <c r="J774" s="5"/>
      <c r="O774" s="9"/>
      <c r="P774" s="5"/>
      <c r="AA774" s="5"/>
      <c r="AF774" s="6"/>
    </row>
    <row r="775">
      <c r="A775" s="5"/>
      <c r="B775" s="5"/>
      <c r="C775" s="9"/>
      <c r="D775" s="5"/>
      <c r="E775" s="5"/>
      <c r="F775" s="9"/>
      <c r="G775" s="5"/>
      <c r="H775" s="5"/>
      <c r="I775" s="9"/>
      <c r="J775" s="5"/>
      <c r="O775" s="9"/>
      <c r="P775" s="5"/>
      <c r="AA775" s="5"/>
      <c r="AF775" s="6"/>
    </row>
    <row r="776">
      <c r="A776" s="5"/>
      <c r="B776" s="5"/>
      <c r="C776" s="9"/>
      <c r="D776" s="5"/>
      <c r="E776" s="5"/>
      <c r="F776" s="9"/>
      <c r="G776" s="5"/>
      <c r="H776" s="5"/>
      <c r="I776" s="9"/>
      <c r="J776" s="5"/>
      <c r="O776" s="9"/>
      <c r="P776" s="5"/>
      <c r="AA776" s="5"/>
      <c r="AF776" s="6"/>
    </row>
    <row r="777">
      <c r="A777" s="5"/>
      <c r="B777" s="5"/>
      <c r="C777" s="9"/>
      <c r="D777" s="5"/>
      <c r="E777" s="5"/>
      <c r="F777" s="9"/>
      <c r="G777" s="5"/>
      <c r="H777" s="5"/>
      <c r="I777" s="9"/>
      <c r="J777" s="5"/>
      <c r="O777" s="9"/>
      <c r="P777" s="5"/>
      <c r="AA777" s="5"/>
      <c r="AF777" s="6"/>
    </row>
    <row r="778">
      <c r="A778" s="5"/>
      <c r="B778" s="5"/>
      <c r="C778" s="9"/>
      <c r="D778" s="5"/>
      <c r="E778" s="5"/>
      <c r="F778" s="9"/>
      <c r="G778" s="5"/>
      <c r="H778" s="5"/>
      <c r="I778" s="9"/>
      <c r="J778" s="5"/>
      <c r="O778" s="9"/>
      <c r="P778" s="5"/>
      <c r="AA778" s="5"/>
      <c r="AF778" s="6"/>
    </row>
    <row r="779">
      <c r="A779" s="5"/>
      <c r="B779" s="5"/>
      <c r="C779" s="9"/>
      <c r="D779" s="5"/>
      <c r="E779" s="5"/>
      <c r="F779" s="9"/>
      <c r="G779" s="5"/>
      <c r="H779" s="5"/>
      <c r="I779" s="9"/>
      <c r="J779" s="5"/>
      <c r="O779" s="9"/>
      <c r="P779" s="5"/>
      <c r="AA779" s="5"/>
      <c r="AF779" s="6"/>
    </row>
    <row r="780">
      <c r="A780" s="5"/>
      <c r="B780" s="5"/>
      <c r="C780" s="9"/>
      <c r="D780" s="5"/>
      <c r="E780" s="5"/>
      <c r="F780" s="9"/>
      <c r="G780" s="5"/>
      <c r="H780" s="5"/>
      <c r="I780" s="9"/>
      <c r="J780" s="5"/>
      <c r="O780" s="9"/>
      <c r="P780" s="5"/>
      <c r="AA780" s="5"/>
      <c r="AF780" s="6"/>
    </row>
    <row r="781">
      <c r="A781" s="5"/>
      <c r="B781" s="5"/>
      <c r="C781" s="9"/>
      <c r="D781" s="5"/>
      <c r="E781" s="5"/>
      <c r="F781" s="9"/>
      <c r="G781" s="5"/>
      <c r="H781" s="5"/>
      <c r="I781" s="9"/>
      <c r="J781" s="5"/>
      <c r="O781" s="9"/>
      <c r="P781" s="5"/>
      <c r="AA781" s="5"/>
      <c r="AF781" s="6"/>
    </row>
    <row r="782">
      <c r="A782" s="5"/>
      <c r="B782" s="5"/>
      <c r="C782" s="9"/>
      <c r="D782" s="5"/>
      <c r="E782" s="5"/>
      <c r="F782" s="9"/>
      <c r="G782" s="5"/>
      <c r="H782" s="5"/>
      <c r="I782" s="9"/>
      <c r="J782" s="5"/>
      <c r="O782" s="9"/>
      <c r="P782" s="5"/>
      <c r="AA782" s="5"/>
      <c r="AF782" s="6"/>
    </row>
    <row r="783">
      <c r="A783" s="5"/>
      <c r="B783" s="5"/>
      <c r="C783" s="9"/>
      <c r="D783" s="5"/>
      <c r="E783" s="5"/>
      <c r="F783" s="9"/>
      <c r="G783" s="5"/>
      <c r="H783" s="5"/>
      <c r="I783" s="9"/>
      <c r="J783" s="5"/>
      <c r="O783" s="9"/>
      <c r="P783" s="5"/>
      <c r="AA783" s="5"/>
      <c r="AF783" s="6"/>
    </row>
    <row r="784">
      <c r="A784" s="5"/>
      <c r="B784" s="5"/>
      <c r="C784" s="9"/>
      <c r="D784" s="5"/>
      <c r="E784" s="5"/>
      <c r="F784" s="9"/>
      <c r="G784" s="5"/>
      <c r="H784" s="5"/>
      <c r="I784" s="9"/>
      <c r="J784" s="5"/>
      <c r="O784" s="9"/>
      <c r="P784" s="5"/>
      <c r="AA784" s="5"/>
      <c r="AF784" s="6"/>
    </row>
    <row r="785">
      <c r="A785" s="5"/>
      <c r="B785" s="5"/>
      <c r="C785" s="9"/>
      <c r="D785" s="5"/>
      <c r="E785" s="5"/>
      <c r="F785" s="9"/>
      <c r="G785" s="5"/>
      <c r="H785" s="5"/>
      <c r="I785" s="9"/>
      <c r="J785" s="5"/>
      <c r="O785" s="9"/>
      <c r="P785" s="5"/>
      <c r="AA785" s="5"/>
      <c r="AF785" s="6"/>
    </row>
    <row r="786">
      <c r="A786" s="5"/>
      <c r="B786" s="5"/>
      <c r="C786" s="9"/>
      <c r="D786" s="5"/>
      <c r="E786" s="5"/>
      <c r="F786" s="9"/>
      <c r="G786" s="5"/>
      <c r="H786" s="5"/>
      <c r="I786" s="9"/>
      <c r="J786" s="5"/>
      <c r="O786" s="9"/>
      <c r="P786" s="5"/>
      <c r="AA786" s="5"/>
      <c r="AF786" s="6"/>
    </row>
    <row r="787">
      <c r="A787" s="5"/>
      <c r="B787" s="5"/>
      <c r="C787" s="9"/>
      <c r="D787" s="5"/>
      <c r="E787" s="5"/>
      <c r="F787" s="9"/>
      <c r="G787" s="5"/>
      <c r="H787" s="5"/>
      <c r="I787" s="9"/>
      <c r="J787" s="5"/>
      <c r="O787" s="9"/>
      <c r="P787" s="5"/>
      <c r="AA787" s="5"/>
      <c r="AF787" s="6"/>
    </row>
    <row r="788">
      <c r="A788" s="5"/>
      <c r="B788" s="5"/>
      <c r="C788" s="9"/>
      <c r="D788" s="5"/>
      <c r="E788" s="5"/>
      <c r="F788" s="9"/>
      <c r="G788" s="5"/>
      <c r="H788" s="5"/>
      <c r="I788" s="9"/>
      <c r="J788" s="5"/>
      <c r="O788" s="9"/>
      <c r="P788" s="5"/>
      <c r="AA788" s="5"/>
      <c r="AF788" s="6"/>
    </row>
    <row r="789">
      <c r="A789" s="5"/>
      <c r="B789" s="5"/>
      <c r="C789" s="9"/>
      <c r="D789" s="5"/>
      <c r="E789" s="5"/>
      <c r="F789" s="9"/>
      <c r="G789" s="5"/>
      <c r="H789" s="5"/>
      <c r="I789" s="9"/>
      <c r="J789" s="5"/>
      <c r="O789" s="9"/>
      <c r="P789" s="5"/>
      <c r="AA789" s="5"/>
      <c r="AF789" s="6"/>
    </row>
    <row r="790">
      <c r="A790" s="5"/>
      <c r="B790" s="5"/>
      <c r="C790" s="9"/>
      <c r="D790" s="5"/>
      <c r="E790" s="5"/>
      <c r="F790" s="9"/>
      <c r="G790" s="5"/>
      <c r="H790" s="5"/>
      <c r="I790" s="9"/>
      <c r="J790" s="5"/>
      <c r="O790" s="9"/>
      <c r="P790" s="5"/>
      <c r="AA790" s="5"/>
      <c r="AF790" s="6"/>
    </row>
    <row r="791">
      <c r="A791" s="5"/>
      <c r="B791" s="5"/>
      <c r="C791" s="9"/>
      <c r="D791" s="5"/>
      <c r="E791" s="5"/>
      <c r="F791" s="9"/>
      <c r="G791" s="5"/>
      <c r="H791" s="5"/>
      <c r="I791" s="9"/>
      <c r="J791" s="5"/>
      <c r="O791" s="9"/>
      <c r="P791" s="5"/>
      <c r="AA791" s="5"/>
      <c r="AF791" s="6"/>
    </row>
    <row r="792">
      <c r="A792" s="5"/>
      <c r="B792" s="5"/>
      <c r="C792" s="9"/>
      <c r="D792" s="5"/>
      <c r="E792" s="5"/>
      <c r="F792" s="9"/>
      <c r="G792" s="5"/>
      <c r="H792" s="5"/>
      <c r="I792" s="9"/>
      <c r="J792" s="5"/>
      <c r="O792" s="9"/>
      <c r="P792" s="5"/>
      <c r="AA792" s="5"/>
      <c r="AF792" s="6"/>
    </row>
    <row r="793">
      <c r="A793" s="5"/>
      <c r="B793" s="5"/>
      <c r="C793" s="9"/>
      <c r="D793" s="5"/>
      <c r="E793" s="5"/>
      <c r="F793" s="9"/>
      <c r="G793" s="5"/>
      <c r="H793" s="5"/>
      <c r="I793" s="9"/>
      <c r="J793" s="5"/>
      <c r="O793" s="9"/>
      <c r="P793" s="5"/>
      <c r="AA793" s="5"/>
      <c r="AF793" s="6"/>
    </row>
    <row r="794">
      <c r="A794" s="5"/>
      <c r="B794" s="5"/>
      <c r="C794" s="9"/>
      <c r="D794" s="5"/>
      <c r="E794" s="5"/>
      <c r="F794" s="9"/>
      <c r="G794" s="5"/>
      <c r="H794" s="5"/>
      <c r="I794" s="9"/>
      <c r="J794" s="5"/>
      <c r="O794" s="9"/>
      <c r="P794" s="5"/>
      <c r="AA794" s="5"/>
      <c r="AF794" s="6"/>
    </row>
    <row r="795">
      <c r="A795" s="5"/>
      <c r="B795" s="5"/>
      <c r="C795" s="9"/>
      <c r="D795" s="5"/>
      <c r="E795" s="5"/>
      <c r="F795" s="9"/>
      <c r="G795" s="5"/>
      <c r="H795" s="5"/>
      <c r="I795" s="9"/>
      <c r="J795" s="5"/>
      <c r="O795" s="9"/>
      <c r="P795" s="5"/>
      <c r="AA795" s="5"/>
      <c r="AF795" s="6"/>
    </row>
    <row r="796">
      <c r="A796" s="5"/>
      <c r="B796" s="5"/>
      <c r="C796" s="9"/>
      <c r="D796" s="5"/>
      <c r="E796" s="5"/>
      <c r="F796" s="9"/>
      <c r="G796" s="5"/>
      <c r="H796" s="5"/>
      <c r="I796" s="9"/>
      <c r="J796" s="5"/>
      <c r="O796" s="9"/>
      <c r="P796" s="5"/>
      <c r="AA796" s="5"/>
      <c r="AF796" s="6"/>
    </row>
    <row r="797">
      <c r="A797" s="5"/>
      <c r="B797" s="5"/>
      <c r="C797" s="9"/>
      <c r="D797" s="5"/>
      <c r="E797" s="5"/>
      <c r="F797" s="9"/>
      <c r="G797" s="5"/>
      <c r="H797" s="5"/>
      <c r="I797" s="9"/>
      <c r="J797" s="5"/>
      <c r="O797" s="9"/>
      <c r="P797" s="5"/>
      <c r="AA797" s="5"/>
      <c r="AF797" s="6"/>
    </row>
    <row r="798">
      <c r="A798" s="5"/>
      <c r="B798" s="5"/>
      <c r="C798" s="9"/>
      <c r="D798" s="5"/>
      <c r="E798" s="5"/>
      <c r="F798" s="9"/>
      <c r="G798" s="5"/>
      <c r="H798" s="5"/>
      <c r="I798" s="9"/>
      <c r="J798" s="5"/>
      <c r="O798" s="9"/>
      <c r="P798" s="5"/>
      <c r="AA798" s="5"/>
      <c r="AF798" s="6"/>
    </row>
    <row r="799">
      <c r="A799" s="5"/>
      <c r="B799" s="5"/>
      <c r="C799" s="9"/>
      <c r="D799" s="5"/>
      <c r="E799" s="5"/>
      <c r="F799" s="9"/>
      <c r="G799" s="5"/>
      <c r="H799" s="5"/>
      <c r="I799" s="9"/>
      <c r="J799" s="5"/>
      <c r="O799" s="9"/>
      <c r="P799" s="5"/>
      <c r="AA799" s="5"/>
      <c r="AF799" s="6"/>
    </row>
    <row r="800">
      <c r="A800" s="5"/>
      <c r="B800" s="5"/>
      <c r="C800" s="9"/>
      <c r="D800" s="5"/>
      <c r="E800" s="5"/>
      <c r="F800" s="9"/>
      <c r="G800" s="5"/>
      <c r="H800" s="5"/>
      <c r="I800" s="9"/>
      <c r="J800" s="5"/>
      <c r="O800" s="9"/>
      <c r="P800" s="5"/>
      <c r="AA800" s="5"/>
      <c r="AF800" s="6"/>
    </row>
    <row r="801">
      <c r="A801" s="5"/>
      <c r="B801" s="5"/>
      <c r="C801" s="9"/>
      <c r="D801" s="5"/>
      <c r="E801" s="5"/>
      <c r="F801" s="9"/>
      <c r="G801" s="5"/>
      <c r="H801" s="5"/>
      <c r="I801" s="9"/>
      <c r="J801" s="5"/>
      <c r="O801" s="9"/>
      <c r="P801" s="5"/>
      <c r="AA801" s="5"/>
      <c r="AF801" s="6"/>
    </row>
    <row r="802">
      <c r="A802" s="5"/>
      <c r="B802" s="5"/>
      <c r="C802" s="9"/>
      <c r="D802" s="5"/>
      <c r="E802" s="5"/>
      <c r="F802" s="9"/>
      <c r="G802" s="5"/>
      <c r="H802" s="5"/>
      <c r="I802" s="9"/>
      <c r="J802" s="5"/>
      <c r="O802" s="9"/>
      <c r="P802" s="5"/>
      <c r="AA802" s="5"/>
      <c r="AF802" s="6"/>
    </row>
    <row r="803">
      <c r="A803" s="5"/>
      <c r="B803" s="5"/>
      <c r="C803" s="9"/>
      <c r="D803" s="5"/>
      <c r="E803" s="5"/>
      <c r="F803" s="9"/>
      <c r="G803" s="5"/>
      <c r="H803" s="5"/>
      <c r="I803" s="9"/>
      <c r="J803" s="5"/>
      <c r="O803" s="9"/>
      <c r="P803" s="5"/>
      <c r="AA803" s="5"/>
      <c r="AF803" s="6"/>
    </row>
    <row r="804">
      <c r="A804" s="5"/>
      <c r="B804" s="5"/>
      <c r="C804" s="9"/>
      <c r="D804" s="5"/>
      <c r="E804" s="5"/>
      <c r="F804" s="9"/>
      <c r="G804" s="5"/>
      <c r="H804" s="5"/>
      <c r="I804" s="9"/>
      <c r="J804" s="5"/>
      <c r="O804" s="9"/>
      <c r="P804" s="5"/>
      <c r="AA804" s="5"/>
      <c r="AF804" s="6"/>
    </row>
    <row r="805">
      <c r="A805" s="5"/>
      <c r="B805" s="5"/>
      <c r="C805" s="9"/>
      <c r="D805" s="5"/>
      <c r="E805" s="5"/>
      <c r="F805" s="9"/>
      <c r="G805" s="5"/>
      <c r="H805" s="5"/>
      <c r="I805" s="9"/>
      <c r="J805" s="5"/>
      <c r="O805" s="9"/>
      <c r="P805" s="5"/>
      <c r="AA805" s="5"/>
      <c r="AF805" s="6"/>
    </row>
    <row r="806">
      <c r="A806" s="5"/>
      <c r="B806" s="5"/>
      <c r="C806" s="9"/>
      <c r="D806" s="5"/>
      <c r="E806" s="5"/>
      <c r="F806" s="9"/>
      <c r="G806" s="5"/>
      <c r="H806" s="5"/>
      <c r="I806" s="9"/>
      <c r="J806" s="5"/>
      <c r="O806" s="9"/>
      <c r="P806" s="5"/>
      <c r="AA806" s="5"/>
      <c r="AF806" s="6"/>
    </row>
    <row r="807">
      <c r="A807" s="5"/>
      <c r="B807" s="5"/>
      <c r="C807" s="9"/>
      <c r="D807" s="5"/>
      <c r="E807" s="5"/>
      <c r="F807" s="9"/>
      <c r="G807" s="5"/>
      <c r="H807" s="5"/>
      <c r="I807" s="9"/>
      <c r="J807" s="5"/>
      <c r="O807" s="9"/>
      <c r="P807" s="5"/>
      <c r="AA807" s="5"/>
      <c r="AF807" s="6"/>
    </row>
    <row r="808">
      <c r="A808" s="5"/>
      <c r="B808" s="5"/>
      <c r="C808" s="9"/>
      <c r="D808" s="5"/>
      <c r="E808" s="5"/>
      <c r="F808" s="9"/>
      <c r="G808" s="5"/>
      <c r="H808" s="5"/>
      <c r="I808" s="9"/>
      <c r="J808" s="5"/>
      <c r="O808" s="9"/>
      <c r="P808" s="5"/>
      <c r="AA808" s="5"/>
      <c r="AF808" s="6"/>
    </row>
    <row r="809">
      <c r="A809" s="5"/>
      <c r="B809" s="5"/>
      <c r="C809" s="9"/>
      <c r="D809" s="5"/>
      <c r="E809" s="5"/>
      <c r="F809" s="9"/>
      <c r="G809" s="5"/>
      <c r="H809" s="5"/>
      <c r="I809" s="9"/>
      <c r="J809" s="5"/>
      <c r="O809" s="9"/>
      <c r="P809" s="5"/>
      <c r="AA809" s="5"/>
      <c r="AF809" s="6"/>
    </row>
    <row r="810">
      <c r="A810" s="5"/>
      <c r="B810" s="5"/>
      <c r="C810" s="9"/>
      <c r="D810" s="5"/>
      <c r="E810" s="5"/>
      <c r="F810" s="9"/>
      <c r="G810" s="5"/>
      <c r="H810" s="5"/>
      <c r="I810" s="9"/>
      <c r="J810" s="5"/>
      <c r="O810" s="9"/>
      <c r="P810" s="5"/>
      <c r="AA810" s="5"/>
      <c r="AF810" s="6"/>
    </row>
    <row r="811">
      <c r="A811" s="5"/>
      <c r="B811" s="5"/>
      <c r="C811" s="9"/>
      <c r="D811" s="5"/>
      <c r="E811" s="5"/>
      <c r="F811" s="9"/>
      <c r="G811" s="5"/>
      <c r="H811" s="5"/>
      <c r="I811" s="9"/>
      <c r="J811" s="5"/>
      <c r="O811" s="9"/>
      <c r="P811" s="5"/>
      <c r="AA811" s="5"/>
      <c r="AF811" s="6"/>
    </row>
    <row r="812">
      <c r="A812" s="5"/>
      <c r="B812" s="5"/>
      <c r="C812" s="9"/>
      <c r="D812" s="5"/>
      <c r="E812" s="5"/>
      <c r="F812" s="9"/>
      <c r="G812" s="5"/>
      <c r="H812" s="5"/>
      <c r="I812" s="9"/>
      <c r="J812" s="5"/>
      <c r="O812" s="9"/>
      <c r="P812" s="5"/>
      <c r="AA812" s="5"/>
      <c r="AF812" s="6"/>
    </row>
    <row r="813">
      <c r="A813" s="5"/>
      <c r="B813" s="5"/>
      <c r="C813" s="9"/>
      <c r="D813" s="5"/>
      <c r="E813" s="5"/>
      <c r="F813" s="9"/>
      <c r="G813" s="5"/>
      <c r="H813" s="5"/>
      <c r="I813" s="9"/>
      <c r="J813" s="5"/>
      <c r="O813" s="9"/>
      <c r="P813" s="5"/>
      <c r="AA813" s="5"/>
      <c r="AF813" s="6"/>
    </row>
    <row r="814">
      <c r="A814" s="5"/>
      <c r="B814" s="5"/>
      <c r="C814" s="9"/>
      <c r="D814" s="5"/>
      <c r="E814" s="5"/>
      <c r="F814" s="9"/>
      <c r="G814" s="5"/>
      <c r="H814" s="5"/>
      <c r="I814" s="9"/>
      <c r="J814" s="5"/>
      <c r="O814" s="9"/>
      <c r="P814" s="5"/>
      <c r="AA814" s="5"/>
      <c r="AF814" s="6"/>
    </row>
    <row r="815">
      <c r="A815" s="5"/>
      <c r="B815" s="5"/>
      <c r="C815" s="9"/>
      <c r="D815" s="5"/>
      <c r="E815" s="5"/>
      <c r="F815" s="9"/>
      <c r="G815" s="5"/>
      <c r="H815" s="5"/>
      <c r="I815" s="9"/>
      <c r="J815" s="5"/>
      <c r="O815" s="9"/>
      <c r="P815" s="5"/>
      <c r="AA815" s="5"/>
      <c r="AF815" s="6"/>
    </row>
    <row r="816">
      <c r="A816" s="5"/>
      <c r="B816" s="5"/>
      <c r="C816" s="9"/>
      <c r="D816" s="5"/>
      <c r="E816" s="5"/>
      <c r="F816" s="9"/>
      <c r="G816" s="5"/>
      <c r="H816" s="5"/>
      <c r="I816" s="9"/>
      <c r="J816" s="5"/>
      <c r="O816" s="9"/>
      <c r="P816" s="5"/>
      <c r="AA816" s="5"/>
      <c r="AF816" s="6"/>
    </row>
    <row r="817">
      <c r="A817" s="5"/>
      <c r="B817" s="5"/>
      <c r="C817" s="9"/>
      <c r="D817" s="5"/>
      <c r="E817" s="5"/>
      <c r="F817" s="9"/>
      <c r="G817" s="5"/>
      <c r="H817" s="5"/>
      <c r="I817" s="9"/>
      <c r="J817" s="5"/>
      <c r="O817" s="9"/>
      <c r="P817" s="5"/>
      <c r="AA817" s="5"/>
      <c r="AF817" s="6"/>
    </row>
    <row r="818">
      <c r="A818" s="5"/>
      <c r="B818" s="5"/>
      <c r="C818" s="9"/>
      <c r="D818" s="5"/>
      <c r="E818" s="5"/>
      <c r="F818" s="9"/>
      <c r="G818" s="5"/>
      <c r="H818" s="5"/>
      <c r="I818" s="9"/>
      <c r="J818" s="5"/>
      <c r="O818" s="9"/>
      <c r="P818" s="5"/>
      <c r="AA818" s="5"/>
      <c r="AF818" s="6"/>
    </row>
    <row r="819">
      <c r="A819" s="5"/>
      <c r="B819" s="5"/>
      <c r="C819" s="9"/>
      <c r="D819" s="5"/>
      <c r="E819" s="5"/>
      <c r="F819" s="9"/>
      <c r="G819" s="5"/>
      <c r="H819" s="5"/>
      <c r="I819" s="9"/>
      <c r="J819" s="5"/>
      <c r="O819" s="9"/>
      <c r="P819" s="5"/>
      <c r="AA819" s="5"/>
      <c r="AF819" s="6"/>
    </row>
    <row r="820">
      <c r="A820" s="5"/>
      <c r="B820" s="5"/>
      <c r="C820" s="9"/>
      <c r="D820" s="5"/>
      <c r="E820" s="5"/>
      <c r="F820" s="9"/>
      <c r="G820" s="5"/>
      <c r="H820" s="5"/>
      <c r="I820" s="9"/>
      <c r="J820" s="5"/>
      <c r="O820" s="9"/>
      <c r="P820" s="5"/>
      <c r="AA820" s="5"/>
      <c r="AF820" s="6"/>
    </row>
    <row r="821">
      <c r="A821" s="5"/>
      <c r="B821" s="5"/>
      <c r="C821" s="9"/>
      <c r="D821" s="5"/>
      <c r="E821" s="5"/>
      <c r="F821" s="9"/>
      <c r="G821" s="5"/>
      <c r="H821" s="5"/>
      <c r="I821" s="9"/>
      <c r="J821" s="5"/>
      <c r="O821" s="9"/>
      <c r="P821" s="5"/>
      <c r="AA821" s="5"/>
      <c r="AF821" s="6"/>
    </row>
    <row r="822">
      <c r="A822" s="5"/>
      <c r="B822" s="5"/>
      <c r="C822" s="9"/>
      <c r="D822" s="5"/>
      <c r="E822" s="5"/>
      <c r="F822" s="9"/>
      <c r="G822" s="5"/>
      <c r="H822" s="5"/>
      <c r="I822" s="9"/>
      <c r="J822" s="5"/>
      <c r="O822" s="9"/>
      <c r="P822" s="5"/>
      <c r="AA822" s="5"/>
      <c r="AF822" s="6"/>
    </row>
    <row r="823">
      <c r="A823" s="5"/>
      <c r="B823" s="5"/>
      <c r="C823" s="9"/>
      <c r="D823" s="5"/>
      <c r="E823" s="5"/>
      <c r="F823" s="9"/>
      <c r="G823" s="5"/>
      <c r="H823" s="5"/>
      <c r="I823" s="9"/>
      <c r="J823" s="5"/>
      <c r="O823" s="9"/>
      <c r="P823" s="5"/>
      <c r="AA823" s="5"/>
      <c r="AF823" s="6"/>
    </row>
    <row r="824">
      <c r="A824" s="5"/>
      <c r="B824" s="5"/>
      <c r="C824" s="9"/>
      <c r="D824" s="5"/>
      <c r="E824" s="5"/>
      <c r="F824" s="9"/>
      <c r="G824" s="5"/>
      <c r="H824" s="5"/>
      <c r="I824" s="9"/>
      <c r="J824" s="5"/>
      <c r="O824" s="9"/>
      <c r="P824" s="5"/>
      <c r="AA824" s="5"/>
      <c r="AF824" s="6"/>
    </row>
    <row r="825">
      <c r="A825" s="5"/>
      <c r="B825" s="5"/>
      <c r="C825" s="9"/>
      <c r="D825" s="5"/>
      <c r="E825" s="5"/>
      <c r="F825" s="9"/>
      <c r="G825" s="5"/>
      <c r="H825" s="5"/>
      <c r="I825" s="9"/>
      <c r="J825" s="5"/>
      <c r="O825" s="9"/>
      <c r="P825" s="5"/>
      <c r="AA825" s="5"/>
      <c r="AF825" s="6"/>
    </row>
    <row r="826">
      <c r="A826" s="5"/>
      <c r="B826" s="5"/>
      <c r="C826" s="9"/>
      <c r="D826" s="5"/>
      <c r="E826" s="5"/>
      <c r="F826" s="9"/>
      <c r="G826" s="5"/>
      <c r="H826" s="5"/>
      <c r="I826" s="9"/>
      <c r="J826" s="5"/>
      <c r="O826" s="9"/>
      <c r="P826" s="5"/>
      <c r="AA826" s="5"/>
      <c r="AF826" s="6"/>
    </row>
    <row r="827">
      <c r="A827" s="5"/>
      <c r="B827" s="5"/>
      <c r="C827" s="9"/>
      <c r="D827" s="5"/>
      <c r="E827" s="5"/>
      <c r="F827" s="9"/>
      <c r="G827" s="5"/>
      <c r="H827" s="5"/>
      <c r="I827" s="9"/>
      <c r="J827" s="5"/>
      <c r="O827" s="9"/>
      <c r="P827" s="5"/>
      <c r="AA827" s="5"/>
      <c r="AF827" s="6"/>
    </row>
    <row r="828">
      <c r="A828" s="5"/>
      <c r="B828" s="5"/>
      <c r="C828" s="9"/>
      <c r="D828" s="5"/>
      <c r="E828" s="5"/>
      <c r="F828" s="9"/>
      <c r="G828" s="5"/>
      <c r="H828" s="5"/>
      <c r="I828" s="9"/>
      <c r="J828" s="5"/>
      <c r="O828" s="9"/>
      <c r="P828" s="5"/>
      <c r="AA828" s="5"/>
      <c r="AF828" s="6"/>
    </row>
    <row r="829">
      <c r="A829" s="5"/>
      <c r="B829" s="5"/>
      <c r="C829" s="9"/>
      <c r="D829" s="5"/>
      <c r="E829" s="5"/>
      <c r="F829" s="9"/>
      <c r="G829" s="5"/>
      <c r="H829" s="5"/>
      <c r="I829" s="9"/>
      <c r="J829" s="5"/>
      <c r="O829" s="9"/>
      <c r="P829" s="5"/>
      <c r="AA829" s="5"/>
      <c r="AF829" s="6"/>
    </row>
    <row r="830">
      <c r="A830" s="5"/>
      <c r="B830" s="5"/>
      <c r="C830" s="9"/>
      <c r="D830" s="5"/>
      <c r="E830" s="5"/>
      <c r="F830" s="9"/>
      <c r="G830" s="5"/>
      <c r="H830" s="5"/>
      <c r="I830" s="9"/>
      <c r="J830" s="5"/>
      <c r="O830" s="9"/>
      <c r="P830" s="5"/>
      <c r="AA830" s="5"/>
      <c r="AF830" s="6"/>
    </row>
    <row r="831">
      <c r="A831" s="5"/>
      <c r="B831" s="5"/>
      <c r="C831" s="9"/>
      <c r="D831" s="5"/>
      <c r="E831" s="5"/>
      <c r="F831" s="9"/>
      <c r="G831" s="5"/>
      <c r="H831" s="5"/>
      <c r="I831" s="9"/>
      <c r="J831" s="5"/>
      <c r="O831" s="9"/>
      <c r="P831" s="5"/>
      <c r="AA831" s="5"/>
      <c r="AF831" s="6"/>
    </row>
    <row r="832">
      <c r="A832" s="5"/>
      <c r="B832" s="5"/>
      <c r="C832" s="9"/>
      <c r="D832" s="5"/>
      <c r="E832" s="5"/>
      <c r="F832" s="9"/>
      <c r="G832" s="5"/>
      <c r="H832" s="5"/>
      <c r="I832" s="9"/>
      <c r="J832" s="5"/>
      <c r="O832" s="9"/>
      <c r="P832" s="5"/>
      <c r="AA832" s="5"/>
      <c r="AF832" s="6"/>
    </row>
    <row r="833">
      <c r="A833" s="5"/>
      <c r="B833" s="5"/>
      <c r="C833" s="9"/>
      <c r="D833" s="5"/>
      <c r="E833" s="5"/>
      <c r="F833" s="9"/>
      <c r="G833" s="5"/>
      <c r="H833" s="5"/>
      <c r="I833" s="9"/>
      <c r="J833" s="5"/>
      <c r="O833" s="9"/>
      <c r="P833" s="5"/>
      <c r="AA833" s="5"/>
      <c r="AF833" s="6"/>
    </row>
    <row r="834">
      <c r="A834" s="5"/>
      <c r="B834" s="5"/>
      <c r="C834" s="9"/>
      <c r="D834" s="5"/>
      <c r="E834" s="5"/>
      <c r="F834" s="9"/>
      <c r="G834" s="5"/>
      <c r="H834" s="5"/>
      <c r="I834" s="9"/>
      <c r="J834" s="5"/>
      <c r="O834" s="9"/>
      <c r="P834" s="5"/>
      <c r="AA834" s="5"/>
      <c r="AF834" s="6"/>
    </row>
    <row r="835">
      <c r="A835" s="5"/>
      <c r="B835" s="5"/>
      <c r="C835" s="9"/>
      <c r="D835" s="5"/>
      <c r="E835" s="5"/>
      <c r="F835" s="9"/>
      <c r="G835" s="5"/>
      <c r="H835" s="5"/>
      <c r="I835" s="9"/>
      <c r="J835" s="5"/>
      <c r="O835" s="9"/>
      <c r="P835" s="5"/>
      <c r="AA835" s="5"/>
      <c r="AF835" s="6"/>
    </row>
    <row r="836">
      <c r="A836" s="5"/>
      <c r="B836" s="5"/>
      <c r="C836" s="9"/>
      <c r="D836" s="5"/>
      <c r="E836" s="5"/>
      <c r="F836" s="9"/>
      <c r="G836" s="5"/>
      <c r="H836" s="5"/>
      <c r="I836" s="9"/>
      <c r="J836" s="5"/>
      <c r="O836" s="9"/>
      <c r="P836" s="5"/>
      <c r="AA836" s="5"/>
      <c r="AF836" s="6"/>
    </row>
    <row r="837">
      <c r="A837" s="5"/>
      <c r="B837" s="5"/>
      <c r="C837" s="9"/>
      <c r="D837" s="5"/>
      <c r="E837" s="5"/>
      <c r="F837" s="9"/>
      <c r="G837" s="5"/>
      <c r="H837" s="5"/>
      <c r="I837" s="9"/>
      <c r="J837" s="5"/>
      <c r="O837" s="9"/>
      <c r="P837" s="5"/>
      <c r="AA837" s="5"/>
      <c r="AF837" s="6"/>
    </row>
    <row r="838">
      <c r="A838" s="5"/>
      <c r="B838" s="5"/>
      <c r="C838" s="9"/>
      <c r="D838" s="5"/>
      <c r="E838" s="5"/>
      <c r="F838" s="9"/>
      <c r="G838" s="5"/>
      <c r="H838" s="5"/>
      <c r="I838" s="9"/>
      <c r="J838" s="5"/>
      <c r="O838" s="9"/>
      <c r="P838" s="5"/>
      <c r="AA838" s="5"/>
      <c r="AF838" s="6"/>
    </row>
    <row r="839">
      <c r="A839" s="5"/>
      <c r="B839" s="5"/>
      <c r="C839" s="9"/>
      <c r="D839" s="5"/>
      <c r="E839" s="5"/>
      <c r="F839" s="9"/>
      <c r="G839" s="5"/>
      <c r="H839" s="5"/>
      <c r="I839" s="9"/>
      <c r="J839" s="5"/>
      <c r="O839" s="9"/>
      <c r="P839" s="5"/>
      <c r="AA839" s="5"/>
      <c r="AF839" s="6"/>
    </row>
    <row r="840">
      <c r="A840" s="5"/>
      <c r="B840" s="5"/>
      <c r="C840" s="9"/>
      <c r="D840" s="5"/>
      <c r="E840" s="5"/>
      <c r="F840" s="9"/>
      <c r="G840" s="5"/>
      <c r="H840" s="5"/>
      <c r="I840" s="9"/>
      <c r="J840" s="5"/>
      <c r="O840" s="9"/>
      <c r="P840" s="5"/>
      <c r="AA840" s="5"/>
      <c r="AF840" s="6"/>
    </row>
    <row r="841">
      <c r="A841" s="5"/>
      <c r="B841" s="5"/>
      <c r="C841" s="9"/>
      <c r="D841" s="5"/>
      <c r="E841" s="5"/>
      <c r="F841" s="9"/>
      <c r="G841" s="5"/>
      <c r="H841" s="5"/>
      <c r="I841" s="9"/>
      <c r="J841" s="5"/>
      <c r="O841" s="9"/>
      <c r="P841" s="5"/>
      <c r="AA841" s="5"/>
      <c r="AF841" s="6"/>
    </row>
    <row r="842">
      <c r="A842" s="5"/>
      <c r="B842" s="5"/>
      <c r="C842" s="9"/>
      <c r="D842" s="5"/>
      <c r="E842" s="5"/>
      <c r="F842" s="9"/>
      <c r="G842" s="5"/>
      <c r="H842" s="5"/>
      <c r="I842" s="9"/>
      <c r="J842" s="5"/>
      <c r="O842" s="9"/>
      <c r="P842" s="5"/>
      <c r="AA842" s="5"/>
      <c r="AF842" s="6"/>
    </row>
    <row r="843">
      <c r="A843" s="5"/>
      <c r="B843" s="5"/>
      <c r="C843" s="9"/>
      <c r="D843" s="5"/>
      <c r="E843" s="5"/>
      <c r="F843" s="9"/>
      <c r="G843" s="5"/>
      <c r="H843" s="5"/>
      <c r="I843" s="9"/>
      <c r="J843" s="5"/>
      <c r="O843" s="9"/>
      <c r="P843" s="5"/>
      <c r="AA843" s="5"/>
      <c r="AF843" s="6"/>
    </row>
    <row r="844">
      <c r="A844" s="5"/>
      <c r="B844" s="5"/>
      <c r="C844" s="9"/>
      <c r="D844" s="5"/>
      <c r="E844" s="5"/>
      <c r="F844" s="9"/>
      <c r="G844" s="5"/>
      <c r="H844" s="5"/>
      <c r="I844" s="9"/>
      <c r="J844" s="5"/>
      <c r="O844" s="9"/>
      <c r="P844" s="5"/>
      <c r="AA844" s="5"/>
      <c r="AF844" s="6"/>
    </row>
    <row r="845">
      <c r="A845" s="5"/>
      <c r="B845" s="5"/>
      <c r="C845" s="9"/>
      <c r="D845" s="5"/>
      <c r="E845" s="5"/>
      <c r="F845" s="9"/>
      <c r="G845" s="5"/>
      <c r="H845" s="5"/>
      <c r="I845" s="9"/>
      <c r="J845" s="5"/>
      <c r="O845" s="9"/>
      <c r="P845" s="5"/>
      <c r="AA845" s="5"/>
      <c r="AF845" s="6"/>
    </row>
    <row r="846">
      <c r="A846" s="5"/>
      <c r="B846" s="5"/>
      <c r="C846" s="9"/>
      <c r="D846" s="5"/>
      <c r="E846" s="5"/>
      <c r="F846" s="9"/>
      <c r="G846" s="5"/>
      <c r="H846" s="5"/>
      <c r="I846" s="9"/>
      <c r="J846" s="5"/>
      <c r="O846" s="9"/>
      <c r="P846" s="5"/>
      <c r="AA846" s="5"/>
      <c r="AF846" s="6"/>
    </row>
    <row r="847">
      <c r="A847" s="5"/>
      <c r="B847" s="5"/>
      <c r="C847" s="9"/>
      <c r="D847" s="5"/>
      <c r="E847" s="5"/>
      <c r="F847" s="9"/>
      <c r="G847" s="5"/>
      <c r="H847" s="5"/>
      <c r="I847" s="9"/>
      <c r="J847" s="5"/>
      <c r="O847" s="9"/>
      <c r="P847" s="5"/>
      <c r="AA847" s="5"/>
      <c r="AF847" s="6"/>
    </row>
    <row r="848">
      <c r="A848" s="5"/>
      <c r="B848" s="5"/>
      <c r="C848" s="9"/>
      <c r="D848" s="5"/>
      <c r="E848" s="5"/>
      <c r="F848" s="9"/>
      <c r="G848" s="5"/>
      <c r="H848" s="5"/>
      <c r="I848" s="9"/>
      <c r="J848" s="5"/>
      <c r="O848" s="9"/>
      <c r="P848" s="5"/>
      <c r="AA848" s="5"/>
      <c r="AF848" s="6"/>
    </row>
    <row r="849">
      <c r="A849" s="5"/>
      <c r="B849" s="5"/>
      <c r="C849" s="9"/>
      <c r="D849" s="5"/>
      <c r="E849" s="5"/>
      <c r="F849" s="9"/>
      <c r="G849" s="5"/>
      <c r="H849" s="5"/>
      <c r="I849" s="9"/>
      <c r="J849" s="5"/>
      <c r="O849" s="9"/>
      <c r="P849" s="5"/>
      <c r="AA849" s="5"/>
      <c r="AF849" s="6"/>
    </row>
    <row r="850">
      <c r="A850" s="5"/>
      <c r="B850" s="5"/>
      <c r="C850" s="9"/>
      <c r="D850" s="5"/>
      <c r="E850" s="5"/>
      <c r="F850" s="9"/>
      <c r="G850" s="5"/>
      <c r="H850" s="5"/>
      <c r="I850" s="9"/>
      <c r="J850" s="5"/>
      <c r="O850" s="9"/>
      <c r="P850" s="5"/>
      <c r="AA850" s="5"/>
      <c r="AF850" s="6"/>
    </row>
    <row r="851">
      <c r="A851" s="5"/>
      <c r="B851" s="5"/>
      <c r="C851" s="9"/>
      <c r="D851" s="5"/>
      <c r="E851" s="5"/>
      <c r="F851" s="9"/>
      <c r="G851" s="5"/>
      <c r="H851" s="5"/>
      <c r="I851" s="9"/>
      <c r="J851" s="5"/>
      <c r="O851" s="9"/>
      <c r="P851" s="5"/>
      <c r="AA851" s="5"/>
      <c r="AF851" s="6"/>
    </row>
    <row r="852">
      <c r="A852" s="5"/>
      <c r="B852" s="5"/>
      <c r="C852" s="9"/>
      <c r="D852" s="5"/>
      <c r="E852" s="5"/>
      <c r="F852" s="9"/>
      <c r="G852" s="5"/>
      <c r="H852" s="5"/>
      <c r="I852" s="9"/>
      <c r="J852" s="5"/>
      <c r="O852" s="9"/>
      <c r="P852" s="5"/>
      <c r="AA852" s="5"/>
      <c r="AF852" s="6"/>
    </row>
    <row r="853">
      <c r="A853" s="5"/>
      <c r="B853" s="5"/>
      <c r="C853" s="9"/>
      <c r="D853" s="5"/>
      <c r="E853" s="5"/>
      <c r="F853" s="9"/>
      <c r="G853" s="5"/>
      <c r="H853" s="5"/>
      <c r="I853" s="9"/>
      <c r="J853" s="5"/>
      <c r="O853" s="9"/>
      <c r="P853" s="5"/>
      <c r="AA853" s="5"/>
      <c r="AF853" s="6"/>
    </row>
    <row r="854">
      <c r="A854" s="5"/>
      <c r="B854" s="5"/>
      <c r="C854" s="9"/>
      <c r="D854" s="5"/>
      <c r="E854" s="5"/>
      <c r="F854" s="9"/>
      <c r="G854" s="5"/>
      <c r="H854" s="5"/>
      <c r="I854" s="9"/>
      <c r="J854" s="5"/>
      <c r="O854" s="9"/>
      <c r="P854" s="5"/>
      <c r="AA854" s="5"/>
      <c r="AF854" s="6"/>
    </row>
    <row r="855">
      <c r="A855" s="5"/>
      <c r="B855" s="5"/>
      <c r="C855" s="9"/>
      <c r="D855" s="5"/>
      <c r="E855" s="5"/>
      <c r="F855" s="9"/>
      <c r="G855" s="5"/>
      <c r="H855" s="5"/>
      <c r="I855" s="9"/>
      <c r="J855" s="5"/>
      <c r="O855" s="9"/>
      <c r="P855" s="5"/>
      <c r="AA855" s="5"/>
      <c r="AF855" s="6"/>
    </row>
    <row r="856">
      <c r="A856" s="5"/>
      <c r="B856" s="5"/>
      <c r="C856" s="9"/>
      <c r="D856" s="5"/>
      <c r="E856" s="5"/>
      <c r="F856" s="9"/>
      <c r="G856" s="5"/>
      <c r="H856" s="5"/>
      <c r="I856" s="9"/>
      <c r="J856" s="5"/>
      <c r="O856" s="9"/>
      <c r="P856" s="5"/>
      <c r="AA856" s="5"/>
      <c r="AF856" s="6"/>
    </row>
    <row r="857">
      <c r="A857" s="5"/>
      <c r="B857" s="5"/>
      <c r="C857" s="9"/>
      <c r="D857" s="5"/>
      <c r="E857" s="5"/>
      <c r="F857" s="9"/>
      <c r="G857" s="5"/>
      <c r="H857" s="5"/>
      <c r="I857" s="9"/>
      <c r="J857" s="5"/>
      <c r="O857" s="9"/>
      <c r="P857" s="5"/>
      <c r="AA857" s="5"/>
      <c r="AF857" s="6"/>
    </row>
    <row r="858">
      <c r="A858" s="5"/>
      <c r="B858" s="5"/>
      <c r="C858" s="9"/>
      <c r="D858" s="5"/>
      <c r="E858" s="5"/>
      <c r="F858" s="9"/>
      <c r="G858" s="5"/>
      <c r="H858" s="5"/>
      <c r="I858" s="9"/>
      <c r="J858" s="5"/>
      <c r="O858" s="9"/>
      <c r="P858" s="5"/>
      <c r="AA858" s="5"/>
      <c r="AF858" s="6"/>
    </row>
    <row r="859">
      <c r="A859" s="5"/>
      <c r="B859" s="5"/>
      <c r="C859" s="9"/>
      <c r="D859" s="5"/>
      <c r="E859" s="5"/>
      <c r="F859" s="9"/>
      <c r="G859" s="5"/>
      <c r="H859" s="5"/>
      <c r="I859" s="9"/>
      <c r="J859" s="5"/>
      <c r="O859" s="9"/>
      <c r="P859" s="5"/>
      <c r="AA859" s="5"/>
      <c r="AF859" s="6"/>
    </row>
    <row r="860">
      <c r="A860" s="5"/>
      <c r="B860" s="5"/>
      <c r="C860" s="9"/>
      <c r="D860" s="5"/>
      <c r="E860" s="5"/>
      <c r="F860" s="9"/>
      <c r="G860" s="5"/>
      <c r="H860" s="5"/>
      <c r="I860" s="9"/>
      <c r="J860" s="5"/>
      <c r="O860" s="9"/>
      <c r="P860" s="5"/>
      <c r="AA860" s="5"/>
      <c r="AF860" s="6"/>
    </row>
    <row r="861">
      <c r="A861" s="5"/>
      <c r="B861" s="5"/>
      <c r="C861" s="9"/>
      <c r="D861" s="5"/>
      <c r="E861" s="5"/>
      <c r="F861" s="9"/>
      <c r="G861" s="5"/>
      <c r="H861" s="5"/>
      <c r="I861" s="9"/>
      <c r="J861" s="5"/>
      <c r="O861" s="9"/>
      <c r="P861" s="5"/>
      <c r="AA861" s="5"/>
      <c r="AF861" s="6"/>
    </row>
    <row r="862">
      <c r="A862" s="5"/>
      <c r="B862" s="5"/>
      <c r="C862" s="9"/>
      <c r="D862" s="5"/>
      <c r="E862" s="5"/>
      <c r="F862" s="9"/>
      <c r="G862" s="5"/>
      <c r="H862" s="5"/>
      <c r="I862" s="9"/>
      <c r="J862" s="5"/>
      <c r="O862" s="9"/>
      <c r="P862" s="5"/>
      <c r="AA862" s="5"/>
      <c r="AF862" s="6"/>
    </row>
    <row r="863">
      <c r="A863" s="5"/>
      <c r="B863" s="5"/>
      <c r="C863" s="9"/>
      <c r="D863" s="5"/>
      <c r="E863" s="5"/>
      <c r="F863" s="9"/>
      <c r="G863" s="5"/>
      <c r="H863" s="5"/>
      <c r="I863" s="9"/>
      <c r="J863" s="5"/>
      <c r="O863" s="9"/>
      <c r="P863" s="5"/>
      <c r="AA863" s="5"/>
      <c r="AF863" s="6"/>
    </row>
    <row r="864">
      <c r="A864" s="5"/>
      <c r="B864" s="5"/>
      <c r="C864" s="9"/>
      <c r="D864" s="5"/>
      <c r="E864" s="5"/>
      <c r="F864" s="9"/>
      <c r="G864" s="5"/>
      <c r="H864" s="5"/>
      <c r="I864" s="9"/>
      <c r="J864" s="5"/>
      <c r="O864" s="9"/>
      <c r="P864" s="5"/>
      <c r="AA864" s="5"/>
      <c r="AF864" s="6"/>
    </row>
    <row r="865">
      <c r="A865" s="5"/>
      <c r="B865" s="5"/>
      <c r="C865" s="9"/>
      <c r="D865" s="5"/>
      <c r="E865" s="5"/>
      <c r="F865" s="9"/>
      <c r="G865" s="5"/>
      <c r="H865" s="5"/>
      <c r="I865" s="9"/>
      <c r="J865" s="5"/>
      <c r="O865" s="9"/>
      <c r="P865" s="5"/>
      <c r="AA865" s="5"/>
      <c r="AF865" s="6"/>
    </row>
    <row r="866">
      <c r="A866" s="5"/>
      <c r="B866" s="5"/>
      <c r="C866" s="9"/>
      <c r="D866" s="5"/>
      <c r="E866" s="5"/>
      <c r="F866" s="9"/>
      <c r="G866" s="5"/>
      <c r="H866" s="5"/>
      <c r="I866" s="9"/>
      <c r="J866" s="5"/>
      <c r="O866" s="9"/>
      <c r="P866" s="5"/>
      <c r="AA866" s="5"/>
      <c r="AF866" s="6"/>
    </row>
    <row r="867">
      <c r="A867" s="5"/>
      <c r="B867" s="5"/>
      <c r="C867" s="9"/>
      <c r="D867" s="5"/>
      <c r="E867" s="5"/>
      <c r="F867" s="9"/>
      <c r="G867" s="5"/>
      <c r="H867" s="5"/>
      <c r="I867" s="9"/>
      <c r="J867" s="5"/>
      <c r="O867" s="9"/>
      <c r="P867" s="5"/>
      <c r="AA867" s="5"/>
      <c r="AF867" s="6"/>
    </row>
    <row r="868">
      <c r="A868" s="5"/>
      <c r="B868" s="5"/>
      <c r="C868" s="9"/>
      <c r="D868" s="5"/>
      <c r="E868" s="5"/>
      <c r="F868" s="9"/>
      <c r="G868" s="5"/>
      <c r="H868" s="5"/>
      <c r="I868" s="9"/>
      <c r="J868" s="5"/>
      <c r="O868" s="9"/>
      <c r="P868" s="5"/>
      <c r="AA868" s="5"/>
      <c r="AF868" s="6"/>
    </row>
    <row r="869">
      <c r="A869" s="5"/>
      <c r="B869" s="5"/>
      <c r="C869" s="9"/>
      <c r="D869" s="5"/>
      <c r="E869" s="5"/>
      <c r="F869" s="9"/>
      <c r="G869" s="5"/>
      <c r="H869" s="5"/>
      <c r="I869" s="9"/>
      <c r="J869" s="5"/>
      <c r="O869" s="9"/>
      <c r="P869" s="5"/>
      <c r="AA869" s="5"/>
      <c r="AF869" s="6"/>
    </row>
    <row r="870">
      <c r="A870" s="5"/>
      <c r="B870" s="5"/>
      <c r="C870" s="9"/>
      <c r="D870" s="5"/>
      <c r="E870" s="5"/>
      <c r="F870" s="9"/>
      <c r="G870" s="5"/>
      <c r="H870" s="5"/>
      <c r="I870" s="9"/>
      <c r="J870" s="5"/>
      <c r="O870" s="9"/>
      <c r="P870" s="5"/>
      <c r="AA870" s="5"/>
      <c r="AF870" s="6"/>
    </row>
    <row r="871">
      <c r="A871" s="5"/>
      <c r="B871" s="5"/>
      <c r="C871" s="9"/>
      <c r="D871" s="5"/>
      <c r="E871" s="5"/>
      <c r="F871" s="9"/>
      <c r="G871" s="5"/>
      <c r="H871" s="5"/>
      <c r="I871" s="9"/>
      <c r="J871" s="5"/>
      <c r="O871" s="9"/>
      <c r="P871" s="5"/>
      <c r="AA871" s="5"/>
      <c r="AF871" s="6"/>
    </row>
    <row r="872">
      <c r="A872" s="5"/>
      <c r="B872" s="5"/>
      <c r="C872" s="9"/>
      <c r="D872" s="5"/>
      <c r="E872" s="5"/>
      <c r="F872" s="9"/>
      <c r="G872" s="5"/>
      <c r="H872" s="5"/>
      <c r="I872" s="9"/>
      <c r="J872" s="5"/>
      <c r="O872" s="9"/>
      <c r="P872" s="5"/>
      <c r="AA872" s="5"/>
      <c r="AF872" s="6"/>
    </row>
    <row r="873">
      <c r="A873" s="5"/>
      <c r="B873" s="5"/>
      <c r="C873" s="9"/>
      <c r="D873" s="5"/>
      <c r="E873" s="5"/>
      <c r="F873" s="9"/>
      <c r="G873" s="5"/>
      <c r="H873" s="5"/>
      <c r="I873" s="9"/>
      <c r="J873" s="5"/>
      <c r="O873" s="9"/>
      <c r="P873" s="5"/>
      <c r="AA873" s="5"/>
      <c r="AF873" s="6"/>
    </row>
    <row r="874">
      <c r="A874" s="5"/>
      <c r="B874" s="5"/>
      <c r="C874" s="9"/>
      <c r="D874" s="5"/>
      <c r="E874" s="5"/>
      <c r="F874" s="9"/>
      <c r="G874" s="5"/>
      <c r="H874" s="5"/>
      <c r="I874" s="9"/>
      <c r="J874" s="5"/>
      <c r="O874" s="9"/>
      <c r="P874" s="5"/>
      <c r="AA874" s="5"/>
      <c r="AF874" s="6"/>
    </row>
    <row r="875">
      <c r="A875" s="5"/>
      <c r="B875" s="5"/>
      <c r="C875" s="9"/>
      <c r="D875" s="5"/>
      <c r="E875" s="5"/>
      <c r="F875" s="9"/>
      <c r="G875" s="5"/>
      <c r="H875" s="5"/>
      <c r="I875" s="9"/>
      <c r="J875" s="5"/>
      <c r="O875" s="9"/>
      <c r="P875" s="5"/>
      <c r="AA875" s="5"/>
      <c r="AF875" s="6"/>
    </row>
    <row r="876">
      <c r="A876" s="5"/>
      <c r="B876" s="5"/>
      <c r="C876" s="9"/>
      <c r="D876" s="5"/>
      <c r="E876" s="5"/>
      <c r="F876" s="9"/>
      <c r="G876" s="5"/>
      <c r="H876" s="5"/>
      <c r="I876" s="9"/>
      <c r="J876" s="5"/>
      <c r="O876" s="9"/>
      <c r="P876" s="5"/>
      <c r="AA876" s="5"/>
      <c r="AF876" s="6"/>
    </row>
    <row r="877">
      <c r="A877" s="5"/>
      <c r="B877" s="5"/>
      <c r="C877" s="9"/>
      <c r="D877" s="5"/>
      <c r="E877" s="5"/>
      <c r="F877" s="9"/>
      <c r="G877" s="5"/>
      <c r="H877" s="5"/>
      <c r="I877" s="9"/>
      <c r="J877" s="5"/>
      <c r="O877" s="9"/>
      <c r="P877" s="5"/>
      <c r="AA877" s="5"/>
      <c r="AF877" s="6"/>
    </row>
    <row r="878">
      <c r="A878" s="5"/>
      <c r="B878" s="5"/>
      <c r="C878" s="9"/>
      <c r="D878" s="5"/>
      <c r="E878" s="5"/>
      <c r="F878" s="9"/>
      <c r="G878" s="5"/>
      <c r="H878" s="5"/>
      <c r="I878" s="9"/>
      <c r="J878" s="5"/>
      <c r="O878" s="9"/>
      <c r="P878" s="5"/>
      <c r="AA878" s="5"/>
      <c r="AF878" s="6"/>
    </row>
    <row r="879">
      <c r="A879" s="5"/>
      <c r="B879" s="5"/>
      <c r="C879" s="9"/>
      <c r="D879" s="5"/>
      <c r="E879" s="5"/>
      <c r="F879" s="9"/>
      <c r="G879" s="5"/>
      <c r="H879" s="5"/>
      <c r="I879" s="9"/>
      <c r="J879" s="5"/>
      <c r="O879" s="9"/>
      <c r="P879" s="5"/>
      <c r="AA879" s="5"/>
      <c r="AF879" s="6"/>
    </row>
    <row r="880">
      <c r="A880" s="5"/>
      <c r="B880" s="5"/>
      <c r="C880" s="9"/>
      <c r="D880" s="5"/>
      <c r="E880" s="5"/>
      <c r="F880" s="9"/>
      <c r="G880" s="5"/>
      <c r="H880" s="5"/>
      <c r="I880" s="9"/>
      <c r="J880" s="5"/>
      <c r="O880" s="9"/>
      <c r="P880" s="5"/>
      <c r="AA880" s="5"/>
      <c r="AF880" s="6"/>
    </row>
    <row r="881">
      <c r="A881" s="5"/>
      <c r="B881" s="5"/>
      <c r="C881" s="9"/>
      <c r="D881" s="5"/>
      <c r="E881" s="5"/>
      <c r="F881" s="9"/>
      <c r="G881" s="5"/>
      <c r="H881" s="5"/>
      <c r="I881" s="9"/>
      <c r="J881" s="5"/>
      <c r="O881" s="9"/>
      <c r="P881" s="5"/>
      <c r="AA881" s="5"/>
      <c r="AF881" s="6"/>
    </row>
    <row r="882">
      <c r="A882" s="5"/>
      <c r="B882" s="5"/>
      <c r="C882" s="9"/>
      <c r="D882" s="5"/>
      <c r="E882" s="5"/>
      <c r="F882" s="9"/>
      <c r="G882" s="5"/>
      <c r="H882" s="5"/>
      <c r="I882" s="9"/>
      <c r="J882" s="5"/>
      <c r="O882" s="9"/>
      <c r="P882" s="5"/>
      <c r="AA882" s="5"/>
      <c r="AF882" s="6"/>
    </row>
    <row r="883">
      <c r="A883" s="5"/>
      <c r="B883" s="5"/>
      <c r="C883" s="9"/>
      <c r="D883" s="5"/>
      <c r="E883" s="5"/>
      <c r="F883" s="9"/>
      <c r="G883" s="5"/>
      <c r="H883" s="5"/>
      <c r="I883" s="9"/>
      <c r="J883" s="5"/>
      <c r="O883" s="9"/>
      <c r="P883" s="5"/>
      <c r="AA883" s="5"/>
      <c r="AF883" s="6"/>
    </row>
    <row r="884">
      <c r="A884" s="5"/>
      <c r="B884" s="5"/>
      <c r="C884" s="9"/>
      <c r="D884" s="5"/>
      <c r="E884" s="5"/>
      <c r="F884" s="9"/>
      <c r="G884" s="5"/>
      <c r="H884" s="5"/>
      <c r="I884" s="9"/>
      <c r="J884" s="5"/>
      <c r="O884" s="9"/>
      <c r="P884" s="5"/>
      <c r="AA884" s="5"/>
      <c r="AF884" s="6"/>
    </row>
    <row r="885">
      <c r="A885" s="5"/>
      <c r="B885" s="5"/>
      <c r="C885" s="9"/>
      <c r="D885" s="5"/>
      <c r="E885" s="5"/>
      <c r="F885" s="9"/>
      <c r="G885" s="5"/>
      <c r="H885" s="5"/>
      <c r="I885" s="9"/>
      <c r="J885" s="5"/>
      <c r="O885" s="9"/>
      <c r="P885" s="5"/>
      <c r="AA885" s="5"/>
      <c r="AF885" s="6"/>
    </row>
    <row r="886">
      <c r="A886" s="5"/>
      <c r="B886" s="5"/>
      <c r="C886" s="9"/>
      <c r="D886" s="5"/>
      <c r="E886" s="5"/>
      <c r="F886" s="9"/>
      <c r="G886" s="5"/>
      <c r="H886" s="5"/>
      <c r="I886" s="9"/>
      <c r="J886" s="5"/>
      <c r="O886" s="9"/>
      <c r="P886" s="5"/>
      <c r="AA886" s="5"/>
      <c r="AF886" s="6"/>
    </row>
    <row r="887">
      <c r="A887" s="5"/>
      <c r="B887" s="5"/>
      <c r="C887" s="9"/>
      <c r="D887" s="5"/>
      <c r="E887" s="5"/>
      <c r="F887" s="9"/>
      <c r="G887" s="5"/>
      <c r="H887" s="5"/>
      <c r="I887" s="9"/>
      <c r="J887" s="5"/>
      <c r="O887" s="9"/>
      <c r="P887" s="5"/>
      <c r="AA887" s="5"/>
      <c r="AF887" s="6"/>
    </row>
    <row r="888">
      <c r="A888" s="5"/>
      <c r="B888" s="5"/>
      <c r="C888" s="9"/>
      <c r="D888" s="5"/>
      <c r="E888" s="5"/>
      <c r="F888" s="9"/>
      <c r="G888" s="5"/>
      <c r="H888" s="5"/>
      <c r="I888" s="9"/>
      <c r="J888" s="5"/>
      <c r="O888" s="9"/>
      <c r="P888" s="5"/>
      <c r="AA888" s="5"/>
      <c r="AF888" s="6"/>
    </row>
    <row r="889">
      <c r="A889" s="5"/>
      <c r="B889" s="5"/>
      <c r="C889" s="9"/>
      <c r="D889" s="5"/>
      <c r="E889" s="5"/>
      <c r="F889" s="9"/>
      <c r="G889" s="5"/>
      <c r="H889" s="5"/>
      <c r="I889" s="9"/>
      <c r="J889" s="5"/>
      <c r="O889" s="9"/>
      <c r="P889" s="5"/>
      <c r="AA889" s="5"/>
      <c r="AF889" s="6"/>
    </row>
    <row r="890">
      <c r="A890" s="5"/>
      <c r="B890" s="5"/>
      <c r="C890" s="9"/>
      <c r="D890" s="5"/>
      <c r="E890" s="5"/>
      <c r="F890" s="9"/>
      <c r="G890" s="5"/>
      <c r="H890" s="5"/>
      <c r="I890" s="9"/>
      <c r="J890" s="5"/>
      <c r="O890" s="9"/>
      <c r="P890" s="5"/>
      <c r="AA890" s="5"/>
      <c r="AF890" s="6"/>
    </row>
    <row r="891">
      <c r="A891" s="5"/>
      <c r="B891" s="5"/>
      <c r="C891" s="9"/>
      <c r="D891" s="5"/>
      <c r="E891" s="5"/>
      <c r="F891" s="9"/>
      <c r="G891" s="5"/>
      <c r="H891" s="5"/>
      <c r="I891" s="9"/>
      <c r="J891" s="5"/>
      <c r="O891" s="9"/>
      <c r="P891" s="5"/>
      <c r="AA891" s="5"/>
      <c r="AF891" s="6"/>
    </row>
    <row r="892">
      <c r="A892" s="5"/>
      <c r="B892" s="5"/>
      <c r="C892" s="9"/>
      <c r="D892" s="5"/>
      <c r="E892" s="5"/>
      <c r="F892" s="9"/>
      <c r="G892" s="5"/>
      <c r="H892" s="5"/>
      <c r="I892" s="9"/>
      <c r="J892" s="5"/>
      <c r="O892" s="9"/>
      <c r="P892" s="5"/>
      <c r="AA892" s="5"/>
      <c r="AF892" s="6"/>
    </row>
    <row r="893">
      <c r="A893" s="5"/>
      <c r="B893" s="5"/>
      <c r="C893" s="9"/>
      <c r="D893" s="5"/>
      <c r="E893" s="5"/>
      <c r="F893" s="9"/>
      <c r="G893" s="5"/>
      <c r="H893" s="5"/>
      <c r="I893" s="9"/>
      <c r="J893" s="5"/>
      <c r="O893" s="9"/>
      <c r="P893" s="5"/>
      <c r="AA893" s="5"/>
      <c r="AF893" s="6"/>
    </row>
    <row r="894">
      <c r="A894" s="5"/>
      <c r="B894" s="5"/>
      <c r="C894" s="9"/>
      <c r="D894" s="5"/>
      <c r="E894" s="5"/>
      <c r="F894" s="9"/>
      <c r="G894" s="5"/>
      <c r="H894" s="5"/>
      <c r="I894" s="9"/>
      <c r="J894" s="5"/>
      <c r="O894" s="9"/>
      <c r="P894" s="5"/>
      <c r="AA894" s="5"/>
      <c r="AF894" s="6"/>
    </row>
    <row r="895">
      <c r="A895" s="5"/>
      <c r="B895" s="5"/>
      <c r="C895" s="9"/>
      <c r="D895" s="5"/>
      <c r="E895" s="5"/>
      <c r="F895" s="9"/>
      <c r="G895" s="5"/>
      <c r="H895" s="5"/>
      <c r="I895" s="9"/>
      <c r="J895" s="5"/>
      <c r="O895" s="9"/>
      <c r="P895" s="5"/>
      <c r="AA895" s="5"/>
      <c r="AF895" s="6"/>
    </row>
    <row r="896">
      <c r="A896" s="5"/>
      <c r="B896" s="5"/>
      <c r="C896" s="9"/>
      <c r="D896" s="5"/>
      <c r="E896" s="5"/>
      <c r="F896" s="9"/>
      <c r="G896" s="5"/>
      <c r="H896" s="5"/>
      <c r="I896" s="9"/>
      <c r="J896" s="5"/>
      <c r="O896" s="9"/>
      <c r="P896" s="5"/>
      <c r="AA896" s="5"/>
      <c r="AF896" s="6"/>
    </row>
    <row r="897">
      <c r="A897" s="5"/>
      <c r="B897" s="5"/>
      <c r="C897" s="9"/>
      <c r="D897" s="5"/>
      <c r="E897" s="5"/>
      <c r="F897" s="9"/>
      <c r="G897" s="5"/>
      <c r="H897" s="5"/>
      <c r="I897" s="9"/>
      <c r="J897" s="5"/>
      <c r="O897" s="9"/>
      <c r="P897" s="5"/>
      <c r="AA897" s="5"/>
      <c r="AF897" s="6"/>
    </row>
    <row r="898">
      <c r="A898" s="5"/>
      <c r="B898" s="5"/>
      <c r="C898" s="9"/>
      <c r="D898" s="5"/>
      <c r="E898" s="5"/>
      <c r="F898" s="9"/>
      <c r="G898" s="5"/>
      <c r="H898" s="5"/>
      <c r="I898" s="9"/>
      <c r="J898" s="5"/>
      <c r="O898" s="9"/>
      <c r="P898" s="5"/>
      <c r="AA898" s="5"/>
      <c r="AF898" s="6"/>
    </row>
    <row r="899">
      <c r="A899" s="5"/>
      <c r="B899" s="5"/>
      <c r="C899" s="9"/>
      <c r="D899" s="5"/>
      <c r="E899" s="5"/>
      <c r="F899" s="9"/>
      <c r="G899" s="5"/>
      <c r="H899" s="5"/>
      <c r="I899" s="9"/>
      <c r="J899" s="5"/>
      <c r="O899" s="9"/>
      <c r="P899" s="5"/>
      <c r="AA899" s="5"/>
      <c r="AF899" s="6"/>
    </row>
    <row r="900">
      <c r="A900" s="5"/>
      <c r="B900" s="5"/>
      <c r="C900" s="9"/>
      <c r="D900" s="5"/>
      <c r="E900" s="5"/>
      <c r="F900" s="9"/>
      <c r="G900" s="5"/>
      <c r="H900" s="5"/>
      <c r="I900" s="9"/>
      <c r="J900" s="5"/>
      <c r="O900" s="9"/>
      <c r="P900" s="5"/>
      <c r="AA900" s="5"/>
      <c r="AF900" s="6"/>
    </row>
    <row r="901">
      <c r="A901" s="5"/>
      <c r="B901" s="5"/>
      <c r="C901" s="9"/>
      <c r="D901" s="5"/>
      <c r="E901" s="5"/>
      <c r="F901" s="9"/>
      <c r="G901" s="5"/>
      <c r="H901" s="5"/>
      <c r="I901" s="9"/>
      <c r="J901" s="5"/>
      <c r="O901" s="9"/>
      <c r="P901" s="5"/>
      <c r="AA901" s="5"/>
      <c r="AF901" s="6"/>
    </row>
    <row r="902">
      <c r="A902" s="5"/>
      <c r="B902" s="5"/>
      <c r="C902" s="9"/>
      <c r="D902" s="5"/>
      <c r="E902" s="5"/>
      <c r="F902" s="9"/>
      <c r="G902" s="5"/>
      <c r="H902" s="5"/>
      <c r="I902" s="9"/>
      <c r="J902" s="5"/>
      <c r="O902" s="9"/>
      <c r="P902" s="5"/>
      <c r="AA902" s="5"/>
      <c r="AF902" s="6"/>
    </row>
    <row r="903">
      <c r="A903" s="5"/>
      <c r="B903" s="5"/>
      <c r="C903" s="9"/>
      <c r="D903" s="5"/>
      <c r="E903" s="5"/>
      <c r="F903" s="9"/>
      <c r="G903" s="5"/>
      <c r="H903" s="5"/>
      <c r="I903" s="9"/>
      <c r="J903" s="5"/>
      <c r="O903" s="9"/>
      <c r="P903" s="5"/>
      <c r="AA903" s="5"/>
      <c r="AF903" s="6"/>
    </row>
    <row r="904">
      <c r="A904" s="5"/>
      <c r="B904" s="5"/>
      <c r="C904" s="9"/>
      <c r="D904" s="5"/>
      <c r="E904" s="5"/>
      <c r="F904" s="9"/>
      <c r="G904" s="5"/>
      <c r="H904" s="5"/>
      <c r="I904" s="9"/>
      <c r="J904" s="5"/>
      <c r="O904" s="9"/>
      <c r="P904" s="5"/>
      <c r="AA904" s="5"/>
      <c r="AF904" s="6"/>
    </row>
    <row r="905">
      <c r="A905" s="5"/>
      <c r="B905" s="5"/>
      <c r="C905" s="9"/>
      <c r="D905" s="5"/>
      <c r="E905" s="5"/>
      <c r="F905" s="9"/>
      <c r="G905" s="5"/>
      <c r="H905" s="5"/>
      <c r="I905" s="9"/>
      <c r="J905" s="5"/>
      <c r="O905" s="9"/>
      <c r="P905" s="5"/>
      <c r="AA905" s="5"/>
      <c r="AF905" s="6"/>
    </row>
    <row r="906">
      <c r="A906" s="5"/>
      <c r="B906" s="5"/>
      <c r="C906" s="9"/>
      <c r="D906" s="5"/>
      <c r="E906" s="5"/>
      <c r="F906" s="9"/>
      <c r="G906" s="5"/>
      <c r="H906" s="5"/>
      <c r="I906" s="9"/>
      <c r="J906" s="5"/>
      <c r="O906" s="9"/>
      <c r="P906" s="5"/>
      <c r="AA906" s="5"/>
      <c r="AF906" s="6"/>
    </row>
    <row r="907">
      <c r="A907" s="5"/>
      <c r="B907" s="5"/>
      <c r="C907" s="9"/>
      <c r="D907" s="5"/>
      <c r="E907" s="5"/>
      <c r="F907" s="9"/>
      <c r="G907" s="5"/>
      <c r="H907" s="5"/>
      <c r="I907" s="9"/>
      <c r="J907" s="5"/>
      <c r="O907" s="9"/>
      <c r="P907" s="5"/>
      <c r="AA907" s="5"/>
      <c r="AF907" s="6"/>
    </row>
    <row r="908">
      <c r="A908" s="5"/>
      <c r="B908" s="5"/>
      <c r="C908" s="9"/>
      <c r="D908" s="5"/>
      <c r="E908" s="5"/>
      <c r="F908" s="9"/>
      <c r="G908" s="5"/>
      <c r="H908" s="5"/>
      <c r="I908" s="9"/>
      <c r="J908" s="5"/>
      <c r="O908" s="9"/>
      <c r="P908" s="5"/>
      <c r="AA908" s="5"/>
      <c r="AF908" s="6"/>
    </row>
    <row r="909">
      <c r="A909" s="5"/>
      <c r="B909" s="5"/>
      <c r="C909" s="9"/>
      <c r="D909" s="5"/>
      <c r="E909" s="5"/>
      <c r="F909" s="9"/>
      <c r="G909" s="5"/>
      <c r="H909" s="5"/>
      <c r="I909" s="9"/>
      <c r="J909" s="5"/>
      <c r="O909" s="9"/>
      <c r="P909" s="5"/>
      <c r="AA909" s="5"/>
      <c r="AF909" s="6"/>
    </row>
    <row r="910">
      <c r="A910" s="5"/>
      <c r="B910" s="5"/>
      <c r="C910" s="9"/>
      <c r="D910" s="5"/>
      <c r="E910" s="5"/>
      <c r="F910" s="9"/>
      <c r="G910" s="5"/>
      <c r="H910" s="5"/>
      <c r="I910" s="9"/>
      <c r="J910" s="5"/>
      <c r="O910" s="9"/>
      <c r="P910" s="5"/>
      <c r="AA910" s="5"/>
      <c r="AF910" s="6"/>
    </row>
    <row r="911">
      <c r="A911" s="5"/>
      <c r="B911" s="5"/>
      <c r="C911" s="9"/>
      <c r="D911" s="5"/>
      <c r="E911" s="5"/>
      <c r="F911" s="9"/>
      <c r="G911" s="5"/>
      <c r="H911" s="5"/>
      <c r="I911" s="9"/>
      <c r="J911" s="5"/>
      <c r="O911" s="9"/>
      <c r="P911" s="5"/>
      <c r="AA911" s="5"/>
      <c r="AF911" s="6"/>
    </row>
    <row r="912">
      <c r="A912" s="5"/>
      <c r="B912" s="5"/>
      <c r="C912" s="9"/>
      <c r="D912" s="5"/>
      <c r="E912" s="5"/>
      <c r="F912" s="9"/>
      <c r="G912" s="5"/>
      <c r="H912" s="5"/>
      <c r="I912" s="9"/>
      <c r="J912" s="5"/>
      <c r="O912" s="9"/>
      <c r="P912" s="5"/>
      <c r="AA912" s="5"/>
      <c r="AF912" s="6"/>
    </row>
    <row r="913">
      <c r="A913" s="5"/>
      <c r="B913" s="5"/>
      <c r="C913" s="9"/>
      <c r="D913" s="5"/>
      <c r="E913" s="5"/>
      <c r="F913" s="9"/>
      <c r="G913" s="5"/>
      <c r="H913" s="5"/>
      <c r="I913" s="9"/>
      <c r="J913" s="5"/>
      <c r="O913" s="9"/>
      <c r="P913" s="5"/>
      <c r="AA913" s="5"/>
      <c r="AF913" s="6"/>
    </row>
    <row r="914">
      <c r="A914" s="5"/>
      <c r="B914" s="5"/>
      <c r="C914" s="9"/>
      <c r="D914" s="5"/>
      <c r="E914" s="5"/>
      <c r="F914" s="9"/>
      <c r="G914" s="5"/>
      <c r="H914" s="5"/>
      <c r="I914" s="9"/>
      <c r="J914" s="5"/>
      <c r="O914" s="9"/>
      <c r="P914" s="5"/>
      <c r="AA914" s="5"/>
      <c r="AF914" s="6"/>
    </row>
    <row r="915">
      <c r="A915" s="5"/>
      <c r="B915" s="5"/>
      <c r="C915" s="9"/>
      <c r="D915" s="5"/>
      <c r="E915" s="5"/>
      <c r="F915" s="9"/>
      <c r="G915" s="5"/>
      <c r="H915" s="5"/>
      <c r="I915" s="9"/>
      <c r="J915" s="5"/>
      <c r="O915" s="9"/>
      <c r="P915" s="5"/>
      <c r="AA915" s="5"/>
      <c r="AF915" s="6"/>
    </row>
    <row r="916">
      <c r="A916" s="5"/>
      <c r="B916" s="5"/>
      <c r="C916" s="9"/>
      <c r="D916" s="5"/>
      <c r="E916" s="5"/>
      <c r="F916" s="9"/>
      <c r="G916" s="5"/>
      <c r="H916" s="5"/>
      <c r="I916" s="9"/>
      <c r="J916" s="5"/>
      <c r="O916" s="9"/>
      <c r="P916" s="5"/>
      <c r="AA916" s="5"/>
      <c r="AF916" s="6"/>
    </row>
    <row r="917">
      <c r="A917" s="5"/>
      <c r="B917" s="5"/>
      <c r="C917" s="9"/>
      <c r="D917" s="5"/>
      <c r="E917" s="5"/>
      <c r="F917" s="9"/>
      <c r="G917" s="5"/>
      <c r="H917" s="5"/>
      <c r="I917" s="9"/>
      <c r="J917" s="5"/>
      <c r="O917" s="9"/>
      <c r="P917" s="5"/>
      <c r="AA917" s="5"/>
      <c r="AF917" s="6"/>
    </row>
    <row r="918">
      <c r="A918" s="5"/>
      <c r="B918" s="5"/>
      <c r="C918" s="9"/>
      <c r="D918" s="5"/>
      <c r="E918" s="5"/>
      <c r="F918" s="9"/>
      <c r="G918" s="5"/>
      <c r="H918" s="5"/>
      <c r="I918" s="9"/>
      <c r="J918" s="5"/>
      <c r="O918" s="9"/>
      <c r="P918" s="5"/>
      <c r="AA918" s="5"/>
      <c r="AF918" s="6"/>
    </row>
    <row r="919">
      <c r="A919" s="5"/>
      <c r="B919" s="5"/>
      <c r="C919" s="9"/>
      <c r="D919" s="5"/>
      <c r="E919" s="5"/>
      <c r="F919" s="9"/>
      <c r="G919" s="5"/>
      <c r="H919" s="5"/>
      <c r="I919" s="9"/>
      <c r="J919" s="5"/>
      <c r="O919" s="9"/>
      <c r="P919" s="5"/>
      <c r="AA919" s="5"/>
      <c r="AF919" s="6"/>
    </row>
    <row r="920">
      <c r="A920" s="5"/>
      <c r="B920" s="5"/>
      <c r="C920" s="9"/>
      <c r="D920" s="5"/>
      <c r="E920" s="5"/>
      <c r="F920" s="9"/>
      <c r="G920" s="5"/>
      <c r="H920" s="5"/>
      <c r="I920" s="9"/>
      <c r="J920" s="5"/>
      <c r="O920" s="9"/>
      <c r="P920" s="5"/>
      <c r="AA920" s="5"/>
      <c r="AF920" s="6"/>
    </row>
    <row r="921">
      <c r="A921" s="5"/>
      <c r="B921" s="5"/>
      <c r="C921" s="9"/>
      <c r="D921" s="5"/>
      <c r="E921" s="5"/>
      <c r="F921" s="9"/>
      <c r="G921" s="5"/>
      <c r="H921" s="5"/>
      <c r="I921" s="9"/>
      <c r="J921" s="5"/>
      <c r="O921" s="9"/>
      <c r="P921" s="5"/>
      <c r="AA921" s="5"/>
      <c r="AF921" s="6"/>
    </row>
    <row r="922">
      <c r="A922" s="5"/>
      <c r="B922" s="5"/>
      <c r="C922" s="9"/>
      <c r="D922" s="5"/>
      <c r="E922" s="5"/>
      <c r="F922" s="9"/>
      <c r="G922" s="5"/>
      <c r="H922" s="5"/>
      <c r="I922" s="9"/>
      <c r="J922" s="5"/>
      <c r="O922" s="9"/>
      <c r="P922" s="5"/>
      <c r="AA922" s="5"/>
      <c r="AF922" s="6"/>
    </row>
    <row r="923">
      <c r="A923" s="5"/>
      <c r="B923" s="5"/>
      <c r="C923" s="9"/>
      <c r="D923" s="5"/>
      <c r="E923" s="5"/>
      <c r="F923" s="9"/>
      <c r="G923" s="5"/>
      <c r="H923" s="5"/>
      <c r="I923" s="9"/>
      <c r="J923" s="5"/>
      <c r="O923" s="9"/>
      <c r="P923" s="5"/>
      <c r="AA923" s="5"/>
      <c r="AF923" s="6"/>
    </row>
    <row r="924">
      <c r="A924" s="5"/>
      <c r="B924" s="5"/>
      <c r="C924" s="9"/>
      <c r="D924" s="5"/>
      <c r="E924" s="5"/>
      <c r="F924" s="9"/>
      <c r="G924" s="5"/>
      <c r="H924" s="5"/>
      <c r="I924" s="9"/>
      <c r="J924" s="5"/>
      <c r="O924" s="9"/>
      <c r="P924" s="5"/>
      <c r="AA924" s="5"/>
      <c r="AF924" s="6"/>
    </row>
    <row r="925">
      <c r="A925" s="5"/>
      <c r="B925" s="5"/>
      <c r="C925" s="9"/>
      <c r="D925" s="5"/>
      <c r="E925" s="5"/>
      <c r="F925" s="9"/>
      <c r="G925" s="5"/>
      <c r="H925" s="5"/>
      <c r="I925" s="9"/>
      <c r="J925" s="5"/>
      <c r="O925" s="9"/>
      <c r="P925" s="5"/>
      <c r="AA925" s="5"/>
      <c r="AF925" s="6"/>
    </row>
    <row r="926">
      <c r="A926" s="5"/>
      <c r="B926" s="5"/>
      <c r="C926" s="9"/>
      <c r="D926" s="5"/>
      <c r="E926" s="5"/>
      <c r="F926" s="9"/>
      <c r="G926" s="5"/>
      <c r="H926" s="5"/>
      <c r="I926" s="9"/>
      <c r="J926" s="5"/>
      <c r="O926" s="9"/>
      <c r="P926" s="5"/>
      <c r="AA926" s="5"/>
      <c r="AF926" s="6"/>
    </row>
    <row r="927">
      <c r="A927" s="5"/>
      <c r="B927" s="5"/>
      <c r="C927" s="9"/>
      <c r="D927" s="5"/>
      <c r="E927" s="5"/>
      <c r="F927" s="9"/>
      <c r="G927" s="5"/>
      <c r="H927" s="5"/>
      <c r="I927" s="9"/>
      <c r="J927" s="5"/>
      <c r="O927" s="9"/>
      <c r="P927" s="5"/>
      <c r="AA927" s="5"/>
      <c r="AF927" s="6"/>
    </row>
    <row r="928">
      <c r="A928" s="5"/>
      <c r="B928" s="5"/>
      <c r="C928" s="9"/>
      <c r="D928" s="5"/>
      <c r="E928" s="5"/>
      <c r="F928" s="9"/>
      <c r="G928" s="5"/>
      <c r="H928" s="5"/>
      <c r="I928" s="9"/>
      <c r="J928" s="5"/>
      <c r="O928" s="9"/>
      <c r="P928" s="5"/>
      <c r="AA928" s="5"/>
      <c r="AF928" s="6"/>
    </row>
    <row r="929">
      <c r="A929" s="5"/>
      <c r="B929" s="5"/>
      <c r="C929" s="9"/>
      <c r="D929" s="5"/>
      <c r="E929" s="5"/>
      <c r="F929" s="9"/>
      <c r="G929" s="5"/>
      <c r="H929" s="5"/>
      <c r="I929" s="9"/>
      <c r="J929" s="5"/>
      <c r="O929" s="9"/>
      <c r="P929" s="5"/>
      <c r="AA929" s="5"/>
      <c r="AF929" s="6"/>
    </row>
    <row r="930">
      <c r="A930" s="5"/>
      <c r="B930" s="5"/>
      <c r="C930" s="9"/>
      <c r="D930" s="5"/>
      <c r="E930" s="5"/>
      <c r="F930" s="9"/>
      <c r="G930" s="5"/>
      <c r="H930" s="5"/>
      <c r="I930" s="9"/>
      <c r="J930" s="5"/>
      <c r="O930" s="9"/>
      <c r="P930" s="5"/>
      <c r="AA930" s="5"/>
      <c r="AF930" s="6"/>
    </row>
    <row r="931">
      <c r="A931" s="5"/>
      <c r="B931" s="5"/>
      <c r="C931" s="9"/>
      <c r="D931" s="5"/>
      <c r="E931" s="5"/>
      <c r="F931" s="9"/>
      <c r="G931" s="5"/>
      <c r="H931" s="5"/>
      <c r="I931" s="9"/>
      <c r="J931" s="5"/>
      <c r="O931" s="9"/>
      <c r="P931" s="5"/>
      <c r="AA931" s="5"/>
      <c r="AF931" s="6"/>
    </row>
    <row r="932">
      <c r="A932" s="5"/>
      <c r="B932" s="5"/>
      <c r="C932" s="9"/>
      <c r="D932" s="5"/>
      <c r="E932" s="5"/>
      <c r="F932" s="9"/>
      <c r="G932" s="5"/>
      <c r="H932" s="5"/>
      <c r="I932" s="9"/>
      <c r="J932" s="5"/>
      <c r="O932" s="9"/>
      <c r="P932" s="5"/>
      <c r="AA932" s="5"/>
      <c r="AF932" s="6"/>
    </row>
    <row r="933">
      <c r="A933" s="5"/>
      <c r="B933" s="5"/>
      <c r="C933" s="9"/>
      <c r="D933" s="5"/>
      <c r="E933" s="5"/>
      <c r="F933" s="9"/>
      <c r="G933" s="5"/>
      <c r="H933" s="5"/>
      <c r="I933" s="9"/>
      <c r="J933" s="5"/>
      <c r="O933" s="9"/>
      <c r="P933" s="5"/>
      <c r="AA933" s="5"/>
      <c r="AF933" s="6"/>
    </row>
    <row r="934">
      <c r="A934" s="5"/>
      <c r="B934" s="5"/>
      <c r="C934" s="9"/>
      <c r="D934" s="5"/>
      <c r="E934" s="5"/>
      <c r="F934" s="9"/>
      <c r="G934" s="5"/>
      <c r="H934" s="5"/>
      <c r="I934" s="9"/>
      <c r="J934" s="5"/>
      <c r="O934" s="9"/>
      <c r="P934" s="5"/>
      <c r="AA934" s="5"/>
      <c r="AF934" s="6"/>
    </row>
    <row r="935">
      <c r="A935" s="5"/>
      <c r="B935" s="5"/>
      <c r="C935" s="9"/>
      <c r="D935" s="5"/>
      <c r="E935" s="5"/>
      <c r="F935" s="9"/>
      <c r="G935" s="5"/>
      <c r="H935" s="5"/>
      <c r="I935" s="9"/>
      <c r="J935" s="5"/>
      <c r="O935" s="9"/>
      <c r="P935" s="5"/>
      <c r="AA935" s="5"/>
      <c r="AF935" s="6"/>
    </row>
    <row r="936">
      <c r="A936" s="5"/>
      <c r="B936" s="5"/>
      <c r="C936" s="9"/>
      <c r="D936" s="5"/>
      <c r="E936" s="5"/>
      <c r="F936" s="9"/>
      <c r="G936" s="5"/>
      <c r="H936" s="5"/>
      <c r="I936" s="9"/>
      <c r="J936" s="5"/>
      <c r="O936" s="9"/>
      <c r="P936" s="5"/>
      <c r="AA936" s="5"/>
      <c r="AF936" s="6"/>
    </row>
    <row r="937">
      <c r="A937" s="5"/>
      <c r="B937" s="5"/>
      <c r="C937" s="9"/>
      <c r="D937" s="5"/>
      <c r="E937" s="5"/>
      <c r="F937" s="9"/>
      <c r="G937" s="5"/>
      <c r="H937" s="5"/>
      <c r="I937" s="9"/>
      <c r="J937" s="5"/>
      <c r="O937" s="9"/>
      <c r="P937" s="5"/>
      <c r="AA937" s="5"/>
      <c r="AF937" s="6"/>
    </row>
    <row r="938">
      <c r="A938" s="5"/>
      <c r="B938" s="5"/>
      <c r="C938" s="9"/>
      <c r="D938" s="5"/>
      <c r="E938" s="5"/>
      <c r="F938" s="9"/>
      <c r="G938" s="5"/>
      <c r="H938" s="5"/>
      <c r="I938" s="9"/>
      <c r="J938" s="5"/>
      <c r="O938" s="9"/>
      <c r="P938" s="5"/>
      <c r="AA938" s="5"/>
      <c r="AF938" s="6"/>
    </row>
    <row r="939">
      <c r="A939" s="5"/>
      <c r="B939" s="5"/>
      <c r="C939" s="9"/>
      <c r="D939" s="5"/>
      <c r="E939" s="5"/>
      <c r="F939" s="9"/>
      <c r="G939" s="5"/>
      <c r="H939" s="5"/>
      <c r="I939" s="9"/>
      <c r="J939" s="5"/>
      <c r="O939" s="9"/>
      <c r="P939" s="5"/>
      <c r="AA939" s="5"/>
      <c r="AF939" s="6"/>
    </row>
    <row r="940">
      <c r="A940" s="5"/>
      <c r="B940" s="5"/>
      <c r="C940" s="9"/>
      <c r="D940" s="5"/>
      <c r="E940" s="5"/>
      <c r="F940" s="9"/>
      <c r="G940" s="5"/>
      <c r="H940" s="5"/>
      <c r="I940" s="9"/>
      <c r="J940" s="5"/>
      <c r="O940" s="9"/>
      <c r="P940" s="5"/>
      <c r="AA940" s="5"/>
      <c r="AF940" s="6"/>
    </row>
    <row r="941">
      <c r="A941" s="5"/>
      <c r="B941" s="5"/>
      <c r="C941" s="9"/>
      <c r="D941" s="5"/>
      <c r="E941" s="5"/>
      <c r="F941" s="9"/>
      <c r="G941" s="5"/>
      <c r="H941" s="5"/>
      <c r="I941" s="9"/>
      <c r="J941" s="5"/>
      <c r="O941" s="9"/>
      <c r="P941" s="5"/>
      <c r="AA941" s="5"/>
      <c r="AF941" s="6"/>
    </row>
    <row r="942">
      <c r="A942" s="5"/>
      <c r="B942" s="5"/>
      <c r="C942" s="9"/>
      <c r="D942" s="5"/>
      <c r="E942" s="5"/>
      <c r="F942" s="9"/>
      <c r="G942" s="5"/>
      <c r="H942" s="5"/>
      <c r="I942" s="9"/>
      <c r="J942" s="5"/>
      <c r="O942" s="9"/>
      <c r="P942" s="5"/>
      <c r="AA942" s="5"/>
      <c r="AF942" s="6"/>
    </row>
    <row r="943">
      <c r="A943" s="5"/>
      <c r="B943" s="5"/>
      <c r="C943" s="9"/>
      <c r="D943" s="5"/>
      <c r="E943" s="5"/>
      <c r="F943" s="9"/>
      <c r="G943" s="5"/>
      <c r="H943" s="5"/>
      <c r="I943" s="9"/>
      <c r="J943" s="5"/>
      <c r="O943" s="9"/>
      <c r="P943" s="5"/>
      <c r="AA943" s="5"/>
      <c r="AF943" s="6"/>
    </row>
    <row r="944">
      <c r="A944" s="5"/>
      <c r="B944" s="5"/>
      <c r="C944" s="9"/>
      <c r="D944" s="5"/>
      <c r="E944" s="5"/>
      <c r="F944" s="9"/>
      <c r="G944" s="5"/>
      <c r="H944" s="5"/>
      <c r="I944" s="9"/>
      <c r="J944" s="5"/>
      <c r="O944" s="9"/>
      <c r="P944" s="5"/>
      <c r="AA944" s="5"/>
      <c r="AF944" s="6"/>
    </row>
    <row r="945">
      <c r="A945" s="5"/>
      <c r="B945" s="5"/>
      <c r="C945" s="9"/>
      <c r="D945" s="5"/>
      <c r="E945" s="5"/>
      <c r="F945" s="9"/>
      <c r="G945" s="5"/>
      <c r="H945" s="5"/>
      <c r="I945" s="9"/>
      <c r="J945" s="5"/>
      <c r="O945" s="9"/>
      <c r="P945" s="5"/>
      <c r="AA945" s="5"/>
      <c r="AF945" s="6"/>
    </row>
    <row r="946">
      <c r="A946" s="5"/>
      <c r="B946" s="5"/>
      <c r="C946" s="9"/>
      <c r="D946" s="5"/>
      <c r="E946" s="5"/>
      <c r="F946" s="9"/>
      <c r="G946" s="5"/>
      <c r="H946" s="5"/>
      <c r="I946" s="9"/>
      <c r="J946" s="5"/>
      <c r="O946" s="9"/>
      <c r="P946" s="5"/>
      <c r="AA946" s="5"/>
      <c r="AF946" s="6"/>
    </row>
    <row r="947">
      <c r="A947" s="5"/>
      <c r="B947" s="5"/>
      <c r="C947" s="9"/>
      <c r="D947" s="5"/>
      <c r="E947" s="5"/>
      <c r="F947" s="9"/>
      <c r="G947" s="5"/>
      <c r="H947" s="5"/>
      <c r="I947" s="9"/>
      <c r="J947" s="5"/>
      <c r="O947" s="9"/>
      <c r="P947" s="5"/>
      <c r="AA947" s="5"/>
      <c r="AF947" s="6"/>
    </row>
    <row r="948">
      <c r="A948" s="5"/>
      <c r="B948" s="5"/>
      <c r="C948" s="9"/>
      <c r="D948" s="5"/>
      <c r="E948" s="5"/>
      <c r="F948" s="9"/>
      <c r="G948" s="5"/>
      <c r="H948" s="5"/>
      <c r="I948" s="9"/>
      <c r="J948" s="5"/>
      <c r="O948" s="9"/>
      <c r="P948" s="5"/>
      <c r="AA948" s="5"/>
      <c r="AF948" s="6"/>
    </row>
    <row r="949">
      <c r="A949" s="5"/>
      <c r="B949" s="5"/>
      <c r="C949" s="9"/>
      <c r="D949" s="5"/>
      <c r="E949" s="5"/>
      <c r="F949" s="9"/>
      <c r="G949" s="5"/>
      <c r="H949" s="5"/>
      <c r="I949" s="9"/>
      <c r="J949" s="5"/>
      <c r="O949" s="9"/>
      <c r="P949" s="5"/>
      <c r="AA949" s="5"/>
      <c r="AF949" s="6"/>
    </row>
    <row r="950">
      <c r="A950" s="5"/>
      <c r="B950" s="5"/>
      <c r="C950" s="9"/>
      <c r="D950" s="5"/>
      <c r="E950" s="5"/>
      <c r="F950" s="9"/>
      <c r="G950" s="5"/>
      <c r="H950" s="5"/>
      <c r="I950" s="9"/>
      <c r="J950" s="5"/>
      <c r="O950" s="9"/>
      <c r="P950" s="5"/>
      <c r="AA950" s="5"/>
      <c r="AF950" s="6"/>
    </row>
    <row r="951">
      <c r="A951" s="5"/>
      <c r="B951" s="5"/>
      <c r="C951" s="9"/>
      <c r="D951" s="5"/>
      <c r="E951" s="5"/>
      <c r="F951" s="9"/>
      <c r="G951" s="5"/>
      <c r="H951" s="5"/>
      <c r="I951" s="9"/>
      <c r="J951" s="5"/>
      <c r="O951" s="9"/>
      <c r="P951" s="5"/>
      <c r="AA951" s="5"/>
      <c r="AF951" s="6"/>
    </row>
    <row r="952">
      <c r="A952" s="5"/>
      <c r="B952" s="5"/>
      <c r="C952" s="9"/>
      <c r="D952" s="5"/>
      <c r="E952" s="5"/>
      <c r="F952" s="9"/>
      <c r="G952" s="5"/>
      <c r="H952" s="5"/>
      <c r="I952" s="9"/>
      <c r="J952" s="5"/>
      <c r="O952" s="9"/>
      <c r="P952" s="5"/>
      <c r="AA952" s="5"/>
      <c r="AF952" s="6"/>
    </row>
    <row r="953">
      <c r="A953" s="5"/>
      <c r="B953" s="5"/>
      <c r="C953" s="9"/>
      <c r="D953" s="5"/>
      <c r="E953" s="5"/>
      <c r="F953" s="9"/>
      <c r="G953" s="5"/>
      <c r="H953" s="5"/>
      <c r="I953" s="9"/>
      <c r="J953" s="5"/>
      <c r="O953" s="9"/>
      <c r="P953" s="5"/>
      <c r="AA953" s="5"/>
      <c r="AF953" s="6"/>
    </row>
    <row r="954">
      <c r="A954" s="5"/>
      <c r="B954" s="5"/>
      <c r="C954" s="9"/>
      <c r="D954" s="5"/>
      <c r="E954" s="5"/>
      <c r="F954" s="9"/>
      <c r="G954" s="5"/>
      <c r="H954" s="5"/>
      <c r="I954" s="9"/>
      <c r="J954" s="5"/>
      <c r="O954" s="9"/>
      <c r="P954" s="5"/>
      <c r="AA954" s="5"/>
      <c r="AF954" s="6"/>
    </row>
    <row r="955">
      <c r="A955" s="5"/>
      <c r="B955" s="5"/>
      <c r="C955" s="9"/>
      <c r="D955" s="5"/>
      <c r="E955" s="5"/>
      <c r="F955" s="9"/>
      <c r="G955" s="5"/>
      <c r="H955" s="5"/>
      <c r="I955" s="9"/>
      <c r="J955" s="5"/>
      <c r="O955" s="9"/>
      <c r="P955" s="5"/>
      <c r="AA955" s="5"/>
      <c r="AF955" s="6"/>
    </row>
    <row r="956">
      <c r="A956" s="5"/>
      <c r="B956" s="5"/>
      <c r="C956" s="9"/>
      <c r="D956" s="5"/>
      <c r="E956" s="5"/>
      <c r="F956" s="9"/>
      <c r="G956" s="5"/>
      <c r="H956" s="5"/>
      <c r="I956" s="9"/>
      <c r="J956" s="5"/>
      <c r="O956" s="9"/>
      <c r="P956" s="5"/>
      <c r="AA956" s="5"/>
      <c r="AF956" s="6"/>
    </row>
    <row r="957">
      <c r="A957" s="5"/>
      <c r="B957" s="5"/>
      <c r="C957" s="9"/>
      <c r="D957" s="5"/>
      <c r="E957" s="5"/>
      <c r="F957" s="9"/>
      <c r="G957" s="5"/>
      <c r="H957" s="5"/>
      <c r="I957" s="9"/>
      <c r="J957" s="5"/>
      <c r="O957" s="9"/>
      <c r="P957" s="5"/>
      <c r="AA957" s="5"/>
      <c r="AF957" s="6"/>
    </row>
    <row r="958">
      <c r="A958" s="5"/>
      <c r="B958" s="5"/>
      <c r="C958" s="9"/>
      <c r="D958" s="5"/>
      <c r="E958" s="5"/>
      <c r="F958" s="9"/>
      <c r="G958" s="5"/>
      <c r="H958" s="5"/>
      <c r="I958" s="9"/>
      <c r="J958" s="5"/>
      <c r="O958" s="9"/>
      <c r="P958" s="5"/>
      <c r="AA958" s="5"/>
      <c r="AF958" s="6"/>
    </row>
    <row r="959">
      <c r="A959" s="5"/>
      <c r="B959" s="5"/>
      <c r="C959" s="9"/>
      <c r="D959" s="5"/>
      <c r="E959" s="5"/>
      <c r="F959" s="9"/>
      <c r="G959" s="5"/>
      <c r="H959" s="5"/>
      <c r="I959" s="9"/>
      <c r="J959" s="5"/>
      <c r="O959" s="9"/>
      <c r="P959" s="5"/>
      <c r="AA959" s="5"/>
      <c r="AF959" s="6"/>
    </row>
    <row r="960">
      <c r="A960" s="5"/>
      <c r="B960" s="5"/>
      <c r="C960" s="9"/>
      <c r="D960" s="5"/>
      <c r="E960" s="5"/>
      <c r="F960" s="9"/>
      <c r="G960" s="5"/>
      <c r="H960" s="5"/>
      <c r="I960" s="9"/>
      <c r="J960" s="5"/>
      <c r="O960" s="9"/>
      <c r="P960" s="5"/>
      <c r="AA960" s="5"/>
      <c r="AF960" s="6"/>
    </row>
    <row r="961">
      <c r="A961" s="5"/>
      <c r="B961" s="5"/>
      <c r="C961" s="9"/>
      <c r="D961" s="5"/>
      <c r="E961" s="5"/>
      <c r="F961" s="9"/>
      <c r="G961" s="5"/>
      <c r="H961" s="5"/>
      <c r="I961" s="9"/>
      <c r="J961" s="5"/>
      <c r="O961" s="9"/>
      <c r="P961" s="5"/>
      <c r="AA961" s="5"/>
      <c r="AF961" s="6"/>
    </row>
    <row r="962">
      <c r="A962" s="5"/>
      <c r="B962" s="5"/>
      <c r="C962" s="9"/>
      <c r="D962" s="5"/>
      <c r="E962" s="5"/>
      <c r="F962" s="9"/>
      <c r="G962" s="5"/>
      <c r="H962" s="5"/>
      <c r="I962" s="9"/>
      <c r="J962" s="5"/>
      <c r="O962" s="9"/>
      <c r="P962" s="5"/>
      <c r="AA962" s="5"/>
      <c r="AF962" s="6"/>
    </row>
    <row r="963">
      <c r="A963" s="5"/>
      <c r="B963" s="5"/>
      <c r="C963" s="9"/>
      <c r="D963" s="5"/>
      <c r="E963" s="5"/>
      <c r="F963" s="9"/>
      <c r="G963" s="5"/>
      <c r="H963" s="5"/>
      <c r="I963" s="9"/>
      <c r="J963" s="5"/>
      <c r="O963" s="9"/>
      <c r="P963" s="5"/>
      <c r="AA963" s="5"/>
      <c r="AF963" s="6"/>
    </row>
    <row r="964">
      <c r="A964" s="5"/>
      <c r="B964" s="5"/>
      <c r="C964" s="9"/>
      <c r="D964" s="5"/>
      <c r="E964" s="5"/>
      <c r="F964" s="9"/>
      <c r="G964" s="5"/>
      <c r="H964" s="5"/>
      <c r="I964" s="9"/>
      <c r="J964" s="5"/>
      <c r="O964" s="9"/>
      <c r="P964" s="5"/>
      <c r="AA964" s="5"/>
      <c r="AF964" s="6"/>
    </row>
    <row r="965">
      <c r="A965" s="5"/>
      <c r="B965" s="5"/>
      <c r="C965" s="9"/>
      <c r="D965" s="5"/>
      <c r="E965" s="5"/>
      <c r="F965" s="9"/>
      <c r="G965" s="5"/>
      <c r="H965" s="5"/>
      <c r="I965" s="9"/>
      <c r="J965" s="5"/>
      <c r="O965" s="9"/>
      <c r="P965" s="5"/>
      <c r="AA965" s="5"/>
      <c r="AF965" s="6"/>
    </row>
    <row r="966">
      <c r="A966" s="5"/>
      <c r="B966" s="5"/>
      <c r="C966" s="9"/>
      <c r="D966" s="5"/>
      <c r="E966" s="5"/>
      <c r="F966" s="9"/>
      <c r="G966" s="5"/>
      <c r="H966" s="5"/>
      <c r="I966" s="9"/>
      <c r="J966" s="5"/>
      <c r="O966" s="9"/>
      <c r="P966" s="5"/>
      <c r="AA966" s="5"/>
      <c r="AF966" s="6"/>
    </row>
    <row r="967">
      <c r="A967" s="5"/>
      <c r="B967" s="5"/>
      <c r="C967" s="9"/>
      <c r="D967" s="5"/>
      <c r="E967" s="5"/>
      <c r="F967" s="9"/>
      <c r="G967" s="5"/>
      <c r="H967" s="5"/>
      <c r="I967" s="9"/>
      <c r="J967" s="5"/>
      <c r="O967" s="9"/>
      <c r="P967" s="5"/>
      <c r="AA967" s="5"/>
      <c r="AF967" s="6"/>
    </row>
    <row r="968">
      <c r="A968" s="5"/>
      <c r="B968" s="5"/>
      <c r="C968" s="9"/>
      <c r="D968" s="5"/>
      <c r="E968" s="5"/>
      <c r="F968" s="9"/>
      <c r="G968" s="5"/>
      <c r="H968" s="5"/>
      <c r="I968" s="9"/>
      <c r="J968" s="5"/>
      <c r="O968" s="9"/>
      <c r="P968" s="5"/>
      <c r="AA968" s="5"/>
      <c r="AF968" s="6"/>
    </row>
    <row r="969">
      <c r="A969" s="5"/>
      <c r="B969" s="5"/>
      <c r="C969" s="9"/>
      <c r="D969" s="5"/>
      <c r="E969" s="5"/>
      <c r="F969" s="9"/>
      <c r="G969" s="5"/>
      <c r="H969" s="5"/>
      <c r="I969" s="9"/>
      <c r="J969" s="5"/>
      <c r="O969" s="9"/>
      <c r="P969" s="5"/>
      <c r="AA969" s="5"/>
      <c r="AF969" s="6"/>
    </row>
    <row r="970">
      <c r="A970" s="5"/>
      <c r="B970" s="5"/>
      <c r="C970" s="9"/>
      <c r="D970" s="5"/>
      <c r="E970" s="5"/>
      <c r="F970" s="9"/>
      <c r="G970" s="5"/>
      <c r="H970" s="5"/>
      <c r="I970" s="9"/>
      <c r="J970" s="5"/>
      <c r="O970" s="9"/>
      <c r="P970" s="5"/>
      <c r="AA970" s="5"/>
      <c r="AF970" s="6"/>
    </row>
    <row r="971">
      <c r="A971" s="5"/>
      <c r="B971" s="5"/>
      <c r="C971" s="9"/>
      <c r="D971" s="5"/>
      <c r="E971" s="5"/>
      <c r="F971" s="9"/>
      <c r="G971" s="5"/>
      <c r="H971" s="5"/>
      <c r="I971" s="9"/>
      <c r="J971" s="5"/>
      <c r="O971" s="9"/>
      <c r="P971" s="5"/>
      <c r="AA971" s="5"/>
      <c r="AF971" s="6"/>
    </row>
    <row r="972">
      <c r="A972" s="5"/>
      <c r="B972" s="5"/>
      <c r="C972" s="9"/>
      <c r="D972" s="5"/>
      <c r="E972" s="5"/>
      <c r="F972" s="9"/>
      <c r="G972" s="5"/>
      <c r="H972" s="5"/>
      <c r="I972" s="9"/>
      <c r="J972" s="5"/>
      <c r="O972" s="9"/>
      <c r="P972" s="5"/>
      <c r="AA972" s="5"/>
      <c r="AF972" s="6"/>
    </row>
    <row r="973">
      <c r="A973" s="5"/>
      <c r="B973" s="5"/>
      <c r="C973" s="9"/>
      <c r="D973" s="5"/>
      <c r="E973" s="5"/>
      <c r="F973" s="9"/>
      <c r="G973" s="5"/>
      <c r="H973" s="5"/>
      <c r="I973" s="9"/>
      <c r="J973" s="5"/>
      <c r="O973" s="9"/>
      <c r="P973" s="5"/>
      <c r="AA973" s="5"/>
      <c r="AF973" s="6"/>
    </row>
    <row r="974">
      <c r="A974" s="5"/>
      <c r="B974" s="5"/>
      <c r="C974" s="9"/>
      <c r="D974" s="5"/>
      <c r="E974" s="5"/>
      <c r="F974" s="9"/>
      <c r="G974" s="5"/>
      <c r="H974" s="5"/>
      <c r="I974" s="9"/>
      <c r="J974" s="5"/>
      <c r="O974" s="9"/>
      <c r="P974" s="5"/>
      <c r="AA974" s="5"/>
      <c r="AF974" s="6"/>
    </row>
    <row r="975">
      <c r="A975" s="5"/>
      <c r="B975" s="5"/>
      <c r="C975" s="9"/>
      <c r="D975" s="5"/>
      <c r="E975" s="5"/>
      <c r="F975" s="9"/>
      <c r="G975" s="5"/>
      <c r="H975" s="5"/>
      <c r="I975" s="9"/>
      <c r="J975" s="5"/>
      <c r="O975" s="9"/>
      <c r="P975" s="5"/>
      <c r="AA975" s="5"/>
      <c r="AF975" s="6"/>
    </row>
    <row r="976">
      <c r="A976" s="5"/>
      <c r="B976" s="5"/>
      <c r="C976" s="9"/>
      <c r="D976" s="5"/>
      <c r="E976" s="5"/>
      <c r="F976" s="9"/>
      <c r="G976" s="5"/>
      <c r="H976" s="5"/>
      <c r="I976" s="9"/>
      <c r="J976" s="5"/>
      <c r="O976" s="9"/>
      <c r="P976" s="5"/>
      <c r="AA976" s="5"/>
      <c r="AF976" s="6"/>
    </row>
    <row r="977">
      <c r="A977" s="5"/>
      <c r="B977" s="5"/>
      <c r="C977" s="9"/>
      <c r="D977" s="5"/>
      <c r="E977" s="5"/>
      <c r="F977" s="9"/>
      <c r="G977" s="5"/>
      <c r="H977" s="5"/>
      <c r="I977" s="9"/>
      <c r="J977" s="5"/>
      <c r="O977" s="9"/>
      <c r="P977" s="5"/>
      <c r="AA977" s="5"/>
      <c r="AF977" s="6"/>
    </row>
    <row r="978">
      <c r="A978" s="5"/>
      <c r="B978" s="5"/>
      <c r="C978" s="9"/>
      <c r="D978" s="5"/>
      <c r="E978" s="5"/>
      <c r="F978" s="9"/>
      <c r="G978" s="5"/>
      <c r="H978" s="5"/>
      <c r="I978" s="9"/>
      <c r="J978" s="5"/>
      <c r="O978" s="9"/>
      <c r="P978" s="5"/>
      <c r="AA978" s="5"/>
      <c r="AF978" s="6"/>
    </row>
    <row r="979">
      <c r="A979" s="5"/>
      <c r="B979" s="5"/>
      <c r="C979" s="9"/>
      <c r="D979" s="5"/>
      <c r="E979" s="5"/>
      <c r="F979" s="9"/>
      <c r="G979" s="5"/>
      <c r="H979" s="5"/>
      <c r="I979" s="9"/>
      <c r="J979" s="5"/>
      <c r="O979" s="9"/>
      <c r="P979" s="5"/>
      <c r="AA979" s="5"/>
      <c r="AF979" s="6"/>
    </row>
    <row r="980">
      <c r="A980" s="5"/>
      <c r="B980" s="5"/>
      <c r="C980" s="9"/>
      <c r="D980" s="5"/>
      <c r="E980" s="5"/>
      <c r="F980" s="9"/>
      <c r="G980" s="5"/>
      <c r="H980" s="5"/>
      <c r="I980" s="9"/>
      <c r="J980" s="5"/>
      <c r="O980" s="9"/>
      <c r="P980" s="5"/>
      <c r="AA980" s="5"/>
      <c r="AF980" s="6"/>
    </row>
    <row r="981">
      <c r="A981" s="5"/>
      <c r="B981" s="5"/>
      <c r="C981" s="9"/>
      <c r="D981" s="5"/>
      <c r="E981" s="5"/>
      <c r="F981" s="9"/>
      <c r="G981" s="5"/>
      <c r="H981" s="5"/>
      <c r="I981" s="9"/>
      <c r="J981" s="5"/>
      <c r="O981" s="9"/>
      <c r="P981" s="5"/>
      <c r="AA981" s="5"/>
      <c r="AF981" s="6"/>
    </row>
    <row r="982">
      <c r="A982" s="5"/>
      <c r="B982" s="5"/>
      <c r="C982" s="9"/>
      <c r="D982" s="5"/>
      <c r="E982" s="5"/>
      <c r="F982" s="9"/>
      <c r="G982" s="5"/>
      <c r="H982" s="5"/>
      <c r="I982" s="9"/>
      <c r="J982" s="5"/>
      <c r="O982" s="9"/>
      <c r="P982" s="5"/>
      <c r="AA982" s="5"/>
      <c r="AF982" s="6"/>
    </row>
    <row r="983">
      <c r="A983" s="5"/>
      <c r="B983" s="5"/>
      <c r="C983" s="9"/>
      <c r="D983" s="5"/>
      <c r="E983" s="5"/>
      <c r="F983" s="9"/>
      <c r="G983" s="5"/>
      <c r="H983" s="5"/>
      <c r="I983" s="9"/>
      <c r="J983" s="5"/>
      <c r="O983" s="9"/>
      <c r="P983" s="5"/>
      <c r="AA983" s="5"/>
      <c r="AF983" s="6"/>
    </row>
    <row r="984">
      <c r="A984" s="5"/>
      <c r="B984" s="5"/>
      <c r="C984" s="9"/>
      <c r="D984" s="5"/>
      <c r="E984" s="5"/>
      <c r="F984" s="9"/>
      <c r="G984" s="5"/>
      <c r="H984" s="5"/>
      <c r="I984" s="9"/>
      <c r="J984" s="5"/>
      <c r="O984" s="9"/>
      <c r="P984" s="5"/>
      <c r="AA984" s="5"/>
      <c r="AF984" s="6"/>
    </row>
    <row r="985">
      <c r="A985" s="5"/>
      <c r="B985" s="5"/>
      <c r="C985" s="9"/>
      <c r="D985" s="5"/>
      <c r="E985" s="5"/>
      <c r="F985" s="9"/>
      <c r="G985" s="5"/>
      <c r="H985" s="5"/>
      <c r="I985" s="9"/>
      <c r="J985" s="5"/>
      <c r="O985" s="9"/>
      <c r="P985" s="5"/>
      <c r="AA985" s="5"/>
      <c r="AF985" s="6"/>
    </row>
    <row r="986">
      <c r="A986" s="5"/>
      <c r="B986" s="5"/>
      <c r="C986" s="9"/>
      <c r="D986" s="5"/>
      <c r="E986" s="5"/>
      <c r="F986" s="9"/>
      <c r="G986" s="5"/>
      <c r="H986" s="5"/>
      <c r="I986" s="9"/>
      <c r="J986" s="5"/>
      <c r="O986" s="9"/>
      <c r="P986" s="5"/>
      <c r="AA986" s="5"/>
      <c r="AF986" s="6"/>
    </row>
    <row r="987">
      <c r="A987" s="5"/>
      <c r="B987" s="5"/>
      <c r="C987" s="9"/>
      <c r="D987" s="5"/>
      <c r="E987" s="5"/>
      <c r="F987" s="9"/>
      <c r="G987" s="5"/>
      <c r="H987" s="5"/>
      <c r="I987" s="9"/>
      <c r="J987" s="5"/>
      <c r="O987" s="9"/>
      <c r="P987" s="5"/>
      <c r="AA987" s="5"/>
      <c r="AF987" s="6"/>
    </row>
    <row r="988">
      <c r="A988" s="5"/>
      <c r="B988" s="5"/>
      <c r="C988" s="9"/>
      <c r="D988" s="5"/>
      <c r="E988" s="5"/>
      <c r="F988" s="9"/>
      <c r="G988" s="5"/>
      <c r="H988" s="5"/>
      <c r="I988" s="9"/>
      <c r="J988" s="5"/>
      <c r="O988" s="9"/>
      <c r="P988" s="5"/>
      <c r="AA988" s="5"/>
      <c r="AF988" s="6"/>
    </row>
    <row r="989">
      <c r="A989" s="5"/>
      <c r="B989" s="5"/>
      <c r="C989" s="9"/>
      <c r="D989" s="5"/>
      <c r="E989" s="5"/>
      <c r="F989" s="9"/>
      <c r="G989" s="5"/>
      <c r="H989" s="5"/>
      <c r="I989" s="9"/>
      <c r="J989" s="5"/>
      <c r="O989" s="9"/>
      <c r="P989" s="5"/>
      <c r="AA989" s="5"/>
      <c r="AF989" s="6"/>
    </row>
    <row r="990">
      <c r="A990" s="5"/>
      <c r="B990" s="5"/>
      <c r="C990" s="9"/>
      <c r="D990" s="5"/>
      <c r="E990" s="5"/>
      <c r="F990" s="9"/>
      <c r="G990" s="5"/>
      <c r="H990" s="5"/>
      <c r="I990" s="9"/>
      <c r="J990" s="5"/>
      <c r="O990" s="9"/>
      <c r="P990" s="5"/>
      <c r="AA990" s="5"/>
      <c r="AF990" s="6"/>
    </row>
    <row r="991">
      <c r="A991" s="5"/>
      <c r="B991" s="5"/>
      <c r="C991" s="9"/>
      <c r="D991" s="5"/>
      <c r="E991" s="5"/>
      <c r="F991" s="9"/>
      <c r="G991" s="5"/>
      <c r="H991" s="5"/>
      <c r="I991" s="9"/>
      <c r="J991" s="5"/>
      <c r="O991" s="9"/>
      <c r="P991" s="5"/>
      <c r="AA991" s="5"/>
      <c r="AF991" s="6"/>
    </row>
    <row r="992">
      <c r="A992" s="5"/>
      <c r="B992" s="5"/>
      <c r="C992" s="9"/>
      <c r="D992" s="5"/>
      <c r="E992" s="5"/>
      <c r="F992" s="9"/>
      <c r="G992" s="5"/>
      <c r="H992" s="5"/>
      <c r="I992" s="9"/>
      <c r="J992" s="5"/>
      <c r="O992" s="9"/>
      <c r="P992" s="5"/>
      <c r="AA992" s="5"/>
      <c r="AF992" s="6"/>
    </row>
    <row r="993">
      <c r="A993" s="5"/>
      <c r="B993" s="5"/>
      <c r="C993" s="9"/>
      <c r="D993" s="5"/>
      <c r="E993" s="5"/>
      <c r="F993" s="9"/>
      <c r="G993" s="5"/>
      <c r="H993" s="5"/>
      <c r="I993" s="9"/>
      <c r="J993" s="5"/>
      <c r="O993" s="9"/>
      <c r="P993" s="5"/>
      <c r="AA993" s="5"/>
      <c r="AF993" s="6"/>
    </row>
    <row r="994">
      <c r="A994" s="5"/>
      <c r="B994" s="5"/>
      <c r="C994" s="9"/>
      <c r="D994" s="5"/>
      <c r="E994" s="5"/>
      <c r="F994" s="9"/>
      <c r="G994" s="5"/>
      <c r="H994" s="5"/>
      <c r="I994" s="9"/>
      <c r="J994" s="5"/>
      <c r="O994" s="9"/>
      <c r="P994" s="5"/>
      <c r="AA994" s="5"/>
      <c r="AF994" s="6"/>
    </row>
    <row r="995">
      <c r="A995" s="5"/>
      <c r="B995" s="5"/>
      <c r="C995" s="9"/>
      <c r="D995" s="5"/>
      <c r="E995" s="5"/>
      <c r="F995" s="9"/>
      <c r="G995" s="5"/>
      <c r="H995" s="5"/>
      <c r="I995" s="9"/>
      <c r="J995" s="5"/>
      <c r="O995" s="9"/>
      <c r="P995" s="5"/>
      <c r="AA995" s="5"/>
      <c r="AF995" s="6"/>
    </row>
    <row r="996">
      <c r="A996" s="5"/>
      <c r="B996" s="5"/>
      <c r="C996" s="9"/>
      <c r="D996" s="5"/>
      <c r="E996" s="5"/>
      <c r="F996" s="9"/>
      <c r="G996" s="5"/>
      <c r="H996" s="5"/>
      <c r="I996" s="9"/>
      <c r="J996" s="5"/>
      <c r="O996" s="9"/>
      <c r="P996" s="5"/>
      <c r="AA996" s="5"/>
      <c r="AF996" s="6"/>
    </row>
    <row r="997">
      <c r="A997" s="5"/>
      <c r="B997" s="5"/>
      <c r="C997" s="9"/>
      <c r="D997" s="5"/>
      <c r="E997" s="5"/>
      <c r="F997" s="9"/>
      <c r="G997" s="5"/>
      <c r="H997" s="5"/>
      <c r="I997" s="9"/>
      <c r="J997" s="5"/>
      <c r="O997" s="9"/>
      <c r="P997" s="5"/>
      <c r="AA997" s="5"/>
      <c r="AF997" s="6"/>
    </row>
    <row r="998">
      <c r="A998" s="5"/>
      <c r="B998" s="5"/>
      <c r="C998" s="9"/>
      <c r="D998" s="5"/>
      <c r="E998" s="5"/>
      <c r="F998" s="9"/>
      <c r="G998" s="5"/>
      <c r="H998" s="5"/>
      <c r="I998" s="9"/>
      <c r="J998" s="5"/>
      <c r="O998" s="9"/>
      <c r="P998" s="5"/>
      <c r="AA998" s="5"/>
      <c r="AF998" s="6"/>
    </row>
    <row r="999">
      <c r="A999" s="5"/>
      <c r="B999" s="5"/>
      <c r="C999" s="9"/>
      <c r="D999" s="5"/>
      <c r="E999" s="5"/>
      <c r="F999" s="9"/>
      <c r="G999" s="5"/>
      <c r="H999" s="5"/>
      <c r="I999" s="9"/>
      <c r="J999" s="5"/>
      <c r="O999" s="9"/>
      <c r="P999" s="5"/>
      <c r="AA999" s="5"/>
      <c r="AF999" s="6"/>
    </row>
    <row r="1000">
      <c r="A1000" s="5"/>
      <c r="B1000" s="5"/>
      <c r="C1000" s="9"/>
      <c r="D1000" s="5"/>
      <c r="E1000" s="5"/>
      <c r="F1000" s="9"/>
      <c r="G1000" s="5"/>
      <c r="H1000" s="5"/>
      <c r="I1000" s="9"/>
      <c r="J1000" s="5"/>
      <c r="O1000" s="9"/>
      <c r="P1000" s="5"/>
      <c r="AA1000" s="5"/>
      <c r="AF1000" s="6"/>
    </row>
  </sheetData>
  <mergeCells count="47">
    <mergeCell ref="A246:A251"/>
    <mergeCell ref="A268:A273"/>
    <mergeCell ref="A82:A86"/>
    <mergeCell ref="A153:A156"/>
    <mergeCell ref="A132:A136"/>
    <mergeCell ref="A110:A114"/>
    <mergeCell ref="A124:A129"/>
    <mergeCell ref="A117:A121"/>
    <mergeCell ref="A139:A142"/>
    <mergeCell ref="A145:A150"/>
    <mergeCell ref="A190:A194"/>
    <mergeCell ref="A197:A201"/>
    <mergeCell ref="A175:A180"/>
    <mergeCell ref="A183:A187"/>
    <mergeCell ref="A204:A208"/>
    <mergeCell ref="A215:A220"/>
    <mergeCell ref="A223:A228"/>
    <mergeCell ref="A159:A164"/>
    <mergeCell ref="A167:A172"/>
    <mergeCell ref="A76:A79"/>
    <mergeCell ref="A291:A295"/>
    <mergeCell ref="A309:A316"/>
    <mergeCell ref="A298:A306"/>
    <mergeCell ref="A332:A334"/>
    <mergeCell ref="A325:A329"/>
    <mergeCell ref="A319:A322"/>
    <mergeCell ref="A40:A46"/>
    <mergeCell ref="A49:A53"/>
    <mergeCell ref="A56:A60"/>
    <mergeCell ref="A69:A73"/>
    <mergeCell ref="A63:A66"/>
    <mergeCell ref="A89:A93"/>
    <mergeCell ref="A96:A100"/>
    <mergeCell ref="A17:A23"/>
    <mergeCell ref="A26:A30"/>
    <mergeCell ref="A33:A37"/>
    <mergeCell ref="AC13:AJ13"/>
    <mergeCell ref="A103:A107"/>
    <mergeCell ref="A337:A340"/>
    <mergeCell ref="A343:A346"/>
    <mergeCell ref="A348:A352"/>
    <mergeCell ref="A238:A243"/>
    <mergeCell ref="A231:A235"/>
    <mergeCell ref="A284:A288"/>
    <mergeCell ref="A276:A281"/>
    <mergeCell ref="A254:A258"/>
    <mergeCell ref="A261:A265"/>
  </mergeCells>
  <conditionalFormatting sqref="B341">
    <cfRule type="expression" dxfId="0" priority="1">
      <formula>$H355="Kuning"</formula>
    </cfRule>
  </conditionalFormatting>
  <conditionalFormatting sqref="B341">
    <cfRule type="expression" dxfId="1" priority="2">
      <formula>$H355="Ungu"</formula>
    </cfRule>
  </conditionalFormatting>
  <conditionalFormatting sqref="B341">
    <cfRule type="expression" dxfId="2" priority="3">
      <formula>$H355="Oranye"</formula>
    </cfRule>
  </conditionalFormatting>
  <conditionalFormatting sqref="B341">
    <cfRule type="expression" dxfId="3" priority="4">
      <formula>$H355="Coklat"</formula>
    </cfRule>
  </conditionalFormatting>
  <conditionalFormatting sqref="B341">
    <cfRule type="expression" dxfId="4" priority="5">
      <formula>$H355="Biru"</formula>
    </cfRule>
  </conditionalFormatting>
  <conditionalFormatting sqref="B341">
    <cfRule type="expression" dxfId="5" priority="6">
      <formula>$H355="Hijau Muda"</formula>
    </cfRule>
  </conditionalFormatting>
  <conditionalFormatting sqref="B341">
    <cfRule type="expression" dxfId="6" priority="7">
      <formula>$H355="Biru Muda"</formula>
    </cfRule>
  </conditionalFormatting>
  <conditionalFormatting sqref="B341">
    <cfRule type="expression" dxfId="7" priority="8">
      <formula>$H355="Pink"</formula>
    </cfRule>
  </conditionalFormatting>
  <conditionalFormatting sqref="B341">
    <cfRule type="expression" dxfId="8" priority="9">
      <formula>$H355="Hijau"</formula>
    </cfRule>
  </conditionalFormatting>
  <conditionalFormatting sqref="B341">
    <cfRule type="expression" dxfId="9" priority="10">
      <formula>$H355="Merah"</formula>
    </cfRule>
  </conditionalFormatting>
  <conditionalFormatting sqref="O382">
    <cfRule type="expression" dxfId="9" priority="11">
      <formula>$L389="Merah"</formula>
    </cfRule>
  </conditionalFormatting>
  <conditionalFormatting sqref="O382">
    <cfRule type="expression" dxfId="8" priority="12">
      <formula>$L389="Hijau"</formula>
    </cfRule>
  </conditionalFormatting>
  <conditionalFormatting sqref="O382">
    <cfRule type="expression" dxfId="7" priority="13">
      <formula>$L389="Pink"</formula>
    </cfRule>
  </conditionalFormatting>
  <conditionalFormatting sqref="O382">
    <cfRule type="expression" dxfId="6" priority="14">
      <formula>$L389="Biru Muda"</formula>
    </cfRule>
  </conditionalFormatting>
  <conditionalFormatting sqref="O382">
    <cfRule type="expression" dxfId="5" priority="15">
      <formula>$L389="Hijau Muda"</formula>
    </cfRule>
  </conditionalFormatting>
  <conditionalFormatting sqref="O382">
    <cfRule type="expression" dxfId="4" priority="16">
      <formula>$L389="Biru"</formula>
    </cfRule>
  </conditionalFormatting>
  <conditionalFormatting sqref="O382">
    <cfRule type="expression" dxfId="3" priority="17">
      <formula>$L389="Coklat"</formula>
    </cfRule>
  </conditionalFormatting>
  <conditionalFormatting sqref="O382">
    <cfRule type="expression" dxfId="2" priority="18">
      <formula>$L389="Oranye"</formula>
    </cfRule>
  </conditionalFormatting>
  <conditionalFormatting sqref="O382">
    <cfRule type="expression" dxfId="1" priority="19">
      <formula>$L389="Ungu"</formula>
    </cfRule>
  </conditionalFormatting>
  <conditionalFormatting sqref="O382">
    <cfRule type="expression" dxfId="0" priority="20">
      <formula>$L389="Kuning"</formula>
    </cfRule>
  </conditionalFormatting>
  <conditionalFormatting sqref="F17:F595 H17:N607 O17:O381 P17:P607 AC17:AC385 AE17:AJ391 G21:G45 AD21:AD37 B25 G47:G324 O383:O388 O390:O607 G473:G497 G499:G595">
    <cfRule type="expression" dxfId="9" priority="21">
      <formula>$L17="Merah"</formula>
    </cfRule>
  </conditionalFormatting>
  <conditionalFormatting sqref="F17:F595 H17:N607 O17:O381 P17:P607 AC17:AC385 AE17:AJ391 G21:G45 AD21:AD37 B25 G47:G324 O383:O388 O390:O607 G473:G497 G499:G595">
    <cfRule type="expression" dxfId="8" priority="22">
      <formula>$L17="Hijau"</formula>
    </cfRule>
  </conditionalFormatting>
  <conditionalFormatting sqref="F17:F595 H17:N607 O17:O381 P17:P607 AC17:AC385 AE17:AJ391 G21:G45 AD21:AD37 B25 G47:G324 O383:O388 O390:O607 G473:G497 G499:G595">
    <cfRule type="expression" dxfId="7" priority="23">
      <formula>$L17="Pink"</formula>
    </cfRule>
  </conditionalFormatting>
  <conditionalFormatting sqref="F17:F595 H17:N607 O17:O381 P17:P607 AC17:AC385 AE17:AJ391 G21:G45 AD21:AD37 B25 G47:G324 O383:O388 O390:O607 G473:G497 G499:G595">
    <cfRule type="expression" dxfId="6" priority="24">
      <formula>$L17="Biru Muda"</formula>
    </cfRule>
  </conditionalFormatting>
  <conditionalFormatting sqref="F17:F595 H17:N607 O17:O381 P17:P607 AC17:AC385 AE17:AJ391 G21:G45 AD21:AD37 B25 G47:G324 O383:O388 O390:O607 G473:G497 G499:G595">
    <cfRule type="expression" dxfId="5" priority="25">
      <formula>$L17="Hijau Muda"</formula>
    </cfRule>
  </conditionalFormatting>
  <conditionalFormatting sqref="F17:F595 H17:N607 O17:O381 P17:P607 AC17:AC385 AE17:AJ391 G21:G45 AD21:AD37 B25 G47:G324 O383:O388 O390:O607 G473:G497 G499:G595">
    <cfRule type="expression" dxfId="4" priority="26">
      <formula>$L17="Biru"</formula>
    </cfRule>
  </conditionalFormatting>
  <conditionalFormatting sqref="F17:F595 H17:N607 O17:O381 P17:P607 AC17:AC385 AE17:AJ391 G21:G45 AD21:AD37 B25 G47:G324 O383:O388 O390:O607 G473:G497 G499:G595">
    <cfRule type="expression" dxfId="3" priority="27">
      <formula>$L17="Coklat"</formula>
    </cfRule>
  </conditionalFormatting>
  <conditionalFormatting sqref="F17:F595 H17:N607 O17:O381 P17:P607 AC17:AC385 AE17:AJ391 G21:G45 AD21:AD37 B25 G47:G324 O383:O388 O390:O607 G473:G497 G499:G595">
    <cfRule type="expression" dxfId="2" priority="28">
      <formula>$L17="Oranye"</formula>
    </cfRule>
  </conditionalFormatting>
  <conditionalFormatting sqref="F17:F595 H17:N607 O17:O381 P17:P607 AC17:AC385 AE17:AJ391 G21:G45 AD21:AD37 B25 G47:G324 O383:O388 O390:O607 G473:G497 G499:G595">
    <cfRule type="expression" dxfId="1" priority="29">
      <formula>$L17="Ungu"</formula>
    </cfRule>
  </conditionalFormatting>
  <conditionalFormatting sqref="F17:F595 H17:N607 O17:O381 P17:P607 AC17:AC385 AE17:AJ391 G21:G45 AD21:AD37 B25 G47:G324 O383:O388 O390:O607 G473:G497 G499:G595">
    <cfRule type="expression" dxfId="0" priority="30">
      <formula>$L17="Kuning"</formula>
    </cfRule>
  </conditionalFormatting>
  <conditionalFormatting sqref="A325:A395 F325:L395 B354 B356:B395 C358:D395">
    <cfRule type="expression" dxfId="0" priority="31">
      <formula>$H325="Kuning"</formula>
    </cfRule>
  </conditionalFormatting>
  <conditionalFormatting sqref="A325:A395 F325:L395 B354 B356:B395 C358:D395">
    <cfRule type="expression" dxfId="1" priority="32">
      <formula>$H325="Ungu"</formula>
    </cfRule>
  </conditionalFormatting>
  <conditionalFormatting sqref="A325:A395 F325:L395 B354 B356:B395 C358:D395">
    <cfRule type="expression" dxfId="2" priority="33">
      <formula>$H325="Oranye"</formula>
    </cfRule>
  </conditionalFormatting>
  <conditionalFormatting sqref="A325:A395 F325:L395 B354 B356:B395 C358:D395">
    <cfRule type="expression" dxfId="3" priority="34">
      <formula>$H325="Coklat"</formula>
    </cfRule>
  </conditionalFormatting>
  <conditionalFormatting sqref="A325:A395 F325:L395 B354 B356:B395 C358:D395">
    <cfRule type="expression" dxfId="4" priority="35">
      <formula>$H325="Biru"</formula>
    </cfRule>
  </conditionalFormatting>
  <conditionalFormatting sqref="A325:A395 F325:L395 B354 B356:B395 C358:D395">
    <cfRule type="expression" dxfId="5" priority="36">
      <formula>$H325="Hijau Muda"</formula>
    </cfRule>
  </conditionalFormatting>
  <conditionalFormatting sqref="A325:A395 F325:L395 B354 B356:B395 C358:D395">
    <cfRule type="expression" dxfId="6" priority="37">
      <formula>$H325="Biru Muda"</formula>
    </cfRule>
  </conditionalFormatting>
  <conditionalFormatting sqref="A325:A395 F325:L395 B354 B356:B395 C358:D395">
    <cfRule type="expression" dxfId="7" priority="38">
      <formula>$H325="Pink"</formula>
    </cfRule>
  </conditionalFormatting>
  <conditionalFormatting sqref="A325:A395 F325:L395 B354 B356:B395 C358:D395">
    <cfRule type="expression" dxfId="8" priority="39">
      <formula>$H325="Hijau"</formula>
    </cfRule>
  </conditionalFormatting>
  <conditionalFormatting sqref="A325:A395 F325:L395 B354 B356:B395 C358:D395">
    <cfRule type="expression" dxfId="9" priority="40">
      <formula>$H325="Merah"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