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Llamaface\Desktop\EPI 514\Assignments\20180510 Intro, Methods, and Results\"/>
    </mc:Choice>
  </mc:AlternateContent>
  <xr:revisionPtr revIDLastSave="0" documentId="8_{1E819248-E591-4E47-B21B-B59AF44CC5C4}" xr6:coauthVersionLast="32" xr6:coauthVersionMax="32" xr10:uidLastSave="{00000000-0000-0000-0000-000000000000}"/>
  <bookViews>
    <workbookView xWindow="0" yWindow="0" windowWidth="20490" windowHeight="7245" tabRatio="500" activeTab="1" xr2:uid="{00000000-000D-0000-FFFF-FFFF00000000}"/>
  </bookViews>
  <sheets>
    <sheet name="Table 1" sheetId="1" r:id="rId1"/>
    <sheet name="Table 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1" i="2" l="1"/>
  <c r="T31" i="2"/>
  <c r="Z30" i="2"/>
  <c r="W30" i="2"/>
  <c r="T30" i="2"/>
  <c r="W29" i="2"/>
  <c r="T29" i="2"/>
  <c r="W27" i="2"/>
  <c r="T27" i="2"/>
  <c r="W26" i="2"/>
  <c r="T26" i="2"/>
  <c r="Z25" i="2"/>
  <c r="W24" i="2"/>
  <c r="T24" i="2"/>
  <c r="W23" i="2"/>
  <c r="T23" i="2"/>
  <c r="W21" i="2"/>
  <c r="T21" i="2"/>
  <c r="W20" i="2"/>
  <c r="T20" i="2"/>
  <c r="W19" i="2"/>
  <c r="T19" i="2"/>
  <c r="W17" i="2"/>
  <c r="T17" i="2"/>
  <c r="W16" i="2"/>
  <c r="T16" i="2"/>
  <c r="W15" i="2"/>
  <c r="T15" i="2"/>
  <c r="W14" i="2"/>
  <c r="T14" i="2"/>
  <c r="W13" i="2"/>
  <c r="T13" i="2"/>
  <c r="W11" i="2"/>
  <c r="T11" i="2"/>
  <c r="W10" i="2"/>
  <c r="T10" i="2"/>
  <c r="W9" i="2"/>
  <c r="T9" i="2"/>
  <c r="J22" i="1" l="1"/>
  <c r="J21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4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4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4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4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4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4" i="1"/>
</calcChain>
</file>

<file path=xl/sharedStrings.xml><?xml version="1.0" encoding="utf-8"?>
<sst xmlns="http://schemas.openxmlformats.org/spreadsheetml/2006/main" count="215" uniqueCount="185">
  <si>
    <t>Characteristic</t>
  </si>
  <si>
    <t>Age</t>
  </si>
  <si>
    <t>Race</t>
  </si>
  <si>
    <t>White</t>
  </si>
  <si>
    <t>Black</t>
  </si>
  <si>
    <t>Hispanic</t>
  </si>
  <si>
    <t>Asian/Pacific Islander</t>
  </si>
  <si>
    <t>Missing</t>
  </si>
  <si>
    <t>Education Level</t>
  </si>
  <si>
    <t>Some College</t>
  </si>
  <si>
    <t>Smoker (During Pregnancy)</t>
  </si>
  <si>
    <t>25.5 (5.8)</t>
  </si>
  <si>
    <t>24.9 (5.7)</t>
  </si>
  <si>
    <t>25.5 (5.7)</t>
  </si>
  <si>
    <t>128 (4.3)</t>
  </si>
  <si>
    <t>224 (7.5)</t>
  </si>
  <si>
    <t>295 (9.9)</t>
  </si>
  <si>
    <t>116 (3.9)</t>
  </si>
  <si>
    <t>259 (4.4)</t>
  </si>
  <si>
    <t>495 (8.4)</t>
  </si>
  <si>
    <t>643 (10.9)</t>
  </si>
  <si>
    <t>262 (4.5)</t>
  </si>
  <si>
    <t>292 (9.8)</t>
  </si>
  <si>
    <t>633 (10.8)</t>
  </si>
  <si>
    <t>BMI (Pre-Pregnancy)</t>
  </si>
  <si>
    <t>26.7 (6.6)</t>
  </si>
  <si>
    <t>25.3 (5.9)</t>
  </si>
  <si>
    <t>25.3 (5.7)</t>
  </si>
  <si>
    <t>117.0 (83.5)</t>
  </si>
  <si>
    <t>117.0 (85.1)</t>
  </si>
  <si>
    <t>115.3 (80.3)</t>
  </si>
  <si>
    <t>Less than High-School</t>
  </si>
  <si>
    <t>High-School or GED</t>
  </si>
  <si>
    <t>Bachelor's of Higher</t>
  </si>
  <si>
    <t>497 (16.8)</t>
  </si>
  <si>
    <t>689 (23.2)</t>
  </si>
  <si>
    <t>852 (28.7)</t>
  </si>
  <si>
    <t>917 (30.9)</t>
  </si>
  <si>
    <t>57 (1.0)</t>
  </si>
  <si>
    <t>831 (1.1)</t>
  </si>
  <si>
    <t>326 (11.0)</t>
  </si>
  <si>
    <t>714 (12.1)</t>
  </si>
  <si>
    <t>First Pregnancy (n = 86,554)</t>
  </si>
  <si>
    <t>Interpregnancy Interval (weeks)</t>
  </si>
  <si>
    <t>2,206 (74.3)</t>
  </si>
  <si>
    <t>4,228 (71.8)</t>
  </si>
  <si>
    <t>58,051 (74.7)</t>
  </si>
  <si>
    <t>3,059 (3.9)</t>
  </si>
  <si>
    <t>5,898 (7.6)</t>
  </si>
  <si>
    <t>8,210 (10.6)</t>
  </si>
  <si>
    <t>2,480 (3.2)</t>
  </si>
  <si>
    <t>1,188 (20.2)</t>
  </si>
  <si>
    <t>1,394 (23.7)</t>
  </si>
  <si>
    <t>1,557 (26.4)</t>
  </si>
  <si>
    <t>1,691 (28.7)</t>
  </si>
  <si>
    <t>12,293 (15.8)</t>
  </si>
  <si>
    <t>16,682 (21.5)</t>
  </si>
  <si>
    <t>21,440 (27.6)</t>
  </si>
  <si>
    <t>26,452 (34.0)</t>
  </si>
  <si>
    <t>6,466 (8.3)</t>
  </si>
  <si>
    <t>7,357 (9.5)</t>
  </si>
  <si>
    <t>14 (0.5)</t>
  </si>
  <si>
    <t>21 (0.7)</t>
  </si>
  <si>
    <t>11 (0.4)</t>
  </si>
  <si>
    <t>38 (0.6)</t>
  </si>
  <si>
    <t>31 (0.5)</t>
  </si>
  <si>
    <t>632 (0.8)</t>
  </si>
  <si>
    <t>324 (0.4)</t>
  </si>
  <si>
    <r>
      <t>Indicated Preterm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2,969)</t>
    </r>
  </si>
  <si>
    <r>
      <t>Spontaneous Preterm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5,887)</t>
    </r>
  </si>
  <si>
    <r>
      <t>Term Birth 
(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77,698)</t>
    </r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</si>
  <si>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Demographic characteristics of maternal cohort at first birth by birth clinical subtype, Washington State, 2003-2014 [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(%) or mean (SD)]  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</si>
  <si>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Preterm birth defined as birth before 37 weeks gestation; term birth defined as birth between 37 and 42 weeks gestation.  See “Methods” section for algorithm used to define spontaneous vs indicated preterm birth.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</si>
  <si>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Interval between first birth and start of second pregnancy, measured in weeks.</t>
    </r>
  </si>
  <si>
    <t>Relative Risk</t>
  </si>
  <si>
    <t>95% CI</t>
  </si>
  <si>
    <t>Crude</t>
  </si>
  <si>
    <t>(5.65-6.55)</t>
  </si>
  <si>
    <t>(3.31, 4.15)</t>
  </si>
  <si>
    <t>(2.17-2.94)</t>
  </si>
  <si>
    <t>(7.11, 8.71)</t>
  </si>
  <si>
    <t>Interpregnancy interval (months)</t>
  </si>
  <si>
    <t>1-5</t>
  </si>
  <si>
    <t>(3.17-5.24)</t>
  </si>
  <si>
    <t>(1.42- 3.50)</t>
  </si>
  <si>
    <t>6-18</t>
  </si>
  <si>
    <t>(5.34-6.90)</t>
  </si>
  <si>
    <t>(2.99-4.53)</t>
  </si>
  <si>
    <t>(1.59-2.83)</t>
  </si>
  <si>
    <t>(7.64-10.8)</t>
  </si>
  <si>
    <t>19+</t>
  </si>
  <si>
    <t>(5.72-6.96)</t>
  </si>
  <si>
    <t>(3.11-4.12)</t>
  </si>
  <si>
    <t>(2.23-3.31)</t>
  </si>
  <si>
    <t>(6.45-8.36)</t>
  </si>
  <si>
    <t>API</t>
  </si>
  <si>
    <t>(3.69-5.92)</t>
  </si>
  <si>
    <t>(1.65-3.98)</t>
  </si>
  <si>
    <t>(5.18-9.95)</t>
  </si>
  <si>
    <t>(3.88-8.00)</t>
  </si>
  <si>
    <t>(1.71-4.87)</t>
  </si>
  <si>
    <t>(2.40-7.25)</t>
  </si>
  <si>
    <t>(4.92-11.6)</t>
  </si>
  <si>
    <t>(4.88-7.94)</t>
  </si>
  <si>
    <t>(1.78-4.78)</t>
  </si>
  <si>
    <t>(1.66-4.54)</t>
  </si>
  <si>
    <t>(6.83-14.3)</t>
  </si>
  <si>
    <t>Native American</t>
  </si>
  <si>
    <t>(3.26-6.04)</t>
  </si>
  <si>
    <t>(1.89-6.36)</t>
  </si>
  <si>
    <t>(1.41-4.49)</t>
  </si>
  <si>
    <t>(3.86-12.4)</t>
  </si>
  <si>
    <t>(5.79-6.92)</t>
  </si>
  <si>
    <t>(3.47-4.49)</t>
  </si>
  <si>
    <t>(1.95-2.85)</t>
  </si>
  <si>
    <t>(6.98-8.86)</t>
  </si>
  <si>
    <t>Diabetes</t>
  </si>
  <si>
    <t>Pre-existing diabetes</t>
  </si>
  <si>
    <t>(4.29-14.68)</t>
  </si>
  <si>
    <t>(2.28-5.56)</t>
  </si>
  <si>
    <t>(1.35-7.44)</t>
  </si>
  <si>
    <t>(2.55-5.84)</t>
  </si>
  <si>
    <t>Gestational diabetes</t>
  </si>
  <si>
    <t>(3.32-5.83)</t>
  </si>
  <si>
    <t>(2.18-4.24)</t>
  </si>
  <si>
    <t>(0.84-2.75)</t>
  </si>
  <si>
    <t>(5.38-9.04)</t>
  </si>
  <si>
    <t>No</t>
  </si>
  <si>
    <t>(5.71-6.67)</t>
  </si>
  <si>
    <t>(2.19-3.03)</t>
  </si>
  <si>
    <t>(6.71-8.44)</t>
  </si>
  <si>
    <t>Pre-eclampsia</t>
  </si>
  <si>
    <t>No pre-eclampsia</t>
  </si>
  <si>
    <t>(5.73-6.66)</t>
  </si>
  <si>
    <t>(3.28-4.21)</t>
  </si>
  <si>
    <t>(1.98-2.75)</t>
  </si>
  <si>
    <t>(6.02-7.74)</t>
  </si>
  <si>
    <t>P1 Term</t>
  </si>
  <si>
    <t>Yes</t>
  </si>
  <si>
    <t>(1.79-4.27)</t>
  </si>
  <si>
    <t>(1.28-1.95)</t>
  </si>
  <si>
    <t>(1.56-3.75)</t>
  </si>
  <si>
    <t>(1.87-2.52)</t>
  </si>
  <si>
    <t>P1 Spon</t>
  </si>
  <si>
    <t>Placenta previa</t>
  </si>
  <si>
    <t>RR</t>
  </si>
  <si>
    <t>(5.71-6.63)</t>
  </si>
  <si>
    <t>(0.53-4.44)</t>
  </si>
  <si>
    <t>(2.18-2.96)</t>
  </si>
  <si>
    <t>(0.44-6.04)</t>
  </si>
  <si>
    <t>(0.40-5.63)</t>
  </si>
  <si>
    <t>(0.82-2.44)</t>
  </si>
  <si>
    <t>Yes pre-eclampsia</t>
  </si>
  <si>
    <t>Hypertension</t>
  </si>
  <si>
    <t>Established</t>
  </si>
  <si>
    <t>(3.17-18.7)</t>
  </si>
  <si>
    <t>(0.34-7.10)</t>
  </si>
  <si>
    <t>(2.49-5.23)</t>
  </si>
  <si>
    <t>Gestational</t>
  </si>
  <si>
    <t>(2.66-5.00)</t>
  </si>
  <si>
    <t>(1.49-3.12)</t>
  </si>
  <si>
    <t>(2.81-3.89)</t>
  </si>
  <si>
    <t>None</t>
  </si>
  <si>
    <t>(5.79-6.75)</t>
  </si>
  <si>
    <t>(3.17-4.14)</t>
  </si>
  <si>
    <t>(2.12-2.98)</t>
  </si>
  <si>
    <t>(5.56-7.39)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</si>
  <si>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Preterm birth defined as birth before 37 weeks gestation; term birth defined as birth between 37 and 42 weeks gestation.  See “Methods” section for </t>
    </r>
  </si>
  <si>
    <t xml:space="preserve">        algorithm used to define spontaneous vs indicated preterm birth.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</si>
  <si>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Interval between first birth and start of second pregnancy, measured in months.</t>
    </r>
  </si>
  <si>
    <r>
      <t xml:space="preserve">Table 2: </t>
    </r>
    <r>
      <rPr>
        <sz val="11"/>
        <color rgb="FF000000"/>
        <rFont val="Calibri"/>
        <family val="2"/>
        <scheme val="minor"/>
      </rPr>
      <t>Association between preterm clinical subtypes of first birth and second birth, Washington State, 2003-2014.</t>
    </r>
  </si>
  <si>
    <t>Spontaneous</t>
  </si>
  <si>
    <t>Indicated</t>
  </si>
  <si>
    <t>Example of non-intuitive RRs:</t>
  </si>
  <si>
    <t>Prop. of P2 Spon</t>
  </si>
  <si>
    <t>(3.20-4.10)</t>
  </si>
  <si>
    <t>(0.66-2.40)</t>
  </si>
  <si>
    <t>(1.90-2.90)</t>
  </si>
  <si>
    <t>(1.60-4.25)</t>
  </si>
  <si>
    <t>(7.60-9.35)</t>
  </si>
  <si>
    <t>(2.20-4.52)</t>
  </si>
  <si>
    <t>(3.20-7.54)</t>
  </si>
  <si>
    <t>(4.50-11.2)</t>
  </si>
  <si>
    <t>1st birth (exposure):</t>
  </si>
  <si>
    <t>2nd birth(outcome):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</si>
</sst>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.0_);_(* \(#,##0.0\);_(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wrapText="1"/>
    </xf>
    <xf numFmtId="0" fontId="1" fillId="0" borderId="0" xfId="0" applyFont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Continuous" vertical="center" wrapText="1"/>
    </xf>
    <xf numFmtId="43" fontId="1" fillId="2" borderId="0" xfId="1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7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/>
    <xf numFmtId="0" fontId="7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/>
    </xf>
    <xf numFmtId="16" fontId="8" fillId="0" borderId="0" xfId="0" quotePrefix="1" applyNumberFormat="1" applyFont="1" applyBorder="1" applyAlignment="1"/>
    <xf numFmtId="0" fontId="8" fillId="3" borderId="0" xfId="0" applyFont="1" applyFill="1" applyBorder="1" applyAlignment="1">
      <alignment horizontal="right" wrapText="1"/>
    </xf>
    <xf numFmtId="0" fontId="8" fillId="3" borderId="0" xfId="0" applyFont="1" applyFill="1" applyBorder="1" applyAlignment="1">
      <alignment wrapText="1"/>
    </xf>
    <xf numFmtId="0" fontId="1" fillId="4" borderId="7" xfId="0" applyFont="1" applyFill="1" applyBorder="1" applyAlignment="1"/>
    <xf numFmtId="0" fontId="1" fillId="4" borderId="6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1" fillId="4" borderId="0" xfId="0" applyFont="1" applyFill="1" applyBorder="1" applyAlignment="1"/>
    <xf numFmtId="0" fontId="1" fillId="4" borderId="10" xfId="0" applyFont="1" applyFill="1" applyBorder="1" applyAlignment="1"/>
    <xf numFmtId="9" fontId="1" fillId="4" borderId="0" xfId="0" applyNumberFormat="1" applyFont="1" applyFill="1" applyBorder="1" applyAlignment="1"/>
    <xf numFmtId="168" fontId="1" fillId="4" borderId="0" xfId="1" applyNumberFormat="1" applyFont="1" applyFill="1" applyBorder="1" applyAlignment="1"/>
    <xf numFmtId="0" fontId="1" fillId="4" borderId="11" xfId="0" applyFont="1" applyFill="1" applyBorder="1" applyAlignment="1"/>
    <xf numFmtId="168" fontId="1" fillId="4" borderId="1" xfId="1" applyNumberFormat="1" applyFont="1" applyFill="1" applyBorder="1" applyAlignment="1"/>
    <xf numFmtId="0" fontId="1" fillId="4" borderId="12" xfId="0" applyFont="1" applyFill="1" applyBorder="1" applyAlignment="1"/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/>
    <xf numFmtId="0" fontId="7" fillId="0" borderId="4" xfId="0" applyFont="1" applyBorder="1" applyAlignment="1">
      <alignment horizontal="centerContinuous" wrapText="1"/>
    </xf>
    <xf numFmtId="0" fontId="4" fillId="0" borderId="0" xfId="0" applyFont="1" applyBorder="1" applyAlignment="1">
      <alignment wrapText="1"/>
    </xf>
    <xf numFmtId="0" fontId="7" fillId="0" borderId="1" xfId="0" applyFont="1" applyBorder="1" applyAlignment="1">
      <alignment horizontal="centerContinuous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showGridLines="0" zoomScaleNormal="100" workbookViewId="0">
      <selection activeCell="M18" sqref="M18"/>
    </sheetView>
  </sheetViews>
  <sheetFormatPr defaultColWidth="11" defaultRowHeight="15" outlineLevelCol="1" x14ac:dyDescent="0.25"/>
  <cols>
    <col min="1" max="1" width="27.625" style="3" customWidth="1"/>
    <col min="2" max="2" width="21.625" style="3" hidden="1" customWidth="1" outlineLevel="1"/>
    <col min="3" max="3" width="22" style="3" hidden="1" customWidth="1" outlineLevel="1"/>
    <col min="4" max="4" width="15.625" style="3" hidden="1" customWidth="1" outlineLevel="1"/>
    <col min="5" max="5" width="11" style="3" collapsed="1"/>
    <col min="6" max="16384" width="11" style="3"/>
  </cols>
  <sheetData>
    <row r="1" spans="1:10" ht="42.95" customHeight="1" thickBot="1" x14ac:dyDescent="0.3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s="4"/>
      <c r="B2" s="5" t="s">
        <v>42</v>
      </c>
      <c r="C2" s="5"/>
      <c r="D2" s="5"/>
      <c r="E2" s="6" t="s">
        <v>42</v>
      </c>
      <c r="F2" s="6"/>
      <c r="G2" s="6"/>
      <c r="H2" s="6"/>
      <c r="I2" s="6"/>
      <c r="J2" s="6"/>
    </row>
    <row r="3" spans="1:10" ht="45" x14ac:dyDescent="0.25">
      <c r="A3" s="7" t="s">
        <v>0</v>
      </c>
      <c r="B3" s="8" t="s">
        <v>68</v>
      </c>
      <c r="C3" s="8" t="s">
        <v>69</v>
      </c>
      <c r="D3" s="8" t="s">
        <v>70</v>
      </c>
      <c r="E3" s="9" t="s">
        <v>68</v>
      </c>
      <c r="F3" s="9"/>
      <c r="G3" s="9" t="s">
        <v>69</v>
      </c>
      <c r="H3" s="9"/>
      <c r="I3" s="9" t="s">
        <v>70</v>
      </c>
      <c r="J3" s="9"/>
    </row>
    <row r="4" spans="1:10" x14ac:dyDescent="0.25">
      <c r="A4" s="4" t="s">
        <v>1</v>
      </c>
      <c r="B4" s="10" t="s">
        <v>11</v>
      </c>
      <c r="C4" s="10" t="s">
        <v>12</v>
      </c>
      <c r="D4" s="10" t="s">
        <v>13</v>
      </c>
      <c r="E4" s="11" t="str">
        <f>LEFT(B4,FIND("(",B4)-2)</f>
        <v>25.5</v>
      </c>
      <c r="F4" s="3" t="str">
        <f>RIGHT(B4,LEN(B4)-FIND("(",B4)+1)</f>
        <v>(5.8)</v>
      </c>
      <c r="G4" s="11" t="str">
        <f>LEFT(C4,FIND("(",C4)-2)</f>
        <v>24.9</v>
      </c>
      <c r="H4" s="3" t="str">
        <f>RIGHT(C4,LEN(C4)-FIND("(",C4)+1)</f>
        <v>(5.7)</v>
      </c>
      <c r="I4" s="11" t="str">
        <f>LEFT(D4,FIND("(",D4)-2)</f>
        <v>25.5</v>
      </c>
      <c r="J4" s="3" t="str">
        <f>RIGHT(D4,LEN(D4)-FIND("(",D4)+1)</f>
        <v>(5.7)</v>
      </c>
    </row>
    <row r="5" spans="1:10" x14ac:dyDescent="0.25">
      <c r="A5" s="4" t="s">
        <v>2</v>
      </c>
      <c r="B5" s="10"/>
      <c r="C5" s="10"/>
      <c r="D5" s="10"/>
      <c r="E5" s="11"/>
      <c r="G5" s="11"/>
      <c r="I5" s="11"/>
    </row>
    <row r="6" spans="1:10" x14ac:dyDescent="0.25">
      <c r="A6" s="12" t="s">
        <v>3</v>
      </c>
      <c r="B6" s="10" t="s">
        <v>44</v>
      </c>
      <c r="C6" s="10" t="s">
        <v>45</v>
      </c>
      <c r="D6" s="10" t="s">
        <v>46</v>
      </c>
      <c r="E6" s="11" t="str">
        <f t="shared" ref="E6:E22" si="0">LEFT(B6,FIND("(",B6)-2)</f>
        <v>2,206</v>
      </c>
      <c r="F6" s="3" t="str">
        <f>RIGHT(B6,LEN(B6)-FIND("(",B6)+1)</f>
        <v>(74.3)</v>
      </c>
      <c r="G6" s="11" t="str">
        <f>LEFT(C6,FIND("(",C6)-2)</f>
        <v>4,228</v>
      </c>
      <c r="H6" s="3" t="str">
        <f>RIGHT(C6,LEN(C6)-FIND("(",C6)+1)</f>
        <v>(71.8)</v>
      </c>
      <c r="I6" s="11" t="str">
        <f>LEFT(D6,FIND("(",D6)-2)</f>
        <v>58,051</v>
      </c>
      <c r="J6" s="3" t="str">
        <f>RIGHT(D6,LEN(D6)-FIND("(",D6)+1)</f>
        <v>(74.7)</v>
      </c>
    </row>
    <row r="7" spans="1:10" x14ac:dyDescent="0.25">
      <c r="A7" s="12" t="s">
        <v>4</v>
      </c>
      <c r="B7" s="10" t="s">
        <v>14</v>
      </c>
      <c r="C7" s="10" t="s">
        <v>18</v>
      </c>
      <c r="D7" s="10" t="s">
        <v>47</v>
      </c>
      <c r="E7" s="11" t="str">
        <f t="shared" si="0"/>
        <v>128</v>
      </c>
      <c r="F7" s="3" t="str">
        <f>RIGHT(B7,LEN(B7)-FIND("(",B7)+1)</f>
        <v>(4.3)</v>
      </c>
      <c r="G7" s="11" t="str">
        <f>LEFT(C7,FIND("(",C7)-2)</f>
        <v>259</v>
      </c>
      <c r="H7" s="3" t="str">
        <f>RIGHT(C7,LEN(C7)-FIND("(",C7)+1)</f>
        <v>(4.4)</v>
      </c>
      <c r="I7" s="11" t="str">
        <f>LEFT(D7,FIND("(",D7)-2)</f>
        <v>3,059</v>
      </c>
      <c r="J7" s="3" t="str">
        <f>RIGHT(D7,LEN(D7)-FIND("(",D7)+1)</f>
        <v>(3.9)</v>
      </c>
    </row>
    <row r="8" spans="1:10" x14ac:dyDescent="0.25">
      <c r="A8" s="12" t="s">
        <v>5</v>
      </c>
      <c r="B8" s="10" t="s">
        <v>15</v>
      </c>
      <c r="C8" s="10" t="s">
        <v>19</v>
      </c>
      <c r="D8" s="10" t="s">
        <v>48</v>
      </c>
      <c r="E8" s="11" t="str">
        <f t="shared" si="0"/>
        <v>224</v>
      </c>
      <c r="F8" s="3" t="str">
        <f>RIGHT(B8,LEN(B8)-FIND("(",B8)+1)</f>
        <v>(7.5)</v>
      </c>
      <c r="G8" s="11" t="str">
        <f>LEFT(C8,FIND("(",C8)-2)</f>
        <v>495</v>
      </c>
      <c r="H8" s="3" t="str">
        <f>RIGHT(C8,LEN(C8)-FIND("(",C8)+1)</f>
        <v>(8.4)</v>
      </c>
      <c r="I8" s="11" t="str">
        <f>LEFT(D8,FIND("(",D8)-2)</f>
        <v>5,898</v>
      </c>
      <c r="J8" s="3" t="str">
        <f>RIGHT(D8,LEN(D8)-FIND("(",D8)+1)</f>
        <v>(7.6)</v>
      </c>
    </row>
    <row r="9" spans="1:10" x14ac:dyDescent="0.25">
      <c r="A9" s="12" t="s">
        <v>6</v>
      </c>
      <c r="B9" s="10" t="s">
        <v>16</v>
      </c>
      <c r="C9" s="10" t="s">
        <v>20</v>
      </c>
      <c r="D9" s="10" t="s">
        <v>49</v>
      </c>
      <c r="E9" s="11" t="str">
        <f t="shared" si="0"/>
        <v>295</v>
      </c>
      <c r="F9" s="3" t="str">
        <f>RIGHT(B9,LEN(B9)-FIND("(",B9)+1)</f>
        <v>(9.9)</v>
      </c>
      <c r="G9" s="11" t="str">
        <f>LEFT(C9,FIND("(",C9)-2)</f>
        <v>643</v>
      </c>
      <c r="H9" s="3" t="str">
        <f>RIGHT(C9,LEN(C9)-FIND("(",C9)+1)</f>
        <v>(10.9)</v>
      </c>
      <c r="I9" s="11" t="str">
        <f>LEFT(D9,FIND("(",D9)-2)</f>
        <v>8,210</v>
      </c>
      <c r="J9" s="3" t="str">
        <f>RIGHT(D9,LEN(D9)-FIND("(",D9)+1)</f>
        <v>(10.6)</v>
      </c>
    </row>
    <row r="10" spans="1:10" x14ac:dyDescent="0.25">
      <c r="A10" s="13" t="s">
        <v>7</v>
      </c>
      <c r="B10" s="10" t="s">
        <v>17</v>
      </c>
      <c r="C10" s="10" t="s">
        <v>21</v>
      </c>
      <c r="D10" s="10" t="s">
        <v>50</v>
      </c>
      <c r="E10" s="11" t="str">
        <f t="shared" si="0"/>
        <v>116</v>
      </c>
      <c r="F10" s="3" t="str">
        <f>RIGHT(B10,LEN(B10)-FIND("(",B10)+1)</f>
        <v>(3.9)</v>
      </c>
      <c r="G10" s="11" t="str">
        <f>LEFT(C10,FIND("(",C10)-2)</f>
        <v>262</v>
      </c>
      <c r="H10" s="3" t="str">
        <f>RIGHT(C10,LEN(C10)-FIND("(",C10)+1)</f>
        <v>(4.5)</v>
      </c>
      <c r="I10" s="11" t="str">
        <f>LEFT(D10,FIND("(",D10)-2)</f>
        <v>2,480</v>
      </c>
      <c r="J10" s="3" t="str">
        <f>RIGHT(D10,LEN(D10)-FIND("(",D10)+1)</f>
        <v>(3.2)</v>
      </c>
    </row>
    <row r="11" spans="1:10" x14ac:dyDescent="0.25">
      <c r="A11" s="14" t="s">
        <v>8</v>
      </c>
      <c r="B11" s="10"/>
      <c r="C11" s="10"/>
      <c r="D11" s="10"/>
      <c r="E11" s="11"/>
      <c r="G11" s="11"/>
      <c r="I11" s="11"/>
    </row>
    <row r="12" spans="1:10" x14ac:dyDescent="0.25">
      <c r="A12" s="12" t="s">
        <v>31</v>
      </c>
      <c r="B12" s="10" t="s">
        <v>34</v>
      </c>
      <c r="C12" s="10" t="s">
        <v>51</v>
      </c>
      <c r="D12" s="10" t="s">
        <v>55</v>
      </c>
      <c r="E12" s="11" t="str">
        <f t="shared" si="0"/>
        <v>497</v>
      </c>
      <c r="F12" s="3" t="str">
        <f t="shared" ref="F12:F22" si="1">RIGHT(B12,LEN(B12)-FIND("(",B12)+1)</f>
        <v>(16.8)</v>
      </c>
      <c r="G12" s="11" t="str">
        <f t="shared" ref="G12:G22" si="2">LEFT(C12,FIND("(",C12)-2)</f>
        <v>1,188</v>
      </c>
      <c r="H12" s="3" t="str">
        <f t="shared" ref="H12:H22" si="3">RIGHT(C12,LEN(C12)-FIND("(",C12)+1)</f>
        <v>(20.2)</v>
      </c>
      <c r="I12" s="11" t="str">
        <f t="shared" ref="I12:I22" si="4">LEFT(D12,FIND("(",D12)-2)</f>
        <v>12,293</v>
      </c>
      <c r="J12" s="3" t="str">
        <f t="shared" ref="J12:J22" si="5">RIGHT(D12,LEN(D12)-FIND("(",D12)+1)</f>
        <v>(15.8)</v>
      </c>
    </row>
    <row r="13" spans="1:10" x14ac:dyDescent="0.25">
      <c r="A13" s="12" t="s">
        <v>32</v>
      </c>
      <c r="B13" s="10" t="s">
        <v>35</v>
      </c>
      <c r="C13" s="10" t="s">
        <v>52</v>
      </c>
      <c r="D13" s="10" t="s">
        <v>56</v>
      </c>
      <c r="E13" s="11" t="str">
        <f t="shared" si="0"/>
        <v>689</v>
      </c>
      <c r="F13" s="3" t="str">
        <f t="shared" si="1"/>
        <v>(23.2)</v>
      </c>
      <c r="G13" s="11" t="str">
        <f t="shared" si="2"/>
        <v>1,394</v>
      </c>
      <c r="H13" s="3" t="str">
        <f t="shared" si="3"/>
        <v>(23.7)</v>
      </c>
      <c r="I13" s="11" t="str">
        <f t="shared" si="4"/>
        <v>16,682</v>
      </c>
      <c r="J13" s="3" t="str">
        <f t="shared" si="5"/>
        <v>(21.5)</v>
      </c>
    </row>
    <row r="14" spans="1:10" x14ac:dyDescent="0.25">
      <c r="A14" s="12" t="s">
        <v>9</v>
      </c>
      <c r="B14" s="10" t="s">
        <v>36</v>
      </c>
      <c r="C14" s="10" t="s">
        <v>53</v>
      </c>
      <c r="D14" s="10" t="s">
        <v>57</v>
      </c>
      <c r="E14" s="11" t="str">
        <f t="shared" si="0"/>
        <v>852</v>
      </c>
      <c r="F14" s="3" t="str">
        <f t="shared" si="1"/>
        <v>(28.7)</v>
      </c>
      <c r="G14" s="11" t="str">
        <f t="shared" si="2"/>
        <v>1,557</v>
      </c>
      <c r="H14" s="3" t="str">
        <f t="shared" si="3"/>
        <v>(26.4)</v>
      </c>
      <c r="I14" s="11" t="str">
        <f t="shared" si="4"/>
        <v>21,440</v>
      </c>
      <c r="J14" s="3" t="str">
        <f t="shared" si="5"/>
        <v>(27.6)</v>
      </c>
    </row>
    <row r="15" spans="1:10" x14ac:dyDescent="0.25">
      <c r="A15" s="12" t="s">
        <v>33</v>
      </c>
      <c r="B15" s="10" t="s">
        <v>37</v>
      </c>
      <c r="C15" s="10" t="s">
        <v>54</v>
      </c>
      <c r="D15" s="10" t="s">
        <v>58</v>
      </c>
      <c r="E15" s="11" t="str">
        <f t="shared" si="0"/>
        <v>917</v>
      </c>
      <c r="F15" s="3" t="str">
        <f t="shared" si="1"/>
        <v>(30.9)</v>
      </c>
      <c r="G15" s="11" t="str">
        <f t="shared" si="2"/>
        <v>1,691</v>
      </c>
      <c r="H15" s="3" t="str">
        <f t="shared" si="3"/>
        <v>(28.7)</v>
      </c>
      <c r="I15" s="11" t="str">
        <f t="shared" si="4"/>
        <v>26,452</v>
      </c>
      <c r="J15" s="3" t="str">
        <f t="shared" si="5"/>
        <v>(34.0)</v>
      </c>
    </row>
    <row r="16" spans="1:10" x14ac:dyDescent="0.25">
      <c r="A16" s="13" t="s">
        <v>7</v>
      </c>
      <c r="B16" s="10" t="s">
        <v>61</v>
      </c>
      <c r="C16" s="10" t="s">
        <v>38</v>
      </c>
      <c r="D16" s="10" t="s">
        <v>39</v>
      </c>
      <c r="E16" s="11" t="str">
        <f t="shared" si="0"/>
        <v>14</v>
      </c>
      <c r="F16" s="3" t="str">
        <f t="shared" si="1"/>
        <v>(0.5)</v>
      </c>
      <c r="G16" s="11" t="str">
        <f t="shared" si="2"/>
        <v>57</v>
      </c>
      <c r="H16" s="3" t="str">
        <f t="shared" si="3"/>
        <v>(1.0)</v>
      </c>
      <c r="I16" s="11" t="str">
        <f t="shared" si="4"/>
        <v>831</v>
      </c>
      <c r="J16" s="3" t="str">
        <f t="shared" si="5"/>
        <v>(1.1)</v>
      </c>
    </row>
    <row r="17" spans="1:10" x14ac:dyDescent="0.25">
      <c r="A17" s="14" t="s">
        <v>10</v>
      </c>
      <c r="B17" s="10" t="s">
        <v>22</v>
      </c>
      <c r="C17" s="10" t="s">
        <v>23</v>
      </c>
      <c r="D17" s="10" t="s">
        <v>59</v>
      </c>
      <c r="E17" s="11" t="str">
        <f t="shared" si="0"/>
        <v>292</v>
      </c>
      <c r="F17" s="3" t="str">
        <f t="shared" si="1"/>
        <v>(9.8)</v>
      </c>
      <c r="G17" s="11" t="str">
        <f t="shared" si="2"/>
        <v>633</v>
      </c>
      <c r="H17" s="3" t="str">
        <f t="shared" si="3"/>
        <v>(10.8)</v>
      </c>
      <c r="I17" s="11" t="str">
        <f t="shared" si="4"/>
        <v>6,466</v>
      </c>
      <c r="J17" s="3" t="str">
        <f t="shared" si="5"/>
        <v>(8.3)</v>
      </c>
    </row>
    <row r="18" spans="1:10" x14ac:dyDescent="0.25">
      <c r="A18" s="13" t="s">
        <v>7</v>
      </c>
      <c r="B18" s="10" t="s">
        <v>62</v>
      </c>
      <c r="C18" s="10" t="s">
        <v>64</v>
      </c>
      <c r="D18" s="10" t="s">
        <v>66</v>
      </c>
      <c r="E18" s="11" t="str">
        <f t="shared" si="0"/>
        <v>21</v>
      </c>
      <c r="F18" s="3" t="str">
        <f t="shared" si="1"/>
        <v>(0.7)</v>
      </c>
      <c r="G18" s="11" t="str">
        <f t="shared" si="2"/>
        <v>38</v>
      </c>
      <c r="H18" s="3" t="str">
        <f t="shared" si="3"/>
        <v>(0.6)</v>
      </c>
      <c r="I18" s="11" t="str">
        <f t="shared" si="4"/>
        <v>632</v>
      </c>
      <c r="J18" s="3" t="str">
        <f t="shared" si="5"/>
        <v>(0.8)</v>
      </c>
    </row>
    <row r="19" spans="1:10" x14ac:dyDescent="0.25">
      <c r="A19" s="14" t="s">
        <v>24</v>
      </c>
      <c r="B19" s="10" t="s">
        <v>25</v>
      </c>
      <c r="C19" s="10" t="s">
        <v>26</v>
      </c>
      <c r="D19" s="10" t="s">
        <v>27</v>
      </c>
      <c r="E19" s="11" t="str">
        <f t="shared" si="0"/>
        <v>26.7</v>
      </c>
      <c r="F19" s="3" t="str">
        <f t="shared" si="1"/>
        <v>(6.6)</v>
      </c>
      <c r="G19" s="11" t="str">
        <f t="shared" si="2"/>
        <v>25.3</v>
      </c>
      <c r="H19" s="3" t="str">
        <f t="shared" si="3"/>
        <v>(5.9)</v>
      </c>
      <c r="I19" s="11" t="str">
        <f t="shared" si="4"/>
        <v>25.3</v>
      </c>
      <c r="J19" s="3" t="str">
        <f t="shared" si="5"/>
        <v>(5.7)</v>
      </c>
    </row>
    <row r="20" spans="1:10" x14ac:dyDescent="0.25">
      <c r="A20" s="13" t="s">
        <v>7</v>
      </c>
      <c r="B20" s="10" t="s">
        <v>40</v>
      </c>
      <c r="C20" s="10" t="s">
        <v>41</v>
      </c>
      <c r="D20" s="10" t="s">
        <v>60</v>
      </c>
      <c r="E20" s="11" t="str">
        <f t="shared" si="0"/>
        <v>326</v>
      </c>
      <c r="F20" s="3" t="str">
        <f t="shared" si="1"/>
        <v>(11.0)</v>
      </c>
      <c r="G20" s="11" t="str">
        <f t="shared" si="2"/>
        <v>714</v>
      </c>
      <c r="H20" s="3" t="str">
        <f t="shared" si="3"/>
        <v>(12.1)</v>
      </c>
      <c r="I20" s="11" t="str">
        <f t="shared" si="4"/>
        <v>7,357</v>
      </c>
      <c r="J20" s="3" t="str">
        <f t="shared" si="5"/>
        <v>(9.5)</v>
      </c>
    </row>
    <row r="21" spans="1:10" x14ac:dyDescent="0.25">
      <c r="A21" s="14" t="s">
        <v>43</v>
      </c>
      <c r="B21" s="10" t="s">
        <v>28</v>
      </c>
      <c r="C21" s="10" t="s">
        <v>29</v>
      </c>
      <c r="D21" s="10" t="s">
        <v>30</v>
      </c>
      <c r="E21" s="11" t="str">
        <f t="shared" si="0"/>
        <v>117.0</v>
      </c>
      <c r="F21" s="3" t="str">
        <f t="shared" si="1"/>
        <v>(83.5)</v>
      </c>
      <c r="G21" s="11" t="str">
        <f t="shared" si="2"/>
        <v>117.0</v>
      </c>
      <c r="H21" s="3" t="str">
        <f t="shared" si="3"/>
        <v>(85.1)</v>
      </c>
      <c r="I21" s="11" t="str">
        <f t="shared" si="4"/>
        <v>115.3</v>
      </c>
      <c r="J21" s="3" t="str">
        <f t="shared" si="5"/>
        <v>(80.3)</v>
      </c>
    </row>
    <row r="22" spans="1:10" x14ac:dyDescent="0.25">
      <c r="A22" s="13" t="s">
        <v>7</v>
      </c>
      <c r="B22" s="10" t="s">
        <v>63</v>
      </c>
      <c r="C22" s="10" t="s">
        <v>65</v>
      </c>
      <c r="D22" s="10" t="s">
        <v>67</v>
      </c>
      <c r="E22" s="11" t="str">
        <f t="shared" si="0"/>
        <v>11</v>
      </c>
      <c r="F22" s="3" t="str">
        <f t="shared" si="1"/>
        <v>(0.4)</v>
      </c>
      <c r="G22" s="11" t="str">
        <f t="shared" si="2"/>
        <v>31</v>
      </c>
      <c r="H22" s="3" t="str">
        <f t="shared" si="3"/>
        <v>(0.5)</v>
      </c>
      <c r="I22" s="11" t="str">
        <f t="shared" si="4"/>
        <v>324</v>
      </c>
      <c r="J22" s="3" t="str">
        <f t="shared" si="5"/>
        <v>(0.4)</v>
      </c>
    </row>
    <row r="24" spans="1:10" x14ac:dyDescent="0.25">
      <c r="A24" s="16" t="s">
        <v>72</v>
      </c>
      <c r="B24" s="17"/>
      <c r="C24" s="17"/>
      <c r="D24" s="17"/>
      <c r="E24" s="17"/>
      <c r="F24" s="17"/>
      <c r="G24" s="17"/>
      <c r="H24" s="17"/>
      <c r="I24" s="17"/>
      <c r="J24" s="17"/>
    </row>
    <row r="25" spans="1:10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5.75" thickBot="1" x14ac:dyDescent="0.3">
      <c r="A26" s="18" t="s">
        <v>73</v>
      </c>
      <c r="B26" s="19"/>
      <c r="C26" s="19"/>
      <c r="D26" s="19"/>
      <c r="E26" s="19"/>
      <c r="F26" s="19"/>
      <c r="G26" s="19"/>
      <c r="H26" s="19"/>
      <c r="I26" s="19"/>
      <c r="J26" s="19"/>
    </row>
  </sheetData>
  <mergeCells count="3">
    <mergeCell ref="B2:D2"/>
    <mergeCell ref="A1:J1"/>
    <mergeCell ref="A24:J25"/>
  </mergeCells>
  <phoneticPr fontId="2" type="noConversion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6E56-86A7-474A-8D8F-7454E9C4EF64}">
  <dimension ref="B1:AA36"/>
  <sheetViews>
    <sheetView showGridLines="0" tabSelected="1" workbookViewId="0"/>
  </sheetViews>
  <sheetFormatPr defaultRowHeight="15" outlineLevelCol="1" x14ac:dyDescent="0.25"/>
  <cols>
    <col min="1" max="1" width="2.625" style="22" customWidth="1"/>
    <col min="2" max="2" width="3.75" style="22" customWidth="1"/>
    <col min="3" max="3" width="22.375" style="22" customWidth="1"/>
    <col min="4" max="4" width="2.625" style="22" customWidth="1"/>
    <col min="5" max="5" width="7.25" style="22" bestFit="1" customWidth="1"/>
    <col min="6" max="6" width="1.625" style="22" customWidth="1"/>
    <col min="7" max="7" width="9.875" style="22" bestFit="1" customWidth="1"/>
    <col min="8" max="8" width="2.625" style="22" customWidth="1"/>
    <col min="9" max="9" width="7.25" style="22" bestFit="1" customWidth="1"/>
    <col min="10" max="10" width="1.625" style="22" customWidth="1"/>
    <col min="11" max="11" width="9.25" style="22" bestFit="1" customWidth="1"/>
    <col min="12" max="12" width="2.625" style="22" customWidth="1"/>
    <col min="13" max="13" width="7.25" style="22" bestFit="1" customWidth="1"/>
    <col min="14" max="14" width="1.625" style="22" customWidth="1"/>
    <col min="15" max="15" width="9.375" style="22" bestFit="1" customWidth="1"/>
    <col min="16" max="16" width="2.625" style="22" customWidth="1"/>
    <col min="17" max="17" width="7.25" style="22" bestFit="1" customWidth="1"/>
    <col min="18" max="18" width="1.625" style="22" customWidth="1"/>
    <col min="19" max="19" width="9.25" style="22" bestFit="1" customWidth="1"/>
    <col min="20" max="23" width="9" style="22" hidden="1" customWidth="1" outlineLevel="1"/>
    <col min="24" max="24" width="9" style="22" collapsed="1"/>
    <col min="25" max="25" width="15.125" style="22" customWidth="1"/>
    <col min="26" max="26" width="9" style="22" customWidth="1"/>
    <col min="27" max="27" width="4.75" style="22" customWidth="1"/>
    <col min="28" max="16384" width="9" style="22"/>
  </cols>
  <sheetData>
    <row r="1" spans="2:23" ht="30" customHeight="1" x14ac:dyDescent="0.25">
      <c r="B1" s="20" t="s">
        <v>170</v>
      </c>
      <c r="C1" s="20"/>
      <c r="D1" s="20"/>
      <c r="E1" s="20"/>
      <c r="F1" s="20"/>
      <c r="G1" s="20"/>
      <c r="H1" s="21"/>
      <c r="I1" s="21"/>
      <c r="J1" s="20"/>
      <c r="K1" s="21"/>
      <c r="L1" s="20"/>
      <c r="M1" s="21"/>
      <c r="N1" s="20"/>
      <c r="O1" s="21"/>
      <c r="P1" s="21"/>
      <c r="Q1" s="21"/>
      <c r="R1" s="20"/>
      <c r="S1" s="21"/>
    </row>
    <row r="2" spans="2:23" ht="15" customHeight="1" thickBot="1" x14ac:dyDescent="0.3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3"/>
      <c r="O2" s="24"/>
      <c r="P2" s="23"/>
      <c r="Q2" s="24"/>
      <c r="R2" s="23"/>
      <c r="S2" s="24"/>
    </row>
    <row r="3" spans="2:23" x14ac:dyDescent="0.25">
      <c r="B3" s="25"/>
      <c r="C3" s="46" t="s">
        <v>183</v>
      </c>
      <c r="D3" s="47"/>
      <c r="E3" s="48" t="s">
        <v>171</v>
      </c>
      <c r="F3" s="48"/>
      <c r="G3" s="48"/>
      <c r="H3" s="49"/>
      <c r="I3" s="48" t="s">
        <v>171</v>
      </c>
      <c r="J3" s="48"/>
      <c r="K3" s="48"/>
      <c r="L3" s="49"/>
      <c r="M3" s="48" t="s">
        <v>172</v>
      </c>
      <c r="N3" s="48"/>
      <c r="O3" s="48"/>
      <c r="P3" s="49"/>
      <c r="Q3" s="48" t="s">
        <v>172</v>
      </c>
      <c r="R3" s="48"/>
      <c r="S3" s="48"/>
    </row>
    <row r="4" spans="2:23" x14ac:dyDescent="0.25">
      <c r="B4" s="25"/>
      <c r="C4" s="46" t="s">
        <v>184</v>
      </c>
      <c r="D4" s="49"/>
      <c r="E4" s="50" t="s">
        <v>171</v>
      </c>
      <c r="F4" s="50"/>
      <c r="G4" s="50"/>
      <c r="H4" s="49"/>
      <c r="I4" s="50" t="s">
        <v>172</v>
      </c>
      <c r="J4" s="50"/>
      <c r="K4" s="50"/>
      <c r="L4" s="49"/>
      <c r="M4" s="50" t="s">
        <v>171</v>
      </c>
      <c r="N4" s="50"/>
      <c r="O4" s="50"/>
      <c r="P4" s="49"/>
      <c r="Q4" s="50" t="s">
        <v>172</v>
      </c>
      <c r="R4" s="50"/>
      <c r="S4" s="50"/>
    </row>
    <row r="5" spans="2:23" ht="30" x14ac:dyDescent="0.25">
      <c r="B5" s="26"/>
      <c r="C5" s="26"/>
      <c r="D5" s="25"/>
      <c r="E5" s="27" t="s">
        <v>74</v>
      </c>
      <c r="F5" s="28"/>
      <c r="G5" s="27" t="s">
        <v>75</v>
      </c>
      <c r="H5" s="25"/>
      <c r="I5" s="27" t="s">
        <v>74</v>
      </c>
      <c r="J5" s="28"/>
      <c r="K5" s="27" t="s">
        <v>75</v>
      </c>
      <c r="L5" s="29"/>
      <c r="M5" s="27" t="s">
        <v>74</v>
      </c>
      <c r="N5" s="28"/>
      <c r="O5" s="27" t="s">
        <v>75</v>
      </c>
      <c r="P5" s="29"/>
      <c r="Q5" s="27" t="s">
        <v>74</v>
      </c>
      <c r="R5" s="28"/>
      <c r="S5" s="27" t="s">
        <v>75</v>
      </c>
    </row>
    <row r="6" spans="2:23" ht="8.25" customHeight="1" x14ac:dyDescent="0.25"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23" x14ac:dyDescent="0.25">
      <c r="B7" s="22" t="s">
        <v>76</v>
      </c>
      <c r="D7" s="25"/>
      <c r="E7" s="30">
        <v>6.08</v>
      </c>
      <c r="F7" s="30"/>
      <c r="G7" s="25" t="s">
        <v>77</v>
      </c>
      <c r="H7" s="25"/>
      <c r="I7" s="30">
        <v>3.7</v>
      </c>
      <c r="J7" s="30"/>
      <c r="K7" s="25" t="s">
        <v>78</v>
      </c>
      <c r="L7" s="25"/>
      <c r="M7" s="30">
        <v>2.52</v>
      </c>
      <c r="N7" s="30"/>
      <c r="O7" s="25" t="s">
        <v>79</v>
      </c>
      <c r="P7" s="25"/>
      <c r="Q7" s="30">
        <v>7.87</v>
      </c>
      <c r="R7" s="30"/>
      <c r="S7" s="25" t="s">
        <v>80</v>
      </c>
    </row>
    <row r="8" spans="2:23" x14ac:dyDescent="0.25">
      <c r="B8" s="31" t="s">
        <v>81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2:23" x14ac:dyDescent="0.25">
      <c r="C9" s="32" t="s">
        <v>82</v>
      </c>
      <c r="D9" s="25"/>
      <c r="E9" s="33">
        <v>4.07</v>
      </c>
      <c r="F9" s="33"/>
      <c r="G9" s="34" t="s">
        <v>83</v>
      </c>
      <c r="H9" s="25"/>
      <c r="I9" s="33">
        <v>4.91</v>
      </c>
      <c r="J9" s="33"/>
      <c r="K9" s="34" t="s">
        <v>181</v>
      </c>
      <c r="L9" s="25"/>
      <c r="M9" s="33">
        <v>2.2400000000000002</v>
      </c>
      <c r="N9" s="33"/>
      <c r="O9" s="34" t="s">
        <v>84</v>
      </c>
      <c r="P9" s="25"/>
      <c r="Q9" s="33">
        <v>7.11</v>
      </c>
      <c r="R9" s="33"/>
      <c r="S9" s="34" t="s">
        <v>182</v>
      </c>
      <c r="T9" s="22" t="str">
        <f>"("&amp;MID(G9,1,4)&amp;"-"&amp;MID(G9,6,4)&amp;")"</f>
        <v>((3.1--5.2)</v>
      </c>
      <c r="W9" s="22" t="str">
        <f>"("&amp;MID(O9,1,4)&amp;"-"&amp;MID(O9,6,5)&amp;")"</f>
        <v>((1.4-- 3.5)</v>
      </c>
    </row>
    <row r="10" spans="2:23" x14ac:dyDescent="0.25">
      <c r="C10" s="32" t="s">
        <v>85</v>
      </c>
      <c r="D10" s="25"/>
      <c r="E10" s="33">
        <v>6.07</v>
      </c>
      <c r="F10" s="33"/>
      <c r="G10" s="34" t="s">
        <v>86</v>
      </c>
      <c r="H10" s="25"/>
      <c r="I10" s="33">
        <v>3.68</v>
      </c>
      <c r="J10" s="33"/>
      <c r="K10" s="34" t="s">
        <v>87</v>
      </c>
      <c r="L10" s="25"/>
      <c r="M10" s="33">
        <v>2.13</v>
      </c>
      <c r="N10" s="33"/>
      <c r="O10" s="25" t="s">
        <v>88</v>
      </c>
      <c r="P10" s="25"/>
      <c r="Q10" s="33">
        <v>9.1</v>
      </c>
      <c r="R10" s="33"/>
      <c r="S10" s="25" t="s">
        <v>89</v>
      </c>
      <c r="T10" s="22" t="str">
        <f t="shared" ref="T10:T31" si="0">"("&amp;MID(G10,1,4)&amp;"-"&amp;MID(G10,6,4)&amp;")"</f>
        <v>((5.3--6.9)</v>
      </c>
      <c r="W10" s="22" t="str">
        <f t="shared" ref="W10:W31" si="1">"("&amp;MID(O10,1,4)&amp;"-"&amp;MID(O10,6,5)&amp;")"</f>
        <v>((1.5--2.83)</v>
      </c>
    </row>
    <row r="11" spans="2:23" x14ac:dyDescent="0.25">
      <c r="C11" s="22" t="s">
        <v>90</v>
      </c>
      <c r="D11" s="25"/>
      <c r="E11" s="33">
        <v>6.31</v>
      </c>
      <c r="F11" s="33"/>
      <c r="G11" s="34" t="s">
        <v>91</v>
      </c>
      <c r="H11" s="25"/>
      <c r="I11" s="33">
        <v>3.58</v>
      </c>
      <c r="J11" s="33"/>
      <c r="K11" s="34" t="s">
        <v>92</v>
      </c>
      <c r="L11" s="25"/>
      <c r="M11" s="33">
        <v>2.72</v>
      </c>
      <c r="N11" s="33"/>
      <c r="O11" s="34" t="s">
        <v>93</v>
      </c>
      <c r="P11" s="25"/>
      <c r="Q11" s="33">
        <v>7.35</v>
      </c>
      <c r="R11" s="33"/>
      <c r="S11" s="34" t="s">
        <v>94</v>
      </c>
      <c r="T11" s="22" t="str">
        <f t="shared" si="0"/>
        <v>((5.7--6.9)</v>
      </c>
      <c r="W11" s="22" t="str">
        <f t="shared" si="1"/>
        <v>((2.2--3.31)</v>
      </c>
    </row>
    <row r="12" spans="2:23" x14ac:dyDescent="0.25">
      <c r="B12" s="22" t="s">
        <v>2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2:23" x14ac:dyDescent="0.25">
      <c r="C13" s="22" t="s">
        <v>95</v>
      </c>
      <c r="D13" s="25"/>
      <c r="E13" s="33">
        <v>4.68</v>
      </c>
      <c r="F13" s="33"/>
      <c r="G13" s="34" t="s">
        <v>96</v>
      </c>
      <c r="H13" s="25"/>
      <c r="I13" s="33">
        <v>3.15</v>
      </c>
      <c r="J13" s="33"/>
      <c r="K13" s="34" t="s">
        <v>180</v>
      </c>
      <c r="L13" s="25"/>
      <c r="M13" s="33">
        <v>2.56</v>
      </c>
      <c r="N13" s="33"/>
      <c r="O13" s="34" t="s">
        <v>97</v>
      </c>
      <c r="P13" s="25"/>
      <c r="Q13" s="33">
        <v>7.18</v>
      </c>
      <c r="R13" s="33"/>
      <c r="S13" s="34" t="s">
        <v>98</v>
      </c>
      <c r="T13" s="22" t="str">
        <f t="shared" si="0"/>
        <v>((3.6--5.9)</v>
      </c>
      <c r="W13" s="22" t="str">
        <f t="shared" si="1"/>
        <v>((1.6--3.98)</v>
      </c>
    </row>
    <row r="14" spans="2:23" x14ac:dyDescent="0.25">
      <c r="C14" s="22" t="s">
        <v>4</v>
      </c>
      <c r="D14" s="25"/>
      <c r="E14" s="33">
        <v>5.57</v>
      </c>
      <c r="F14" s="33"/>
      <c r="G14" s="34" t="s">
        <v>99</v>
      </c>
      <c r="H14" s="25"/>
      <c r="I14" s="33">
        <v>2.89</v>
      </c>
      <c r="J14" s="33"/>
      <c r="K14" s="34" t="s">
        <v>100</v>
      </c>
      <c r="L14" s="25"/>
      <c r="M14" s="33">
        <v>4.17</v>
      </c>
      <c r="N14" s="33"/>
      <c r="O14" s="34" t="s">
        <v>101</v>
      </c>
      <c r="P14" s="25"/>
      <c r="Q14" s="33">
        <v>7.58</v>
      </c>
      <c r="R14" s="33"/>
      <c r="S14" s="34" t="s">
        <v>102</v>
      </c>
      <c r="T14" s="22" t="str">
        <f t="shared" si="0"/>
        <v>((3.8--8.0)</v>
      </c>
      <c r="W14" s="22" t="str">
        <f t="shared" si="1"/>
        <v>((2.4--7.25)</v>
      </c>
    </row>
    <row r="15" spans="2:23" x14ac:dyDescent="0.25">
      <c r="C15" s="22" t="s">
        <v>5</v>
      </c>
      <c r="D15" s="25"/>
      <c r="E15" s="33">
        <v>6.23</v>
      </c>
      <c r="F15" s="33"/>
      <c r="G15" s="34" t="s">
        <v>103</v>
      </c>
      <c r="H15" s="25"/>
      <c r="I15" s="33">
        <v>2.92</v>
      </c>
      <c r="J15" s="33"/>
      <c r="K15" s="34" t="s">
        <v>104</v>
      </c>
      <c r="L15" s="25"/>
      <c r="M15" s="33">
        <v>2.74</v>
      </c>
      <c r="N15" s="33"/>
      <c r="O15" s="34" t="s">
        <v>105</v>
      </c>
      <c r="P15" s="25"/>
      <c r="Q15" s="33">
        <v>9.9</v>
      </c>
      <c r="R15" s="33"/>
      <c r="S15" s="34" t="s">
        <v>106</v>
      </c>
      <c r="T15" s="22" t="str">
        <f t="shared" si="0"/>
        <v>((4.8--7.9)</v>
      </c>
      <c r="W15" s="22" t="str">
        <f t="shared" si="1"/>
        <v>((1.6--4.54)</v>
      </c>
    </row>
    <row r="16" spans="2:23" x14ac:dyDescent="0.25">
      <c r="C16" s="22" t="s">
        <v>107</v>
      </c>
      <c r="D16" s="25"/>
      <c r="E16" s="33">
        <v>4.4400000000000004</v>
      </c>
      <c r="F16" s="33"/>
      <c r="G16" s="34" t="s">
        <v>108</v>
      </c>
      <c r="H16" s="25"/>
      <c r="I16" s="33">
        <v>3.47</v>
      </c>
      <c r="J16" s="33"/>
      <c r="K16" s="34" t="s">
        <v>109</v>
      </c>
      <c r="L16" s="25"/>
      <c r="M16" s="33">
        <v>2.52</v>
      </c>
      <c r="N16" s="33"/>
      <c r="O16" s="34" t="s">
        <v>110</v>
      </c>
      <c r="P16" s="25"/>
      <c r="Q16" s="33">
        <v>6.93</v>
      </c>
      <c r="R16" s="33"/>
      <c r="S16" s="34" t="s">
        <v>111</v>
      </c>
      <c r="T16" s="22" t="str">
        <f t="shared" si="0"/>
        <v>((3.2--6.0)</v>
      </c>
      <c r="W16" s="22" t="str">
        <f t="shared" si="1"/>
        <v>((1.4--4.49)</v>
      </c>
    </row>
    <row r="17" spans="2:27" x14ac:dyDescent="0.25">
      <c r="C17" s="22" t="s">
        <v>3</v>
      </c>
      <c r="D17" s="25"/>
      <c r="E17" s="33">
        <v>6.33</v>
      </c>
      <c r="F17" s="33"/>
      <c r="G17" s="34" t="s">
        <v>112</v>
      </c>
      <c r="H17" s="25"/>
      <c r="I17" s="33">
        <v>3.95</v>
      </c>
      <c r="J17" s="33"/>
      <c r="K17" s="34" t="s">
        <v>113</v>
      </c>
      <c r="L17" s="25"/>
      <c r="M17" s="33">
        <v>2.35</v>
      </c>
      <c r="N17" s="33"/>
      <c r="O17" s="34" t="s">
        <v>114</v>
      </c>
      <c r="P17" s="25"/>
      <c r="Q17" s="33">
        <v>7.86</v>
      </c>
      <c r="R17" s="33"/>
      <c r="S17" s="34" t="s">
        <v>115</v>
      </c>
      <c r="T17" s="22" t="str">
        <f t="shared" si="0"/>
        <v>((5.7--6.9)</v>
      </c>
      <c r="W17" s="22" t="str">
        <f t="shared" si="1"/>
        <v>((1.9--2.85)</v>
      </c>
    </row>
    <row r="18" spans="2:27" x14ac:dyDescent="0.25">
      <c r="B18" s="31" t="s">
        <v>116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2:27" x14ac:dyDescent="0.25">
      <c r="C19" s="31" t="s">
        <v>117</v>
      </c>
      <c r="D19" s="25"/>
      <c r="E19" s="33">
        <v>7.94</v>
      </c>
      <c r="F19" s="33"/>
      <c r="G19" s="34" t="s">
        <v>118</v>
      </c>
      <c r="H19" s="25"/>
      <c r="I19" s="33">
        <v>3.56</v>
      </c>
      <c r="J19" s="33"/>
      <c r="K19" s="34" t="s">
        <v>119</v>
      </c>
      <c r="L19" s="25"/>
      <c r="M19" s="33">
        <v>3.18</v>
      </c>
      <c r="N19" s="33"/>
      <c r="O19" s="34" t="s">
        <v>120</v>
      </c>
      <c r="P19" s="25"/>
      <c r="Q19" s="33">
        <v>3.86</v>
      </c>
      <c r="R19" s="33"/>
      <c r="S19" s="34" t="s">
        <v>121</v>
      </c>
      <c r="T19" s="22" t="str">
        <f>"("&amp;MID(G19,1,4)&amp;"-"&amp;MID(G19,6,5)&amp;")"</f>
        <v>((4.2--14.6)</v>
      </c>
      <c r="W19" s="22" t="str">
        <f t="shared" si="1"/>
        <v>((1.3--7.44)</v>
      </c>
    </row>
    <row r="20" spans="2:27" x14ac:dyDescent="0.25">
      <c r="C20" s="31" t="s">
        <v>122</v>
      </c>
      <c r="D20" s="25"/>
      <c r="E20" s="33">
        <v>4.4000000000000004</v>
      </c>
      <c r="F20" s="33"/>
      <c r="G20" s="34" t="s">
        <v>123</v>
      </c>
      <c r="H20" s="25"/>
      <c r="I20" s="33">
        <v>3.04</v>
      </c>
      <c r="J20" s="33"/>
      <c r="K20" s="34" t="s">
        <v>124</v>
      </c>
      <c r="L20" s="25"/>
      <c r="M20" s="33">
        <v>1.52</v>
      </c>
      <c r="N20" s="33"/>
      <c r="O20" s="34" t="s">
        <v>125</v>
      </c>
      <c r="P20" s="25"/>
      <c r="Q20" s="33">
        <v>6.98</v>
      </c>
      <c r="R20" s="33"/>
      <c r="S20" s="34" t="s">
        <v>126</v>
      </c>
      <c r="T20" s="22" t="str">
        <f t="shared" si="0"/>
        <v>((3.3--5.8)</v>
      </c>
      <c r="W20" s="22" t="str">
        <f t="shared" si="1"/>
        <v>((0.8--2.75)</v>
      </c>
      <c r="Y20" s="35" t="s">
        <v>173</v>
      </c>
      <c r="Z20" s="36"/>
      <c r="AA20" s="37"/>
    </row>
    <row r="21" spans="2:27" x14ac:dyDescent="0.25">
      <c r="C21" s="22" t="s">
        <v>127</v>
      </c>
      <c r="D21" s="25"/>
      <c r="E21" s="33">
        <v>6.17</v>
      </c>
      <c r="F21" s="33"/>
      <c r="G21" s="34" t="s">
        <v>128</v>
      </c>
      <c r="H21" s="25"/>
      <c r="I21" s="33">
        <v>3.62</v>
      </c>
      <c r="J21" s="33"/>
      <c r="K21" s="34" t="s">
        <v>175</v>
      </c>
      <c r="L21" s="25"/>
      <c r="M21" s="33">
        <v>2.57</v>
      </c>
      <c r="N21" s="33"/>
      <c r="O21" s="34" t="s">
        <v>129</v>
      </c>
      <c r="P21" s="25"/>
      <c r="Q21" s="33">
        <v>7.53</v>
      </c>
      <c r="R21" s="33"/>
      <c r="S21" s="34" t="s">
        <v>130</v>
      </c>
      <c r="T21" s="22" t="str">
        <f t="shared" si="0"/>
        <v>((5.7--6.6)</v>
      </c>
      <c r="W21" s="22" t="str">
        <f t="shared" si="1"/>
        <v>((2.1--3.03)</v>
      </c>
      <c r="Y21" s="38"/>
      <c r="Z21" s="39"/>
      <c r="AA21" s="40"/>
    </row>
    <row r="22" spans="2:27" x14ac:dyDescent="0.25">
      <c r="B22" s="31" t="s">
        <v>131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Y22" s="38" t="s">
        <v>132</v>
      </c>
      <c r="Z22" s="39" t="s">
        <v>174</v>
      </c>
      <c r="AA22" s="40"/>
    </row>
    <row r="23" spans="2:27" x14ac:dyDescent="0.25">
      <c r="C23" s="22" t="s">
        <v>127</v>
      </c>
      <c r="D23" s="25"/>
      <c r="E23" s="33">
        <v>6.17</v>
      </c>
      <c r="F23" s="33"/>
      <c r="G23" s="34" t="s">
        <v>133</v>
      </c>
      <c r="H23" s="25"/>
      <c r="I23" s="33">
        <v>3.72</v>
      </c>
      <c r="J23" s="33"/>
      <c r="K23" s="34" t="s">
        <v>134</v>
      </c>
      <c r="L23" s="25"/>
      <c r="M23" s="33">
        <v>2.34</v>
      </c>
      <c r="N23" s="33"/>
      <c r="O23" s="34" t="s">
        <v>135</v>
      </c>
      <c r="P23" s="25"/>
      <c r="Q23" s="33">
        <v>6.83</v>
      </c>
      <c r="R23" s="33"/>
      <c r="S23" s="34" t="s">
        <v>136</v>
      </c>
      <c r="T23" s="22" t="str">
        <f t="shared" si="0"/>
        <v>((5.7--6.6)</v>
      </c>
      <c r="W23" s="22" t="str">
        <f t="shared" si="1"/>
        <v>((1.9--2.75)</v>
      </c>
      <c r="Y23" s="38" t="s">
        <v>137</v>
      </c>
      <c r="Z23" s="41">
        <v>0.01</v>
      </c>
      <c r="AA23" s="40"/>
    </row>
    <row r="24" spans="2:27" x14ac:dyDescent="0.25">
      <c r="C24" s="22" t="s">
        <v>138</v>
      </c>
      <c r="D24" s="25"/>
      <c r="E24" s="33">
        <v>2.76</v>
      </c>
      <c r="F24" s="33"/>
      <c r="G24" s="34" t="s">
        <v>139</v>
      </c>
      <c r="H24" s="25"/>
      <c r="I24" s="33">
        <v>1.58</v>
      </c>
      <c r="J24" s="33"/>
      <c r="K24" s="34" t="s">
        <v>140</v>
      </c>
      <c r="L24" s="25"/>
      <c r="M24" s="33">
        <v>2.42</v>
      </c>
      <c r="N24" s="33"/>
      <c r="O24" s="34" t="s">
        <v>141</v>
      </c>
      <c r="P24" s="25"/>
      <c r="Q24" s="33">
        <v>2.17</v>
      </c>
      <c r="R24" s="33"/>
      <c r="S24" s="34" t="s">
        <v>142</v>
      </c>
      <c r="T24" s="22" t="str">
        <f t="shared" si="0"/>
        <v>((1.7--4.2)</v>
      </c>
      <c r="W24" s="22" t="str">
        <f t="shared" si="1"/>
        <v>((1.5--3.75)</v>
      </c>
      <c r="Y24" s="38" t="s">
        <v>143</v>
      </c>
      <c r="Z24" s="41">
        <v>0.06</v>
      </c>
      <c r="AA24" s="40"/>
    </row>
    <row r="25" spans="2:27" x14ac:dyDescent="0.25">
      <c r="B25" s="31" t="s">
        <v>144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Y25" s="38" t="s">
        <v>145</v>
      </c>
      <c r="Z25" s="42">
        <f>Z24/Z23</f>
        <v>6</v>
      </c>
      <c r="AA25" s="40"/>
    </row>
    <row r="26" spans="2:27" x14ac:dyDescent="0.25">
      <c r="C26" s="22" t="s">
        <v>127</v>
      </c>
      <c r="D26" s="25"/>
      <c r="E26" s="33">
        <v>6.16</v>
      </c>
      <c r="F26" s="33"/>
      <c r="G26" s="34" t="s">
        <v>146</v>
      </c>
      <c r="H26" s="25"/>
      <c r="I26" s="33">
        <v>3.96</v>
      </c>
      <c r="J26" s="33"/>
      <c r="K26" s="34" t="s">
        <v>147</v>
      </c>
      <c r="L26" s="25"/>
      <c r="M26" s="33">
        <v>2.54</v>
      </c>
      <c r="N26" s="33"/>
      <c r="O26" s="34" t="s">
        <v>148</v>
      </c>
      <c r="P26" s="25"/>
      <c r="Q26" s="33">
        <v>8.44</v>
      </c>
      <c r="R26" s="33"/>
      <c r="S26" s="34" t="s">
        <v>179</v>
      </c>
      <c r="T26" s="22" t="str">
        <f t="shared" si="0"/>
        <v>((5.7--6.6)</v>
      </c>
      <c r="W26" s="22" t="str">
        <f t="shared" si="1"/>
        <v>((2.1--2.96)</v>
      </c>
      <c r="Y26" s="38"/>
      <c r="Z26" s="39"/>
      <c r="AA26" s="40"/>
    </row>
    <row r="27" spans="2:27" x14ac:dyDescent="0.25">
      <c r="C27" s="22" t="s">
        <v>138</v>
      </c>
      <c r="D27" s="25"/>
      <c r="E27" s="33">
        <v>1.64</v>
      </c>
      <c r="F27" s="33"/>
      <c r="G27" s="34" t="s">
        <v>149</v>
      </c>
      <c r="H27" s="25"/>
      <c r="I27" s="33">
        <v>1.26</v>
      </c>
      <c r="J27" s="33"/>
      <c r="K27" s="34" t="s">
        <v>176</v>
      </c>
      <c r="L27" s="25"/>
      <c r="M27" s="33">
        <v>1.51</v>
      </c>
      <c r="N27" s="33"/>
      <c r="O27" s="34" t="s">
        <v>150</v>
      </c>
      <c r="P27" s="25"/>
      <c r="Q27" s="33">
        <v>1.41</v>
      </c>
      <c r="R27" s="33"/>
      <c r="S27" s="34" t="s">
        <v>151</v>
      </c>
      <c r="T27" s="22" t="str">
        <f t="shared" si="0"/>
        <v>((0.4--6.0)</v>
      </c>
      <c r="W27" s="22" t="str">
        <f t="shared" si="1"/>
        <v>((0.4--5.63)</v>
      </c>
      <c r="Y27" s="38" t="s">
        <v>152</v>
      </c>
      <c r="Z27" s="39"/>
      <c r="AA27" s="40"/>
    </row>
    <row r="28" spans="2:27" x14ac:dyDescent="0.25">
      <c r="B28" s="31" t="s">
        <v>153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Y28" s="38" t="s">
        <v>137</v>
      </c>
      <c r="Z28" s="41">
        <v>0.02</v>
      </c>
      <c r="AA28" s="40"/>
    </row>
    <row r="29" spans="2:27" x14ac:dyDescent="0.25">
      <c r="C29" s="22" t="s">
        <v>154</v>
      </c>
      <c r="D29" s="25"/>
      <c r="E29" s="33">
        <v>7.72</v>
      </c>
      <c r="F29" s="33"/>
      <c r="G29" s="34" t="s">
        <v>155</v>
      </c>
      <c r="H29" s="25"/>
      <c r="I29" s="33">
        <v>2.61</v>
      </c>
      <c r="J29" s="33"/>
      <c r="K29" s="34" t="s">
        <v>178</v>
      </c>
      <c r="L29" s="25"/>
      <c r="M29" s="33">
        <v>1.54</v>
      </c>
      <c r="N29" s="33"/>
      <c r="O29" s="34" t="s">
        <v>156</v>
      </c>
      <c r="P29" s="25"/>
      <c r="Q29" s="33">
        <v>3.61</v>
      </c>
      <c r="R29" s="33"/>
      <c r="S29" s="34" t="s">
        <v>157</v>
      </c>
      <c r="T29" s="22" t="str">
        <f t="shared" si="0"/>
        <v>((3.1--18.)</v>
      </c>
      <c r="W29" s="22" t="str">
        <f t="shared" si="1"/>
        <v>((0.3--7.10)</v>
      </c>
      <c r="Y29" s="38" t="s">
        <v>143</v>
      </c>
      <c r="Z29" s="41">
        <v>7.0000000000000007E-2</v>
      </c>
      <c r="AA29" s="40"/>
    </row>
    <row r="30" spans="2:27" x14ac:dyDescent="0.25">
      <c r="C30" s="22" t="s">
        <v>158</v>
      </c>
      <c r="D30" s="25"/>
      <c r="E30" s="33">
        <v>3.64</v>
      </c>
      <c r="F30" s="33"/>
      <c r="G30" s="34" t="s">
        <v>159</v>
      </c>
      <c r="H30" s="25"/>
      <c r="I30" s="33">
        <v>2.35</v>
      </c>
      <c r="J30" s="33"/>
      <c r="K30" s="34" t="s">
        <v>177</v>
      </c>
      <c r="L30" s="25"/>
      <c r="M30" s="33">
        <v>2.16</v>
      </c>
      <c r="N30" s="33"/>
      <c r="O30" s="34" t="s">
        <v>160</v>
      </c>
      <c r="P30" s="25"/>
      <c r="Q30" s="33">
        <v>3.31</v>
      </c>
      <c r="R30" s="33"/>
      <c r="S30" s="34" t="s">
        <v>161</v>
      </c>
      <c r="T30" s="22" t="str">
        <f t="shared" si="0"/>
        <v>((2.6--5.0)</v>
      </c>
      <c r="W30" s="22" t="str">
        <f t="shared" si="1"/>
        <v>((1.4--3.12)</v>
      </c>
      <c r="Y30" s="43" t="s">
        <v>145</v>
      </c>
      <c r="Z30" s="44">
        <f>Z29/Z28</f>
        <v>3.5000000000000004</v>
      </c>
      <c r="AA30" s="45"/>
    </row>
    <row r="31" spans="2:27" x14ac:dyDescent="0.25">
      <c r="C31" s="22" t="s">
        <v>162</v>
      </c>
      <c r="D31" s="25"/>
      <c r="E31" s="33">
        <v>6.25</v>
      </c>
      <c r="F31" s="33"/>
      <c r="G31" s="34" t="s">
        <v>163</v>
      </c>
      <c r="H31" s="25"/>
      <c r="I31" s="33">
        <v>3.62</v>
      </c>
      <c r="J31" s="33"/>
      <c r="K31" s="34" t="s">
        <v>164</v>
      </c>
      <c r="L31" s="25"/>
      <c r="M31" s="33">
        <v>2.5099999999999998</v>
      </c>
      <c r="N31" s="33"/>
      <c r="O31" s="34" t="s">
        <v>165</v>
      </c>
      <c r="P31" s="25"/>
      <c r="Q31" s="33">
        <v>6.41</v>
      </c>
      <c r="R31" s="33"/>
      <c r="S31" s="34" t="s">
        <v>166</v>
      </c>
      <c r="T31" s="22" t="str">
        <f t="shared" si="0"/>
        <v>((5.7--6.7)</v>
      </c>
      <c r="W31" s="22" t="str">
        <f t="shared" si="1"/>
        <v>((2.1--2.98)</v>
      </c>
    </row>
    <row r="32" spans="2:27" ht="6.75" customHeight="1" thickBot="1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4" spans="2:2" x14ac:dyDescent="0.25">
      <c r="B34" s="15" t="s">
        <v>167</v>
      </c>
    </row>
    <row r="35" spans="2:2" x14ac:dyDescent="0.25">
      <c r="B35" s="15" t="s">
        <v>168</v>
      </c>
    </row>
    <row r="36" spans="2:2" x14ac:dyDescent="0.25">
      <c r="B36" s="15" t="s">
        <v>169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JCulhane</cp:lastModifiedBy>
  <cp:lastPrinted>2018-04-30T20:18:44Z</cp:lastPrinted>
  <dcterms:created xsi:type="dcterms:W3CDTF">2018-04-30T06:43:28Z</dcterms:created>
  <dcterms:modified xsi:type="dcterms:W3CDTF">2018-05-10T04:42:13Z</dcterms:modified>
</cp:coreProperties>
</file>