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tabRatio="548" firstSheet="3" activeTab="4"/>
  </bookViews>
  <sheets>
    <sheet name="附表1主变功率因数" sheetId="1" r:id="rId1"/>
    <sheet name="Chart1" sheetId="4" state="hidden" r:id="rId2"/>
    <sheet name="附表2变电站电容器故障情况" sheetId="2" r:id="rId3"/>
    <sheet name="附表3配网分散无功补偿设备" sheetId="3" r:id="rId4"/>
    <sheet name="附表5 母线电压波动率统计表" sheetId="5" r:id="rId5"/>
  </sheets>
  <calcPr calcId="144525"/>
</workbook>
</file>

<file path=xl/sharedStrings.xml><?xml version="1.0" encoding="utf-8"?>
<sst xmlns="http://schemas.openxmlformats.org/spreadsheetml/2006/main" count="3404" uniqueCount="1005">
  <si>
    <t>变电站主变功率因数统计表</t>
  </si>
  <si>
    <t>序号</t>
  </si>
  <si>
    <t>电压    等级（kV）</t>
  </si>
  <si>
    <t>变电站名称</t>
  </si>
  <si>
    <t>主变编号</t>
  </si>
  <si>
    <t>15日 6：00（低谷时段）</t>
  </si>
  <si>
    <t>15日 8：00（高峰时段）</t>
  </si>
  <si>
    <t>15日 22：00（高峰时段）</t>
  </si>
  <si>
    <t>15日 23：00（低谷时段）</t>
  </si>
  <si>
    <t>主变一次侧功率因数</t>
  </si>
  <si>
    <t>电容器投入情况（兆乏）</t>
  </si>
  <si>
    <t>电抗器投入情况（兆乏）</t>
  </si>
  <si>
    <t>一次侧母线电压（kV）</t>
  </si>
  <si>
    <t>电容器侧母线电压（kV）</t>
  </si>
  <si>
    <t>主变分接头位置</t>
  </si>
  <si>
    <t>220kV</t>
  </si>
  <si>
    <t>东郊变</t>
  </si>
  <si>
    <t>1号主变</t>
  </si>
  <si>
    <t>0.0/6</t>
  </si>
  <si>
    <t>无</t>
  </si>
  <si>
    <t>2号主变</t>
  </si>
  <si>
    <t>3号主变</t>
  </si>
  <si>
    <t>0.0/2*6</t>
  </si>
  <si>
    <t>航天变</t>
  </si>
  <si>
    <t>1号</t>
  </si>
  <si>
    <t>6/（3+6+9）</t>
  </si>
  <si>
    <t>2号</t>
  </si>
  <si>
    <t>3/（3+6+9）</t>
  </si>
  <si>
    <t>黑河变电站</t>
  </si>
  <si>
    <t>0/9*3*6</t>
  </si>
  <si>
    <t>3/9*3*6</t>
  </si>
  <si>
    <t>3号</t>
  </si>
  <si>
    <t>0</t>
  </si>
  <si>
    <t>科尔沁变</t>
  </si>
  <si>
    <t>0/3*8</t>
  </si>
  <si>
    <t>台基营变电站</t>
  </si>
  <si>
    <t>#1</t>
  </si>
  <si>
    <t>0.0/2×8.0</t>
  </si>
  <si>
    <t>#2</t>
  </si>
  <si>
    <t>2×8.0/3×8.0</t>
  </si>
  <si>
    <t>清水河变电站</t>
  </si>
  <si>
    <t>0/6*3</t>
  </si>
  <si>
    <t>盛乐变</t>
  </si>
  <si>
    <t>1*8/3*8</t>
  </si>
  <si>
    <t>4号</t>
  </si>
  <si>
    <t>鼓楼变</t>
  </si>
  <si>
    <t>0/2*9</t>
  </si>
  <si>
    <t>和盛变</t>
  </si>
  <si>
    <t>青城变</t>
  </si>
  <si>
    <t>0.0/6*8.0</t>
  </si>
  <si>
    <t>燕山营</t>
  </si>
  <si>
    <t>0/2*9.0</t>
  </si>
  <si>
    <t>2*9.0/2*9.0</t>
  </si>
  <si>
    <t>乌素图变</t>
  </si>
  <si>
    <t>0/2*4.5</t>
  </si>
  <si>
    <t>云中变</t>
  </si>
  <si>
    <t>1#</t>
  </si>
  <si>
    <t>8/48</t>
  </si>
  <si>
    <t>2#</t>
  </si>
  <si>
    <t>台阁牧</t>
  </si>
  <si>
    <t>2*7.5/1*7.5+1*7.5</t>
  </si>
  <si>
    <t>1*7.5/1*7.5</t>
  </si>
  <si>
    <t>昭君变</t>
  </si>
  <si>
    <t>0.0/4.2</t>
  </si>
  <si>
    <t>惠川变电站</t>
  </si>
  <si>
    <t>0/12+2*6</t>
  </si>
  <si>
    <t>可镇变</t>
  </si>
  <si>
    <t>2*8/2*6+2*8</t>
  </si>
  <si>
    <t>创业变</t>
  </si>
  <si>
    <t>0/8+8+8</t>
  </si>
  <si>
    <t>110kV</t>
  </si>
  <si>
    <t xml:space="preserve"> 兴安变</t>
  </si>
  <si>
    <t>0/4.2</t>
  </si>
  <si>
    <t>金桥变</t>
  </si>
  <si>
    <t>0/2.4</t>
  </si>
  <si>
    <t xml:space="preserve"> 海东变</t>
  </si>
  <si>
    <t xml:space="preserve"> 如意变</t>
  </si>
  <si>
    <t>丁香变</t>
  </si>
  <si>
    <t>0/2.4+4.8</t>
  </si>
  <si>
    <t>热备用</t>
  </si>
  <si>
    <t>泰安变</t>
  </si>
  <si>
    <t>白塔变</t>
  </si>
  <si>
    <t>0/4.8</t>
  </si>
  <si>
    <t>陶卜齐变</t>
  </si>
  <si>
    <t xml:space="preserve"> 学院变</t>
  </si>
  <si>
    <t>2.7/2.7+5.1</t>
  </si>
  <si>
    <t>0/6+4</t>
  </si>
  <si>
    <t>鸿盛变</t>
  </si>
  <si>
    <t>0/5.1</t>
  </si>
  <si>
    <t>0/2.7</t>
  </si>
  <si>
    <t>城关变电站</t>
  </si>
  <si>
    <t>神池变电站</t>
  </si>
  <si>
    <t>无载</t>
  </si>
  <si>
    <t>石峡变电站</t>
  </si>
  <si>
    <t>0/9.6</t>
  </si>
  <si>
    <t>窑沟变电站</t>
  </si>
  <si>
    <t>0/3.2</t>
  </si>
  <si>
    <t>红河变电站</t>
  </si>
  <si>
    <t>王桂夭变电站</t>
  </si>
  <si>
    <t>和林变电站</t>
  </si>
  <si>
    <t>0.0/2.0</t>
  </si>
  <si>
    <t>和顺变电站</t>
  </si>
  <si>
    <t>电信甲变电站</t>
  </si>
  <si>
    <t xml:space="preserve">3.6/1*3.6+1*6      </t>
  </si>
  <si>
    <t xml:space="preserve">3.6/1*3.6+1*6  </t>
  </si>
  <si>
    <t>0/（3.6+6）</t>
  </si>
  <si>
    <t>#3</t>
  </si>
  <si>
    <t xml:space="preserve">6.0/1*3.6+1*6 </t>
  </si>
  <si>
    <t>移动甲变电站</t>
  </si>
  <si>
    <t>0/1*4.0+1*6.0</t>
  </si>
  <si>
    <t xml:space="preserve">0/（4+6）      </t>
  </si>
  <si>
    <t>吉祥变电站</t>
  </si>
  <si>
    <t>0.0/2×3.6</t>
  </si>
  <si>
    <t>118..05</t>
  </si>
  <si>
    <t>公喇嘛变电站</t>
  </si>
  <si>
    <t>3.0/3.0+3.0</t>
  </si>
  <si>
    <t>董家营变电站</t>
  </si>
  <si>
    <t>1×3.0/2×3.0</t>
  </si>
  <si>
    <t>新店子变电站</t>
  </si>
  <si>
    <t>0/3.6</t>
  </si>
  <si>
    <t>沁园变电站</t>
  </si>
  <si>
    <t>工业园变</t>
  </si>
  <si>
    <t>0.0/4.8</t>
  </si>
  <si>
    <t>0.0/2×4.8</t>
  </si>
  <si>
    <t>清园变</t>
  </si>
  <si>
    <t>3.6/7.2</t>
  </si>
  <si>
    <t>中心变</t>
  </si>
  <si>
    <t>0/1*3.6</t>
  </si>
  <si>
    <t>南郊变</t>
  </si>
  <si>
    <t>0/1*6.0</t>
  </si>
  <si>
    <t>0*6.0/1*6.0</t>
  </si>
  <si>
    <t>1*6.0/1*6.0</t>
  </si>
  <si>
    <t>1*6.0/1*3.0+1*6.0</t>
  </si>
  <si>
    <t>友谊变</t>
  </si>
  <si>
    <t>0*4.0/1*4.0</t>
  </si>
  <si>
    <t>0/1*4.0</t>
  </si>
  <si>
    <t>裕隆变</t>
  </si>
  <si>
    <t>0/1*3.6+1*3.6</t>
  </si>
  <si>
    <t>0/1*7.8</t>
  </si>
  <si>
    <t>察素齐变电站</t>
  </si>
  <si>
    <t>0/6.0</t>
  </si>
  <si>
    <t>2.7/2.7</t>
  </si>
  <si>
    <t>0.162/0.162</t>
  </si>
  <si>
    <t xml:space="preserve">2.7/2.7 </t>
  </si>
  <si>
    <t xml:space="preserve">0.162/0.162 </t>
  </si>
  <si>
    <t>0 /2.7</t>
  </si>
  <si>
    <t>0.162/0.16</t>
  </si>
  <si>
    <t>白庙子变电站</t>
  </si>
  <si>
    <t>0/2*3+2*6</t>
  </si>
  <si>
    <t>苗圃变电站</t>
  </si>
  <si>
    <t>0/2*4+2*6</t>
  </si>
  <si>
    <t>希望变电站</t>
  </si>
  <si>
    <t>0/2*6+1*3.6</t>
  </si>
  <si>
    <t>陶思浩变电站</t>
  </si>
  <si>
    <t>0/3.6+6</t>
  </si>
  <si>
    <t>新华变</t>
  </si>
  <si>
    <t>五里营变</t>
  </si>
  <si>
    <t>0.6/0.6+0.4</t>
  </si>
  <si>
    <t>0.0/0.6+0.4</t>
  </si>
  <si>
    <t>北郊变</t>
  </si>
  <si>
    <t>0/6</t>
  </si>
  <si>
    <t>光明变</t>
  </si>
  <si>
    <t>章盖营变</t>
  </si>
  <si>
    <t>0/1*5.1+1*2.7</t>
  </si>
  <si>
    <t>空载</t>
  </si>
  <si>
    <t>南坪</t>
  </si>
  <si>
    <t>东胜</t>
  </si>
  <si>
    <t>0/6.0+4.0</t>
  </si>
  <si>
    <t>6.0+4.0/6.0+4.0</t>
  </si>
  <si>
    <t>双河</t>
  </si>
  <si>
    <t>伍什家</t>
  </si>
  <si>
    <t>0/2*3.0</t>
  </si>
  <si>
    <t>1*3.0/2*3.0</t>
  </si>
  <si>
    <t>赛马场变</t>
  </si>
  <si>
    <t>0/4.2+6</t>
  </si>
  <si>
    <t>锡林变</t>
  </si>
  <si>
    <t>1*2.4/1*4.8+1*2.4</t>
  </si>
  <si>
    <t>0/1*4.8+1*2.4</t>
  </si>
  <si>
    <t>西郊变</t>
  </si>
  <si>
    <t>1*4.0/1*4.0+1*6.0</t>
  </si>
  <si>
    <t>金川变</t>
  </si>
  <si>
    <t>0/1*2.4</t>
  </si>
  <si>
    <t>0/1*4.2</t>
  </si>
  <si>
    <t>发展变</t>
  </si>
  <si>
    <t>1*6/1*4+1*6</t>
  </si>
  <si>
    <t>1*6/1*4.0+1*6.0</t>
  </si>
  <si>
    <t>联化变</t>
  </si>
  <si>
    <t>0/1*7.0</t>
  </si>
  <si>
    <t>0/1*3.0+1*6.0</t>
  </si>
  <si>
    <t>1*3.0+1*6.0/1*3.0+1*6.0</t>
  </si>
  <si>
    <t>春光变</t>
  </si>
  <si>
    <t>乌兰不浪变</t>
  </si>
  <si>
    <t>0/2*4.8</t>
  </si>
  <si>
    <t>南梁变</t>
  </si>
  <si>
    <t>0/2*3.6</t>
  </si>
  <si>
    <t>鑫川变</t>
  </si>
  <si>
    <t>0/6+7.5+7.8</t>
  </si>
  <si>
    <t>双玉变</t>
  </si>
  <si>
    <t>0/3+4.8</t>
  </si>
  <si>
    <t>金三角变</t>
  </si>
  <si>
    <t>0/2*6+1*(3+3)</t>
  </si>
  <si>
    <t>35kV</t>
  </si>
  <si>
    <t>巧什营变电站</t>
  </si>
  <si>
    <t xml:space="preserve">0/1.6      </t>
  </si>
  <si>
    <t>四铺变电站</t>
  </si>
  <si>
    <t>主变停运</t>
  </si>
  <si>
    <t>黑老夭变电站</t>
  </si>
  <si>
    <t>未投</t>
  </si>
  <si>
    <t>舍必崖变电站</t>
  </si>
  <si>
    <t>主变冷备用</t>
  </si>
  <si>
    <t xml:space="preserve">0/1.2      </t>
  </si>
  <si>
    <t>#1、2</t>
  </si>
  <si>
    <t>黄合少变电站</t>
  </si>
  <si>
    <t>0.0/1.2+1.2</t>
  </si>
  <si>
    <t>新营子变电站</t>
  </si>
  <si>
    <t>0/1.5</t>
  </si>
  <si>
    <t>PT坏</t>
  </si>
  <si>
    <t>羊群沟变电站</t>
  </si>
  <si>
    <t xml:space="preserve">0/1.5     </t>
  </si>
  <si>
    <t>大红城变电站</t>
  </si>
  <si>
    <t>兵州亥变电站</t>
  </si>
  <si>
    <t>0/2</t>
  </si>
  <si>
    <t>哈素变电站</t>
  </si>
  <si>
    <t>停</t>
  </si>
  <si>
    <t>沙尔营变电站</t>
  </si>
  <si>
    <t>0/3</t>
  </si>
  <si>
    <t>宝林变电站</t>
  </si>
  <si>
    <t>北什轴变电站</t>
  </si>
  <si>
    <t>高权营变电站</t>
  </si>
  <si>
    <t>0/0.6*2</t>
  </si>
  <si>
    <t>铁帽变电站</t>
  </si>
  <si>
    <t>1/2</t>
  </si>
  <si>
    <t>三两变电站</t>
  </si>
  <si>
    <t>0/1.2</t>
  </si>
  <si>
    <t>喇嘛湾</t>
  </si>
  <si>
    <t>0/0.8</t>
  </si>
  <si>
    <t>毛台子</t>
  </si>
  <si>
    <t>0/0</t>
  </si>
  <si>
    <t>无电容器</t>
  </si>
  <si>
    <t>五良太</t>
  </si>
  <si>
    <t>0/0.367</t>
  </si>
  <si>
    <t>阳湾</t>
  </si>
  <si>
    <t>0/0.167</t>
  </si>
  <si>
    <t>南窑</t>
  </si>
  <si>
    <t>0/0.2</t>
  </si>
  <si>
    <t>韭菜庄</t>
  </si>
  <si>
    <t>0/1.401</t>
  </si>
  <si>
    <t>石湾子</t>
  </si>
  <si>
    <t>0/4</t>
  </si>
  <si>
    <t>张宗圐圙变电站</t>
  </si>
  <si>
    <t xml:space="preserve"> </t>
  </si>
  <si>
    <t>1.8/1.8</t>
  </si>
  <si>
    <t>0/3.3</t>
  </si>
  <si>
    <t>黑城变电站</t>
  </si>
  <si>
    <t>0/5.004</t>
  </si>
  <si>
    <t>乃只盖变电站</t>
  </si>
  <si>
    <t>3/3</t>
  </si>
  <si>
    <t>新区变电站</t>
  </si>
  <si>
    <t>厂汉木台</t>
  </si>
  <si>
    <t>0.6/1.8</t>
  </si>
  <si>
    <t>停用</t>
  </si>
  <si>
    <t>得胜勾</t>
  </si>
  <si>
    <t>二份子</t>
  </si>
  <si>
    <t>0/0.3</t>
  </si>
  <si>
    <t>哈拉少合</t>
  </si>
  <si>
    <t>0/0.9</t>
  </si>
  <si>
    <t>哈拉门独</t>
  </si>
  <si>
    <t>哈乐</t>
  </si>
  <si>
    <t>0.6/0.6</t>
  </si>
  <si>
    <t>庙沟</t>
  </si>
  <si>
    <t>沙塔子</t>
  </si>
  <si>
    <t>0/0.6</t>
  </si>
  <si>
    <t>什拉图</t>
  </si>
  <si>
    <t xml:space="preserve">    说明：1、峰谷时间：低谷：23时－24时，0时－次日6时；
                   高峰：8时－12时，15时－22时；
                              平峰：6时－8时，12时－15时，22时－23时。</t>
  </si>
  <si>
    <t>2、主变功率因数要求高峰负荷时，35千伏至220千伏变电站一次侧功率因数≥0.95；低谷负荷时，一次侧功率因数＜0.95。</t>
  </si>
  <si>
    <t>变电站电容器故障情况统计表</t>
  </si>
  <si>
    <t>单位</t>
  </si>
  <si>
    <t>电压等级</t>
  </si>
  <si>
    <t>变电站电容器容量合计（MVAR)</t>
  </si>
  <si>
    <t>缺陷(注1）</t>
  </si>
  <si>
    <t>故障(注2）</t>
  </si>
  <si>
    <t>单组容量过大(注3）</t>
  </si>
  <si>
    <t>其它原因</t>
  </si>
  <si>
    <t>无法投运电容器容量（MVAR)</t>
  </si>
  <si>
    <t>故障小时数</t>
  </si>
  <si>
    <t>统计小时数</t>
  </si>
  <si>
    <t>电容器可用率</t>
  </si>
  <si>
    <t>备注</t>
  </si>
  <si>
    <t xml:space="preserve">容量（MVAR) </t>
  </si>
  <si>
    <t>厂家名称</t>
  </si>
  <si>
    <t>修复的计划时间</t>
  </si>
  <si>
    <t>计划改造时间</t>
  </si>
  <si>
    <t>具体原因</t>
  </si>
  <si>
    <t>呼和浩特供电局</t>
  </si>
  <si>
    <t>航天220kV变电站</t>
  </si>
  <si>
    <t>东郊220kV变电站</t>
  </si>
  <si>
    <t>乌素图220kV变电站</t>
  </si>
  <si>
    <t>可镇220kV变电站</t>
  </si>
  <si>
    <t>鼓楼220kV变电站</t>
  </si>
  <si>
    <r>
      <rPr>
        <sz val="10"/>
        <rFont val="Times New Roman"/>
        <charset val="134"/>
      </rPr>
      <t>1</t>
    </r>
    <r>
      <rPr>
        <sz val="10"/>
        <rFont val="宋体"/>
        <charset val="134"/>
      </rPr>
      <t>、</t>
    </r>
    <r>
      <rPr>
        <sz val="10"/>
        <rFont val="Times New Roman"/>
        <charset val="134"/>
      </rPr>
      <t>2</t>
    </r>
    <r>
      <rPr>
        <sz val="10"/>
        <rFont val="宋体"/>
        <charset val="134"/>
      </rPr>
      <t>号电容器鼓肚变形</t>
    </r>
  </si>
  <si>
    <t>科尔沁220kV变电站</t>
  </si>
  <si>
    <t>黑河220kV变电站</t>
  </si>
  <si>
    <t>清水河220kV变电站</t>
  </si>
  <si>
    <t>台阁牧220kV变电站</t>
  </si>
  <si>
    <t>昭君220kV变电站</t>
  </si>
  <si>
    <t>正泰电气股份有限公司</t>
  </si>
  <si>
    <t>处理缺陷后，进行试送保护动作跳闸，原因待查。</t>
  </si>
  <si>
    <t>台基营220kV变电站</t>
  </si>
  <si>
    <t>青城220kV变电站</t>
  </si>
  <si>
    <t>惠川220kV变电站</t>
  </si>
  <si>
    <t>云中220kV变电站</t>
  </si>
  <si>
    <t>燕山营220kV变电站</t>
  </si>
  <si>
    <t>盛乐220kV变电站</t>
  </si>
  <si>
    <t>和盛220kV变电站</t>
  </si>
  <si>
    <t>创业220kV变电站</t>
  </si>
  <si>
    <t>如意110kV变电站</t>
  </si>
  <si>
    <t>大台110kV变电站</t>
  </si>
  <si>
    <t>海东110kV变电站</t>
  </si>
  <si>
    <t>兴安110kV变电站</t>
  </si>
  <si>
    <t>金桥110kV变电站</t>
  </si>
  <si>
    <t>丁香110kV变电站</t>
  </si>
  <si>
    <t>白塔110kV变电站</t>
  </si>
  <si>
    <t>鸿盛110kV变电站</t>
  </si>
  <si>
    <t>陶卜齐110kV变电站</t>
  </si>
  <si>
    <t>学院110kV变电站</t>
  </si>
  <si>
    <t>吉祥110kV变电站</t>
  </si>
  <si>
    <t>电信甲110kV变电站</t>
  </si>
  <si>
    <t>移动甲110kV变电站</t>
  </si>
  <si>
    <t>董家营110kV变电站</t>
  </si>
  <si>
    <t>公喇嘛110kV变电站</t>
  </si>
  <si>
    <t>和林110kV变电站</t>
  </si>
  <si>
    <t>和顺110kV变电站</t>
  </si>
  <si>
    <t>新店子110kV变电站</t>
  </si>
  <si>
    <t>沁园110kV变电站</t>
  </si>
  <si>
    <t>云展110kV变电站</t>
  </si>
  <si>
    <t>红河110kV变电站</t>
  </si>
  <si>
    <t>王桂夭110kV变电站</t>
  </si>
  <si>
    <t>城关110kV变电站</t>
  </si>
  <si>
    <t>神池110kV变电站</t>
  </si>
  <si>
    <t>桂林电力电容器总厂</t>
  </si>
  <si>
    <t>314电容器C相漏油</t>
  </si>
  <si>
    <t>窑沟110kV变电站</t>
  </si>
  <si>
    <t>石峡110kV变电站</t>
  </si>
  <si>
    <t>北郊110kV变电站</t>
  </si>
  <si>
    <t>光明110kV变电站</t>
  </si>
  <si>
    <t>赛马场110kV变电站</t>
  </si>
  <si>
    <t>新华110kV变电站</t>
  </si>
  <si>
    <t>锡林110kV变电站</t>
  </si>
  <si>
    <t>发展110kV变电站</t>
  </si>
  <si>
    <t>金川110kV变电站</t>
  </si>
  <si>
    <t>联化110kV变电站</t>
  </si>
  <si>
    <t>西郊110kV变电站</t>
  </si>
  <si>
    <t>春光110kV变电站</t>
  </si>
  <si>
    <t>南郊110kV变电站</t>
  </si>
  <si>
    <t>裕隆110kV变电站</t>
  </si>
  <si>
    <t>友谊110kV变电站</t>
  </si>
  <si>
    <t>中心110kV变电站</t>
  </si>
  <si>
    <t>章盖营110kV变电站</t>
  </si>
  <si>
    <t>五里营110kV变电站</t>
  </si>
  <si>
    <t>清源110kV变电站</t>
  </si>
  <si>
    <t>工业园110kV变电站</t>
  </si>
  <si>
    <t>南坪110kV变电站</t>
  </si>
  <si>
    <t>双河110kV变电站</t>
  </si>
  <si>
    <t>伍什家110kV变电站</t>
  </si>
  <si>
    <t>东胜110kV变电站</t>
  </si>
  <si>
    <t>察素齐110kV变电站</t>
  </si>
  <si>
    <t>苗圃110kV变电站</t>
  </si>
  <si>
    <t>陶思浩110kV变电站</t>
  </si>
  <si>
    <t>白庙子110kV变电站</t>
  </si>
  <si>
    <t>希望110kV变电站</t>
  </si>
  <si>
    <t>锦州锦诚电力电容器有限公司</t>
  </si>
  <si>
    <t>故障</t>
  </si>
  <si>
    <t>金三角110kV变电站</t>
  </si>
  <si>
    <t>南梁110kV变电站</t>
  </si>
  <si>
    <t>鑫川110kV变电站</t>
  </si>
  <si>
    <t>乌兰不浪110kV变电站</t>
  </si>
  <si>
    <t>双玉110kV变电站</t>
  </si>
  <si>
    <t>大红城35kV变电站</t>
  </si>
  <si>
    <t>巧什营35kV变电站</t>
  </si>
  <si>
    <t>四铺35kV变电站</t>
  </si>
  <si>
    <t>未安装</t>
  </si>
  <si>
    <t>舍必崖35kV变电站</t>
  </si>
  <si>
    <t>羊群沟35kV变电站</t>
  </si>
  <si>
    <t>黑老幺35kV变电站</t>
  </si>
  <si>
    <t>新营子35kV变电站</t>
  </si>
  <si>
    <t>黄合少35kV变电站</t>
  </si>
  <si>
    <t>兵州亥35kV变电站</t>
  </si>
  <si>
    <t>哈素35kV变电站</t>
  </si>
  <si>
    <t>沙尔营35kV变电站</t>
  </si>
  <si>
    <t>铁帽35kV变电站</t>
  </si>
  <si>
    <t>北什轴35kV变电站</t>
  </si>
  <si>
    <t>宝林35kV变电站</t>
  </si>
  <si>
    <t>高权营35kV变电站</t>
  </si>
  <si>
    <t>三两35kV变电站</t>
  </si>
  <si>
    <t>喇嘛湾35kV变电站</t>
  </si>
  <si>
    <t>毛台子35kV变电站</t>
  </si>
  <si>
    <t>五良太35kV变电站</t>
  </si>
  <si>
    <t>阳湾35kV变电站</t>
  </si>
  <si>
    <t>南窑35kV变电站</t>
  </si>
  <si>
    <t>韭菜庄35kV变电站</t>
  </si>
  <si>
    <t>石湾子35kV变电站</t>
  </si>
  <si>
    <t>张宗圐圙35kV变电站</t>
  </si>
  <si>
    <t>黑城35kV变电站</t>
  </si>
  <si>
    <t>乃只盖35kV变电站</t>
  </si>
  <si>
    <t>新区35kV变电站</t>
  </si>
  <si>
    <t>厂汉木台35kV变电站</t>
  </si>
  <si>
    <t>得胜勾35kV变电站</t>
  </si>
  <si>
    <t>二份子35kV变电站</t>
  </si>
  <si>
    <t>哈拉少合35kV变电站</t>
  </si>
  <si>
    <t>哈拉门独35kV变电站</t>
  </si>
  <si>
    <t>哈乐35kV变电站</t>
  </si>
  <si>
    <t>庙沟35kV变电站</t>
  </si>
  <si>
    <t>沙塔子35kV变电站</t>
  </si>
  <si>
    <t>什拉图35kV变电站</t>
  </si>
  <si>
    <t>合计</t>
  </si>
  <si>
    <t>备注：没有安装电容器的变电站请在备注中说明。</t>
  </si>
  <si>
    <t>注1：因设备存在缺陷未消除而无法投运的电容器。如刀闸过热、保护装置故障等。</t>
  </si>
  <si>
    <t>注2：因设备故障而无法投运的电容器。如电容器、串抗、放电线圈故障等。</t>
  </si>
  <si>
    <t>注3：单组容量过大，因负荷小，投入后电压越限的情况。</t>
  </si>
  <si>
    <t>注4：黄颜色部分不填。</t>
  </si>
  <si>
    <t>单位名称</t>
  </si>
  <si>
    <t>线路名称</t>
  </si>
  <si>
    <t>公用变台数量</t>
  </si>
  <si>
    <t>无功补偿设备情况</t>
  </si>
  <si>
    <t>已安装</t>
  </si>
  <si>
    <t>可正常使用</t>
  </si>
  <si>
    <t>可用率</t>
  </si>
  <si>
    <t>台数</t>
  </si>
  <si>
    <t>容量</t>
  </si>
  <si>
    <t>金桥分局</t>
  </si>
  <si>
    <t>912保东线</t>
  </si>
  <si>
    <t>913侨华线</t>
  </si>
  <si>
    <t>931察布路线</t>
  </si>
  <si>
    <t>956二毛线</t>
  </si>
  <si>
    <t>963双树线</t>
  </si>
  <si>
    <t>965南锡林线</t>
  </si>
  <si>
    <t>967人民路线</t>
  </si>
  <si>
    <t>968呼伦路线</t>
  </si>
  <si>
    <t>911地矿街线</t>
  </si>
  <si>
    <t>918东达线</t>
  </si>
  <si>
    <t>921体育场线</t>
  </si>
  <si>
    <t>926滨河线</t>
  </si>
  <si>
    <t>951东影线</t>
  </si>
  <si>
    <t>954铁医线</t>
  </si>
  <si>
    <t>956内蒙医院线</t>
  </si>
  <si>
    <t>957学院线</t>
  </si>
  <si>
    <t>958新兴线</t>
  </si>
  <si>
    <t>959呼伦线路</t>
  </si>
  <si>
    <t>960世纪村线</t>
  </si>
  <si>
    <t>951砖瓦厂线</t>
  </si>
  <si>
    <t>952五里营线</t>
  </si>
  <si>
    <t>953昭乌达线</t>
  </si>
  <si>
    <t>954学府线</t>
  </si>
  <si>
    <t>955台东线</t>
  </si>
  <si>
    <t>957三毛线</t>
  </si>
  <si>
    <t>960兴安线</t>
  </si>
  <si>
    <t>962二环路线</t>
  </si>
  <si>
    <t>964创新线</t>
  </si>
  <si>
    <t>966河景线</t>
  </si>
  <si>
    <t>967台达线</t>
  </si>
  <si>
    <t>968大学路线</t>
  </si>
  <si>
    <t>969景观线</t>
  </si>
  <si>
    <t>970启航线</t>
  </si>
  <si>
    <t>952大黒河线</t>
  </si>
  <si>
    <t>953佳园线</t>
  </si>
  <si>
    <t>954日报社线</t>
  </si>
  <si>
    <t>955神华线</t>
  </si>
  <si>
    <t>956宏光线</t>
  </si>
  <si>
    <t>957长兴线</t>
  </si>
  <si>
    <t>金桥分局合计</t>
  </si>
  <si>
    <t>金川分局</t>
  </si>
  <si>
    <t>八里庄线</t>
  </si>
  <si>
    <t>旧城线</t>
  </si>
  <si>
    <t>清源线</t>
  </si>
  <si>
    <t>钢铁路线</t>
  </si>
  <si>
    <t>三面厂线</t>
  </si>
  <si>
    <t>元山线</t>
  </si>
  <si>
    <t>牛奶厂线</t>
  </si>
  <si>
    <t>圆梦线</t>
  </si>
  <si>
    <t>巴彦路线</t>
  </si>
  <si>
    <t>光明路线</t>
  </si>
  <si>
    <t>洪津线</t>
  </si>
  <si>
    <t>远景线</t>
  </si>
  <si>
    <t>伟业线</t>
  </si>
  <si>
    <t>霍寨线</t>
  </si>
  <si>
    <t>上电线</t>
  </si>
  <si>
    <t>乌素图线</t>
  </si>
  <si>
    <t>晟纳吉线</t>
  </si>
  <si>
    <t>希望线</t>
  </si>
  <si>
    <t>吉惠线</t>
  </si>
  <si>
    <t>开闭站线</t>
  </si>
  <si>
    <t>通用线</t>
  </si>
  <si>
    <t>星光线</t>
  </si>
  <si>
    <t>南营线</t>
  </si>
  <si>
    <t>隆盛线</t>
  </si>
  <si>
    <t>裕滩线</t>
  </si>
  <si>
    <t>阜丰线</t>
  </si>
  <si>
    <t>牧川1线</t>
  </si>
  <si>
    <t>牧川2线</t>
  </si>
  <si>
    <t>洪福线</t>
  </si>
  <si>
    <t>森林公园线</t>
  </si>
  <si>
    <t>坝口线</t>
  </si>
  <si>
    <t>焦铁线</t>
  </si>
  <si>
    <t>阀门线</t>
  </si>
  <si>
    <t>青村线</t>
  </si>
  <si>
    <t>阿吉拉线</t>
  </si>
  <si>
    <t>高红线</t>
  </si>
  <si>
    <t>金川分局合计</t>
  </si>
  <si>
    <t>新城分局</t>
  </si>
  <si>
    <t>南航线</t>
  </si>
  <si>
    <t>予制厂线</t>
  </si>
  <si>
    <t>东海连线</t>
  </si>
  <si>
    <t>爱民线</t>
  </si>
  <si>
    <t>远五伟线</t>
  </si>
  <si>
    <t>北航线</t>
  </si>
  <si>
    <t>铸管线</t>
  </si>
  <si>
    <t>光源线</t>
  </si>
  <si>
    <t>老缸房线</t>
  </si>
  <si>
    <t>博南线</t>
  </si>
  <si>
    <t>满都海线</t>
  </si>
  <si>
    <t>艺术街</t>
  </si>
  <si>
    <t>红波线</t>
  </si>
  <si>
    <t>南店线</t>
  </si>
  <si>
    <t>东影路线</t>
  </si>
  <si>
    <t>电机线</t>
  </si>
  <si>
    <t>安华线</t>
  </si>
  <si>
    <t>海东路线</t>
  </si>
  <si>
    <t>北垣线</t>
  </si>
  <si>
    <t>构件街线</t>
  </si>
  <si>
    <t>新城线</t>
  </si>
  <si>
    <t>芳汀线</t>
  </si>
  <si>
    <t>东风路线</t>
  </si>
  <si>
    <t>建设线</t>
  </si>
  <si>
    <t>阳光线</t>
  </si>
  <si>
    <t>展西线</t>
  </si>
  <si>
    <t>艺术街线</t>
  </si>
  <si>
    <t>富康线</t>
  </si>
  <si>
    <t>哲里木线</t>
  </si>
  <si>
    <t>军海线</t>
  </si>
  <si>
    <t>中建线</t>
  </si>
  <si>
    <t>706线</t>
  </si>
  <si>
    <t>新管线</t>
  </si>
  <si>
    <t>石新线</t>
  </si>
  <si>
    <t>青山线</t>
  </si>
  <si>
    <t>佳地线</t>
  </si>
  <si>
    <t>高速路线</t>
  </si>
  <si>
    <t>阿尔泰线</t>
  </si>
  <si>
    <t>波士线</t>
  </si>
  <si>
    <t>飞翔线</t>
  </si>
  <si>
    <t>中垣线</t>
  </si>
  <si>
    <t>健康街线</t>
  </si>
  <si>
    <t>天骄线</t>
  </si>
  <si>
    <t>讨号板线</t>
  </si>
  <si>
    <t>平安线</t>
  </si>
  <si>
    <t>财政线</t>
  </si>
  <si>
    <t>会展线</t>
  </si>
  <si>
    <t>刺勒川线</t>
  </si>
  <si>
    <t>扬帆线</t>
  </si>
  <si>
    <t>博物馆线</t>
  </si>
  <si>
    <t>明珠线</t>
  </si>
  <si>
    <t>剧院线</t>
  </si>
  <si>
    <t>成果线</t>
  </si>
  <si>
    <t>空港线</t>
  </si>
  <si>
    <t>沙梁线</t>
  </si>
  <si>
    <t>远五纬线</t>
  </si>
  <si>
    <t>乙纪检线</t>
  </si>
  <si>
    <t>新城分局合计</t>
  </si>
  <si>
    <t>玉泉分局</t>
  </si>
  <si>
    <t>911-西王庄线</t>
  </si>
  <si>
    <t>913-沙尔营线</t>
  </si>
  <si>
    <t>914-蒙古营线</t>
  </si>
  <si>
    <t>916-电台线</t>
  </si>
  <si>
    <t>922-风情园线</t>
  </si>
  <si>
    <t>923-八拜线</t>
  </si>
  <si>
    <t>926-章盖营线</t>
  </si>
  <si>
    <t>927-东白庙线</t>
  </si>
  <si>
    <t>911-添面梁线</t>
  </si>
  <si>
    <t>912-讨速号线</t>
  </si>
  <si>
    <t>913-河西线</t>
  </si>
  <si>
    <t>952-辛家营线</t>
  </si>
  <si>
    <t>911-公喇嘛线</t>
  </si>
  <si>
    <t>912-哈拉沁线</t>
  </si>
  <si>
    <t>913-黄合少线</t>
  </si>
  <si>
    <t>914-朱亥线</t>
  </si>
  <si>
    <t>922-西沟门线</t>
  </si>
  <si>
    <t>923-灯笼素线</t>
  </si>
  <si>
    <t>956-西把栅线</t>
  </si>
  <si>
    <t>911-保此老线</t>
  </si>
  <si>
    <t>912-碾格图线</t>
  </si>
  <si>
    <t>913-七杆旗线</t>
  </si>
  <si>
    <t>根堡线</t>
  </si>
  <si>
    <t>格尔图线</t>
  </si>
  <si>
    <t>坝口子线</t>
  </si>
  <si>
    <t>914-雅达幕线</t>
  </si>
  <si>
    <t>玉泉分局合计</t>
  </si>
  <si>
    <t>回民分局</t>
  </si>
  <si>
    <t>辛辛板线</t>
  </si>
  <si>
    <t>五里营线</t>
  </si>
  <si>
    <t>建 华 线</t>
  </si>
  <si>
    <t>污水线</t>
  </si>
  <si>
    <t>水 磨 线</t>
  </si>
  <si>
    <t>西 园 线</t>
  </si>
  <si>
    <t>中山路线</t>
  </si>
  <si>
    <t>凯 歌 线</t>
  </si>
  <si>
    <t>巧 报 线</t>
  </si>
  <si>
    <t>四合兴线</t>
  </si>
  <si>
    <t>南马路线</t>
  </si>
  <si>
    <t>果 园 线</t>
  </si>
  <si>
    <t>大庆路线</t>
  </si>
  <si>
    <t>新 华 线</t>
  </si>
  <si>
    <t>贝尔路线</t>
  </si>
  <si>
    <t>明 开 线</t>
  </si>
  <si>
    <t>兰 太 线</t>
  </si>
  <si>
    <t>迎 宾 线</t>
  </si>
  <si>
    <t>恰 东 线</t>
  </si>
  <si>
    <t>水 务 线</t>
  </si>
  <si>
    <t>旧 城 线</t>
  </si>
  <si>
    <t>化工路线</t>
  </si>
  <si>
    <t>金 安 线</t>
  </si>
  <si>
    <t>广 场 线</t>
  </si>
  <si>
    <t>滨 河 线</t>
  </si>
  <si>
    <t>友 开 线</t>
  </si>
  <si>
    <t>吕祖庙线</t>
  </si>
  <si>
    <t>通道街线</t>
  </si>
  <si>
    <t>宽巷子线</t>
  </si>
  <si>
    <t>五十家线</t>
  </si>
  <si>
    <t>文化宫线</t>
  </si>
  <si>
    <t>西 河 线</t>
  </si>
  <si>
    <t>塞 外 线</t>
  </si>
  <si>
    <t>石羊桥线</t>
  </si>
  <si>
    <t>丰 州 线</t>
  </si>
  <si>
    <t>香格里拉线</t>
  </si>
  <si>
    <t>海 平 线</t>
  </si>
  <si>
    <t>海拉尔线</t>
  </si>
  <si>
    <t>红山口线</t>
  </si>
  <si>
    <t>奋进路线</t>
  </si>
  <si>
    <t>北锡林线</t>
  </si>
  <si>
    <t>铸锻厂线</t>
  </si>
  <si>
    <t>海西路线</t>
  </si>
  <si>
    <t>附件厂线</t>
  </si>
  <si>
    <t>赛罕路线</t>
  </si>
  <si>
    <t>车站街线</t>
  </si>
  <si>
    <t>中 海 线</t>
  </si>
  <si>
    <t>塔 拉 线</t>
  </si>
  <si>
    <t>公主府线</t>
  </si>
  <si>
    <t>赛 东 线</t>
  </si>
  <si>
    <t>滨海线I回</t>
  </si>
  <si>
    <t>滨海线II回</t>
  </si>
  <si>
    <t>新 体 线</t>
  </si>
  <si>
    <t>旧城分局合计</t>
  </si>
  <si>
    <t>和林分局</t>
  </si>
  <si>
    <t>956忽通兔线</t>
  </si>
  <si>
    <t xml:space="preserve">  951蒙原专线</t>
  </si>
  <si>
    <t xml:space="preserve">  952稀土线</t>
  </si>
  <si>
    <t xml:space="preserve">  953城关线</t>
  </si>
  <si>
    <t xml:space="preserve">  954胜利营线</t>
  </si>
  <si>
    <t xml:space="preserve">  964大红城线</t>
  </si>
  <si>
    <t xml:space="preserve">  961淀粉厂线</t>
  </si>
  <si>
    <t>951蒙牛一回</t>
  </si>
  <si>
    <t>952蒙牛二回</t>
  </si>
  <si>
    <t>953蒙牛三回</t>
  </si>
  <si>
    <t>954蒙牛四回</t>
  </si>
  <si>
    <t>955蒙牛五回</t>
  </si>
  <si>
    <t>956城关线</t>
  </si>
  <si>
    <t>957园区线</t>
  </si>
  <si>
    <t>958宇航人线</t>
  </si>
  <si>
    <t>959蒙牛六回</t>
  </si>
  <si>
    <t>962蒙牛阿拉</t>
  </si>
  <si>
    <t>963农场线</t>
  </si>
  <si>
    <t>964丰华热电</t>
  </si>
  <si>
    <t>952电厂线</t>
  </si>
  <si>
    <t>953茶房线</t>
  </si>
  <si>
    <t>954新丰线</t>
  </si>
  <si>
    <t>955榆林城线</t>
  </si>
  <si>
    <t>911二0四线</t>
  </si>
  <si>
    <t>912新店子线</t>
  </si>
  <si>
    <t>913二道脑包线</t>
  </si>
  <si>
    <t>911三铺线</t>
  </si>
  <si>
    <t>922石咀子线</t>
  </si>
  <si>
    <t>914园区线</t>
  </si>
  <si>
    <t>924热力专线</t>
  </si>
  <si>
    <t>911 三道营线</t>
  </si>
  <si>
    <t>913什进夭线</t>
  </si>
  <si>
    <t>914新红线</t>
  </si>
  <si>
    <t>915韩家沟门线</t>
  </si>
  <si>
    <t>916樊家夭线</t>
  </si>
  <si>
    <t>911一间房线</t>
  </si>
  <si>
    <t>912巧什营线</t>
  </si>
  <si>
    <t>913土城子线</t>
  </si>
  <si>
    <t>924打墙沟线</t>
  </si>
  <si>
    <t>925半滩线</t>
  </si>
  <si>
    <t>926董家营线</t>
  </si>
  <si>
    <t>和林分局合计</t>
  </si>
  <si>
    <t>鸿盛分局</t>
  </si>
  <si>
    <t>956保合少线</t>
  </si>
  <si>
    <t>953二十家线</t>
  </si>
  <si>
    <t>955太平庄线</t>
  </si>
  <si>
    <t>951榆林线</t>
  </si>
  <si>
    <t>914南店线</t>
  </si>
  <si>
    <t>912白太线</t>
  </si>
  <si>
    <t>915五路线</t>
  </si>
  <si>
    <t>918罗家营线</t>
  </si>
  <si>
    <t>921太伟线</t>
  </si>
  <si>
    <t>955塔利线</t>
  </si>
  <si>
    <t>956开发线</t>
  </si>
  <si>
    <t>964哈拉沁线</t>
  </si>
  <si>
    <t>巴彦分局合计</t>
  </si>
  <si>
    <t>全局合计（不含农电）</t>
  </si>
  <si>
    <t>清水河供电分局</t>
  </si>
  <si>
    <t>953韭菜庄线</t>
  </si>
  <si>
    <t>952盆地青线</t>
  </si>
  <si>
    <t>951水库线</t>
  </si>
  <si>
    <t>911桦树也线</t>
  </si>
  <si>
    <t>912单台子线</t>
  </si>
  <si>
    <t>913城湾线</t>
  </si>
  <si>
    <t>914小缸房线</t>
  </si>
  <si>
    <t>915毛台子线</t>
  </si>
  <si>
    <t>953亚飞线</t>
  </si>
  <si>
    <t>951五良太线</t>
  </si>
  <si>
    <t>952档阳桥线</t>
  </si>
  <si>
    <t>953王桂窑线</t>
  </si>
  <si>
    <t>954三十一号线</t>
  </si>
  <si>
    <t>955新区线</t>
  </si>
  <si>
    <t>951暖泉线</t>
  </si>
  <si>
    <t>952北堡线</t>
  </si>
  <si>
    <t>953洞儿沟线</t>
  </si>
  <si>
    <t>954武家庄线</t>
  </si>
  <si>
    <t>955二一七线</t>
  </si>
  <si>
    <t>954杨家窑线</t>
  </si>
  <si>
    <t>952南平线</t>
  </si>
  <si>
    <t>951南杨线</t>
  </si>
  <si>
    <t>961农灌线</t>
  </si>
  <si>
    <t>952樊山沟线</t>
  </si>
  <si>
    <t>963大沙坪线</t>
  </si>
  <si>
    <t>961城关一回</t>
  </si>
  <si>
    <t>962城关二回</t>
  </si>
  <si>
    <t>953城关三回</t>
  </si>
  <si>
    <t>清水河供电分局合计</t>
  </si>
  <si>
    <t>托克托供电分局</t>
  </si>
  <si>
    <r>
      <rPr>
        <sz val="10"/>
        <rFont val="宋体"/>
        <charset val="134"/>
      </rPr>
      <t>南</t>
    </r>
    <r>
      <rPr>
        <sz val="10"/>
        <rFont val="Times New Roman"/>
        <charset val="134"/>
      </rPr>
      <t>911</t>
    </r>
    <r>
      <rPr>
        <sz val="10"/>
        <rFont val="宋体"/>
        <charset val="134"/>
      </rPr>
      <t>化工厂线</t>
    </r>
  </si>
  <si>
    <r>
      <rPr>
        <sz val="10"/>
        <rFont val="宋体"/>
        <charset val="134"/>
      </rPr>
      <t>南</t>
    </r>
    <r>
      <rPr>
        <sz val="10"/>
        <rFont val="Times New Roman"/>
        <charset val="134"/>
      </rPr>
      <t>912</t>
    </r>
    <r>
      <rPr>
        <sz val="10"/>
        <rFont val="宋体"/>
        <charset val="134"/>
      </rPr>
      <t>五申线</t>
    </r>
  </si>
  <si>
    <r>
      <rPr>
        <sz val="10"/>
        <rFont val="宋体"/>
        <charset val="134"/>
      </rPr>
      <t>南</t>
    </r>
    <r>
      <rPr>
        <sz val="10"/>
        <rFont val="Times New Roman"/>
        <charset val="134"/>
      </rPr>
      <t>913</t>
    </r>
    <r>
      <rPr>
        <sz val="10"/>
        <rFont val="宋体"/>
        <charset val="134"/>
      </rPr>
      <t>什四份线</t>
    </r>
  </si>
  <si>
    <r>
      <rPr>
        <sz val="10"/>
        <rFont val="宋体"/>
        <charset val="134"/>
      </rPr>
      <t>南</t>
    </r>
    <r>
      <rPr>
        <sz val="10"/>
        <rFont val="Times New Roman"/>
        <charset val="134"/>
      </rPr>
      <t>915</t>
    </r>
    <r>
      <rPr>
        <sz val="10"/>
        <rFont val="宋体"/>
        <charset val="134"/>
      </rPr>
      <t>伍什家线</t>
    </r>
  </si>
  <si>
    <r>
      <rPr>
        <sz val="10"/>
        <rFont val="宋体"/>
        <charset val="134"/>
      </rPr>
      <t>南</t>
    </r>
    <r>
      <rPr>
        <sz val="10"/>
        <rFont val="Times New Roman"/>
        <charset val="134"/>
      </rPr>
      <t>921</t>
    </r>
    <r>
      <rPr>
        <sz val="10"/>
        <rFont val="宋体"/>
        <charset val="134"/>
      </rPr>
      <t>河口线</t>
    </r>
  </si>
  <si>
    <r>
      <rPr>
        <sz val="10"/>
        <rFont val="宋体"/>
        <charset val="134"/>
      </rPr>
      <t>新</t>
    </r>
    <r>
      <rPr>
        <sz val="10"/>
        <rFont val="Times New Roman"/>
        <charset val="134"/>
      </rPr>
      <t>912</t>
    </r>
    <r>
      <rPr>
        <sz val="10"/>
        <rFont val="宋体"/>
        <charset val="134"/>
      </rPr>
      <t>新营子线</t>
    </r>
  </si>
  <si>
    <r>
      <rPr>
        <sz val="10"/>
        <rFont val="宋体"/>
        <charset val="134"/>
      </rPr>
      <t>新</t>
    </r>
    <r>
      <rPr>
        <sz val="10"/>
        <rFont val="Times New Roman"/>
        <charset val="134"/>
      </rPr>
      <t>914</t>
    </r>
    <r>
      <rPr>
        <sz val="10"/>
        <rFont val="宋体"/>
        <charset val="134"/>
      </rPr>
      <t>黑城线</t>
    </r>
  </si>
  <si>
    <r>
      <rPr>
        <sz val="10"/>
        <rFont val="宋体"/>
        <charset val="134"/>
      </rPr>
      <t>新</t>
    </r>
    <r>
      <rPr>
        <sz val="10"/>
        <rFont val="Times New Roman"/>
        <charset val="134"/>
      </rPr>
      <t>921</t>
    </r>
    <r>
      <rPr>
        <sz val="10"/>
        <rFont val="宋体"/>
        <charset val="134"/>
      </rPr>
      <t>燕山营线</t>
    </r>
  </si>
  <si>
    <r>
      <rPr>
        <sz val="10"/>
        <rFont val="宋体"/>
        <charset val="134"/>
      </rPr>
      <t>新</t>
    </r>
    <r>
      <rPr>
        <sz val="10"/>
        <rFont val="Times New Roman"/>
        <charset val="134"/>
      </rPr>
      <t>922</t>
    </r>
    <r>
      <rPr>
        <sz val="10"/>
        <rFont val="宋体"/>
        <charset val="134"/>
      </rPr>
      <t>电厂线</t>
    </r>
  </si>
  <si>
    <r>
      <rPr>
        <sz val="10"/>
        <rFont val="宋体"/>
        <charset val="134"/>
      </rPr>
      <t>张</t>
    </r>
    <r>
      <rPr>
        <sz val="10"/>
        <rFont val="Times New Roman"/>
        <charset val="134"/>
      </rPr>
      <t>911</t>
    </r>
    <r>
      <rPr>
        <sz val="10"/>
        <rFont val="宋体"/>
        <charset val="134"/>
      </rPr>
      <t>乃只盖线</t>
    </r>
  </si>
  <si>
    <r>
      <rPr>
        <sz val="10"/>
        <rFont val="宋体"/>
        <charset val="134"/>
      </rPr>
      <t>张</t>
    </r>
    <r>
      <rPr>
        <sz val="10"/>
        <rFont val="Times New Roman"/>
        <charset val="134"/>
      </rPr>
      <t>912</t>
    </r>
    <r>
      <rPr>
        <sz val="10"/>
        <rFont val="宋体"/>
        <charset val="134"/>
      </rPr>
      <t>古城线</t>
    </r>
  </si>
  <si>
    <r>
      <rPr>
        <sz val="10"/>
        <rFont val="宋体"/>
        <charset val="134"/>
      </rPr>
      <t>张</t>
    </r>
    <r>
      <rPr>
        <sz val="10"/>
        <rFont val="Times New Roman"/>
        <charset val="134"/>
      </rPr>
      <t>913</t>
    </r>
    <r>
      <rPr>
        <sz val="10"/>
        <rFont val="宋体"/>
        <charset val="134"/>
      </rPr>
      <t>西云寿线</t>
    </r>
  </si>
  <si>
    <r>
      <rPr>
        <sz val="10"/>
        <rFont val="宋体"/>
        <charset val="134"/>
      </rPr>
      <t>张</t>
    </r>
    <r>
      <rPr>
        <sz val="10"/>
        <rFont val="Times New Roman"/>
        <charset val="134"/>
      </rPr>
      <t>914</t>
    </r>
    <r>
      <rPr>
        <sz val="10"/>
        <rFont val="宋体"/>
        <charset val="134"/>
      </rPr>
      <t>永圣域线</t>
    </r>
  </si>
  <si>
    <r>
      <rPr>
        <sz val="10"/>
        <rFont val="宋体"/>
        <charset val="134"/>
      </rPr>
      <t>张</t>
    </r>
    <r>
      <rPr>
        <sz val="10"/>
        <rFont val="Times New Roman"/>
        <charset val="134"/>
      </rPr>
      <t>915</t>
    </r>
    <r>
      <rPr>
        <sz val="10"/>
        <rFont val="宋体"/>
        <charset val="134"/>
      </rPr>
      <t>伍什家线</t>
    </r>
  </si>
  <si>
    <r>
      <rPr>
        <sz val="10"/>
        <rFont val="宋体"/>
        <charset val="134"/>
      </rPr>
      <t>双</t>
    </r>
    <r>
      <rPr>
        <sz val="10"/>
        <rFont val="Times New Roman"/>
        <charset val="134"/>
      </rPr>
      <t>952</t>
    </r>
    <r>
      <rPr>
        <sz val="10"/>
        <rFont val="宋体"/>
        <charset val="134"/>
      </rPr>
      <t>蒙川线</t>
    </r>
  </si>
  <si>
    <r>
      <rPr>
        <sz val="10"/>
        <rFont val="宋体"/>
        <charset val="134"/>
      </rPr>
      <t>燕</t>
    </r>
    <r>
      <rPr>
        <sz val="10"/>
        <rFont val="Times New Roman"/>
        <charset val="134"/>
      </rPr>
      <t>954</t>
    </r>
    <r>
      <rPr>
        <sz val="10"/>
        <rFont val="宋体"/>
        <charset val="134"/>
      </rPr>
      <t>冯也线</t>
    </r>
  </si>
  <si>
    <r>
      <rPr>
        <sz val="10"/>
        <rFont val="宋体"/>
        <charset val="134"/>
      </rPr>
      <t>乃</t>
    </r>
    <r>
      <rPr>
        <sz val="10"/>
        <rFont val="Times New Roman"/>
        <charset val="134"/>
      </rPr>
      <t>952</t>
    </r>
    <r>
      <rPr>
        <sz val="10"/>
        <rFont val="宋体"/>
        <charset val="134"/>
      </rPr>
      <t>官士夭线</t>
    </r>
  </si>
  <si>
    <r>
      <rPr>
        <sz val="10"/>
        <rFont val="宋体"/>
        <charset val="134"/>
      </rPr>
      <t>乃</t>
    </r>
    <r>
      <rPr>
        <sz val="10"/>
        <rFont val="Times New Roman"/>
        <charset val="134"/>
      </rPr>
      <t>953</t>
    </r>
    <r>
      <rPr>
        <sz val="10"/>
        <rFont val="宋体"/>
        <charset val="134"/>
      </rPr>
      <t>团结线</t>
    </r>
  </si>
  <si>
    <r>
      <rPr>
        <sz val="10"/>
        <rFont val="宋体"/>
        <charset val="134"/>
      </rPr>
      <t>乃</t>
    </r>
    <r>
      <rPr>
        <sz val="10"/>
        <rFont val="Times New Roman"/>
        <charset val="134"/>
      </rPr>
      <t>954</t>
    </r>
    <r>
      <rPr>
        <sz val="10"/>
        <rFont val="宋体"/>
        <charset val="134"/>
      </rPr>
      <t>大三间房线</t>
    </r>
  </si>
  <si>
    <t>黑951黑城线</t>
  </si>
  <si>
    <t>黑952黑水泉线</t>
  </si>
  <si>
    <t>黑953合同营线</t>
  </si>
  <si>
    <t>伍951大北夭线</t>
  </si>
  <si>
    <t>伍952伍什家线</t>
  </si>
  <si>
    <t>伍953山西00线</t>
  </si>
  <si>
    <t>伍954哈图壕线</t>
  </si>
  <si>
    <t>新916柳二营线</t>
  </si>
  <si>
    <t>托县农电合计</t>
  </si>
  <si>
    <t>土左供电分局</t>
  </si>
  <si>
    <t>察变913察镇线</t>
  </si>
  <si>
    <t>察变912陶思浩线</t>
  </si>
  <si>
    <t>察变911东沟线</t>
  </si>
  <si>
    <t>察变917化肥厂I线</t>
  </si>
  <si>
    <t>察变922自来水线</t>
  </si>
  <si>
    <t>察变919讨和气线</t>
  </si>
  <si>
    <t>察变923朱尔沟线</t>
  </si>
  <si>
    <t>察变924机场线</t>
  </si>
  <si>
    <t>察变918杨家堡线</t>
  </si>
  <si>
    <t>希变956西平线</t>
  </si>
  <si>
    <t>希变955此老线</t>
  </si>
  <si>
    <t>希变963西水泉线</t>
  </si>
  <si>
    <t>希变964六犋牛线</t>
  </si>
  <si>
    <t>陶变959圪力更线</t>
  </si>
  <si>
    <t>陶变960道试线</t>
  </si>
  <si>
    <t>哈变912三八树线</t>
  </si>
  <si>
    <t>哈变921哈素乡线</t>
  </si>
  <si>
    <t>哈变922西河沿线</t>
  </si>
  <si>
    <t>哈变923古雁线</t>
  </si>
  <si>
    <t>铁变912塔布赛线</t>
  </si>
  <si>
    <t>铁变913口肯板线</t>
  </si>
  <si>
    <t>铁变921什拉线</t>
  </si>
  <si>
    <t>铁变922铁帽线</t>
  </si>
  <si>
    <t>铁变923善岱线</t>
  </si>
  <si>
    <t>北变911北什轴线</t>
  </si>
  <si>
    <t>北变912账房线</t>
  </si>
  <si>
    <t>北变913圣牧线</t>
  </si>
  <si>
    <t>北变921北刘线</t>
  </si>
  <si>
    <t>北变922北元线</t>
  </si>
  <si>
    <t>北变923北麻线</t>
  </si>
  <si>
    <t>兵变924电台线</t>
  </si>
  <si>
    <t>兵变923毕克齐线</t>
  </si>
  <si>
    <t>兵变922袄太线</t>
  </si>
  <si>
    <t>兵变914水库线</t>
  </si>
  <si>
    <t>兵变913沟子板线</t>
  </si>
  <si>
    <t>兵变911兵州亥线</t>
  </si>
  <si>
    <t>三变953海流线</t>
  </si>
  <si>
    <t>三变952苏庄线</t>
  </si>
  <si>
    <t>三变951三北线</t>
  </si>
  <si>
    <t>沙变912沙尔营线</t>
  </si>
  <si>
    <t>沙变911晋丰元线</t>
  </si>
  <si>
    <t>白变951王气线</t>
  </si>
  <si>
    <t>白变952潘庄线</t>
  </si>
  <si>
    <t>白变955本滩线</t>
  </si>
  <si>
    <t>白变956补圪图线</t>
  </si>
  <si>
    <t>高变951大岱线</t>
  </si>
  <si>
    <t>高变952官地线</t>
  </si>
  <si>
    <t>联变955阳高线</t>
  </si>
  <si>
    <t>台变963宝腾线</t>
  </si>
  <si>
    <t>台变965瓦窑线</t>
  </si>
  <si>
    <t>金变966台阁牧线</t>
  </si>
  <si>
    <t>发变951大西营线</t>
  </si>
  <si>
    <t>发变952沙家营线</t>
  </si>
  <si>
    <t>春变959庙营线</t>
  </si>
  <si>
    <t>春变960西甲兰线</t>
  </si>
  <si>
    <t>苗变951古城线</t>
  </si>
  <si>
    <t>苗变953大旗线</t>
  </si>
  <si>
    <t>土左供电分局合计</t>
  </si>
  <si>
    <t>武川供电分局</t>
  </si>
  <si>
    <r>
      <rPr>
        <sz val="10"/>
        <rFont val="宋体"/>
        <charset val="134"/>
      </rPr>
      <t>南</t>
    </r>
    <r>
      <rPr>
        <sz val="10"/>
        <rFont val="Times New Roman"/>
        <charset val="134"/>
      </rPr>
      <t>953</t>
    </r>
    <r>
      <rPr>
        <sz val="10"/>
        <rFont val="宋体"/>
        <charset val="134"/>
      </rPr>
      <t>硅铁厂线</t>
    </r>
  </si>
  <si>
    <r>
      <rPr>
        <sz val="10"/>
        <rFont val="宋体"/>
        <charset val="134"/>
      </rPr>
      <t>南</t>
    </r>
    <r>
      <rPr>
        <sz val="10"/>
        <rFont val="Times New Roman"/>
        <charset val="134"/>
      </rPr>
      <t>954</t>
    </r>
    <r>
      <rPr>
        <sz val="10"/>
        <rFont val="宋体"/>
        <charset val="134"/>
      </rPr>
      <t>城关线</t>
    </r>
  </si>
  <si>
    <r>
      <rPr>
        <sz val="10"/>
        <rFont val="宋体"/>
        <charset val="134"/>
      </rPr>
      <t>南</t>
    </r>
    <r>
      <rPr>
        <sz val="10"/>
        <rFont val="Times New Roman"/>
        <charset val="134"/>
      </rPr>
      <t>955</t>
    </r>
    <r>
      <rPr>
        <sz val="10"/>
        <rFont val="宋体"/>
        <charset val="134"/>
      </rPr>
      <t>县委线</t>
    </r>
  </si>
  <si>
    <r>
      <rPr>
        <sz val="10"/>
        <rFont val="宋体"/>
        <charset val="134"/>
      </rPr>
      <t>南</t>
    </r>
    <r>
      <rPr>
        <sz val="10"/>
        <rFont val="Times New Roman"/>
        <charset val="134"/>
      </rPr>
      <t>961</t>
    </r>
    <r>
      <rPr>
        <sz val="10"/>
        <rFont val="宋体"/>
        <charset val="134"/>
      </rPr>
      <t>一中线</t>
    </r>
  </si>
  <si>
    <t>金变952东河一回</t>
  </si>
  <si>
    <r>
      <rPr>
        <sz val="10"/>
        <rFont val="宋体"/>
        <charset val="134"/>
      </rPr>
      <t>南</t>
    </r>
    <r>
      <rPr>
        <sz val="10"/>
        <rFont val="Times New Roman"/>
        <charset val="134"/>
      </rPr>
      <t>952</t>
    </r>
    <r>
      <rPr>
        <sz val="10"/>
        <rFont val="宋体"/>
        <charset val="134"/>
      </rPr>
      <t>广</t>
    </r>
    <r>
      <rPr>
        <sz val="10"/>
        <rFont val="Times New Roman"/>
        <charset val="134"/>
      </rPr>
      <t xml:space="preserve"> </t>
    </r>
    <r>
      <rPr>
        <sz val="10"/>
        <rFont val="宋体"/>
        <charset val="134"/>
      </rPr>
      <t>胜兴线</t>
    </r>
  </si>
  <si>
    <r>
      <rPr>
        <sz val="10"/>
        <rFont val="宋体"/>
        <charset val="134"/>
      </rPr>
      <t>南</t>
    </r>
    <r>
      <rPr>
        <sz val="10"/>
        <rFont val="Times New Roman"/>
        <charset val="134"/>
      </rPr>
      <t>963</t>
    </r>
    <r>
      <rPr>
        <sz val="10"/>
        <rFont val="宋体"/>
        <charset val="134"/>
      </rPr>
      <t>东梁线</t>
    </r>
  </si>
  <si>
    <t>可953三间房线</t>
  </si>
  <si>
    <t>可955天力木兔线</t>
  </si>
  <si>
    <t>可957河边线</t>
  </si>
  <si>
    <t>可镇961广胜线</t>
  </si>
  <si>
    <t>可镇962三圣线</t>
  </si>
  <si>
    <t>金变954天琪一回</t>
  </si>
  <si>
    <t>金变953天琪二回</t>
  </si>
  <si>
    <t>可镇963北河一回</t>
  </si>
  <si>
    <t>厂变951陆合营线</t>
  </si>
  <si>
    <t>厂变953小厂线</t>
  </si>
  <si>
    <t>厂变954中七盖线</t>
  </si>
  <si>
    <r>
      <rPr>
        <sz val="10"/>
        <rFont val="宋体"/>
        <charset val="134"/>
      </rPr>
      <t>哈乐</t>
    </r>
    <r>
      <rPr>
        <sz val="10"/>
        <rFont val="Times New Roman"/>
        <charset val="134"/>
      </rPr>
      <t>951</t>
    </r>
    <r>
      <rPr>
        <sz val="10"/>
        <rFont val="宋体"/>
        <charset val="134"/>
      </rPr>
      <t>大豆铺线</t>
    </r>
  </si>
  <si>
    <r>
      <rPr>
        <sz val="10"/>
        <rFont val="宋体"/>
        <charset val="134"/>
      </rPr>
      <t>哈乐</t>
    </r>
    <r>
      <rPr>
        <sz val="10"/>
        <rFont val="Times New Roman"/>
        <charset val="134"/>
      </rPr>
      <t>953</t>
    </r>
    <r>
      <rPr>
        <sz val="10"/>
        <rFont val="宋体"/>
        <charset val="134"/>
      </rPr>
      <t>耗赖山线</t>
    </r>
  </si>
  <si>
    <r>
      <rPr>
        <sz val="10"/>
        <rFont val="宋体"/>
        <charset val="134"/>
      </rPr>
      <t>哈乐</t>
    </r>
    <r>
      <rPr>
        <sz val="10"/>
        <rFont val="Times New Roman"/>
        <charset val="134"/>
      </rPr>
      <t>954</t>
    </r>
    <r>
      <rPr>
        <sz val="10"/>
        <rFont val="宋体"/>
        <charset val="134"/>
      </rPr>
      <t>马莲渠线</t>
    </r>
  </si>
  <si>
    <r>
      <rPr>
        <sz val="10"/>
        <rFont val="宋体"/>
        <charset val="134"/>
      </rPr>
      <t>哈乐</t>
    </r>
    <r>
      <rPr>
        <sz val="10"/>
        <rFont val="Times New Roman"/>
        <charset val="134"/>
      </rPr>
      <t>961</t>
    </r>
    <r>
      <rPr>
        <sz val="10"/>
        <rFont val="宋体"/>
        <charset val="134"/>
      </rPr>
      <t>大兰旗线</t>
    </r>
  </si>
  <si>
    <t>金变955天元号线</t>
  </si>
  <si>
    <r>
      <rPr>
        <sz val="10"/>
        <rFont val="宋体"/>
        <charset val="134"/>
      </rPr>
      <t>沙</t>
    </r>
    <r>
      <rPr>
        <sz val="10"/>
        <rFont val="Times New Roman"/>
        <charset val="134"/>
      </rPr>
      <t>911</t>
    </r>
    <r>
      <rPr>
        <sz val="10"/>
        <rFont val="宋体"/>
        <charset val="134"/>
      </rPr>
      <t>上秃亥线</t>
    </r>
  </si>
  <si>
    <r>
      <rPr>
        <sz val="10"/>
        <rFont val="宋体"/>
        <charset val="134"/>
      </rPr>
      <t>沙</t>
    </r>
    <r>
      <rPr>
        <sz val="10"/>
        <rFont val="Times New Roman"/>
        <charset val="134"/>
      </rPr>
      <t>912</t>
    </r>
    <r>
      <rPr>
        <sz val="10"/>
        <rFont val="宋体"/>
        <charset val="134"/>
      </rPr>
      <t>东土城线</t>
    </r>
  </si>
  <si>
    <r>
      <rPr>
        <sz val="10"/>
        <rFont val="宋体"/>
        <charset val="134"/>
      </rPr>
      <t>沙</t>
    </r>
    <r>
      <rPr>
        <sz val="10"/>
        <rFont val="Times New Roman"/>
        <charset val="134"/>
      </rPr>
      <t>914</t>
    </r>
    <r>
      <rPr>
        <sz val="10"/>
        <rFont val="宋体"/>
        <charset val="134"/>
      </rPr>
      <t>蘑菇窑线</t>
    </r>
  </si>
  <si>
    <r>
      <rPr>
        <sz val="10"/>
        <rFont val="宋体"/>
        <charset val="134"/>
      </rPr>
      <t>沙</t>
    </r>
    <r>
      <rPr>
        <sz val="10"/>
        <rFont val="Times New Roman"/>
        <charset val="134"/>
      </rPr>
      <t>915</t>
    </r>
    <r>
      <rPr>
        <sz val="10"/>
        <rFont val="宋体"/>
        <charset val="134"/>
      </rPr>
      <t>五家村线</t>
    </r>
  </si>
  <si>
    <r>
      <rPr>
        <sz val="10"/>
        <rFont val="宋体"/>
        <charset val="134"/>
      </rPr>
      <t>沙</t>
    </r>
    <r>
      <rPr>
        <sz val="10"/>
        <rFont val="Times New Roman"/>
        <charset val="134"/>
      </rPr>
      <t>916</t>
    </r>
    <r>
      <rPr>
        <sz val="10"/>
        <rFont val="宋体"/>
        <charset val="134"/>
      </rPr>
      <t>广庆龙线</t>
    </r>
  </si>
  <si>
    <t>德变951上窑子线</t>
  </si>
  <si>
    <t>德变952黑沙兔线</t>
  </si>
  <si>
    <t>厂变952东房子线</t>
  </si>
  <si>
    <r>
      <rPr>
        <sz val="10"/>
        <rFont val="宋体"/>
        <charset val="134"/>
      </rPr>
      <t>什</t>
    </r>
    <r>
      <rPr>
        <sz val="10"/>
        <rFont val="Times New Roman"/>
        <charset val="134"/>
      </rPr>
      <t>911</t>
    </r>
    <r>
      <rPr>
        <sz val="10"/>
        <rFont val="宋体"/>
        <charset val="134"/>
      </rPr>
      <t>庙营子线</t>
    </r>
  </si>
  <si>
    <r>
      <rPr>
        <sz val="10"/>
        <rFont val="宋体"/>
        <charset val="134"/>
      </rPr>
      <t>什</t>
    </r>
    <r>
      <rPr>
        <sz val="10"/>
        <rFont val="Times New Roman"/>
        <charset val="134"/>
      </rPr>
      <t>915</t>
    </r>
    <r>
      <rPr>
        <sz val="10"/>
        <rFont val="宋体"/>
        <charset val="134"/>
      </rPr>
      <t>泰利华线</t>
    </r>
  </si>
  <si>
    <r>
      <rPr>
        <sz val="10"/>
        <rFont val="宋体"/>
        <charset val="134"/>
      </rPr>
      <t>什</t>
    </r>
    <r>
      <rPr>
        <sz val="10"/>
        <rFont val="Times New Roman"/>
        <charset val="134"/>
      </rPr>
      <t>916</t>
    </r>
    <r>
      <rPr>
        <sz val="10"/>
        <rFont val="宋体"/>
        <charset val="134"/>
      </rPr>
      <t>北沟线</t>
    </r>
  </si>
  <si>
    <t>哈少911庙渠子线</t>
  </si>
  <si>
    <t>哈少912铁矿线</t>
  </si>
  <si>
    <t>哈少913后石花线</t>
  </si>
  <si>
    <t>哈少914公忽洞线</t>
  </si>
  <si>
    <t>庙911中坝线</t>
  </si>
  <si>
    <t>庙913蓿麻湾线</t>
  </si>
  <si>
    <t>不浪953红泉线</t>
  </si>
  <si>
    <t>不浪954中后河</t>
  </si>
  <si>
    <t>门独952花圪台</t>
  </si>
  <si>
    <t>门独953大庙线</t>
  </si>
  <si>
    <t>鑫川961五道沟线</t>
  </si>
  <si>
    <t>鑫川962井尔沟线</t>
  </si>
  <si>
    <t>鑫川953腾达线</t>
  </si>
  <si>
    <t>鑫川954宏峰线</t>
  </si>
  <si>
    <r>
      <rPr>
        <sz val="10"/>
        <rFont val="宋体"/>
        <charset val="134"/>
      </rPr>
      <t>什</t>
    </r>
    <r>
      <rPr>
        <sz val="10"/>
        <rFont val="Times New Roman"/>
        <charset val="134"/>
      </rPr>
      <t>912</t>
    </r>
    <r>
      <rPr>
        <sz val="10"/>
        <rFont val="宋体"/>
        <charset val="134"/>
      </rPr>
      <t>东红胜线</t>
    </r>
  </si>
  <si>
    <r>
      <rPr>
        <sz val="10"/>
        <rFont val="宋体"/>
        <charset val="134"/>
      </rPr>
      <t>什</t>
    </r>
    <r>
      <rPr>
        <sz val="10"/>
        <rFont val="Times New Roman"/>
        <charset val="134"/>
      </rPr>
      <t>913</t>
    </r>
    <r>
      <rPr>
        <sz val="10"/>
        <rFont val="宋体"/>
        <charset val="134"/>
      </rPr>
      <t>二份子线</t>
    </r>
  </si>
  <si>
    <r>
      <rPr>
        <sz val="10"/>
        <rFont val="宋体"/>
        <charset val="134"/>
      </rPr>
      <t>什</t>
    </r>
    <r>
      <rPr>
        <sz val="10"/>
        <rFont val="Times New Roman"/>
        <charset val="134"/>
      </rPr>
      <t>914</t>
    </r>
    <r>
      <rPr>
        <sz val="10"/>
        <rFont val="宋体"/>
        <charset val="134"/>
      </rPr>
      <t>西红山线</t>
    </r>
  </si>
  <si>
    <t>二变951博盛线</t>
  </si>
  <si>
    <t>二变953本不台线</t>
  </si>
  <si>
    <t>二变952奎素线</t>
  </si>
  <si>
    <t>武川供电分局合计</t>
  </si>
  <si>
    <t>全局合计</t>
  </si>
  <si>
    <t>变电站</t>
  </si>
  <si>
    <r>
      <rPr>
        <sz val="10"/>
        <rFont val="宋体"/>
        <charset val="134"/>
      </rPr>
      <t>母线名称</t>
    </r>
  </si>
  <si>
    <r>
      <rPr>
        <sz val="10"/>
        <rFont val="宋体"/>
        <charset val="134"/>
      </rPr>
      <t>月最大电压（</t>
    </r>
    <r>
      <rPr>
        <sz val="10"/>
        <rFont val="Times New Roman"/>
        <charset val="134"/>
      </rPr>
      <t>kV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</si>
  <si>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最大值发生时间</t>
    </r>
  </si>
  <si>
    <r>
      <rPr>
        <sz val="10"/>
        <rFont val="宋体"/>
        <charset val="134"/>
      </rPr>
      <t>月最小电压（</t>
    </r>
    <r>
      <rPr>
        <sz val="10"/>
        <rFont val="Times New Roman"/>
        <charset val="134"/>
      </rPr>
      <t>kV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</si>
  <si>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最小值发生时间</t>
    </r>
  </si>
  <si>
    <r>
      <rPr>
        <sz val="10"/>
        <rFont val="宋体"/>
        <charset val="134"/>
      </rPr>
      <t>平均电压（</t>
    </r>
    <r>
      <rPr>
        <sz val="10"/>
        <rFont val="Times New Roman"/>
        <charset val="134"/>
      </rPr>
      <t>kV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</si>
  <si>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运行时间（分钟）</t>
    </r>
  </si>
  <si>
    <r>
      <rPr>
        <sz val="10"/>
        <rFont val="宋体"/>
        <charset val="134"/>
      </rPr>
      <t>越上限时间（分钟）</t>
    </r>
  </si>
  <si>
    <r>
      <rPr>
        <sz val="10"/>
        <rFont val="宋体"/>
        <charset val="134"/>
      </rPr>
      <t>越下限时间（分钟）</t>
    </r>
  </si>
  <si>
    <r>
      <rPr>
        <sz val="10"/>
        <rFont val="宋体"/>
        <charset val="134"/>
      </rPr>
      <t>月合格率</t>
    </r>
    <r>
      <rPr>
        <sz val="10"/>
        <rFont val="Times New Roman"/>
        <charset val="134"/>
      </rPr>
      <t>(%)</t>
    </r>
  </si>
  <si>
    <r>
      <rPr>
        <sz val="10"/>
        <rFont val="宋体"/>
        <charset val="134"/>
      </rPr>
      <t>月越上限率（</t>
    </r>
    <r>
      <rPr>
        <sz val="10"/>
        <rFont val="Times New Roman"/>
        <charset val="134"/>
      </rPr>
      <t>%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</si>
  <si>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月越下限率（</t>
    </r>
    <r>
      <rPr>
        <sz val="10"/>
        <rFont val="Times New Roman"/>
        <charset val="134"/>
      </rPr>
      <t>%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</si>
  <si>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月波动率（</t>
    </r>
    <r>
      <rPr>
        <sz val="10"/>
        <rFont val="Times New Roman"/>
        <charset val="134"/>
      </rPr>
      <t>%</t>
    </r>
    <r>
      <rPr>
        <sz val="10"/>
        <rFont val="宋体"/>
        <charset val="134"/>
      </rPr>
      <t>）</t>
    </r>
  </si>
  <si>
    <t>220kVⅠ母</t>
  </si>
  <si>
    <t>220kVⅡ母</t>
  </si>
  <si>
    <t>220kVⅢ母</t>
  </si>
  <si>
    <t>220kVⅣ母</t>
  </si>
  <si>
    <t>检修，母线倒停</t>
  </si>
  <si>
    <t>黑河变</t>
  </si>
  <si>
    <t>惠川变</t>
  </si>
  <si>
    <t>科尔沁</t>
  </si>
  <si>
    <t>清水河</t>
  </si>
  <si>
    <t>台基营</t>
  </si>
  <si>
    <t>乌素图</t>
  </si>
  <si>
    <t>新东郊</t>
  </si>
  <si>
    <t>秀水变</t>
  </si>
  <si>
    <t>攸攸板</t>
  </si>
  <si>
    <t>220kV母线合计</t>
  </si>
  <si>
    <t>110kV白庙子</t>
  </si>
  <si>
    <t>110kVⅡ母</t>
  </si>
  <si>
    <t>110kV白塔变</t>
  </si>
  <si>
    <t>110kVⅠ母</t>
  </si>
  <si>
    <t>110kV不浪变</t>
  </si>
  <si>
    <t>110kV察素齐</t>
  </si>
  <si>
    <t>110kV城关变</t>
  </si>
  <si>
    <t>220kV创业变</t>
  </si>
  <si>
    <t>110kV春光变</t>
  </si>
  <si>
    <t>110kV电信甲</t>
  </si>
  <si>
    <t>110kV丁香变</t>
  </si>
  <si>
    <t>110kV东胜变</t>
  </si>
  <si>
    <t>110kV董家营</t>
  </si>
  <si>
    <t>110kV发展变</t>
  </si>
  <si>
    <r>
      <rPr>
        <sz val="10"/>
        <color rgb="FF000000"/>
        <rFont val="MS Shell Dlg 2"/>
        <charset val="134"/>
      </rPr>
      <t>110kVⅡ</t>
    </r>
    <r>
      <rPr>
        <sz val="10"/>
        <color rgb="FF000000"/>
        <rFont val="宋体"/>
        <charset val="134"/>
      </rPr>
      <t>母</t>
    </r>
  </si>
  <si>
    <t>110kV公喇嘛</t>
  </si>
  <si>
    <t>220kV鼓楼变</t>
  </si>
  <si>
    <t>110kV海东变</t>
  </si>
  <si>
    <t>220kV航天变</t>
  </si>
  <si>
    <t>110kV和林变</t>
  </si>
  <si>
    <t>220kV和盛变</t>
  </si>
  <si>
    <t>110kV和顺变</t>
  </si>
  <si>
    <t>220kV黑河变</t>
  </si>
  <si>
    <t>110kV红河变</t>
  </si>
  <si>
    <t>220kV惠川变</t>
  </si>
  <si>
    <t>110kV吉祥变</t>
  </si>
  <si>
    <t>110kV金川变</t>
  </si>
  <si>
    <t>110kV金桥变</t>
  </si>
  <si>
    <t>110kV金三角</t>
  </si>
  <si>
    <t>220kV科尔沁</t>
  </si>
  <si>
    <t>220kV可镇变</t>
  </si>
  <si>
    <t>110kV联化变</t>
  </si>
  <si>
    <t>110kV苗圃变</t>
  </si>
  <si>
    <t>110kV南梁变</t>
  </si>
  <si>
    <t>110kV南坪变</t>
  </si>
  <si>
    <t>110kV沁园变</t>
  </si>
  <si>
    <r>
      <rPr>
        <sz val="10"/>
        <color rgb="FF000000"/>
        <rFont val="MS Shell Dlg 2"/>
        <charset val="134"/>
      </rPr>
      <t>110kVⅢ</t>
    </r>
    <r>
      <rPr>
        <sz val="10"/>
        <color rgb="FF000000"/>
        <rFont val="宋体"/>
        <charset val="134"/>
      </rPr>
      <t>母</t>
    </r>
  </si>
  <si>
    <t>220kV青城变</t>
  </si>
  <si>
    <t>220kV清水河</t>
  </si>
  <si>
    <t>110kV清园变</t>
  </si>
  <si>
    <t>110kV如意变</t>
  </si>
  <si>
    <t>110kV神池变</t>
  </si>
  <si>
    <t>220kV盛乐变</t>
  </si>
  <si>
    <t>110kVⅣ母</t>
  </si>
  <si>
    <t>110kV石峡变</t>
  </si>
  <si>
    <t>110kV双河变</t>
  </si>
  <si>
    <t>110kV双玉变</t>
  </si>
  <si>
    <r>
      <rPr>
        <sz val="10"/>
        <color rgb="FF000000"/>
        <rFont val="MS Shell Dlg 2"/>
        <charset val="134"/>
      </rPr>
      <t>110kVⅠ</t>
    </r>
    <r>
      <rPr>
        <sz val="10"/>
        <color rgb="FF000000"/>
        <rFont val="宋体"/>
        <charset val="134"/>
      </rPr>
      <t>母</t>
    </r>
  </si>
  <si>
    <t>220kV台阁牧</t>
  </si>
  <si>
    <t>220kV台基营</t>
  </si>
  <si>
    <t>110kV泰安变</t>
  </si>
  <si>
    <t>110kV陶卜齐</t>
  </si>
  <si>
    <t>110kV陶思浩</t>
  </si>
  <si>
    <t>110kV王桂窑</t>
  </si>
  <si>
    <t>220kV乌素图</t>
  </si>
  <si>
    <t>110kV五里营</t>
  </si>
  <si>
    <t>110kV伍什家</t>
  </si>
  <si>
    <t>110kV西郊变</t>
  </si>
  <si>
    <t>110kV希望变</t>
  </si>
  <si>
    <t>110kV锡林变</t>
  </si>
  <si>
    <t>110kV新北郊</t>
  </si>
  <si>
    <t>110kV新店子</t>
  </si>
  <si>
    <t>通道长期故障</t>
  </si>
  <si>
    <t>110kV新东郊</t>
  </si>
  <si>
    <t>110kVⅤ母</t>
  </si>
  <si>
    <t>110kV新光明</t>
  </si>
  <si>
    <t>110kV新鸿盛</t>
  </si>
  <si>
    <t>110kV新南郊</t>
  </si>
  <si>
    <t>110kV新友谊</t>
  </si>
  <si>
    <t>110kV鑫川变</t>
  </si>
  <si>
    <t>110kVⅢ母</t>
  </si>
  <si>
    <t>110kV新兴安</t>
  </si>
  <si>
    <t>全站综自改造</t>
  </si>
  <si>
    <t>110kV学院变</t>
  </si>
  <si>
    <t>220kV燕山营</t>
  </si>
  <si>
    <t>110kV窑沟变</t>
  </si>
  <si>
    <t>110kV移动甲</t>
  </si>
  <si>
    <t>110kV裕隆变</t>
  </si>
  <si>
    <t>110kV园区变</t>
  </si>
  <si>
    <t>110kV云展变</t>
  </si>
  <si>
    <t>220kV云中变</t>
  </si>
  <si>
    <t>110kV章盖营</t>
  </si>
  <si>
    <t>220kV昭君变</t>
  </si>
  <si>
    <t>110kV中心变</t>
  </si>
  <si>
    <t>220kV秀水变</t>
  </si>
  <si>
    <t>220kV攸攸板</t>
  </si>
  <si>
    <t>110kV母线合计</t>
  </si>
  <si>
    <t>35kVⅠ母</t>
  </si>
  <si>
    <t>35kVⅡ母</t>
  </si>
  <si>
    <r>
      <rPr>
        <sz val="10"/>
        <color indexed="8"/>
        <rFont val="MS Shell Dlg 2"/>
        <charset val="134"/>
      </rPr>
      <t>35kV</t>
    </r>
    <r>
      <rPr>
        <sz val="10"/>
        <color indexed="8"/>
        <rFont val="宋体"/>
        <charset val="134"/>
      </rPr>
      <t>Ⅱ母</t>
    </r>
  </si>
  <si>
    <t>35kVⅢ母</t>
  </si>
  <si>
    <r>
      <rPr>
        <sz val="10"/>
        <color rgb="FF000000"/>
        <rFont val="MS Shell Dlg 2"/>
        <charset val="134"/>
      </rPr>
      <t>35kVⅡ</t>
    </r>
    <r>
      <rPr>
        <sz val="10"/>
        <color rgb="FF000000"/>
        <rFont val="宋体"/>
        <charset val="134"/>
      </rPr>
      <t>母</t>
    </r>
  </si>
  <si>
    <t>35kV母线合计</t>
  </si>
</sst>
</file>

<file path=xl/styles.xml><?xml version="1.0" encoding="utf-8"?>
<styleSheet xmlns="http://schemas.openxmlformats.org/spreadsheetml/2006/main">
  <numFmts count="11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);[Red]\(0.00\)"/>
    <numFmt numFmtId="177" formatCode="0.00_ "/>
    <numFmt numFmtId="178" formatCode="0;[Red]0"/>
    <numFmt numFmtId="179" formatCode="0_ "/>
    <numFmt numFmtId="180" formatCode="0.00;[Red]0.00"/>
    <numFmt numFmtId="181" formatCode="0.000;[Red]0.000"/>
    <numFmt numFmtId="182" formatCode="0_);[Red]\(0\)"/>
  </numFmts>
  <fonts count="46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sz val="10"/>
      <name val="Times New Roman"/>
      <charset val="134"/>
    </font>
    <font>
      <sz val="10"/>
      <color indexed="8"/>
      <name val="MS Shell Dlg 2"/>
      <charset val="134"/>
    </font>
    <font>
      <sz val="10"/>
      <color indexed="8"/>
      <name val="宋体"/>
      <charset val="134"/>
    </font>
    <font>
      <sz val="10"/>
      <color rgb="FF000000"/>
      <name val="宋体"/>
      <charset val="134"/>
    </font>
    <font>
      <sz val="10"/>
      <color rgb="FF000000"/>
      <name val="MS Shell Dlg 2"/>
      <charset val="134"/>
    </font>
    <font>
      <b/>
      <sz val="12"/>
      <name val="宋体"/>
      <charset val="134"/>
    </font>
    <font>
      <b/>
      <sz val="10"/>
      <name val="宋体"/>
      <charset val="134"/>
    </font>
    <font>
      <sz val="11"/>
      <name val="宋体"/>
      <charset val="134"/>
    </font>
    <font>
      <sz val="10"/>
      <name val="仿宋_GB2312"/>
      <charset val="134"/>
    </font>
    <font>
      <sz val="9"/>
      <name val="宋体"/>
      <charset val="134"/>
    </font>
    <font>
      <sz val="14"/>
      <name val="宋体"/>
      <charset val="134"/>
    </font>
    <font>
      <sz val="10.5"/>
      <color indexed="8"/>
      <name val="宋体"/>
      <charset val="134"/>
    </font>
    <font>
      <sz val="10"/>
      <color indexed="10"/>
      <name val="宋体"/>
      <charset val="134"/>
    </font>
    <font>
      <sz val="12"/>
      <color indexed="8"/>
      <name val="仿宋_GB2312"/>
      <charset val="134"/>
    </font>
    <font>
      <sz val="12"/>
      <name val="仿宋_GB2312"/>
      <charset val="134"/>
    </font>
    <font>
      <sz val="12"/>
      <name val="Times New Roman"/>
      <charset val="134"/>
    </font>
    <font>
      <sz val="10.5"/>
      <name val="Times New Roman"/>
      <charset val="134"/>
    </font>
    <font>
      <b/>
      <sz val="10"/>
      <color indexed="10"/>
      <name val="宋体"/>
      <charset val="134"/>
    </font>
    <font>
      <sz val="10"/>
      <color indexed="30"/>
      <name val="宋体"/>
      <charset val="134"/>
    </font>
    <font>
      <sz val="10"/>
      <color theme="1"/>
      <name val="宋体"/>
      <charset val="134"/>
    </font>
    <font>
      <sz val="10"/>
      <color rgb="FFFF0000"/>
      <name val="宋体"/>
      <charset val="134"/>
    </font>
    <font>
      <sz val="10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0">
    <xf numFmtId="0" fontId="0" fillId="0" borderId="0"/>
    <xf numFmtId="42" fontId="0" fillId="0" borderId="0" applyFont="0" applyFill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28" fillId="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" fillId="0" borderId="0"/>
    <xf numFmtId="0" fontId="0" fillId="9" borderId="6" applyNumberFormat="0" applyFont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0" borderId="0"/>
    <xf numFmtId="0" fontId="37" fillId="0" borderId="0" applyNumberFormat="0" applyFill="0" applyBorder="0" applyAlignment="0" applyProtection="0">
      <alignment vertical="center"/>
    </xf>
    <xf numFmtId="0" fontId="36" fillId="0" borderId="8" applyNumberFormat="0" applyFill="0" applyAlignment="0" applyProtection="0">
      <alignment vertical="center"/>
    </xf>
    <xf numFmtId="0" fontId="39" fillId="0" borderId="8" applyNumberFormat="0" applyFill="0" applyAlignment="0" applyProtection="0">
      <alignment vertical="center"/>
    </xf>
    <xf numFmtId="0" fontId="1" fillId="0" borderId="0">
      <alignment vertical="center"/>
    </xf>
    <xf numFmtId="0" fontId="33" fillId="20" borderId="0" applyNumberFormat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8" fillId="18" borderId="9" applyNumberFormat="0" applyAlignment="0" applyProtection="0">
      <alignment vertical="center"/>
    </xf>
    <xf numFmtId="0" fontId="40" fillId="18" borderId="5" applyNumberFormat="0" applyAlignment="0" applyProtection="0">
      <alignment vertical="center"/>
    </xf>
    <xf numFmtId="0" fontId="41" fillId="24" borderId="10" applyNumberFormat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3" fillId="0" borderId="12" applyNumberFormat="0" applyFill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0" fillId="0" borderId="0">
      <alignment vertical="center"/>
    </xf>
    <xf numFmtId="0" fontId="0" fillId="0" borderId="0">
      <alignment vertical="center"/>
    </xf>
    <xf numFmtId="0" fontId="1" fillId="0" borderId="0"/>
    <xf numFmtId="0" fontId="18" fillId="0" borderId="0"/>
    <xf numFmtId="0" fontId="1" fillId="0" borderId="0">
      <alignment vertical="center"/>
    </xf>
    <xf numFmtId="0" fontId="1" fillId="0" borderId="0">
      <alignment vertical="center"/>
    </xf>
  </cellStyleXfs>
  <cellXfs count="199">
    <xf numFmtId="0" fontId="0" fillId="0" borderId="0" xfId="0"/>
    <xf numFmtId="0" fontId="1" fillId="0" borderId="0" xfId="0" applyFont="1" applyFill="1" applyAlignment="1"/>
    <xf numFmtId="0" fontId="1" fillId="2" borderId="0" xfId="0" applyFont="1" applyFill="1" applyAlignment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/>
    <xf numFmtId="0" fontId="4" fillId="0" borderId="1" xfId="0" applyFont="1" applyFill="1" applyBorder="1" applyAlignment="1">
      <alignment horizontal="right"/>
    </xf>
    <xf numFmtId="0" fontId="4" fillId="2" borderId="1" xfId="0" applyFont="1" applyFill="1" applyBorder="1" applyAlignment="1"/>
    <xf numFmtId="0" fontId="2" fillId="0" borderId="3" xfId="0" applyFont="1" applyFill="1" applyBorder="1" applyAlignment="1">
      <alignment horizontal="center" vertical="center"/>
    </xf>
    <xf numFmtId="0" fontId="5" fillId="0" borderId="1" xfId="0" applyFont="1" applyFill="1" applyBorder="1" applyAlignment="1"/>
    <xf numFmtId="0" fontId="2" fillId="0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/>
    <xf numFmtId="22" fontId="2" fillId="2" borderId="1" xfId="0" applyNumberFormat="1" applyFont="1" applyFill="1" applyBorder="1" applyAlignment="1"/>
    <xf numFmtId="0" fontId="6" fillId="0" borderId="1" xfId="0" applyFont="1" applyFill="1" applyBorder="1" applyAlignment="1"/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77" fontId="2" fillId="3" borderId="1" xfId="0" applyNumberFormat="1" applyFont="1" applyFill="1" applyBorder="1" applyAlignment="1"/>
    <xf numFmtId="176" fontId="2" fillId="2" borderId="1" xfId="0" applyNumberFormat="1" applyFont="1" applyFill="1" applyBorder="1" applyAlignment="1"/>
    <xf numFmtId="0" fontId="1" fillId="0" borderId="1" xfId="0" applyFont="1" applyFill="1" applyBorder="1" applyAlignment="1"/>
    <xf numFmtId="0" fontId="7" fillId="0" borderId="1" xfId="0" applyFont="1" applyFill="1" applyBorder="1" applyAlignment="1">
      <alignment horizontal="right"/>
    </xf>
    <xf numFmtId="0" fontId="6" fillId="3" borderId="1" xfId="0" applyFont="1" applyFill="1" applyBorder="1" applyAlignment="1"/>
    <xf numFmtId="0" fontId="4" fillId="3" borderId="1" xfId="0" applyFont="1" applyFill="1" applyBorder="1" applyAlignment="1">
      <alignment horizontal="right"/>
    </xf>
    <xf numFmtId="22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/>
    <xf numFmtId="0" fontId="5" fillId="3" borderId="1" xfId="0" applyFont="1" applyFill="1" applyBorder="1" applyAlignment="1"/>
    <xf numFmtId="0" fontId="4" fillId="4" borderId="1" xfId="0" applyFont="1" applyFill="1" applyBorder="1" applyAlignment="1">
      <alignment horizontal="right"/>
    </xf>
    <xf numFmtId="0" fontId="2" fillId="3" borderId="1" xfId="0" applyFont="1" applyFill="1" applyBorder="1" applyAlignment="1"/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/>
    <xf numFmtId="0" fontId="2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/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/>
    </xf>
    <xf numFmtId="0" fontId="9" fillId="5" borderId="1" xfId="56" applyFont="1" applyFill="1" applyBorder="1" applyAlignment="1">
      <alignment horizontal="center" vertical="center" wrapText="1"/>
    </xf>
    <xf numFmtId="0" fontId="2" fillId="5" borderId="1" xfId="56" applyFont="1" applyFill="1" applyBorder="1" applyAlignment="1">
      <alignment horizontal="center" vertical="center"/>
    </xf>
    <xf numFmtId="0" fontId="2" fillId="5" borderId="1" xfId="56" applyFont="1" applyFill="1" applyBorder="1" applyAlignment="1">
      <alignment horizontal="center" vertical="center" wrapText="1"/>
    </xf>
    <xf numFmtId="0" fontId="2" fillId="5" borderId="1" xfId="56" applyFont="1" applyFill="1" applyBorder="1" applyAlignment="1">
      <alignment horizontal="center"/>
    </xf>
    <xf numFmtId="0" fontId="1" fillId="5" borderId="1" xfId="0" applyFont="1" applyFill="1" applyBorder="1" applyAlignment="1"/>
    <xf numFmtId="0" fontId="9" fillId="5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 vertical="center"/>
    </xf>
    <xf numFmtId="9" fontId="2" fillId="5" borderId="1" xfId="56" applyNumberFormat="1" applyFont="1" applyFill="1" applyBorder="1" applyAlignment="1">
      <alignment horizontal="center"/>
    </xf>
    <xf numFmtId="9" fontId="9" fillId="5" borderId="1" xfId="56" applyNumberFormat="1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9" fontId="9" fillId="5" borderId="1" xfId="56" applyNumberFormat="1" applyFont="1" applyFill="1" applyBorder="1" applyAlignment="1">
      <alignment horizontal="center" vertical="center" wrapText="1"/>
    </xf>
    <xf numFmtId="0" fontId="9" fillId="5" borderId="1" xfId="57" applyFont="1" applyFill="1" applyBorder="1" applyAlignment="1">
      <alignment horizontal="center" vertical="center" wrapText="1"/>
    </xf>
    <xf numFmtId="179" fontId="2" fillId="5" borderId="1" xfId="0" applyNumberFormat="1" applyFont="1" applyFill="1" applyBorder="1" applyAlignment="1">
      <alignment horizontal="center" vertical="center"/>
    </xf>
    <xf numFmtId="0" fontId="9" fillId="5" borderId="1" xfId="56" applyFont="1" applyFill="1" applyBorder="1" applyAlignment="1">
      <alignment horizontal="center" vertical="center"/>
    </xf>
    <xf numFmtId="179" fontId="9" fillId="5" borderId="1" xfId="56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wrapText="1"/>
    </xf>
    <xf numFmtId="0" fontId="2" fillId="5" borderId="1" xfId="0" applyFont="1" applyFill="1" applyBorder="1" applyAlignment="1" applyProtection="1">
      <alignment horizontal="center"/>
    </xf>
    <xf numFmtId="0" fontId="9" fillId="5" borderId="1" xfId="0" applyFont="1" applyFill="1" applyBorder="1" applyAlignment="1" applyProtection="1">
      <alignment horizontal="center" vertical="center" wrapText="1"/>
    </xf>
    <xf numFmtId="0" fontId="11" fillId="5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/>
    </xf>
    <xf numFmtId="0" fontId="1" fillId="5" borderId="1" xfId="0" applyFont="1" applyFill="1" applyBorder="1" applyAlignment="1" applyProtection="1"/>
    <xf numFmtId="0" fontId="2" fillId="5" borderId="1" xfId="0" applyFont="1" applyFill="1" applyBorder="1" applyAlignment="1" applyProtection="1">
      <alignment horizontal="center" vertical="center"/>
    </xf>
    <xf numFmtId="0" fontId="9" fillId="5" borderId="1" xfId="0" applyFont="1" applyFill="1" applyBorder="1" applyAlignment="1" applyProtection="1">
      <alignment horizontal="center"/>
    </xf>
    <xf numFmtId="0" fontId="2" fillId="5" borderId="1" xfId="52" applyFont="1" applyFill="1" applyBorder="1" applyAlignment="1">
      <alignment horizontal="center"/>
    </xf>
    <xf numFmtId="0" fontId="12" fillId="5" borderId="1" xfId="56" applyNumberFormat="1" applyFont="1" applyFill="1" applyBorder="1" applyAlignment="1">
      <alignment horizontal="center" vertical="center"/>
    </xf>
    <xf numFmtId="0" fontId="2" fillId="5" borderId="1" xfId="52" applyFont="1" applyFill="1" applyBorder="1"/>
    <xf numFmtId="9" fontId="2" fillId="5" borderId="1" xfId="0" applyNumberFormat="1" applyFont="1" applyFill="1" applyBorder="1" applyAlignment="1" applyProtection="1">
      <alignment horizontal="center"/>
    </xf>
    <xf numFmtId="0" fontId="9" fillId="5" borderId="1" xfId="52" applyFont="1" applyFill="1" applyBorder="1" applyAlignment="1">
      <alignment horizontal="center"/>
    </xf>
    <xf numFmtId="0" fontId="2" fillId="5" borderId="1" xfId="0" applyFont="1" applyFill="1" applyBorder="1" applyAlignment="1">
      <alignment vertical="center"/>
    </xf>
    <xf numFmtId="9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177" fontId="2" fillId="5" borderId="1" xfId="57" applyNumberFormat="1" applyFont="1" applyFill="1" applyBorder="1"/>
    <xf numFmtId="0" fontId="2" fillId="5" borderId="1" xfId="0" applyFont="1" applyFill="1" applyBorder="1" applyAlignment="1"/>
    <xf numFmtId="9" fontId="9" fillId="5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0" fillId="0" borderId="1" xfId="0" applyFont="1" applyFill="1" applyBorder="1" applyAlignment="1"/>
    <xf numFmtId="9" fontId="10" fillId="5" borderId="1" xfId="56" applyNumberFormat="1" applyFont="1" applyFill="1" applyBorder="1" applyAlignment="1">
      <alignment horizontal="center"/>
    </xf>
    <xf numFmtId="0" fontId="1" fillId="0" borderId="0" xfId="23" applyFill="1" applyBorder="1" applyAlignment="1">
      <alignment vertical="center"/>
    </xf>
    <xf numFmtId="0" fontId="1" fillId="0" borderId="0" xfId="23">
      <alignment vertical="center"/>
    </xf>
    <xf numFmtId="0" fontId="1" fillId="0" borderId="0" xfId="23" applyFont="1" applyBorder="1" applyAlignment="1">
      <alignment horizontal="center" vertical="center" wrapText="1"/>
    </xf>
    <xf numFmtId="0" fontId="9" fillId="0" borderId="1" xfId="58" applyFont="1" applyBorder="1" applyAlignment="1">
      <alignment horizontal="center" vertical="center" wrapText="1"/>
    </xf>
    <xf numFmtId="0" fontId="2" fillId="6" borderId="1" xfId="58" applyFont="1" applyFill="1" applyBorder="1" applyAlignment="1">
      <alignment horizontal="center" vertical="center" wrapText="1"/>
    </xf>
    <xf numFmtId="180" fontId="2" fillId="6" borderId="1" xfId="58" applyNumberFormat="1" applyFont="1" applyFill="1" applyBorder="1" applyAlignment="1">
      <alignment horizontal="center" vertical="center" wrapText="1"/>
    </xf>
    <xf numFmtId="0" fontId="2" fillId="0" borderId="1" xfId="58" applyFont="1" applyBorder="1" applyAlignment="1">
      <alignment vertical="center" wrapText="1"/>
    </xf>
    <xf numFmtId="0" fontId="2" fillId="0" borderId="2" xfId="58" applyFont="1" applyBorder="1" applyAlignment="1">
      <alignment horizontal="center" vertical="center" wrapText="1"/>
    </xf>
    <xf numFmtId="0" fontId="2" fillId="0" borderId="1" xfId="58" applyFont="1" applyBorder="1" applyAlignment="1">
      <alignment horizontal="center" vertical="center" wrapText="1"/>
    </xf>
    <xf numFmtId="181" fontId="2" fillId="0" borderId="1" xfId="58" applyNumberFormat="1" applyFont="1" applyBorder="1" applyAlignment="1">
      <alignment horizontal="center" vertical="center" wrapText="1"/>
    </xf>
    <xf numFmtId="0" fontId="2" fillId="0" borderId="1" xfId="23" applyFont="1" applyFill="1" applyBorder="1" applyAlignment="1">
      <alignment horizontal="center" vertical="center" wrapText="1"/>
    </xf>
    <xf numFmtId="0" fontId="2" fillId="0" borderId="3" xfId="58" applyFont="1" applyBorder="1" applyAlignment="1">
      <alignment horizontal="center" vertical="center" wrapText="1"/>
    </xf>
    <xf numFmtId="180" fontId="2" fillId="0" borderId="1" xfId="23" applyNumberFormat="1" applyFont="1" applyFill="1" applyBorder="1" applyAlignment="1">
      <alignment horizontal="center" vertical="center" wrapText="1"/>
    </xf>
    <xf numFmtId="0" fontId="1" fillId="0" borderId="1" xfId="58" applyBorder="1" applyAlignment="1">
      <alignment horizontal="center" vertical="center" wrapText="1"/>
    </xf>
    <xf numFmtId="0" fontId="5" fillId="0" borderId="1" xfId="56" applyFont="1" applyFill="1" applyBorder="1" applyAlignment="1">
      <alignment horizontal="left" vertical="center" wrapText="1"/>
    </xf>
    <xf numFmtId="0" fontId="2" fillId="0" borderId="1" xfId="58" applyFont="1" applyBorder="1">
      <alignment vertical="center"/>
    </xf>
    <xf numFmtId="0" fontId="2" fillId="0" borderId="4" xfId="58" applyFont="1" applyBorder="1" applyAlignment="1">
      <alignment horizontal="center" vertical="center" wrapText="1"/>
    </xf>
    <xf numFmtId="0" fontId="2" fillId="5" borderId="1" xfId="58" applyFont="1" applyFill="1" applyBorder="1" applyAlignment="1">
      <alignment horizontal="center" vertical="center" wrapText="1"/>
    </xf>
    <xf numFmtId="181" fontId="2" fillId="5" borderId="1" xfId="58" applyNumberFormat="1" applyFont="1" applyFill="1" applyBorder="1" applyAlignment="1">
      <alignment horizontal="center" vertical="center" wrapText="1"/>
    </xf>
    <xf numFmtId="0" fontId="2" fillId="0" borderId="1" xfId="58" applyFont="1" applyFill="1" applyBorder="1" applyAlignment="1">
      <alignment horizontal="center" vertical="center" wrapText="1"/>
    </xf>
    <xf numFmtId="181" fontId="2" fillId="0" borderId="1" xfId="58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 applyProtection="1">
      <alignment horizontal="center" vertical="center" wrapText="1"/>
    </xf>
    <xf numFmtId="0" fontId="2" fillId="0" borderId="1" xfId="58" applyNumberFormat="1" applyFont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5" fillId="0" borderId="1" xfId="53" applyFont="1" applyFill="1" applyBorder="1" applyAlignment="1">
      <alignment horizontal="center" vertical="center" wrapText="1"/>
    </xf>
    <xf numFmtId="0" fontId="13" fillId="0" borderId="1" xfId="59" applyFont="1" applyBorder="1" applyAlignment="1">
      <alignment horizontal="center" vertical="center" wrapText="1"/>
    </xf>
    <xf numFmtId="0" fontId="1" fillId="0" borderId="1" xfId="23" applyFill="1" applyBorder="1" applyAlignment="1">
      <alignment horizontal="center" vertical="center" wrapText="1"/>
    </xf>
    <xf numFmtId="0" fontId="2" fillId="6" borderId="1" xfId="0" applyNumberFormat="1" applyFont="1" applyFill="1" applyBorder="1" applyAlignment="1">
      <alignment horizontal="center" vertical="center" wrapText="1"/>
    </xf>
    <xf numFmtId="0" fontId="1" fillId="0" borderId="1" xfId="58" applyFont="1" applyBorder="1" applyAlignment="1">
      <alignment horizontal="center" vertical="center" wrapText="1"/>
    </xf>
    <xf numFmtId="0" fontId="12" fillId="0" borderId="1" xfId="58" applyFont="1" applyBorder="1" applyAlignment="1">
      <alignment horizontal="center" vertical="center" wrapText="1"/>
    </xf>
    <xf numFmtId="0" fontId="3" fillId="0" borderId="1" xfId="13" applyFont="1" applyBorder="1" applyAlignment="1">
      <alignment horizontal="center" vertical="center" wrapText="1"/>
    </xf>
    <xf numFmtId="0" fontId="5" fillId="0" borderId="1" xfId="23" applyFont="1" applyFill="1" applyBorder="1" applyAlignment="1">
      <alignment horizontal="center" vertical="center" wrapText="1"/>
    </xf>
    <xf numFmtId="0" fontId="5" fillId="0" borderId="1" xfId="58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179" fontId="14" fillId="0" borderId="1" xfId="0" applyNumberFormat="1" applyFont="1" applyFill="1" applyBorder="1" applyAlignment="1">
      <alignment horizontal="center" vertical="center" wrapText="1"/>
    </xf>
    <xf numFmtId="0" fontId="2" fillId="0" borderId="1" xfId="13" applyNumberFormat="1" applyFont="1" applyBorder="1" applyAlignment="1">
      <alignment horizontal="center" vertical="center" wrapText="1"/>
    </xf>
    <xf numFmtId="0" fontId="2" fillId="0" borderId="1" xfId="13" applyFont="1" applyBorder="1" applyAlignment="1">
      <alignment horizontal="center" vertical="center" wrapText="1"/>
    </xf>
    <xf numFmtId="0" fontId="2" fillId="5" borderId="1" xfId="0" applyNumberFormat="1" applyFont="1" applyFill="1" applyBorder="1" applyAlignment="1">
      <alignment horizontal="center" vertical="center" wrapText="1"/>
    </xf>
    <xf numFmtId="0" fontId="15" fillId="0" borderId="1" xfId="23" applyFont="1" applyFill="1" applyBorder="1" applyAlignment="1">
      <alignment horizontal="center" vertical="center" wrapText="1"/>
    </xf>
    <xf numFmtId="0" fontId="1" fillId="0" borderId="1" xfId="58" applyBorder="1">
      <alignment vertical="center"/>
    </xf>
    <xf numFmtId="0" fontId="16" fillId="5" borderId="1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0" fillId="0" borderId="1" xfId="23" applyFont="1" applyFill="1" applyBorder="1" applyAlignment="1">
      <alignment horizontal="center" vertical="center" wrapText="1"/>
    </xf>
    <xf numFmtId="0" fontId="2" fillId="0" borderId="1" xfId="53" applyNumberFormat="1" applyFont="1" applyBorder="1" applyAlignment="1">
      <alignment horizontal="center" vertical="center" wrapText="1"/>
    </xf>
    <xf numFmtId="0" fontId="2" fillId="0" borderId="1" xfId="53" applyFont="1" applyBorder="1" applyAlignment="1">
      <alignment horizontal="center" vertical="center" wrapText="1"/>
    </xf>
    <xf numFmtId="0" fontId="11" fillId="0" borderId="1" xfId="53" applyFont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left" vertical="center" wrapText="1"/>
    </xf>
    <xf numFmtId="49" fontId="2" fillId="0" borderId="1" xfId="58" applyNumberFormat="1" applyFont="1" applyBorder="1" applyAlignment="1">
      <alignment horizontal="center" vertical="center" wrapText="1"/>
    </xf>
    <xf numFmtId="10" fontId="2" fillId="6" borderId="1" xfId="58" applyNumberFormat="1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wrapText="1"/>
    </xf>
    <xf numFmtId="0" fontId="19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20" fillId="0" borderId="1" xfId="58" applyFont="1" applyBorder="1" applyAlignment="1">
      <alignment horizontal="center" vertical="center" wrapText="1"/>
    </xf>
    <xf numFmtId="0" fontId="21" fillId="0" borderId="1" xfId="58" applyFont="1" applyBorder="1" applyAlignment="1">
      <alignment horizontal="left" vertical="center"/>
    </xf>
    <xf numFmtId="180" fontId="20" fillId="0" borderId="1" xfId="58" applyNumberFormat="1" applyFont="1" applyBorder="1" applyAlignment="1">
      <alignment horizontal="center" vertical="center" wrapText="1"/>
    </xf>
    <xf numFmtId="0" fontId="21" fillId="0" borderId="1" xfId="58" applyFont="1" applyFill="1" applyBorder="1" applyAlignment="1">
      <alignment horizontal="left" vertical="center"/>
    </xf>
    <xf numFmtId="0" fontId="21" fillId="0" borderId="1" xfId="0" applyFont="1" applyFill="1" applyBorder="1" applyAlignment="1">
      <alignment vertical="center"/>
    </xf>
    <xf numFmtId="0" fontId="15" fillId="0" borderId="1" xfId="0" applyFont="1" applyFill="1" applyBorder="1" applyAlignment="1">
      <alignment vertical="center" wrapText="1"/>
    </xf>
    <xf numFmtId="0" fontId="2" fillId="0" borderId="1" xfId="13" applyFont="1" applyFill="1" applyBorder="1" applyAlignment="1">
      <alignment horizontal="center" vertical="center" wrapText="1"/>
    </xf>
    <xf numFmtId="0" fontId="2" fillId="7" borderId="1" xfId="23" applyFont="1" applyFill="1" applyBorder="1" applyAlignment="1">
      <alignment horizontal="center" vertical="center" wrapText="1"/>
    </xf>
    <xf numFmtId="0" fontId="0" fillId="0" borderId="0" xfId="0" applyFont="1"/>
    <xf numFmtId="0" fontId="22" fillId="0" borderId="0" xfId="0" applyFont="1" applyAlignment="1">
      <alignment wrapText="1"/>
    </xf>
    <xf numFmtId="0" fontId="23" fillId="7" borderId="0" xfId="0" applyFont="1" applyFill="1" applyAlignment="1">
      <alignment horizontal="center" wrapText="1"/>
    </xf>
    <xf numFmtId="0" fontId="23" fillId="0" borderId="0" xfId="0" applyFont="1" applyAlignment="1">
      <alignment wrapText="1"/>
    </xf>
    <xf numFmtId="0" fontId="22" fillId="0" borderId="0" xfId="0" applyFont="1" applyAlignment="1">
      <alignment horizontal="center" wrapText="1"/>
    </xf>
    <xf numFmtId="0" fontId="22" fillId="7" borderId="0" xfId="0" applyFont="1" applyFill="1" applyAlignment="1">
      <alignment wrapText="1"/>
    </xf>
    <xf numFmtId="0" fontId="23" fillId="0" borderId="0" xfId="0" applyFont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24" fillId="0" borderId="0" xfId="0" applyFont="1"/>
    <xf numFmtId="0" fontId="2" fillId="0" borderId="0" xfId="0" applyFont="1" applyFill="1" applyAlignment="1">
      <alignment wrapText="1"/>
    </xf>
    <xf numFmtId="0" fontId="0" fillId="0" borderId="0" xfId="0" applyFont="1" applyAlignment="1">
      <alignment vertical="center"/>
    </xf>
    <xf numFmtId="0" fontId="5" fillId="7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center"/>
    </xf>
    <xf numFmtId="0" fontId="25" fillId="0" borderId="0" xfId="0" applyFont="1"/>
    <xf numFmtId="49" fontId="0" fillId="0" borderId="0" xfId="0" applyNumberFormat="1" applyFont="1"/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177" fontId="2" fillId="7" borderId="1" xfId="0" applyNumberFormat="1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177" fontId="2" fillId="5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 applyProtection="1">
      <alignment horizontal="center" vertical="center" wrapText="1"/>
      <protection hidden="1"/>
    </xf>
    <xf numFmtId="177" fontId="2" fillId="0" borderId="1" xfId="0" applyNumberFormat="1" applyFont="1" applyBorder="1" applyAlignment="1" applyProtection="1">
      <alignment horizontal="center" vertical="center" wrapText="1"/>
      <protection hidden="1"/>
    </xf>
    <xf numFmtId="177" fontId="2" fillId="0" borderId="1" xfId="0" applyNumberFormat="1" applyFont="1" applyFill="1" applyBorder="1" applyAlignment="1">
      <alignment horizontal="center" vertical="center" wrapText="1"/>
    </xf>
    <xf numFmtId="177" fontId="2" fillId="0" borderId="1" xfId="0" applyNumberFormat="1" applyFont="1" applyFill="1" applyBorder="1" applyAlignment="1" applyProtection="1">
      <alignment horizontal="center" vertical="center" wrapText="1"/>
      <protection hidden="1"/>
    </xf>
    <xf numFmtId="0" fontId="26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182" fontId="2" fillId="5" borderId="1" xfId="0" applyNumberFormat="1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58" fontId="2" fillId="0" borderId="1" xfId="0" applyNumberFormat="1" applyFont="1" applyBorder="1" applyAlignment="1">
      <alignment horizontal="center" vertical="center" wrapText="1"/>
    </xf>
    <xf numFmtId="181" fontId="2" fillId="0" borderId="1" xfId="0" applyNumberFormat="1" applyFont="1" applyBorder="1" applyAlignment="1">
      <alignment horizontal="center" vertical="center" wrapText="1"/>
    </xf>
    <xf numFmtId="181" fontId="2" fillId="7" borderId="1" xfId="56" applyNumberFormat="1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horizontal="center" vertical="center" wrapText="1"/>
    </xf>
    <xf numFmtId="0" fontId="2" fillId="0" borderId="1" xfId="23" applyFont="1" applyBorder="1" applyAlignment="1">
      <alignment horizontal="center" vertical="center" wrapText="1"/>
    </xf>
    <xf numFmtId="182" fontId="2" fillId="0" borderId="1" xfId="0" applyNumberFormat="1" applyFont="1" applyBorder="1" applyAlignment="1">
      <alignment horizontal="center" vertical="center" wrapText="1"/>
    </xf>
    <xf numFmtId="180" fontId="2" fillId="7" borderId="1" xfId="56" applyNumberFormat="1" applyFont="1" applyFill="1" applyBorder="1" applyAlignment="1">
      <alignment horizontal="center" vertical="center" wrapText="1"/>
    </xf>
    <xf numFmtId="0" fontId="2" fillId="0" borderId="1" xfId="56" applyFont="1" applyFill="1" applyBorder="1" applyAlignment="1">
      <alignment horizontal="center" vertical="center" wrapText="1"/>
    </xf>
    <xf numFmtId="181" fontId="2" fillId="0" borderId="1" xfId="0" applyNumberFormat="1" applyFont="1" applyFill="1" applyBorder="1" applyAlignment="1">
      <alignment horizontal="center" vertical="center" wrapText="1"/>
    </xf>
    <xf numFmtId="180" fontId="2" fillId="5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 wrapText="1"/>
    </xf>
    <xf numFmtId="178" fontId="2" fillId="0" borderId="1" xfId="0" applyNumberFormat="1" applyFont="1" applyFill="1" applyBorder="1" applyAlignment="1">
      <alignment horizontal="center" vertical="center" wrapText="1"/>
    </xf>
    <xf numFmtId="176" fontId="2" fillId="7" borderId="1" xfId="0" applyNumberFormat="1" applyFont="1" applyFill="1" applyBorder="1" applyAlignment="1">
      <alignment horizontal="center" vertical="center"/>
    </xf>
    <xf numFmtId="176" fontId="2" fillId="7" borderId="1" xfId="0" applyNumberFormat="1" applyFont="1" applyFill="1" applyBorder="1" applyAlignment="1">
      <alignment horizontal="center" vertical="center" wrapText="1"/>
    </xf>
    <xf numFmtId="182" fontId="2" fillId="0" borderId="1" xfId="0" applyNumberFormat="1" applyFont="1" applyFill="1" applyBorder="1" applyAlignment="1">
      <alignment horizontal="center" vertical="center" wrapText="1"/>
    </xf>
    <xf numFmtId="180" fontId="2" fillId="0" borderId="1" xfId="56" applyNumberFormat="1" applyFont="1" applyFill="1" applyBorder="1" applyAlignment="1">
      <alignment horizontal="center" vertical="center" wrapText="1"/>
    </xf>
    <xf numFmtId="180" fontId="2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49" fontId="22" fillId="0" borderId="0" xfId="0" applyNumberFormat="1" applyFont="1" applyAlignment="1">
      <alignment horizontal="center" wrapText="1"/>
    </xf>
    <xf numFmtId="0" fontId="22" fillId="0" borderId="0" xfId="0" applyFont="1"/>
    <xf numFmtId="179" fontId="2" fillId="0" borderId="1" xfId="0" applyNumberFormat="1" applyFont="1" applyFill="1" applyBorder="1" applyAlignment="1">
      <alignment horizontal="center" vertical="center" wrapText="1"/>
    </xf>
  </cellXfs>
  <cellStyles count="6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常规 12" xfId="19"/>
    <cellStyle name="解释性文本" xfId="20" builtinId="53"/>
    <cellStyle name="标题 1" xfId="21" builtinId="16"/>
    <cellStyle name="标题 2" xfId="22" builtinId="17"/>
    <cellStyle name="常规_关于变电站电容器情况调查表" xfId="23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 2" xfId="52"/>
    <cellStyle name="常规 3" xfId="53"/>
    <cellStyle name="常规 4" xfId="54"/>
    <cellStyle name="常规 7" xfId="55"/>
    <cellStyle name="常规_Sheet1" xfId="56"/>
    <cellStyle name="常规_Sheet1_1" xfId="57"/>
    <cellStyle name="常规_关于变电站电容器情况调查表 2" xfId="58"/>
    <cellStyle name="常规_关于变电站电容器情况调查表 3" xfId="5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附表2变电站电容器故障情况!#REF!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numRef>
              <c:f>附表2变电站电容器故障情况!#REF!</c:f>
              <c:numCache>
                <c:ptCount val="0"/>
              </c:numCache>
            </c:numRef>
          </c:cat>
          <c:val>
            <c:numRef>
              <c:f>附表2变电站电容器故障情况!#REF!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附表2变电站电容器故障情况!#REF!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numRef>
              <c:f>附表2变电站电容器故障情况!#REF!</c:f>
              <c:numCache>
                <c:ptCount val="0"/>
              </c:numCache>
            </c:numRef>
          </c:cat>
          <c:val>
            <c:numRef>
              <c:f>附表2变电站电容器故障情况!#REF!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附表2变电站电容器故障情况!#REF!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numRef>
              <c:f>附表2变电站电容器故障情况!#REF!</c:f>
              <c:numCache>
                <c:ptCount val="0"/>
              </c:numCache>
            </c:numRef>
          </c:cat>
          <c:val>
            <c:numRef>
              <c:f>附表2变电站电容器故障情况!#REF!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附表2变电站电容器故障情况!#REF!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numRef>
              <c:f>附表2变电站电容器故障情况!#REF!</c:f>
              <c:numCache>
                <c:ptCount val="0"/>
              </c:numCache>
            </c:numRef>
          </c:cat>
          <c:val>
            <c:numRef>
              <c:f>附表2变电站电容器故障情况!#REF!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附表2变电站电容器故障情况!#REF!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numRef>
              <c:f>附表2变电站电容器故障情况!#REF!</c:f>
              <c:numCache>
                <c:ptCount val="0"/>
              </c:numCache>
            </c:numRef>
          </c:cat>
          <c:val>
            <c:numRef>
              <c:f>附表2变电站电容器故障情况!#REF!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附表2变电站电容器故障情况!#REF!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numRef>
              <c:f>附表2变电站电容器故障情况!#REF!</c:f>
              <c:numCache>
                <c:ptCount val="0"/>
              </c:numCache>
            </c:numRef>
          </c:cat>
          <c:val>
            <c:numRef>
              <c:f>附表2变电站电容器故障情况!#REF!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附表2变电站电容器故障情况!#REF!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numRef>
              <c:f>附表2变电站电容器故障情况!#REF!</c:f>
              <c:numCache>
                <c:ptCount val="0"/>
              </c:numCache>
            </c:numRef>
          </c:cat>
          <c:val>
            <c:numRef>
              <c:f>附表2变电站电容器故障情况!#REF!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strRef>
              <c:f>附表2变电站电容器故障情况!#REF!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numRef>
              <c:f>附表2变电站电容器故障情况!#REF!</c:f>
              <c:numCache>
                <c:ptCount val="0"/>
              </c:numCache>
            </c:numRef>
          </c:cat>
          <c:val>
            <c:numRef>
              <c:f>附表2变电站电容器故障情况!#REF!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附表2变电站电容器故障情况!#REF!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numRef>
              <c:f>附表2变电站电容器故障情况!#REF!</c:f>
              <c:numCache>
                <c:ptCount val="0"/>
              </c:numCache>
            </c:numRef>
          </c:cat>
          <c:val>
            <c:numRef>
              <c:f>附表2变电站电容器故障情况!#REF!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9"/>
          <c:tx>
            <c:strRef>
              <c:f>附表2变电站电容器故障情况!#REF!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numRef>
              <c:f>附表2变电站电容器故障情况!#REF!</c:f>
              <c:numCache>
                <c:ptCount val="0"/>
              </c:numCache>
            </c:numRef>
          </c:cat>
          <c:val>
            <c:numRef>
              <c:f>附表2变电站电容器故障情况!#REF!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附表2变电站电容器故障情况!#REF!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numRef>
              <c:f>附表2变电站电容器故障情况!#REF!</c:f>
              <c:numCache>
                <c:ptCount val="0"/>
              </c:numCache>
            </c:numRef>
          </c:cat>
          <c:val>
            <c:numRef>
              <c:f>附表2变电站电容器故障情况!#REF!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附表2变电站电容器故障情况!#REF!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numRef>
              <c:f>附表2变电站电容器故障情况!#REF!</c:f>
              <c:numCache>
                <c:ptCount val="0"/>
              </c:numCache>
            </c:numRef>
          </c:cat>
          <c:val>
            <c:numRef>
              <c:f>附表2变电站电容器故障情况!#REF!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附表2变电站电容器故障情况!#REF!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numRef>
              <c:f>附表2变电站电容器故障情况!#REF!</c:f>
              <c:numCache>
                <c:ptCount val="0"/>
              </c:numCache>
            </c:numRef>
          </c:cat>
          <c:val>
            <c:numRef>
              <c:f>附表2变电站电容器故障情况!#REF!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附表2变电站电容器故障情况!#REF!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numRef>
              <c:f>附表2变电站电容器故障情况!#REF!</c:f>
              <c:numCache>
                <c:ptCount val="0"/>
              </c:numCache>
            </c:numRef>
          </c:cat>
          <c:val>
            <c:numRef>
              <c:f>附表2变电站电容器故障情况!#REF!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4"/>
          <c:order val="14"/>
          <c:tx>
            <c:strRef>
              <c:f>附表2变电站电容器故障情况!#REF!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numRef>
              <c:f>附表2变电站电容器故障情况!#REF!</c:f>
              <c:numCache>
                <c:ptCount val="0"/>
              </c:numCache>
            </c:numRef>
          </c:cat>
          <c:val>
            <c:numRef>
              <c:f>附表2变电站电容器故障情况!#REF!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5"/>
          <c:order val="15"/>
          <c:tx>
            <c:strRef>
              <c:f>附表2变电站电容器故障情况!#REF!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numRef>
              <c:f>附表2变电站电容器故障情况!#REF!</c:f>
              <c:numCache>
                <c:ptCount val="0"/>
              </c:numCache>
            </c:numRef>
          </c:cat>
          <c:val>
            <c:numRef>
              <c:f>附表2变电站电容器故障情况!#REF!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6"/>
          <c:order val="16"/>
          <c:tx>
            <c:strRef>
              <c:f>附表2变电站电容器故障情况!#REF!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numRef>
              <c:f>附表2变电站电容器故障情况!#REF!</c:f>
              <c:numCache>
                <c:ptCount val="0"/>
              </c:numCache>
            </c:numRef>
          </c:cat>
          <c:val>
            <c:numRef>
              <c:f>附表2变电站电容器故障情况!#REF!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7"/>
          <c:order val="17"/>
          <c:tx>
            <c:strRef>
              <c:f>附表2变电站电容器故障情况!#REF!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numRef>
              <c:f>附表2变电站电容器故障情况!#REF!</c:f>
              <c:numCache>
                <c:ptCount val="0"/>
              </c:numCache>
            </c:numRef>
          </c:cat>
          <c:val>
            <c:numRef>
              <c:f>附表2变电站电容器故障情况!#REF!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739840"/>
        <c:axId val="48741376"/>
      </c:barChart>
      <c:catAx>
        <c:axId val="487398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8741376"/>
        <c:crosses val="autoZero"/>
        <c:auto val="1"/>
        <c:lblAlgn val="ctr"/>
        <c:lblOffset val="100"/>
        <c:noMultiLvlLbl val="0"/>
      </c:catAx>
      <c:valAx>
        <c:axId val="48741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873984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13</xdr:col>
      <xdr:colOff>389792</xdr:colOff>
      <xdr:row>35</xdr:row>
      <xdr:rowOff>68385</xdr:rowOff>
    </xdr:to>
    <xdr:graphicFrame>
      <xdr:nvGraphicFramePr>
        <xdr:cNvPr id="2" name="图表 1"/>
        <xdr:cNvGraphicFramePr>
          <a:graphicFrameLocks noGrp="1"/>
        </xdr:cNvGraphicFramePr>
      </xdr:nvGraphicFramePr>
      <xdr:xfrm>
        <a:off x="0" y="0"/>
        <a:ext cx="9304655" cy="60686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21"/>
  <sheetViews>
    <sheetView topLeftCell="A197" workbookViewId="0">
      <selection activeCell="K210" sqref="K210"/>
    </sheetView>
  </sheetViews>
  <sheetFormatPr defaultColWidth="9" defaultRowHeight="13.5"/>
  <cols>
    <col min="1" max="1" width="4.125" style="143" customWidth="1"/>
    <col min="2" max="2" width="6.5" style="143" customWidth="1"/>
    <col min="3" max="3" width="10.25" style="143" customWidth="1"/>
    <col min="4" max="4" width="5.25" style="143" customWidth="1"/>
    <col min="5" max="5" width="7.5" style="156" customWidth="1"/>
    <col min="6" max="6" width="9.75" style="157" customWidth="1"/>
    <col min="7" max="7" width="6.875" style="143" customWidth="1"/>
    <col min="8" max="8" width="7.75" style="156" customWidth="1"/>
    <col min="9" max="9" width="10.25" style="156" customWidth="1"/>
    <col min="10" max="10" width="7.75" style="156" customWidth="1"/>
    <col min="11" max="11" width="7.5" style="156" customWidth="1"/>
    <col min="12" max="12" width="9.75" style="143" customWidth="1"/>
    <col min="13" max="13" width="6.875" style="143" customWidth="1"/>
    <col min="14" max="14" width="7.75" style="156" customWidth="1"/>
    <col min="15" max="15" width="10.25" style="156" customWidth="1"/>
    <col min="16" max="16" width="6.25" style="156" customWidth="1"/>
    <col min="17" max="17" width="6.5" style="156" customWidth="1"/>
    <col min="18" max="18" width="8.25" style="143" customWidth="1"/>
    <col min="19" max="19" width="7.25" style="143" customWidth="1"/>
    <col min="20" max="20" width="7.75" style="156" customWidth="1"/>
    <col min="21" max="21" width="8.25" style="156" customWidth="1"/>
    <col min="22" max="22" width="7.75" style="156" customWidth="1"/>
    <col min="23" max="23" width="6.5" style="156" customWidth="1"/>
    <col min="24" max="24" width="8.25" style="143" customWidth="1"/>
    <col min="25" max="25" width="7.25" style="143" customWidth="1"/>
    <col min="26" max="26" width="7.75" style="156" customWidth="1"/>
    <col min="27" max="27" width="8.25" style="156" customWidth="1"/>
    <col min="28" max="28" width="7.75" style="156" customWidth="1"/>
    <col min="29" max="256" width="9" style="156"/>
    <col min="257" max="257" width="4.125" style="156" customWidth="1"/>
    <col min="258" max="258" width="6.5" style="156" customWidth="1"/>
    <col min="259" max="259" width="10.25" style="156" customWidth="1"/>
    <col min="260" max="260" width="5.25" style="156" customWidth="1"/>
    <col min="261" max="261" width="7.5" style="156" customWidth="1"/>
    <col min="262" max="262" width="9.75" style="156" customWidth="1"/>
    <col min="263" max="263" width="6.875" style="156" customWidth="1"/>
    <col min="264" max="264" width="7.75" style="156" customWidth="1"/>
    <col min="265" max="265" width="10.25" style="156" customWidth="1"/>
    <col min="266" max="266" width="7.75" style="156" customWidth="1"/>
    <col min="267" max="267" width="7.5" style="156" customWidth="1"/>
    <col min="268" max="268" width="9.75" style="156" customWidth="1"/>
    <col min="269" max="269" width="6.875" style="156" customWidth="1"/>
    <col min="270" max="270" width="7.75" style="156" customWidth="1"/>
    <col min="271" max="271" width="10.25" style="156" customWidth="1"/>
    <col min="272" max="272" width="6.25" style="156" customWidth="1"/>
    <col min="273" max="273" width="6.5" style="156" customWidth="1"/>
    <col min="274" max="274" width="8.25" style="156" customWidth="1"/>
    <col min="275" max="275" width="7.25" style="156" customWidth="1"/>
    <col min="276" max="276" width="7.75" style="156" customWidth="1"/>
    <col min="277" max="277" width="8.25" style="156" customWidth="1"/>
    <col min="278" max="278" width="7.75" style="156" customWidth="1"/>
    <col min="279" max="279" width="6.5" style="156" customWidth="1"/>
    <col min="280" max="280" width="8.25" style="156" customWidth="1"/>
    <col min="281" max="281" width="7.25" style="156" customWidth="1"/>
    <col min="282" max="282" width="7.75" style="156" customWidth="1"/>
    <col min="283" max="283" width="8.25" style="156" customWidth="1"/>
    <col min="284" max="284" width="7.75" style="156" customWidth="1"/>
    <col min="285" max="512" width="9" style="156"/>
    <col min="513" max="513" width="4.125" style="156" customWidth="1"/>
    <col min="514" max="514" width="6.5" style="156" customWidth="1"/>
    <col min="515" max="515" width="10.25" style="156" customWidth="1"/>
    <col min="516" max="516" width="5.25" style="156" customWidth="1"/>
    <col min="517" max="517" width="7.5" style="156" customWidth="1"/>
    <col min="518" max="518" width="9.75" style="156" customWidth="1"/>
    <col min="519" max="519" width="6.875" style="156" customWidth="1"/>
    <col min="520" max="520" width="7.75" style="156" customWidth="1"/>
    <col min="521" max="521" width="10.25" style="156" customWidth="1"/>
    <col min="522" max="522" width="7.75" style="156" customWidth="1"/>
    <col min="523" max="523" width="7.5" style="156" customWidth="1"/>
    <col min="524" max="524" width="9.75" style="156" customWidth="1"/>
    <col min="525" max="525" width="6.875" style="156" customWidth="1"/>
    <col min="526" max="526" width="7.75" style="156" customWidth="1"/>
    <col min="527" max="527" width="10.25" style="156" customWidth="1"/>
    <col min="528" max="528" width="6.25" style="156" customWidth="1"/>
    <col min="529" max="529" width="6.5" style="156" customWidth="1"/>
    <col min="530" max="530" width="8.25" style="156" customWidth="1"/>
    <col min="531" max="531" width="7.25" style="156" customWidth="1"/>
    <col min="532" max="532" width="7.75" style="156" customWidth="1"/>
    <col min="533" max="533" width="8.25" style="156" customWidth="1"/>
    <col min="534" max="534" width="7.75" style="156" customWidth="1"/>
    <col min="535" max="535" width="6.5" style="156" customWidth="1"/>
    <col min="536" max="536" width="8.25" style="156" customWidth="1"/>
    <col min="537" max="537" width="7.25" style="156" customWidth="1"/>
    <col min="538" max="538" width="7.75" style="156" customWidth="1"/>
    <col min="539" max="539" width="8.25" style="156" customWidth="1"/>
    <col min="540" max="540" width="7.75" style="156" customWidth="1"/>
    <col min="541" max="768" width="9" style="156"/>
    <col min="769" max="769" width="4.125" style="156" customWidth="1"/>
    <col min="770" max="770" width="6.5" style="156" customWidth="1"/>
    <col min="771" max="771" width="10.25" style="156" customWidth="1"/>
    <col min="772" max="772" width="5.25" style="156" customWidth="1"/>
    <col min="773" max="773" width="7.5" style="156" customWidth="1"/>
    <col min="774" max="774" width="9.75" style="156" customWidth="1"/>
    <col min="775" max="775" width="6.875" style="156" customWidth="1"/>
    <col min="776" max="776" width="7.75" style="156" customWidth="1"/>
    <col min="777" max="777" width="10.25" style="156" customWidth="1"/>
    <col min="778" max="778" width="7.75" style="156" customWidth="1"/>
    <col min="779" max="779" width="7.5" style="156" customWidth="1"/>
    <col min="780" max="780" width="9.75" style="156" customWidth="1"/>
    <col min="781" max="781" width="6.875" style="156" customWidth="1"/>
    <col min="782" max="782" width="7.75" style="156" customWidth="1"/>
    <col min="783" max="783" width="10.25" style="156" customWidth="1"/>
    <col min="784" max="784" width="6.25" style="156" customWidth="1"/>
    <col min="785" max="785" width="6.5" style="156" customWidth="1"/>
    <col min="786" max="786" width="8.25" style="156" customWidth="1"/>
    <col min="787" max="787" width="7.25" style="156" customWidth="1"/>
    <col min="788" max="788" width="7.75" style="156" customWidth="1"/>
    <col min="789" max="789" width="8.25" style="156" customWidth="1"/>
    <col min="790" max="790" width="7.75" style="156" customWidth="1"/>
    <col min="791" max="791" width="6.5" style="156" customWidth="1"/>
    <col min="792" max="792" width="8.25" style="156" customWidth="1"/>
    <col min="793" max="793" width="7.25" style="156" customWidth="1"/>
    <col min="794" max="794" width="7.75" style="156" customWidth="1"/>
    <col min="795" max="795" width="8.25" style="156" customWidth="1"/>
    <col min="796" max="796" width="7.75" style="156" customWidth="1"/>
    <col min="797" max="1024" width="9" style="156"/>
    <col min="1025" max="1025" width="4.125" style="156" customWidth="1"/>
    <col min="1026" max="1026" width="6.5" style="156" customWidth="1"/>
    <col min="1027" max="1027" width="10.25" style="156" customWidth="1"/>
    <col min="1028" max="1028" width="5.25" style="156" customWidth="1"/>
    <col min="1029" max="1029" width="7.5" style="156" customWidth="1"/>
    <col min="1030" max="1030" width="9.75" style="156" customWidth="1"/>
    <col min="1031" max="1031" width="6.875" style="156" customWidth="1"/>
    <col min="1032" max="1032" width="7.75" style="156" customWidth="1"/>
    <col min="1033" max="1033" width="10.25" style="156" customWidth="1"/>
    <col min="1034" max="1034" width="7.75" style="156" customWidth="1"/>
    <col min="1035" max="1035" width="7.5" style="156" customWidth="1"/>
    <col min="1036" max="1036" width="9.75" style="156" customWidth="1"/>
    <col min="1037" max="1037" width="6.875" style="156" customWidth="1"/>
    <col min="1038" max="1038" width="7.75" style="156" customWidth="1"/>
    <col min="1039" max="1039" width="10.25" style="156" customWidth="1"/>
    <col min="1040" max="1040" width="6.25" style="156" customWidth="1"/>
    <col min="1041" max="1041" width="6.5" style="156" customWidth="1"/>
    <col min="1042" max="1042" width="8.25" style="156" customWidth="1"/>
    <col min="1043" max="1043" width="7.25" style="156" customWidth="1"/>
    <col min="1044" max="1044" width="7.75" style="156" customWidth="1"/>
    <col min="1045" max="1045" width="8.25" style="156" customWidth="1"/>
    <col min="1046" max="1046" width="7.75" style="156" customWidth="1"/>
    <col min="1047" max="1047" width="6.5" style="156" customWidth="1"/>
    <col min="1048" max="1048" width="8.25" style="156" customWidth="1"/>
    <col min="1049" max="1049" width="7.25" style="156" customWidth="1"/>
    <col min="1050" max="1050" width="7.75" style="156" customWidth="1"/>
    <col min="1051" max="1051" width="8.25" style="156" customWidth="1"/>
    <col min="1052" max="1052" width="7.75" style="156" customWidth="1"/>
    <col min="1053" max="1280" width="9" style="156"/>
    <col min="1281" max="1281" width="4.125" style="156" customWidth="1"/>
    <col min="1282" max="1282" width="6.5" style="156" customWidth="1"/>
    <col min="1283" max="1283" width="10.25" style="156" customWidth="1"/>
    <col min="1284" max="1284" width="5.25" style="156" customWidth="1"/>
    <col min="1285" max="1285" width="7.5" style="156" customWidth="1"/>
    <col min="1286" max="1286" width="9.75" style="156" customWidth="1"/>
    <col min="1287" max="1287" width="6.875" style="156" customWidth="1"/>
    <col min="1288" max="1288" width="7.75" style="156" customWidth="1"/>
    <col min="1289" max="1289" width="10.25" style="156" customWidth="1"/>
    <col min="1290" max="1290" width="7.75" style="156" customWidth="1"/>
    <col min="1291" max="1291" width="7.5" style="156" customWidth="1"/>
    <col min="1292" max="1292" width="9.75" style="156" customWidth="1"/>
    <col min="1293" max="1293" width="6.875" style="156" customWidth="1"/>
    <col min="1294" max="1294" width="7.75" style="156" customWidth="1"/>
    <col min="1295" max="1295" width="10.25" style="156" customWidth="1"/>
    <col min="1296" max="1296" width="6.25" style="156" customWidth="1"/>
    <col min="1297" max="1297" width="6.5" style="156" customWidth="1"/>
    <col min="1298" max="1298" width="8.25" style="156" customWidth="1"/>
    <col min="1299" max="1299" width="7.25" style="156" customWidth="1"/>
    <col min="1300" max="1300" width="7.75" style="156" customWidth="1"/>
    <col min="1301" max="1301" width="8.25" style="156" customWidth="1"/>
    <col min="1302" max="1302" width="7.75" style="156" customWidth="1"/>
    <col min="1303" max="1303" width="6.5" style="156" customWidth="1"/>
    <col min="1304" max="1304" width="8.25" style="156" customWidth="1"/>
    <col min="1305" max="1305" width="7.25" style="156" customWidth="1"/>
    <col min="1306" max="1306" width="7.75" style="156" customWidth="1"/>
    <col min="1307" max="1307" width="8.25" style="156" customWidth="1"/>
    <col min="1308" max="1308" width="7.75" style="156" customWidth="1"/>
    <col min="1309" max="1536" width="9" style="156"/>
    <col min="1537" max="1537" width="4.125" style="156" customWidth="1"/>
    <col min="1538" max="1538" width="6.5" style="156" customWidth="1"/>
    <col min="1539" max="1539" width="10.25" style="156" customWidth="1"/>
    <col min="1540" max="1540" width="5.25" style="156" customWidth="1"/>
    <col min="1541" max="1541" width="7.5" style="156" customWidth="1"/>
    <col min="1542" max="1542" width="9.75" style="156" customWidth="1"/>
    <col min="1543" max="1543" width="6.875" style="156" customWidth="1"/>
    <col min="1544" max="1544" width="7.75" style="156" customWidth="1"/>
    <col min="1545" max="1545" width="10.25" style="156" customWidth="1"/>
    <col min="1546" max="1546" width="7.75" style="156" customWidth="1"/>
    <col min="1547" max="1547" width="7.5" style="156" customWidth="1"/>
    <col min="1548" max="1548" width="9.75" style="156" customWidth="1"/>
    <col min="1549" max="1549" width="6.875" style="156" customWidth="1"/>
    <col min="1550" max="1550" width="7.75" style="156" customWidth="1"/>
    <col min="1551" max="1551" width="10.25" style="156" customWidth="1"/>
    <col min="1552" max="1552" width="6.25" style="156" customWidth="1"/>
    <col min="1553" max="1553" width="6.5" style="156" customWidth="1"/>
    <col min="1554" max="1554" width="8.25" style="156" customWidth="1"/>
    <col min="1555" max="1555" width="7.25" style="156" customWidth="1"/>
    <col min="1556" max="1556" width="7.75" style="156" customWidth="1"/>
    <col min="1557" max="1557" width="8.25" style="156" customWidth="1"/>
    <col min="1558" max="1558" width="7.75" style="156" customWidth="1"/>
    <col min="1559" max="1559" width="6.5" style="156" customWidth="1"/>
    <col min="1560" max="1560" width="8.25" style="156" customWidth="1"/>
    <col min="1561" max="1561" width="7.25" style="156" customWidth="1"/>
    <col min="1562" max="1562" width="7.75" style="156" customWidth="1"/>
    <col min="1563" max="1563" width="8.25" style="156" customWidth="1"/>
    <col min="1564" max="1564" width="7.75" style="156" customWidth="1"/>
    <col min="1565" max="1792" width="9" style="156"/>
    <col min="1793" max="1793" width="4.125" style="156" customWidth="1"/>
    <col min="1794" max="1794" width="6.5" style="156" customWidth="1"/>
    <col min="1795" max="1795" width="10.25" style="156" customWidth="1"/>
    <col min="1796" max="1796" width="5.25" style="156" customWidth="1"/>
    <col min="1797" max="1797" width="7.5" style="156" customWidth="1"/>
    <col min="1798" max="1798" width="9.75" style="156" customWidth="1"/>
    <col min="1799" max="1799" width="6.875" style="156" customWidth="1"/>
    <col min="1800" max="1800" width="7.75" style="156" customWidth="1"/>
    <col min="1801" max="1801" width="10.25" style="156" customWidth="1"/>
    <col min="1802" max="1802" width="7.75" style="156" customWidth="1"/>
    <col min="1803" max="1803" width="7.5" style="156" customWidth="1"/>
    <col min="1804" max="1804" width="9.75" style="156" customWidth="1"/>
    <col min="1805" max="1805" width="6.875" style="156" customWidth="1"/>
    <col min="1806" max="1806" width="7.75" style="156" customWidth="1"/>
    <col min="1807" max="1807" width="10.25" style="156" customWidth="1"/>
    <col min="1808" max="1808" width="6.25" style="156" customWidth="1"/>
    <col min="1809" max="1809" width="6.5" style="156" customWidth="1"/>
    <col min="1810" max="1810" width="8.25" style="156" customWidth="1"/>
    <col min="1811" max="1811" width="7.25" style="156" customWidth="1"/>
    <col min="1812" max="1812" width="7.75" style="156" customWidth="1"/>
    <col min="1813" max="1813" width="8.25" style="156" customWidth="1"/>
    <col min="1814" max="1814" width="7.75" style="156" customWidth="1"/>
    <col min="1815" max="1815" width="6.5" style="156" customWidth="1"/>
    <col min="1816" max="1816" width="8.25" style="156" customWidth="1"/>
    <col min="1817" max="1817" width="7.25" style="156" customWidth="1"/>
    <col min="1818" max="1818" width="7.75" style="156" customWidth="1"/>
    <col min="1819" max="1819" width="8.25" style="156" customWidth="1"/>
    <col min="1820" max="1820" width="7.75" style="156" customWidth="1"/>
    <col min="1821" max="2048" width="9" style="156"/>
    <col min="2049" max="2049" width="4.125" style="156" customWidth="1"/>
    <col min="2050" max="2050" width="6.5" style="156" customWidth="1"/>
    <col min="2051" max="2051" width="10.25" style="156" customWidth="1"/>
    <col min="2052" max="2052" width="5.25" style="156" customWidth="1"/>
    <col min="2053" max="2053" width="7.5" style="156" customWidth="1"/>
    <col min="2054" max="2054" width="9.75" style="156" customWidth="1"/>
    <col min="2055" max="2055" width="6.875" style="156" customWidth="1"/>
    <col min="2056" max="2056" width="7.75" style="156" customWidth="1"/>
    <col min="2057" max="2057" width="10.25" style="156" customWidth="1"/>
    <col min="2058" max="2058" width="7.75" style="156" customWidth="1"/>
    <col min="2059" max="2059" width="7.5" style="156" customWidth="1"/>
    <col min="2060" max="2060" width="9.75" style="156" customWidth="1"/>
    <col min="2061" max="2061" width="6.875" style="156" customWidth="1"/>
    <col min="2062" max="2062" width="7.75" style="156" customWidth="1"/>
    <col min="2063" max="2063" width="10.25" style="156" customWidth="1"/>
    <col min="2064" max="2064" width="6.25" style="156" customWidth="1"/>
    <col min="2065" max="2065" width="6.5" style="156" customWidth="1"/>
    <col min="2066" max="2066" width="8.25" style="156" customWidth="1"/>
    <col min="2067" max="2067" width="7.25" style="156" customWidth="1"/>
    <col min="2068" max="2068" width="7.75" style="156" customWidth="1"/>
    <col min="2069" max="2069" width="8.25" style="156" customWidth="1"/>
    <col min="2070" max="2070" width="7.75" style="156" customWidth="1"/>
    <col min="2071" max="2071" width="6.5" style="156" customWidth="1"/>
    <col min="2072" max="2072" width="8.25" style="156" customWidth="1"/>
    <col min="2073" max="2073" width="7.25" style="156" customWidth="1"/>
    <col min="2074" max="2074" width="7.75" style="156" customWidth="1"/>
    <col min="2075" max="2075" width="8.25" style="156" customWidth="1"/>
    <col min="2076" max="2076" width="7.75" style="156" customWidth="1"/>
    <col min="2077" max="2304" width="9" style="156"/>
    <col min="2305" max="2305" width="4.125" style="156" customWidth="1"/>
    <col min="2306" max="2306" width="6.5" style="156" customWidth="1"/>
    <col min="2307" max="2307" width="10.25" style="156" customWidth="1"/>
    <col min="2308" max="2308" width="5.25" style="156" customWidth="1"/>
    <col min="2309" max="2309" width="7.5" style="156" customWidth="1"/>
    <col min="2310" max="2310" width="9.75" style="156" customWidth="1"/>
    <col min="2311" max="2311" width="6.875" style="156" customWidth="1"/>
    <col min="2312" max="2312" width="7.75" style="156" customWidth="1"/>
    <col min="2313" max="2313" width="10.25" style="156" customWidth="1"/>
    <col min="2314" max="2314" width="7.75" style="156" customWidth="1"/>
    <col min="2315" max="2315" width="7.5" style="156" customWidth="1"/>
    <col min="2316" max="2316" width="9.75" style="156" customWidth="1"/>
    <col min="2317" max="2317" width="6.875" style="156" customWidth="1"/>
    <col min="2318" max="2318" width="7.75" style="156" customWidth="1"/>
    <col min="2319" max="2319" width="10.25" style="156" customWidth="1"/>
    <col min="2320" max="2320" width="6.25" style="156" customWidth="1"/>
    <col min="2321" max="2321" width="6.5" style="156" customWidth="1"/>
    <col min="2322" max="2322" width="8.25" style="156" customWidth="1"/>
    <col min="2323" max="2323" width="7.25" style="156" customWidth="1"/>
    <col min="2324" max="2324" width="7.75" style="156" customWidth="1"/>
    <col min="2325" max="2325" width="8.25" style="156" customWidth="1"/>
    <col min="2326" max="2326" width="7.75" style="156" customWidth="1"/>
    <col min="2327" max="2327" width="6.5" style="156" customWidth="1"/>
    <col min="2328" max="2328" width="8.25" style="156" customWidth="1"/>
    <col min="2329" max="2329" width="7.25" style="156" customWidth="1"/>
    <col min="2330" max="2330" width="7.75" style="156" customWidth="1"/>
    <col min="2331" max="2331" width="8.25" style="156" customWidth="1"/>
    <col min="2332" max="2332" width="7.75" style="156" customWidth="1"/>
    <col min="2333" max="2560" width="9" style="156"/>
    <col min="2561" max="2561" width="4.125" style="156" customWidth="1"/>
    <col min="2562" max="2562" width="6.5" style="156" customWidth="1"/>
    <col min="2563" max="2563" width="10.25" style="156" customWidth="1"/>
    <col min="2564" max="2564" width="5.25" style="156" customWidth="1"/>
    <col min="2565" max="2565" width="7.5" style="156" customWidth="1"/>
    <col min="2566" max="2566" width="9.75" style="156" customWidth="1"/>
    <col min="2567" max="2567" width="6.875" style="156" customWidth="1"/>
    <col min="2568" max="2568" width="7.75" style="156" customWidth="1"/>
    <col min="2569" max="2569" width="10.25" style="156" customWidth="1"/>
    <col min="2570" max="2570" width="7.75" style="156" customWidth="1"/>
    <col min="2571" max="2571" width="7.5" style="156" customWidth="1"/>
    <col min="2572" max="2572" width="9.75" style="156" customWidth="1"/>
    <col min="2573" max="2573" width="6.875" style="156" customWidth="1"/>
    <col min="2574" max="2574" width="7.75" style="156" customWidth="1"/>
    <col min="2575" max="2575" width="10.25" style="156" customWidth="1"/>
    <col min="2576" max="2576" width="6.25" style="156" customWidth="1"/>
    <col min="2577" max="2577" width="6.5" style="156" customWidth="1"/>
    <col min="2578" max="2578" width="8.25" style="156" customWidth="1"/>
    <col min="2579" max="2579" width="7.25" style="156" customWidth="1"/>
    <col min="2580" max="2580" width="7.75" style="156" customWidth="1"/>
    <col min="2581" max="2581" width="8.25" style="156" customWidth="1"/>
    <col min="2582" max="2582" width="7.75" style="156" customWidth="1"/>
    <col min="2583" max="2583" width="6.5" style="156" customWidth="1"/>
    <col min="2584" max="2584" width="8.25" style="156" customWidth="1"/>
    <col min="2585" max="2585" width="7.25" style="156" customWidth="1"/>
    <col min="2586" max="2586" width="7.75" style="156" customWidth="1"/>
    <col min="2587" max="2587" width="8.25" style="156" customWidth="1"/>
    <col min="2588" max="2588" width="7.75" style="156" customWidth="1"/>
    <col min="2589" max="2816" width="9" style="156"/>
    <col min="2817" max="2817" width="4.125" style="156" customWidth="1"/>
    <col min="2818" max="2818" width="6.5" style="156" customWidth="1"/>
    <col min="2819" max="2819" width="10.25" style="156" customWidth="1"/>
    <col min="2820" max="2820" width="5.25" style="156" customWidth="1"/>
    <col min="2821" max="2821" width="7.5" style="156" customWidth="1"/>
    <col min="2822" max="2822" width="9.75" style="156" customWidth="1"/>
    <col min="2823" max="2823" width="6.875" style="156" customWidth="1"/>
    <col min="2824" max="2824" width="7.75" style="156" customWidth="1"/>
    <col min="2825" max="2825" width="10.25" style="156" customWidth="1"/>
    <col min="2826" max="2826" width="7.75" style="156" customWidth="1"/>
    <col min="2827" max="2827" width="7.5" style="156" customWidth="1"/>
    <col min="2828" max="2828" width="9.75" style="156" customWidth="1"/>
    <col min="2829" max="2829" width="6.875" style="156" customWidth="1"/>
    <col min="2830" max="2830" width="7.75" style="156" customWidth="1"/>
    <col min="2831" max="2831" width="10.25" style="156" customWidth="1"/>
    <col min="2832" max="2832" width="6.25" style="156" customWidth="1"/>
    <col min="2833" max="2833" width="6.5" style="156" customWidth="1"/>
    <col min="2834" max="2834" width="8.25" style="156" customWidth="1"/>
    <col min="2835" max="2835" width="7.25" style="156" customWidth="1"/>
    <col min="2836" max="2836" width="7.75" style="156" customWidth="1"/>
    <col min="2837" max="2837" width="8.25" style="156" customWidth="1"/>
    <col min="2838" max="2838" width="7.75" style="156" customWidth="1"/>
    <col min="2839" max="2839" width="6.5" style="156" customWidth="1"/>
    <col min="2840" max="2840" width="8.25" style="156" customWidth="1"/>
    <col min="2841" max="2841" width="7.25" style="156" customWidth="1"/>
    <col min="2842" max="2842" width="7.75" style="156" customWidth="1"/>
    <col min="2843" max="2843" width="8.25" style="156" customWidth="1"/>
    <col min="2844" max="2844" width="7.75" style="156" customWidth="1"/>
    <col min="2845" max="3072" width="9" style="156"/>
    <col min="3073" max="3073" width="4.125" style="156" customWidth="1"/>
    <col min="3074" max="3074" width="6.5" style="156" customWidth="1"/>
    <col min="3075" max="3075" width="10.25" style="156" customWidth="1"/>
    <col min="3076" max="3076" width="5.25" style="156" customWidth="1"/>
    <col min="3077" max="3077" width="7.5" style="156" customWidth="1"/>
    <col min="3078" max="3078" width="9.75" style="156" customWidth="1"/>
    <col min="3079" max="3079" width="6.875" style="156" customWidth="1"/>
    <col min="3080" max="3080" width="7.75" style="156" customWidth="1"/>
    <col min="3081" max="3081" width="10.25" style="156" customWidth="1"/>
    <col min="3082" max="3082" width="7.75" style="156" customWidth="1"/>
    <col min="3083" max="3083" width="7.5" style="156" customWidth="1"/>
    <col min="3084" max="3084" width="9.75" style="156" customWidth="1"/>
    <col min="3085" max="3085" width="6.875" style="156" customWidth="1"/>
    <col min="3086" max="3086" width="7.75" style="156" customWidth="1"/>
    <col min="3087" max="3087" width="10.25" style="156" customWidth="1"/>
    <col min="3088" max="3088" width="6.25" style="156" customWidth="1"/>
    <col min="3089" max="3089" width="6.5" style="156" customWidth="1"/>
    <col min="3090" max="3090" width="8.25" style="156" customWidth="1"/>
    <col min="3091" max="3091" width="7.25" style="156" customWidth="1"/>
    <col min="3092" max="3092" width="7.75" style="156" customWidth="1"/>
    <col min="3093" max="3093" width="8.25" style="156" customWidth="1"/>
    <col min="3094" max="3094" width="7.75" style="156" customWidth="1"/>
    <col min="3095" max="3095" width="6.5" style="156" customWidth="1"/>
    <col min="3096" max="3096" width="8.25" style="156" customWidth="1"/>
    <col min="3097" max="3097" width="7.25" style="156" customWidth="1"/>
    <col min="3098" max="3098" width="7.75" style="156" customWidth="1"/>
    <col min="3099" max="3099" width="8.25" style="156" customWidth="1"/>
    <col min="3100" max="3100" width="7.75" style="156" customWidth="1"/>
    <col min="3101" max="3328" width="9" style="156"/>
    <col min="3329" max="3329" width="4.125" style="156" customWidth="1"/>
    <col min="3330" max="3330" width="6.5" style="156" customWidth="1"/>
    <col min="3331" max="3331" width="10.25" style="156" customWidth="1"/>
    <col min="3332" max="3332" width="5.25" style="156" customWidth="1"/>
    <col min="3333" max="3333" width="7.5" style="156" customWidth="1"/>
    <col min="3334" max="3334" width="9.75" style="156" customWidth="1"/>
    <col min="3335" max="3335" width="6.875" style="156" customWidth="1"/>
    <col min="3336" max="3336" width="7.75" style="156" customWidth="1"/>
    <col min="3337" max="3337" width="10.25" style="156" customWidth="1"/>
    <col min="3338" max="3338" width="7.75" style="156" customWidth="1"/>
    <col min="3339" max="3339" width="7.5" style="156" customWidth="1"/>
    <col min="3340" max="3340" width="9.75" style="156" customWidth="1"/>
    <col min="3341" max="3341" width="6.875" style="156" customWidth="1"/>
    <col min="3342" max="3342" width="7.75" style="156" customWidth="1"/>
    <col min="3343" max="3343" width="10.25" style="156" customWidth="1"/>
    <col min="3344" max="3344" width="6.25" style="156" customWidth="1"/>
    <col min="3345" max="3345" width="6.5" style="156" customWidth="1"/>
    <col min="3346" max="3346" width="8.25" style="156" customWidth="1"/>
    <col min="3347" max="3347" width="7.25" style="156" customWidth="1"/>
    <col min="3348" max="3348" width="7.75" style="156" customWidth="1"/>
    <col min="3349" max="3349" width="8.25" style="156" customWidth="1"/>
    <col min="3350" max="3350" width="7.75" style="156" customWidth="1"/>
    <col min="3351" max="3351" width="6.5" style="156" customWidth="1"/>
    <col min="3352" max="3352" width="8.25" style="156" customWidth="1"/>
    <col min="3353" max="3353" width="7.25" style="156" customWidth="1"/>
    <col min="3354" max="3354" width="7.75" style="156" customWidth="1"/>
    <col min="3355" max="3355" width="8.25" style="156" customWidth="1"/>
    <col min="3356" max="3356" width="7.75" style="156" customWidth="1"/>
    <col min="3357" max="3584" width="9" style="156"/>
    <col min="3585" max="3585" width="4.125" style="156" customWidth="1"/>
    <col min="3586" max="3586" width="6.5" style="156" customWidth="1"/>
    <col min="3587" max="3587" width="10.25" style="156" customWidth="1"/>
    <col min="3588" max="3588" width="5.25" style="156" customWidth="1"/>
    <col min="3589" max="3589" width="7.5" style="156" customWidth="1"/>
    <col min="3590" max="3590" width="9.75" style="156" customWidth="1"/>
    <col min="3591" max="3591" width="6.875" style="156" customWidth="1"/>
    <col min="3592" max="3592" width="7.75" style="156" customWidth="1"/>
    <col min="3593" max="3593" width="10.25" style="156" customWidth="1"/>
    <col min="3594" max="3594" width="7.75" style="156" customWidth="1"/>
    <col min="3595" max="3595" width="7.5" style="156" customWidth="1"/>
    <col min="3596" max="3596" width="9.75" style="156" customWidth="1"/>
    <col min="3597" max="3597" width="6.875" style="156" customWidth="1"/>
    <col min="3598" max="3598" width="7.75" style="156" customWidth="1"/>
    <col min="3599" max="3599" width="10.25" style="156" customWidth="1"/>
    <col min="3600" max="3600" width="6.25" style="156" customWidth="1"/>
    <col min="3601" max="3601" width="6.5" style="156" customWidth="1"/>
    <col min="3602" max="3602" width="8.25" style="156" customWidth="1"/>
    <col min="3603" max="3603" width="7.25" style="156" customWidth="1"/>
    <col min="3604" max="3604" width="7.75" style="156" customWidth="1"/>
    <col min="3605" max="3605" width="8.25" style="156" customWidth="1"/>
    <col min="3606" max="3606" width="7.75" style="156" customWidth="1"/>
    <col min="3607" max="3607" width="6.5" style="156" customWidth="1"/>
    <col min="3608" max="3608" width="8.25" style="156" customWidth="1"/>
    <col min="3609" max="3609" width="7.25" style="156" customWidth="1"/>
    <col min="3610" max="3610" width="7.75" style="156" customWidth="1"/>
    <col min="3611" max="3611" width="8.25" style="156" customWidth="1"/>
    <col min="3612" max="3612" width="7.75" style="156" customWidth="1"/>
    <col min="3613" max="3840" width="9" style="156"/>
    <col min="3841" max="3841" width="4.125" style="156" customWidth="1"/>
    <col min="3842" max="3842" width="6.5" style="156" customWidth="1"/>
    <col min="3843" max="3843" width="10.25" style="156" customWidth="1"/>
    <col min="3844" max="3844" width="5.25" style="156" customWidth="1"/>
    <col min="3845" max="3845" width="7.5" style="156" customWidth="1"/>
    <col min="3846" max="3846" width="9.75" style="156" customWidth="1"/>
    <col min="3847" max="3847" width="6.875" style="156" customWidth="1"/>
    <col min="3848" max="3848" width="7.75" style="156" customWidth="1"/>
    <col min="3849" max="3849" width="10.25" style="156" customWidth="1"/>
    <col min="3850" max="3850" width="7.75" style="156" customWidth="1"/>
    <col min="3851" max="3851" width="7.5" style="156" customWidth="1"/>
    <col min="3852" max="3852" width="9.75" style="156" customWidth="1"/>
    <col min="3853" max="3853" width="6.875" style="156" customWidth="1"/>
    <col min="3854" max="3854" width="7.75" style="156" customWidth="1"/>
    <col min="3855" max="3855" width="10.25" style="156" customWidth="1"/>
    <col min="3856" max="3856" width="6.25" style="156" customWidth="1"/>
    <col min="3857" max="3857" width="6.5" style="156" customWidth="1"/>
    <col min="3858" max="3858" width="8.25" style="156" customWidth="1"/>
    <col min="3859" max="3859" width="7.25" style="156" customWidth="1"/>
    <col min="3860" max="3860" width="7.75" style="156" customWidth="1"/>
    <col min="3861" max="3861" width="8.25" style="156" customWidth="1"/>
    <col min="3862" max="3862" width="7.75" style="156" customWidth="1"/>
    <col min="3863" max="3863" width="6.5" style="156" customWidth="1"/>
    <col min="3864" max="3864" width="8.25" style="156" customWidth="1"/>
    <col min="3865" max="3865" width="7.25" style="156" customWidth="1"/>
    <col min="3866" max="3866" width="7.75" style="156" customWidth="1"/>
    <col min="3867" max="3867" width="8.25" style="156" customWidth="1"/>
    <col min="3868" max="3868" width="7.75" style="156" customWidth="1"/>
    <col min="3869" max="4096" width="9" style="156"/>
    <col min="4097" max="4097" width="4.125" style="156" customWidth="1"/>
    <col min="4098" max="4098" width="6.5" style="156" customWidth="1"/>
    <col min="4099" max="4099" width="10.25" style="156" customWidth="1"/>
    <col min="4100" max="4100" width="5.25" style="156" customWidth="1"/>
    <col min="4101" max="4101" width="7.5" style="156" customWidth="1"/>
    <col min="4102" max="4102" width="9.75" style="156" customWidth="1"/>
    <col min="4103" max="4103" width="6.875" style="156" customWidth="1"/>
    <col min="4104" max="4104" width="7.75" style="156" customWidth="1"/>
    <col min="4105" max="4105" width="10.25" style="156" customWidth="1"/>
    <col min="4106" max="4106" width="7.75" style="156" customWidth="1"/>
    <col min="4107" max="4107" width="7.5" style="156" customWidth="1"/>
    <col min="4108" max="4108" width="9.75" style="156" customWidth="1"/>
    <col min="4109" max="4109" width="6.875" style="156" customWidth="1"/>
    <col min="4110" max="4110" width="7.75" style="156" customWidth="1"/>
    <col min="4111" max="4111" width="10.25" style="156" customWidth="1"/>
    <col min="4112" max="4112" width="6.25" style="156" customWidth="1"/>
    <col min="4113" max="4113" width="6.5" style="156" customWidth="1"/>
    <col min="4114" max="4114" width="8.25" style="156" customWidth="1"/>
    <col min="4115" max="4115" width="7.25" style="156" customWidth="1"/>
    <col min="4116" max="4116" width="7.75" style="156" customWidth="1"/>
    <col min="4117" max="4117" width="8.25" style="156" customWidth="1"/>
    <col min="4118" max="4118" width="7.75" style="156" customWidth="1"/>
    <col min="4119" max="4119" width="6.5" style="156" customWidth="1"/>
    <col min="4120" max="4120" width="8.25" style="156" customWidth="1"/>
    <col min="4121" max="4121" width="7.25" style="156" customWidth="1"/>
    <col min="4122" max="4122" width="7.75" style="156" customWidth="1"/>
    <col min="4123" max="4123" width="8.25" style="156" customWidth="1"/>
    <col min="4124" max="4124" width="7.75" style="156" customWidth="1"/>
    <col min="4125" max="4352" width="9" style="156"/>
    <col min="4353" max="4353" width="4.125" style="156" customWidth="1"/>
    <col min="4354" max="4354" width="6.5" style="156" customWidth="1"/>
    <col min="4355" max="4355" width="10.25" style="156" customWidth="1"/>
    <col min="4356" max="4356" width="5.25" style="156" customWidth="1"/>
    <col min="4357" max="4357" width="7.5" style="156" customWidth="1"/>
    <col min="4358" max="4358" width="9.75" style="156" customWidth="1"/>
    <col min="4359" max="4359" width="6.875" style="156" customWidth="1"/>
    <col min="4360" max="4360" width="7.75" style="156" customWidth="1"/>
    <col min="4361" max="4361" width="10.25" style="156" customWidth="1"/>
    <col min="4362" max="4362" width="7.75" style="156" customWidth="1"/>
    <col min="4363" max="4363" width="7.5" style="156" customWidth="1"/>
    <col min="4364" max="4364" width="9.75" style="156" customWidth="1"/>
    <col min="4365" max="4365" width="6.875" style="156" customWidth="1"/>
    <col min="4366" max="4366" width="7.75" style="156" customWidth="1"/>
    <col min="4367" max="4367" width="10.25" style="156" customWidth="1"/>
    <col min="4368" max="4368" width="6.25" style="156" customWidth="1"/>
    <col min="4369" max="4369" width="6.5" style="156" customWidth="1"/>
    <col min="4370" max="4370" width="8.25" style="156" customWidth="1"/>
    <col min="4371" max="4371" width="7.25" style="156" customWidth="1"/>
    <col min="4372" max="4372" width="7.75" style="156" customWidth="1"/>
    <col min="4373" max="4373" width="8.25" style="156" customWidth="1"/>
    <col min="4374" max="4374" width="7.75" style="156" customWidth="1"/>
    <col min="4375" max="4375" width="6.5" style="156" customWidth="1"/>
    <col min="4376" max="4376" width="8.25" style="156" customWidth="1"/>
    <col min="4377" max="4377" width="7.25" style="156" customWidth="1"/>
    <col min="4378" max="4378" width="7.75" style="156" customWidth="1"/>
    <col min="4379" max="4379" width="8.25" style="156" customWidth="1"/>
    <col min="4380" max="4380" width="7.75" style="156" customWidth="1"/>
    <col min="4381" max="4608" width="9" style="156"/>
    <col min="4609" max="4609" width="4.125" style="156" customWidth="1"/>
    <col min="4610" max="4610" width="6.5" style="156" customWidth="1"/>
    <col min="4611" max="4611" width="10.25" style="156" customWidth="1"/>
    <col min="4612" max="4612" width="5.25" style="156" customWidth="1"/>
    <col min="4613" max="4613" width="7.5" style="156" customWidth="1"/>
    <col min="4614" max="4614" width="9.75" style="156" customWidth="1"/>
    <col min="4615" max="4615" width="6.875" style="156" customWidth="1"/>
    <col min="4616" max="4616" width="7.75" style="156" customWidth="1"/>
    <col min="4617" max="4617" width="10.25" style="156" customWidth="1"/>
    <col min="4618" max="4618" width="7.75" style="156" customWidth="1"/>
    <col min="4619" max="4619" width="7.5" style="156" customWidth="1"/>
    <col min="4620" max="4620" width="9.75" style="156" customWidth="1"/>
    <col min="4621" max="4621" width="6.875" style="156" customWidth="1"/>
    <col min="4622" max="4622" width="7.75" style="156" customWidth="1"/>
    <col min="4623" max="4623" width="10.25" style="156" customWidth="1"/>
    <col min="4624" max="4624" width="6.25" style="156" customWidth="1"/>
    <col min="4625" max="4625" width="6.5" style="156" customWidth="1"/>
    <col min="4626" max="4626" width="8.25" style="156" customWidth="1"/>
    <col min="4627" max="4627" width="7.25" style="156" customWidth="1"/>
    <col min="4628" max="4628" width="7.75" style="156" customWidth="1"/>
    <col min="4629" max="4629" width="8.25" style="156" customWidth="1"/>
    <col min="4630" max="4630" width="7.75" style="156" customWidth="1"/>
    <col min="4631" max="4631" width="6.5" style="156" customWidth="1"/>
    <col min="4632" max="4632" width="8.25" style="156" customWidth="1"/>
    <col min="4633" max="4633" width="7.25" style="156" customWidth="1"/>
    <col min="4634" max="4634" width="7.75" style="156" customWidth="1"/>
    <col min="4635" max="4635" width="8.25" style="156" customWidth="1"/>
    <col min="4636" max="4636" width="7.75" style="156" customWidth="1"/>
    <col min="4637" max="4864" width="9" style="156"/>
    <col min="4865" max="4865" width="4.125" style="156" customWidth="1"/>
    <col min="4866" max="4866" width="6.5" style="156" customWidth="1"/>
    <col min="4867" max="4867" width="10.25" style="156" customWidth="1"/>
    <col min="4868" max="4868" width="5.25" style="156" customWidth="1"/>
    <col min="4869" max="4869" width="7.5" style="156" customWidth="1"/>
    <col min="4870" max="4870" width="9.75" style="156" customWidth="1"/>
    <col min="4871" max="4871" width="6.875" style="156" customWidth="1"/>
    <col min="4872" max="4872" width="7.75" style="156" customWidth="1"/>
    <col min="4873" max="4873" width="10.25" style="156" customWidth="1"/>
    <col min="4874" max="4874" width="7.75" style="156" customWidth="1"/>
    <col min="4875" max="4875" width="7.5" style="156" customWidth="1"/>
    <col min="4876" max="4876" width="9.75" style="156" customWidth="1"/>
    <col min="4877" max="4877" width="6.875" style="156" customWidth="1"/>
    <col min="4878" max="4878" width="7.75" style="156" customWidth="1"/>
    <col min="4879" max="4879" width="10.25" style="156" customWidth="1"/>
    <col min="4880" max="4880" width="6.25" style="156" customWidth="1"/>
    <col min="4881" max="4881" width="6.5" style="156" customWidth="1"/>
    <col min="4882" max="4882" width="8.25" style="156" customWidth="1"/>
    <col min="4883" max="4883" width="7.25" style="156" customWidth="1"/>
    <col min="4884" max="4884" width="7.75" style="156" customWidth="1"/>
    <col min="4885" max="4885" width="8.25" style="156" customWidth="1"/>
    <col min="4886" max="4886" width="7.75" style="156" customWidth="1"/>
    <col min="4887" max="4887" width="6.5" style="156" customWidth="1"/>
    <col min="4888" max="4888" width="8.25" style="156" customWidth="1"/>
    <col min="4889" max="4889" width="7.25" style="156" customWidth="1"/>
    <col min="4890" max="4890" width="7.75" style="156" customWidth="1"/>
    <col min="4891" max="4891" width="8.25" style="156" customWidth="1"/>
    <col min="4892" max="4892" width="7.75" style="156" customWidth="1"/>
    <col min="4893" max="5120" width="9" style="156"/>
    <col min="5121" max="5121" width="4.125" style="156" customWidth="1"/>
    <col min="5122" max="5122" width="6.5" style="156" customWidth="1"/>
    <col min="5123" max="5123" width="10.25" style="156" customWidth="1"/>
    <col min="5124" max="5124" width="5.25" style="156" customWidth="1"/>
    <col min="5125" max="5125" width="7.5" style="156" customWidth="1"/>
    <col min="5126" max="5126" width="9.75" style="156" customWidth="1"/>
    <col min="5127" max="5127" width="6.875" style="156" customWidth="1"/>
    <col min="5128" max="5128" width="7.75" style="156" customWidth="1"/>
    <col min="5129" max="5129" width="10.25" style="156" customWidth="1"/>
    <col min="5130" max="5130" width="7.75" style="156" customWidth="1"/>
    <col min="5131" max="5131" width="7.5" style="156" customWidth="1"/>
    <col min="5132" max="5132" width="9.75" style="156" customWidth="1"/>
    <col min="5133" max="5133" width="6.875" style="156" customWidth="1"/>
    <col min="5134" max="5134" width="7.75" style="156" customWidth="1"/>
    <col min="5135" max="5135" width="10.25" style="156" customWidth="1"/>
    <col min="5136" max="5136" width="6.25" style="156" customWidth="1"/>
    <col min="5137" max="5137" width="6.5" style="156" customWidth="1"/>
    <col min="5138" max="5138" width="8.25" style="156" customWidth="1"/>
    <col min="5139" max="5139" width="7.25" style="156" customWidth="1"/>
    <col min="5140" max="5140" width="7.75" style="156" customWidth="1"/>
    <col min="5141" max="5141" width="8.25" style="156" customWidth="1"/>
    <col min="5142" max="5142" width="7.75" style="156" customWidth="1"/>
    <col min="5143" max="5143" width="6.5" style="156" customWidth="1"/>
    <col min="5144" max="5144" width="8.25" style="156" customWidth="1"/>
    <col min="5145" max="5145" width="7.25" style="156" customWidth="1"/>
    <col min="5146" max="5146" width="7.75" style="156" customWidth="1"/>
    <col min="5147" max="5147" width="8.25" style="156" customWidth="1"/>
    <col min="5148" max="5148" width="7.75" style="156" customWidth="1"/>
    <col min="5149" max="5376" width="9" style="156"/>
    <col min="5377" max="5377" width="4.125" style="156" customWidth="1"/>
    <col min="5378" max="5378" width="6.5" style="156" customWidth="1"/>
    <col min="5379" max="5379" width="10.25" style="156" customWidth="1"/>
    <col min="5380" max="5380" width="5.25" style="156" customWidth="1"/>
    <col min="5381" max="5381" width="7.5" style="156" customWidth="1"/>
    <col min="5382" max="5382" width="9.75" style="156" customWidth="1"/>
    <col min="5383" max="5383" width="6.875" style="156" customWidth="1"/>
    <col min="5384" max="5384" width="7.75" style="156" customWidth="1"/>
    <col min="5385" max="5385" width="10.25" style="156" customWidth="1"/>
    <col min="5386" max="5386" width="7.75" style="156" customWidth="1"/>
    <col min="5387" max="5387" width="7.5" style="156" customWidth="1"/>
    <col min="5388" max="5388" width="9.75" style="156" customWidth="1"/>
    <col min="5389" max="5389" width="6.875" style="156" customWidth="1"/>
    <col min="5390" max="5390" width="7.75" style="156" customWidth="1"/>
    <col min="5391" max="5391" width="10.25" style="156" customWidth="1"/>
    <col min="5392" max="5392" width="6.25" style="156" customWidth="1"/>
    <col min="5393" max="5393" width="6.5" style="156" customWidth="1"/>
    <col min="5394" max="5394" width="8.25" style="156" customWidth="1"/>
    <col min="5395" max="5395" width="7.25" style="156" customWidth="1"/>
    <col min="5396" max="5396" width="7.75" style="156" customWidth="1"/>
    <col min="5397" max="5397" width="8.25" style="156" customWidth="1"/>
    <col min="5398" max="5398" width="7.75" style="156" customWidth="1"/>
    <col min="5399" max="5399" width="6.5" style="156" customWidth="1"/>
    <col min="5400" max="5400" width="8.25" style="156" customWidth="1"/>
    <col min="5401" max="5401" width="7.25" style="156" customWidth="1"/>
    <col min="5402" max="5402" width="7.75" style="156" customWidth="1"/>
    <col min="5403" max="5403" width="8.25" style="156" customWidth="1"/>
    <col min="5404" max="5404" width="7.75" style="156" customWidth="1"/>
    <col min="5405" max="5632" width="9" style="156"/>
    <col min="5633" max="5633" width="4.125" style="156" customWidth="1"/>
    <col min="5634" max="5634" width="6.5" style="156" customWidth="1"/>
    <col min="5635" max="5635" width="10.25" style="156" customWidth="1"/>
    <col min="5636" max="5636" width="5.25" style="156" customWidth="1"/>
    <col min="5637" max="5637" width="7.5" style="156" customWidth="1"/>
    <col min="5638" max="5638" width="9.75" style="156" customWidth="1"/>
    <col min="5639" max="5639" width="6.875" style="156" customWidth="1"/>
    <col min="5640" max="5640" width="7.75" style="156" customWidth="1"/>
    <col min="5641" max="5641" width="10.25" style="156" customWidth="1"/>
    <col min="5642" max="5642" width="7.75" style="156" customWidth="1"/>
    <col min="5643" max="5643" width="7.5" style="156" customWidth="1"/>
    <col min="5644" max="5644" width="9.75" style="156" customWidth="1"/>
    <col min="5645" max="5645" width="6.875" style="156" customWidth="1"/>
    <col min="5646" max="5646" width="7.75" style="156" customWidth="1"/>
    <col min="5647" max="5647" width="10.25" style="156" customWidth="1"/>
    <col min="5648" max="5648" width="6.25" style="156" customWidth="1"/>
    <col min="5649" max="5649" width="6.5" style="156" customWidth="1"/>
    <col min="5650" max="5650" width="8.25" style="156" customWidth="1"/>
    <col min="5651" max="5651" width="7.25" style="156" customWidth="1"/>
    <col min="5652" max="5652" width="7.75" style="156" customWidth="1"/>
    <col min="5653" max="5653" width="8.25" style="156" customWidth="1"/>
    <col min="5654" max="5654" width="7.75" style="156" customWidth="1"/>
    <col min="5655" max="5655" width="6.5" style="156" customWidth="1"/>
    <col min="5656" max="5656" width="8.25" style="156" customWidth="1"/>
    <col min="5657" max="5657" width="7.25" style="156" customWidth="1"/>
    <col min="5658" max="5658" width="7.75" style="156" customWidth="1"/>
    <col min="5659" max="5659" width="8.25" style="156" customWidth="1"/>
    <col min="5660" max="5660" width="7.75" style="156" customWidth="1"/>
    <col min="5661" max="5888" width="9" style="156"/>
    <col min="5889" max="5889" width="4.125" style="156" customWidth="1"/>
    <col min="5890" max="5890" width="6.5" style="156" customWidth="1"/>
    <col min="5891" max="5891" width="10.25" style="156" customWidth="1"/>
    <col min="5892" max="5892" width="5.25" style="156" customWidth="1"/>
    <col min="5893" max="5893" width="7.5" style="156" customWidth="1"/>
    <col min="5894" max="5894" width="9.75" style="156" customWidth="1"/>
    <col min="5895" max="5895" width="6.875" style="156" customWidth="1"/>
    <col min="5896" max="5896" width="7.75" style="156" customWidth="1"/>
    <col min="5897" max="5897" width="10.25" style="156" customWidth="1"/>
    <col min="5898" max="5898" width="7.75" style="156" customWidth="1"/>
    <col min="5899" max="5899" width="7.5" style="156" customWidth="1"/>
    <col min="5900" max="5900" width="9.75" style="156" customWidth="1"/>
    <col min="5901" max="5901" width="6.875" style="156" customWidth="1"/>
    <col min="5902" max="5902" width="7.75" style="156" customWidth="1"/>
    <col min="5903" max="5903" width="10.25" style="156" customWidth="1"/>
    <col min="5904" max="5904" width="6.25" style="156" customWidth="1"/>
    <col min="5905" max="5905" width="6.5" style="156" customWidth="1"/>
    <col min="5906" max="5906" width="8.25" style="156" customWidth="1"/>
    <col min="5907" max="5907" width="7.25" style="156" customWidth="1"/>
    <col min="5908" max="5908" width="7.75" style="156" customWidth="1"/>
    <col min="5909" max="5909" width="8.25" style="156" customWidth="1"/>
    <col min="5910" max="5910" width="7.75" style="156" customWidth="1"/>
    <col min="5911" max="5911" width="6.5" style="156" customWidth="1"/>
    <col min="5912" max="5912" width="8.25" style="156" customWidth="1"/>
    <col min="5913" max="5913" width="7.25" style="156" customWidth="1"/>
    <col min="5914" max="5914" width="7.75" style="156" customWidth="1"/>
    <col min="5915" max="5915" width="8.25" style="156" customWidth="1"/>
    <col min="5916" max="5916" width="7.75" style="156" customWidth="1"/>
    <col min="5917" max="6144" width="9" style="156"/>
    <col min="6145" max="6145" width="4.125" style="156" customWidth="1"/>
    <col min="6146" max="6146" width="6.5" style="156" customWidth="1"/>
    <col min="6147" max="6147" width="10.25" style="156" customWidth="1"/>
    <col min="6148" max="6148" width="5.25" style="156" customWidth="1"/>
    <col min="6149" max="6149" width="7.5" style="156" customWidth="1"/>
    <col min="6150" max="6150" width="9.75" style="156" customWidth="1"/>
    <col min="6151" max="6151" width="6.875" style="156" customWidth="1"/>
    <col min="6152" max="6152" width="7.75" style="156" customWidth="1"/>
    <col min="6153" max="6153" width="10.25" style="156" customWidth="1"/>
    <col min="6154" max="6154" width="7.75" style="156" customWidth="1"/>
    <col min="6155" max="6155" width="7.5" style="156" customWidth="1"/>
    <col min="6156" max="6156" width="9.75" style="156" customWidth="1"/>
    <col min="6157" max="6157" width="6.875" style="156" customWidth="1"/>
    <col min="6158" max="6158" width="7.75" style="156" customWidth="1"/>
    <col min="6159" max="6159" width="10.25" style="156" customWidth="1"/>
    <col min="6160" max="6160" width="6.25" style="156" customWidth="1"/>
    <col min="6161" max="6161" width="6.5" style="156" customWidth="1"/>
    <col min="6162" max="6162" width="8.25" style="156" customWidth="1"/>
    <col min="6163" max="6163" width="7.25" style="156" customWidth="1"/>
    <col min="6164" max="6164" width="7.75" style="156" customWidth="1"/>
    <col min="6165" max="6165" width="8.25" style="156" customWidth="1"/>
    <col min="6166" max="6166" width="7.75" style="156" customWidth="1"/>
    <col min="6167" max="6167" width="6.5" style="156" customWidth="1"/>
    <col min="6168" max="6168" width="8.25" style="156" customWidth="1"/>
    <col min="6169" max="6169" width="7.25" style="156" customWidth="1"/>
    <col min="6170" max="6170" width="7.75" style="156" customWidth="1"/>
    <col min="6171" max="6171" width="8.25" style="156" customWidth="1"/>
    <col min="6172" max="6172" width="7.75" style="156" customWidth="1"/>
    <col min="6173" max="6400" width="9" style="156"/>
    <col min="6401" max="6401" width="4.125" style="156" customWidth="1"/>
    <col min="6402" max="6402" width="6.5" style="156" customWidth="1"/>
    <col min="6403" max="6403" width="10.25" style="156" customWidth="1"/>
    <col min="6404" max="6404" width="5.25" style="156" customWidth="1"/>
    <col min="6405" max="6405" width="7.5" style="156" customWidth="1"/>
    <col min="6406" max="6406" width="9.75" style="156" customWidth="1"/>
    <col min="6407" max="6407" width="6.875" style="156" customWidth="1"/>
    <col min="6408" max="6408" width="7.75" style="156" customWidth="1"/>
    <col min="6409" max="6409" width="10.25" style="156" customWidth="1"/>
    <col min="6410" max="6410" width="7.75" style="156" customWidth="1"/>
    <col min="6411" max="6411" width="7.5" style="156" customWidth="1"/>
    <col min="6412" max="6412" width="9.75" style="156" customWidth="1"/>
    <col min="6413" max="6413" width="6.875" style="156" customWidth="1"/>
    <col min="6414" max="6414" width="7.75" style="156" customWidth="1"/>
    <col min="6415" max="6415" width="10.25" style="156" customWidth="1"/>
    <col min="6416" max="6416" width="6.25" style="156" customWidth="1"/>
    <col min="6417" max="6417" width="6.5" style="156" customWidth="1"/>
    <col min="6418" max="6418" width="8.25" style="156" customWidth="1"/>
    <col min="6419" max="6419" width="7.25" style="156" customWidth="1"/>
    <col min="6420" max="6420" width="7.75" style="156" customWidth="1"/>
    <col min="6421" max="6421" width="8.25" style="156" customWidth="1"/>
    <col min="6422" max="6422" width="7.75" style="156" customWidth="1"/>
    <col min="6423" max="6423" width="6.5" style="156" customWidth="1"/>
    <col min="6424" max="6424" width="8.25" style="156" customWidth="1"/>
    <col min="6425" max="6425" width="7.25" style="156" customWidth="1"/>
    <col min="6426" max="6426" width="7.75" style="156" customWidth="1"/>
    <col min="6427" max="6427" width="8.25" style="156" customWidth="1"/>
    <col min="6428" max="6428" width="7.75" style="156" customWidth="1"/>
    <col min="6429" max="6656" width="9" style="156"/>
    <col min="6657" max="6657" width="4.125" style="156" customWidth="1"/>
    <col min="6658" max="6658" width="6.5" style="156" customWidth="1"/>
    <col min="6659" max="6659" width="10.25" style="156" customWidth="1"/>
    <col min="6660" max="6660" width="5.25" style="156" customWidth="1"/>
    <col min="6661" max="6661" width="7.5" style="156" customWidth="1"/>
    <col min="6662" max="6662" width="9.75" style="156" customWidth="1"/>
    <col min="6663" max="6663" width="6.875" style="156" customWidth="1"/>
    <col min="6664" max="6664" width="7.75" style="156" customWidth="1"/>
    <col min="6665" max="6665" width="10.25" style="156" customWidth="1"/>
    <col min="6666" max="6666" width="7.75" style="156" customWidth="1"/>
    <col min="6667" max="6667" width="7.5" style="156" customWidth="1"/>
    <col min="6668" max="6668" width="9.75" style="156" customWidth="1"/>
    <col min="6669" max="6669" width="6.875" style="156" customWidth="1"/>
    <col min="6670" max="6670" width="7.75" style="156" customWidth="1"/>
    <col min="6671" max="6671" width="10.25" style="156" customWidth="1"/>
    <col min="6672" max="6672" width="6.25" style="156" customWidth="1"/>
    <col min="6673" max="6673" width="6.5" style="156" customWidth="1"/>
    <col min="6674" max="6674" width="8.25" style="156" customWidth="1"/>
    <col min="6675" max="6675" width="7.25" style="156" customWidth="1"/>
    <col min="6676" max="6676" width="7.75" style="156" customWidth="1"/>
    <col min="6677" max="6677" width="8.25" style="156" customWidth="1"/>
    <col min="6678" max="6678" width="7.75" style="156" customWidth="1"/>
    <col min="6679" max="6679" width="6.5" style="156" customWidth="1"/>
    <col min="6680" max="6680" width="8.25" style="156" customWidth="1"/>
    <col min="6681" max="6681" width="7.25" style="156" customWidth="1"/>
    <col min="6682" max="6682" width="7.75" style="156" customWidth="1"/>
    <col min="6683" max="6683" width="8.25" style="156" customWidth="1"/>
    <col min="6684" max="6684" width="7.75" style="156" customWidth="1"/>
    <col min="6685" max="6912" width="9" style="156"/>
    <col min="6913" max="6913" width="4.125" style="156" customWidth="1"/>
    <col min="6914" max="6914" width="6.5" style="156" customWidth="1"/>
    <col min="6915" max="6915" width="10.25" style="156" customWidth="1"/>
    <col min="6916" max="6916" width="5.25" style="156" customWidth="1"/>
    <col min="6917" max="6917" width="7.5" style="156" customWidth="1"/>
    <col min="6918" max="6918" width="9.75" style="156" customWidth="1"/>
    <col min="6919" max="6919" width="6.875" style="156" customWidth="1"/>
    <col min="6920" max="6920" width="7.75" style="156" customWidth="1"/>
    <col min="6921" max="6921" width="10.25" style="156" customWidth="1"/>
    <col min="6922" max="6922" width="7.75" style="156" customWidth="1"/>
    <col min="6923" max="6923" width="7.5" style="156" customWidth="1"/>
    <col min="6924" max="6924" width="9.75" style="156" customWidth="1"/>
    <col min="6925" max="6925" width="6.875" style="156" customWidth="1"/>
    <col min="6926" max="6926" width="7.75" style="156" customWidth="1"/>
    <col min="6927" max="6927" width="10.25" style="156" customWidth="1"/>
    <col min="6928" max="6928" width="6.25" style="156" customWidth="1"/>
    <col min="6929" max="6929" width="6.5" style="156" customWidth="1"/>
    <col min="6930" max="6930" width="8.25" style="156" customWidth="1"/>
    <col min="6931" max="6931" width="7.25" style="156" customWidth="1"/>
    <col min="6932" max="6932" width="7.75" style="156" customWidth="1"/>
    <col min="6933" max="6933" width="8.25" style="156" customWidth="1"/>
    <col min="6934" max="6934" width="7.75" style="156" customWidth="1"/>
    <col min="6935" max="6935" width="6.5" style="156" customWidth="1"/>
    <col min="6936" max="6936" width="8.25" style="156" customWidth="1"/>
    <col min="6937" max="6937" width="7.25" style="156" customWidth="1"/>
    <col min="6938" max="6938" width="7.75" style="156" customWidth="1"/>
    <col min="6939" max="6939" width="8.25" style="156" customWidth="1"/>
    <col min="6940" max="6940" width="7.75" style="156" customWidth="1"/>
    <col min="6941" max="7168" width="9" style="156"/>
    <col min="7169" max="7169" width="4.125" style="156" customWidth="1"/>
    <col min="7170" max="7170" width="6.5" style="156" customWidth="1"/>
    <col min="7171" max="7171" width="10.25" style="156" customWidth="1"/>
    <col min="7172" max="7172" width="5.25" style="156" customWidth="1"/>
    <col min="7173" max="7173" width="7.5" style="156" customWidth="1"/>
    <col min="7174" max="7174" width="9.75" style="156" customWidth="1"/>
    <col min="7175" max="7175" width="6.875" style="156" customWidth="1"/>
    <col min="7176" max="7176" width="7.75" style="156" customWidth="1"/>
    <col min="7177" max="7177" width="10.25" style="156" customWidth="1"/>
    <col min="7178" max="7178" width="7.75" style="156" customWidth="1"/>
    <col min="7179" max="7179" width="7.5" style="156" customWidth="1"/>
    <col min="7180" max="7180" width="9.75" style="156" customWidth="1"/>
    <col min="7181" max="7181" width="6.875" style="156" customWidth="1"/>
    <col min="7182" max="7182" width="7.75" style="156" customWidth="1"/>
    <col min="7183" max="7183" width="10.25" style="156" customWidth="1"/>
    <col min="7184" max="7184" width="6.25" style="156" customWidth="1"/>
    <col min="7185" max="7185" width="6.5" style="156" customWidth="1"/>
    <col min="7186" max="7186" width="8.25" style="156" customWidth="1"/>
    <col min="7187" max="7187" width="7.25" style="156" customWidth="1"/>
    <col min="7188" max="7188" width="7.75" style="156" customWidth="1"/>
    <col min="7189" max="7189" width="8.25" style="156" customWidth="1"/>
    <col min="7190" max="7190" width="7.75" style="156" customWidth="1"/>
    <col min="7191" max="7191" width="6.5" style="156" customWidth="1"/>
    <col min="7192" max="7192" width="8.25" style="156" customWidth="1"/>
    <col min="7193" max="7193" width="7.25" style="156" customWidth="1"/>
    <col min="7194" max="7194" width="7.75" style="156" customWidth="1"/>
    <col min="7195" max="7195" width="8.25" style="156" customWidth="1"/>
    <col min="7196" max="7196" width="7.75" style="156" customWidth="1"/>
    <col min="7197" max="7424" width="9" style="156"/>
    <col min="7425" max="7425" width="4.125" style="156" customWidth="1"/>
    <col min="7426" max="7426" width="6.5" style="156" customWidth="1"/>
    <col min="7427" max="7427" width="10.25" style="156" customWidth="1"/>
    <col min="7428" max="7428" width="5.25" style="156" customWidth="1"/>
    <col min="7429" max="7429" width="7.5" style="156" customWidth="1"/>
    <col min="7430" max="7430" width="9.75" style="156" customWidth="1"/>
    <col min="7431" max="7431" width="6.875" style="156" customWidth="1"/>
    <col min="7432" max="7432" width="7.75" style="156" customWidth="1"/>
    <col min="7433" max="7433" width="10.25" style="156" customWidth="1"/>
    <col min="7434" max="7434" width="7.75" style="156" customWidth="1"/>
    <col min="7435" max="7435" width="7.5" style="156" customWidth="1"/>
    <col min="7436" max="7436" width="9.75" style="156" customWidth="1"/>
    <col min="7437" max="7437" width="6.875" style="156" customWidth="1"/>
    <col min="7438" max="7438" width="7.75" style="156" customWidth="1"/>
    <col min="7439" max="7439" width="10.25" style="156" customWidth="1"/>
    <col min="7440" max="7440" width="6.25" style="156" customWidth="1"/>
    <col min="7441" max="7441" width="6.5" style="156" customWidth="1"/>
    <col min="7442" max="7442" width="8.25" style="156" customWidth="1"/>
    <col min="7443" max="7443" width="7.25" style="156" customWidth="1"/>
    <col min="7444" max="7444" width="7.75" style="156" customWidth="1"/>
    <col min="7445" max="7445" width="8.25" style="156" customWidth="1"/>
    <col min="7446" max="7446" width="7.75" style="156" customWidth="1"/>
    <col min="7447" max="7447" width="6.5" style="156" customWidth="1"/>
    <col min="7448" max="7448" width="8.25" style="156" customWidth="1"/>
    <col min="7449" max="7449" width="7.25" style="156" customWidth="1"/>
    <col min="7450" max="7450" width="7.75" style="156" customWidth="1"/>
    <col min="7451" max="7451" width="8.25" style="156" customWidth="1"/>
    <col min="7452" max="7452" width="7.75" style="156" customWidth="1"/>
    <col min="7453" max="7680" width="9" style="156"/>
    <col min="7681" max="7681" width="4.125" style="156" customWidth="1"/>
    <col min="7682" max="7682" width="6.5" style="156" customWidth="1"/>
    <col min="7683" max="7683" width="10.25" style="156" customWidth="1"/>
    <col min="7684" max="7684" width="5.25" style="156" customWidth="1"/>
    <col min="7685" max="7685" width="7.5" style="156" customWidth="1"/>
    <col min="7686" max="7686" width="9.75" style="156" customWidth="1"/>
    <col min="7687" max="7687" width="6.875" style="156" customWidth="1"/>
    <col min="7688" max="7688" width="7.75" style="156" customWidth="1"/>
    <col min="7689" max="7689" width="10.25" style="156" customWidth="1"/>
    <col min="7690" max="7690" width="7.75" style="156" customWidth="1"/>
    <col min="7691" max="7691" width="7.5" style="156" customWidth="1"/>
    <col min="7692" max="7692" width="9.75" style="156" customWidth="1"/>
    <col min="7693" max="7693" width="6.875" style="156" customWidth="1"/>
    <col min="7694" max="7694" width="7.75" style="156" customWidth="1"/>
    <col min="7695" max="7695" width="10.25" style="156" customWidth="1"/>
    <col min="7696" max="7696" width="6.25" style="156" customWidth="1"/>
    <col min="7697" max="7697" width="6.5" style="156" customWidth="1"/>
    <col min="7698" max="7698" width="8.25" style="156" customWidth="1"/>
    <col min="7699" max="7699" width="7.25" style="156" customWidth="1"/>
    <col min="7700" max="7700" width="7.75" style="156" customWidth="1"/>
    <col min="7701" max="7701" width="8.25" style="156" customWidth="1"/>
    <col min="7702" max="7702" width="7.75" style="156" customWidth="1"/>
    <col min="7703" max="7703" width="6.5" style="156" customWidth="1"/>
    <col min="7704" max="7704" width="8.25" style="156" customWidth="1"/>
    <col min="7705" max="7705" width="7.25" style="156" customWidth="1"/>
    <col min="7706" max="7706" width="7.75" style="156" customWidth="1"/>
    <col min="7707" max="7707" width="8.25" style="156" customWidth="1"/>
    <col min="7708" max="7708" width="7.75" style="156" customWidth="1"/>
    <col min="7709" max="7936" width="9" style="156"/>
    <col min="7937" max="7937" width="4.125" style="156" customWidth="1"/>
    <col min="7938" max="7938" width="6.5" style="156" customWidth="1"/>
    <col min="7939" max="7939" width="10.25" style="156" customWidth="1"/>
    <col min="7940" max="7940" width="5.25" style="156" customWidth="1"/>
    <col min="7941" max="7941" width="7.5" style="156" customWidth="1"/>
    <col min="7942" max="7942" width="9.75" style="156" customWidth="1"/>
    <col min="7943" max="7943" width="6.875" style="156" customWidth="1"/>
    <col min="7944" max="7944" width="7.75" style="156" customWidth="1"/>
    <col min="7945" max="7945" width="10.25" style="156" customWidth="1"/>
    <col min="7946" max="7946" width="7.75" style="156" customWidth="1"/>
    <col min="7947" max="7947" width="7.5" style="156" customWidth="1"/>
    <col min="7948" max="7948" width="9.75" style="156" customWidth="1"/>
    <col min="7949" max="7949" width="6.875" style="156" customWidth="1"/>
    <col min="7950" max="7950" width="7.75" style="156" customWidth="1"/>
    <col min="7951" max="7951" width="10.25" style="156" customWidth="1"/>
    <col min="7952" max="7952" width="6.25" style="156" customWidth="1"/>
    <col min="7953" max="7953" width="6.5" style="156" customWidth="1"/>
    <col min="7954" max="7954" width="8.25" style="156" customWidth="1"/>
    <col min="7955" max="7955" width="7.25" style="156" customWidth="1"/>
    <col min="7956" max="7956" width="7.75" style="156" customWidth="1"/>
    <col min="7957" max="7957" width="8.25" style="156" customWidth="1"/>
    <col min="7958" max="7958" width="7.75" style="156" customWidth="1"/>
    <col min="7959" max="7959" width="6.5" style="156" customWidth="1"/>
    <col min="7960" max="7960" width="8.25" style="156" customWidth="1"/>
    <col min="7961" max="7961" width="7.25" style="156" customWidth="1"/>
    <col min="7962" max="7962" width="7.75" style="156" customWidth="1"/>
    <col min="7963" max="7963" width="8.25" style="156" customWidth="1"/>
    <col min="7964" max="7964" width="7.75" style="156" customWidth="1"/>
    <col min="7965" max="8192" width="9" style="156"/>
    <col min="8193" max="8193" width="4.125" style="156" customWidth="1"/>
    <col min="8194" max="8194" width="6.5" style="156" customWidth="1"/>
    <col min="8195" max="8195" width="10.25" style="156" customWidth="1"/>
    <col min="8196" max="8196" width="5.25" style="156" customWidth="1"/>
    <col min="8197" max="8197" width="7.5" style="156" customWidth="1"/>
    <col min="8198" max="8198" width="9.75" style="156" customWidth="1"/>
    <col min="8199" max="8199" width="6.875" style="156" customWidth="1"/>
    <col min="8200" max="8200" width="7.75" style="156" customWidth="1"/>
    <col min="8201" max="8201" width="10.25" style="156" customWidth="1"/>
    <col min="8202" max="8202" width="7.75" style="156" customWidth="1"/>
    <col min="8203" max="8203" width="7.5" style="156" customWidth="1"/>
    <col min="8204" max="8204" width="9.75" style="156" customWidth="1"/>
    <col min="8205" max="8205" width="6.875" style="156" customWidth="1"/>
    <col min="8206" max="8206" width="7.75" style="156" customWidth="1"/>
    <col min="8207" max="8207" width="10.25" style="156" customWidth="1"/>
    <col min="8208" max="8208" width="6.25" style="156" customWidth="1"/>
    <col min="8209" max="8209" width="6.5" style="156" customWidth="1"/>
    <col min="8210" max="8210" width="8.25" style="156" customWidth="1"/>
    <col min="8211" max="8211" width="7.25" style="156" customWidth="1"/>
    <col min="8212" max="8212" width="7.75" style="156" customWidth="1"/>
    <col min="8213" max="8213" width="8.25" style="156" customWidth="1"/>
    <col min="8214" max="8214" width="7.75" style="156" customWidth="1"/>
    <col min="8215" max="8215" width="6.5" style="156" customWidth="1"/>
    <col min="8216" max="8216" width="8.25" style="156" customWidth="1"/>
    <col min="8217" max="8217" width="7.25" style="156" customWidth="1"/>
    <col min="8218" max="8218" width="7.75" style="156" customWidth="1"/>
    <col min="8219" max="8219" width="8.25" style="156" customWidth="1"/>
    <col min="8220" max="8220" width="7.75" style="156" customWidth="1"/>
    <col min="8221" max="8448" width="9" style="156"/>
    <col min="8449" max="8449" width="4.125" style="156" customWidth="1"/>
    <col min="8450" max="8450" width="6.5" style="156" customWidth="1"/>
    <col min="8451" max="8451" width="10.25" style="156" customWidth="1"/>
    <col min="8452" max="8452" width="5.25" style="156" customWidth="1"/>
    <col min="8453" max="8453" width="7.5" style="156" customWidth="1"/>
    <col min="8454" max="8454" width="9.75" style="156" customWidth="1"/>
    <col min="8455" max="8455" width="6.875" style="156" customWidth="1"/>
    <col min="8456" max="8456" width="7.75" style="156" customWidth="1"/>
    <col min="8457" max="8457" width="10.25" style="156" customWidth="1"/>
    <col min="8458" max="8458" width="7.75" style="156" customWidth="1"/>
    <col min="8459" max="8459" width="7.5" style="156" customWidth="1"/>
    <col min="8460" max="8460" width="9.75" style="156" customWidth="1"/>
    <col min="8461" max="8461" width="6.875" style="156" customWidth="1"/>
    <col min="8462" max="8462" width="7.75" style="156" customWidth="1"/>
    <col min="8463" max="8463" width="10.25" style="156" customWidth="1"/>
    <col min="8464" max="8464" width="6.25" style="156" customWidth="1"/>
    <col min="8465" max="8465" width="6.5" style="156" customWidth="1"/>
    <col min="8466" max="8466" width="8.25" style="156" customWidth="1"/>
    <col min="8467" max="8467" width="7.25" style="156" customWidth="1"/>
    <col min="8468" max="8468" width="7.75" style="156" customWidth="1"/>
    <col min="8469" max="8469" width="8.25" style="156" customWidth="1"/>
    <col min="8470" max="8470" width="7.75" style="156" customWidth="1"/>
    <col min="8471" max="8471" width="6.5" style="156" customWidth="1"/>
    <col min="8472" max="8472" width="8.25" style="156" customWidth="1"/>
    <col min="8473" max="8473" width="7.25" style="156" customWidth="1"/>
    <col min="8474" max="8474" width="7.75" style="156" customWidth="1"/>
    <col min="8475" max="8475" width="8.25" style="156" customWidth="1"/>
    <col min="8476" max="8476" width="7.75" style="156" customWidth="1"/>
    <col min="8477" max="8704" width="9" style="156"/>
    <col min="8705" max="8705" width="4.125" style="156" customWidth="1"/>
    <col min="8706" max="8706" width="6.5" style="156" customWidth="1"/>
    <col min="8707" max="8707" width="10.25" style="156" customWidth="1"/>
    <col min="8708" max="8708" width="5.25" style="156" customWidth="1"/>
    <col min="8709" max="8709" width="7.5" style="156" customWidth="1"/>
    <col min="8710" max="8710" width="9.75" style="156" customWidth="1"/>
    <col min="8711" max="8711" width="6.875" style="156" customWidth="1"/>
    <col min="8712" max="8712" width="7.75" style="156" customWidth="1"/>
    <col min="8713" max="8713" width="10.25" style="156" customWidth="1"/>
    <col min="8714" max="8714" width="7.75" style="156" customWidth="1"/>
    <col min="8715" max="8715" width="7.5" style="156" customWidth="1"/>
    <col min="8716" max="8716" width="9.75" style="156" customWidth="1"/>
    <col min="8717" max="8717" width="6.875" style="156" customWidth="1"/>
    <col min="8718" max="8718" width="7.75" style="156" customWidth="1"/>
    <col min="8719" max="8719" width="10.25" style="156" customWidth="1"/>
    <col min="8720" max="8720" width="6.25" style="156" customWidth="1"/>
    <col min="8721" max="8721" width="6.5" style="156" customWidth="1"/>
    <col min="8722" max="8722" width="8.25" style="156" customWidth="1"/>
    <col min="8723" max="8723" width="7.25" style="156" customWidth="1"/>
    <col min="8724" max="8724" width="7.75" style="156" customWidth="1"/>
    <col min="8725" max="8725" width="8.25" style="156" customWidth="1"/>
    <col min="8726" max="8726" width="7.75" style="156" customWidth="1"/>
    <col min="8727" max="8727" width="6.5" style="156" customWidth="1"/>
    <col min="8728" max="8728" width="8.25" style="156" customWidth="1"/>
    <col min="8729" max="8729" width="7.25" style="156" customWidth="1"/>
    <col min="8730" max="8730" width="7.75" style="156" customWidth="1"/>
    <col min="8731" max="8731" width="8.25" style="156" customWidth="1"/>
    <col min="8732" max="8732" width="7.75" style="156" customWidth="1"/>
    <col min="8733" max="8960" width="9" style="156"/>
    <col min="8961" max="8961" width="4.125" style="156" customWidth="1"/>
    <col min="8962" max="8962" width="6.5" style="156" customWidth="1"/>
    <col min="8963" max="8963" width="10.25" style="156" customWidth="1"/>
    <col min="8964" max="8964" width="5.25" style="156" customWidth="1"/>
    <col min="8965" max="8965" width="7.5" style="156" customWidth="1"/>
    <col min="8966" max="8966" width="9.75" style="156" customWidth="1"/>
    <col min="8967" max="8967" width="6.875" style="156" customWidth="1"/>
    <col min="8968" max="8968" width="7.75" style="156" customWidth="1"/>
    <col min="8969" max="8969" width="10.25" style="156" customWidth="1"/>
    <col min="8970" max="8970" width="7.75" style="156" customWidth="1"/>
    <col min="8971" max="8971" width="7.5" style="156" customWidth="1"/>
    <col min="8972" max="8972" width="9.75" style="156" customWidth="1"/>
    <col min="8973" max="8973" width="6.875" style="156" customWidth="1"/>
    <col min="8974" max="8974" width="7.75" style="156" customWidth="1"/>
    <col min="8975" max="8975" width="10.25" style="156" customWidth="1"/>
    <col min="8976" max="8976" width="6.25" style="156" customWidth="1"/>
    <col min="8977" max="8977" width="6.5" style="156" customWidth="1"/>
    <col min="8978" max="8978" width="8.25" style="156" customWidth="1"/>
    <col min="8979" max="8979" width="7.25" style="156" customWidth="1"/>
    <col min="8980" max="8980" width="7.75" style="156" customWidth="1"/>
    <col min="8981" max="8981" width="8.25" style="156" customWidth="1"/>
    <col min="8982" max="8982" width="7.75" style="156" customWidth="1"/>
    <col min="8983" max="8983" width="6.5" style="156" customWidth="1"/>
    <col min="8984" max="8984" width="8.25" style="156" customWidth="1"/>
    <col min="8985" max="8985" width="7.25" style="156" customWidth="1"/>
    <col min="8986" max="8986" width="7.75" style="156" customWidth="1"/>
    <col min="8987" max="8987" width="8.25" style="156" customWidth="1"/>
    <col min="8988" max="8988" width="7.75" style="156" customWidth="1"/>
    <col min="8989" max="9216" width="9" style="156"/>
    <col min="9217" max="9217" width="4.125" style="156" customWidth="1"/>
    <col min="9218" max="9218" width="6.5" style="156" customWidth="1"/>
    <col min="9219" max="9219" width="10.25" style="156" customWidth="1"/>
    <col min="9220" max="9220" width="5.25" style="156" customWidth="1"/>
    <col min="9221" max="9221" width="7.5" style="156" customWidth="1"/>
    <col min="9222" max="9222" width="9.75" style="156" customWidth="1"/>
    <col min="9223" max="9223" width="6.875" style="156" customWidth="1"/>
    <col min="9224" max="9224" width="7.75" style="156" customWidth="1"/>
    <col min="9225" max="9225" width="10.25" style="156" customWidth="1"/>
    <col min="9226" max="9226" width="7.75" style="156" customWidth="1"/>
    <col min="9227" max="9227" width="7.5" style="156" customWidth="1"/>
    <col min="9228" max="9228" width="9.75" style="156" customWidth="1"/>
    <col min="9229" max="9229" width="6.875" style="156" customWidth="1"/>
    <col min="9230" max="9230" width="7.75" style="156" customWidth="1"/>
    <col min="9231" max="9231" width="10.25" style="156" customWidth="1"/>
    <col min="9232" max="9232" width="6.25" style="156" customWidth="1"/>
    <col min="9233" max="9233" width="6.5" style="156" customWidth="1"/>
    <col min="9234" max="9234" width="8.25" style="156" customWidth="1"/>
    <col min="9235" max="9235" width="7.25" style="156" customWidth="1"/>
    <col min="9236" max="9236" width="7.75" style="156" customWidth="1"/>
    <col min="9237" max="9237" width="8.25" style="156" customWidth="1"/>
    <col min="9238" max="9238" width="7.75" style="156" customWidth="1"/>
    <col min="9239" max="9239" width="6.5" style="156" customWidth="1"/>
    <col min="9240" max="9240" width="8.25" style="156" customWidth="1"/>
    <col min="9241" max="9241" width="7.25" style="156" customWidth="1"/>
    <col min="9242" max="9242" width="7.75" style="156" customWidth="1"/>
    <col min="9243" max="9243" width="8.25" style="156" customWidth="1"/>
    <col min="9244" max="9244" width="7.75" style="156" customWidth="1"/>
    <col min="9245" max="9472" width="9" style="156"/>
    <col min="9473" max="9473" width="4.125" style="156" customWidth="1"/>
    <col min="9474" max="9474" width="6.5" style="156" customWidth="1"/>
    <col min="9475" max="9475" width="10.25" style="156" customWidth="1"/>
    <col min="9476" max="9476" width="5.25" style="156" customWidth="1"/>
    <col min="9477" max="9477" width="7.5" style="156" customWidth="1"/>
    <col min="9478" max="9478" width="9.75" style="156" customWidth="1"/>
    <col min="9479" max="9479" width="6.875" style="156" customWidth="1"/>
    <col min="9480" max="9480" width="7.75" style="156" customWidth="1"/>
    <col min="9481" max="9481" width="10.25" style="156" customWidth="1"/>
    <col min="9482" max="9482" width="7.75" style="156" customWidth="1"/>
    <col min="9483" max="9483" width="7.5" style="156" customWidth="1"/>
    <col min="9484" max="9484" width="9.75" style="156" customWidth="1"/>
    <col min="9485" max="9485" width="6.875" style="156" customWidth="1"/>
    <col min="9486" max="9486" width="7.75" style="156" customWidth="1"/>
    <col min="9487" max="9487" width="10.25" style="156" customWidth="1"/>
    <col min="9488" max="9488" width="6.25" style="156" customWidth="1"/>
    <col min="9489" max="9489" width="6.5" style="156" customWidth="1"/>
    <col min="9490" max="9490" width="8.25" style="156" customWidth="1"/>
    <col min="9491" max="9491" width="7.25" style="156" customWidth="1"/>
    <col min="9492" max="9492" width="7.75" style="156" customWidth="1"/>
    <col min="9493" max="9493" width="8.25" style="156" customWidth="1"/>
    <col min="9494" max="9494" width="7.75" style="156" customWidth="1"/>
    <col min="9495" max="9495" width="6.5" style="156" customWidth="1"/>
    <col min="9496" max="9496" width="8.25" style="156" customWidth="1"/>
    <col min="9497" max="9497" width="7.25" style="156" customWidth="1"/>
    <col min="9498" max="9498" width="7.75" style="156" customWidth="1"/>
    <col min="9499" max="9499" width="8.25" style="156" customWidth="1"/>
    <col min="9500" max="9500" width="7.75" style="156" customWidth="1"/>
    <col min="9501" max="9728" width="9" style="156"/>
    <col min="9729" max="9729" width="4.125" style="156" customWidth="1"/>
    <col min="9730" max="9730" width="6.5" style="156" customWidth="1"/>
    <col min="9731" max="9731" width="10.25" style="156" customWidth="1"/>
    <col min="9732" max="9732" width="5.25" style="156" customWidth="1"/>
    <col min="9733" max="9733" width="7.5" style="156" customWidth="1"/>
    <col min="9734" max="9734" width="9.75" style="156" customWidth="1"/>
    <col min="9735" max="9735" width="6.875" style="156" customWidth="1"/>
    <col min="9736" max="9736" width="7.75" style="156" customWidth="1"/>
    <col min="9737" max="9737" width="10.25" style="156" customWidth="1"/>
    <col min="9738" max="9738" width="7.75" style="156" customWidth="1"/>
    <col min="9739" max="9739" width="7.5" style="156" customWidth="1"/>
    <col min="9740" max="9740" width="9.75" style="156" customWidth="1"/>
    <col min="9741" max="9741" width="6.875" style="156" customWidth="1"/>
    <col min="9742" max="9742" width="7.75" style="156" customWidth="1"/>
    <col min="9743" max="9743" width="10.25" style="156" customWidth="1"/>
    <col min="9744" max="9744" width="6.25" style="156" customWidth="1"/>
    <col min="9745" max="9745" width="6.5" style="156" customWidth="1"/>
    <col min="9746" max="9746" width="8.25" style="156" customWidth="1"/>
    <col min="9747" max="9747" width="7.25" style="156" customWidth="1"/>
    <col min="9748" max="9748" width="7.75" style="156" customWidth="1"/>
    <col min="9749" max="9749" width="8.25" style="156" customWidth="1"/>
    <col min="9750" max="9750" width="7.75" style="156" customWidth="1"/>
    <col min="9751" max="9751" width="6.5" style="156" customWidth="1"/>
    <col min="9752" max="9752" width="8.25" style="156" customWidth="1"/>
    <col min="9753" max="9753" width="7.25" style="156" customWidth="1"/>
    <col min="9754" max="9754" width="7.75" style="156" customWidth="1"/>
    <col min="9755" max="9755" width="8.25" style="156" customWidth="1"/>
    <col min="9756" max="9756" width="7.75" style="156" customWidth="1"/>
    <col min="9757" max="9984" width="9" style="156"/>
    <col min="9985" max="9985" width="4.125" style="156" customWidth="1"/>
    <col min="9986" max="9986" width="6.5" style="156" customWidth="1"/>
    <col min="9987" max="9987" width="10.25" style="156" customWidth="1"/>
    <col min="9988" max="9988" width="5.25" style="156" customWidth="1"/>
    <col min="9989" max="9989" width="7.5" style="156" customWidth="1"/>
    <col min="9990" max="9990" width="9.75" style="156" customWidth="1"/>
    <col min="9991" max="9991" width="6.875" style="156" customWidth="1"/>
    <col min="9992" max="9992" width="7.75" style="156" customWidth="1"/>
    <col min="9993" max="9993" width="10.25" style="156" customWidth="1"/>
    <col min="9994" max="9994" width="7.75" style="156" customWidth="1"/>
    <col min="9995" max="9995" width="7.5" style="156" customWidth="1"/>
    <col min="9996" max="9996" width="9.75" style="156" customWidth="1"/>
    <col min="9997" max="9997" width="6.875" style="156" customWidth="1"/>
    <col min="9998" max="9998" width="7.75" style="156" customWidth="1"/>
    <col min="9999" max="9999" width="10.25" style="156" customWidth="1"/>
    <col min="10000" max="10000" width="6.25" style="156" customWidth="1"/>
    <col min="10001" max="10001" width="6.5" style="156" customWidth="1"/>
    <col min="10002" max="10002" width="8.25" style="156" customWidth="1"/>
    <col min="10003" max="10003" width="7.25" style="156" customWidth="1"/>
    <col min="10004" max="10004" width="7.75" style="156" customWidth="1"/>
    <col min="10005" max="10005" width="8.25" style="156" customWidth="1"/>
    <col min="10006" max="10006" width="7.75" style="156" customWidth="1"/>
    <col min="10007" max="10007" width="6.5" style="156" customWidth="1"/>
    <col min="10008" max="10008" width="8.25" style="156" customWidth="1"/>
    <col min="10009" max="10009" width="7.25" style="156" customWidth="1"/>
    <col min="10010" max="10010" width="7.75" style="156" customWidth="1"/>
    <col min="10011" max="10011" width="8.25" style="156" customWidth="1"/>
    <col min="10012" max="10012" width="7.75" style="156" customWidth="1"/>
    <col min="10013" max="10240" width="9" style="156"/>
    <col min="10241" max="10241" width="4.125" style="156" customWidth="1"/>
    <col min="10242" max="10242" width="6.5" style="156" customWidth="1"/>
    <col min="10243" max="10243" width="10.25" style="156" customWidth="1"/>
    <col min="10244" max="10244" width="5.25" style="156" customWidth="1"/>
    <col min="10245" max="10245" width="7.5" style="156" customWidth="1"/>
    <col min="10246" max="10246" width="9.75" style="156" customWidth="1"/>
    <col min="10247" max="10247" width="6.875" style="156" customWidth="1"/>
    <col min="10248" max="10248" width="7.75" style="156" customWidth="1"/>
    <col min="10249" max="10249" width="10.25" style="156" customWidth="1"/>
    <col min="10250" max="10250" width="7.75" style="156" customWidth="1"/>
    <col min="10251" max="10251" width="7.5" style="156" customWidth="1"/>
    <col min="10252" max="10252" width="9.75" style="156" customWidth="1"/>
    <col min="10253" max="10253" width="6.875" style="156" customWidth="1"/>
    <col min="10254" max="10254" width="7.75" style="156" customWidth="1"/>
    <col min="10255" max="10255" width="10.25" style="156" customWidth="1"/>
    <col min="10256" max="10256" width="6.25" style="156" customWidth="1"/>
    <col min="10257" max="10257" width="6.5" style="156" customWidth="1"/>
    <col min="10258" max="10258" width="8.25" style="156" customWidth="1"/>
    <col min="10259" max="10259" width="7.25" style="156" customWidth="1"/>
    <col min="10260" max="10260" width="7.75" style="156" customWidth="1"/>
    <col min="10261" max="10261" width="8.25" style="156" customWidth="1"/>
    <col min="10262" max="10262" width="7.75" style="156" customWidth="1"/>
    <col min="10263" max="10263" width="6.5" style="156" customWidth="1"/>
    <col min="10264" max="10264" width="8.25" style="156" customWidth="1"/>
    <col min="10265" max="10265" width="7.25" style="156" customWidth="1"/>
    <col min="10266" max="10266" width="7.75" style="156" customWidth="1"/>
    <col min="10267" max="10267" width="8.25" style="156" customWidth="1"/>
    <col min="10268" max="10268" width="7.75" style="156" customWidth="1"/>
    <col min="10269" max="10496" width="9" style="156"/>
    <col min="10497" max="10497" width="4.125" style="156" customWidth="1"/>
    <col min="10498" max="10498" width="6.5" style="156" customWidth="1"/>
    <col min="10499" max="10499" width="10.25" style="156" customWidth="1"/>
    <col min="10500" max="10500" width="5.25" style="156" customWidth="1"/>
    <col min="10501" max="10501" width="7.5" style="156" customWidth="1"/>
    <col min="10502" max="10502" width="9.75" style="156" customWidth="1"/>
    <col min="10503" max="10503" width="6.875" style="156" customWidth="1"/>
    <col min="10504" max="10504" width="7.75" style="156" customWidth="1"/>
    <col min="10505" max="10505" width="10.25" style="156" customWidth="1"/>
    <col min="10506" max="10506" width="7.75" style="156" customWidth="1"/>
    <col min="10507" max="10507" width="7.5" style="156" customWidth="1"/>
    <col min="10508" max="10508" width="9.75" style="156" customWidth="1"/>
    <col min="10509" max="10509" width="6.875" style="156" customWidth="1"/>
    <col min="10510" max="10510" width="7.75" style="156" customWidth="1"/>
    <col min="10511" max="10511" width="10.25" style="156" customWidth="1"/>
    <col min="10512" max="10512" width="6.25" style="156" customWidth="1"/>
    <col min="10513" max="10513" width="6.5" style="156" customWidth="1"/>
    <col min="10514" max="10514" width="8.25" style="156" customWidth="1"/>
    <col min="10515" max="10515" width="7.25" style="156" customWidth="1"/>
    <col min="10516" max="10516" width="7.75" style="156" customWidth="1"/>
    <col min="10517" max="10517" width="8.25" style="156" customWidth="1"/>
    <col min="10518" max="10518" width="7.75" style="156" customWidth="1"/>
    <col min="10519" max="10519" width="6.5" style="156" customWidth="1"/>
    <col min="10520" max="10520" width="8.25" style="156" customWidth="1"/>
    <col min="10521" max="10521" width="7.25" style="156" customWidth="1"/>
    <col min="10522" max="10522" width="7.75" style="156" customWidth="1"/>
    <col min="10523" max="10523" width="8.25" style="156" customWidth="1"/>
    <col min="10524" max="10524" width="7.75" style="156" customWidth="1"/>
    <col min="10525" max="10752" width="9" style="156"/>
    <col min="10753" max="10753" width="4.125" style="156" customWidth="1"/>
    <col min="10754" max="10754" width="6.5" style="156" customWidth="1"/>
    <col min="10755" max="10755" width="10.25" style="156" customWidth="1"/>
    <col min="10756" max="10756" width="5.25" style="156" customWidth="1"/>
    <col min="10757" max="10757" width="7.5" style="156" customWidth="1"/>
    <col min="10758" max="10758" width="9.75" style="156" customWidth="1"/>
    <col min="10759" max="10759" width="6.875" style="156" customWidth="1"/>
    <col min="10760" max="10760" width="7.75" style="156" customWidth="1"/>
    <col min="10761" max="10761" width="10.25" style="156" customWidth="1"/>
    <col min="10762" max="10762" width="7.75" style="156" customWidth="1"/>
    <col min="10763" max="10763" width="7.5" style="156" customWidth="1"/>
    <col min="10764" max="10764" width="9.75" style="156" customWidth="1"/>
    <col min="10765" max="10765" width="6.875" style="156" customWidth="1"/>
    <col min="10766" max="10766" width="7.75" style="156" customWidth="1"/>
    <col min="10767" max="10767" width="10.25" style="156" customWidth="1"/>
    <col min="10768" max="10768" width="6.25" style="156" customWidth="1"/>
    <col min="10769" max="10769" width="6.5" style="156" customWidth="1"/>
    <col min="10770" max="10770" width="8.25" style="156" customWidth="1"/>
    <col min="10771" max="10771" width="7.25" style="156" customWidth="1"/>
    <col min="10772" max="10772" width="7.75" style="156" customWidth="1"/>
    <col min="10773" max="10773" width="8.25" style="156" customWidth="1"/>
    <col min="10774" max="10774" width="7.75" style="156" customWidth="1"/>
    <col min="10775" max="10775" width="6.5" style="156" customWidth="1"/>
    <col min="10776" max="10776" width="8.25" style="156" customWidth="1"/>
    <col min="10777" max="10777" width="7.25" style="156" customWidth="1"/>
    <col min="10778" max="10778" width="7.75" style="156" customWidth="1"/>
    <col min="10779" max="10779" width="8.25" style="156" customWidth="1"/>
    <col min="10780" max="10780" width="7.75" style="156" customWidth="1"/>
    <col min="10781" max="11008" width="9" style="156"/>
    <col min="11009" max="11009" width="4.125" style="156" customWidth="1"/>
    <col min="11010" max="11010" width="6.5" style="156" customWidth="1"/>
    <col min="11011" max="11011" width="10.25" style="156" customWidth="1"/>
    <col min="11012" max="11012" width="5.25" style="156" customWidth="1"/>
    <col min="11013" max="11013" width="7.5" style="156" customWidth="1"/>
    <col min="11014" max="11014" width="9.75" style="156" customWidth="1"/>
    <col min="11015" max="11015" width="6.875" style="156" customWidth="1"/>
    <col min="11016" max="11016" width="7.75" style="156" customWidth="1"/>
    <col min="11017" max="11017" width="10.25" style="156" customWidth="1"/>
    <col min="11018" max="11018" width="7.75" style="156" customWidth="1"/>
    <col min="11019" max="11019" width="7.5" style="156" customWidth="1"/>
    <col min="11020" max="11020" width="9.75" style="156" customWidth="1"/>
    <col min="11021" max="11021" width="6.875" style="156" customWidth="1"/>
    <col min="11022" max="11022" width="7.75" style="156" customWidth="1"/>
    <col min="11023" max="11023" width="10.25" style="156" customWidth="1"/>
    <col min="11024" max="11024" width="6.25" style="156" customWidth="1"/>
    <col min="11025" max="11025" width="6.5" style="156" customWidth="1"/>
    <col min="11026" max="11026" width="8.25" style="156" customWidth="1"/>
    <col min="11027" max="11027" width="7.25" style="156" customWidth="1"/>
    <col min="11028" max="11028" width="7.75" style="156" customWidth="1"/>
    <col min="11029" max="11029" width="8.25" style="156" customWidth="1"/>
    <col min="11030" max="11030" width="7.75" style="156" customWidth="1"/>
    <col min="11031" max="11031" width="6.5" style="156" customWidth="1"/>
    <col min="11032" max="11032" width="8.25" style="156" customWidth="1"/>
    <col min="11033" max="11033" width="7.25" style="156" customWidth="1"/>
    <col min="11034" max="11034" width="7.75" style="156" customWidth="1"/>
    <col min="11035" max="11035" width="8.25" style="156" customWidth="1"/>
    <col min="11036" max="11036" width="7.75" style="156" customWidth="1"/>
    <col min="11037" max="11264" width="9" style="156"/>
    <col min="11265" max="11265" width="4.125" style="156" customWidth="1"/>
    <col min="11266" max="11266" width="6.5" style="156" customWidth="1"/>
    <col min="11267" max="11267" width="10.25" style="156" customWidth="1"/>
    <col min="11268" max="11268" width="5.25" style="156" customWidth="1"/>
    <col min="11269" max="11269" width="7.5" style="156" customWidth="1"/>
    <col min="11270" max="11270" width="9.75" style="156" customWidth="1"/>
    <col min="11271" max="11271" width="6.875" style="156" customWidth="1"/>
    <col min="11272" max="11272" width="7.75" style="156" customWidth="1"/>
    <col min="11273" max="11273" width="10.25" style="156" customWidth="1"/>
    <col min="11274" max="11274" width="7.75" style="156" customWidth="1"/>
    <col min="11275" max="11275" width="7.5" style="156" customWidth="1"/>
    <col min="11276" max="11276" width="9.75" style="156" customWidth="1"/>
    <col min="11277" max="11277" width="6.875" style="156" customWidth="1"/>
    <col min="11278" max="11278" width="7.75" style="156" customWidth="1"/>
    <col min="11279" max="11279" width="10.25" style="156" customWidth="1"/>
    <col min="11280" max="11280" width="6.25" style="156" customWidth="1"/>
    <col min="11281" max="11281" width="6.5" style="156" customWidth="1"/>
    <col min="11282" max="11282" width="8.25" style="156" customWidth="1"/>
    <col min="11283" max="11283" width="7.25" style="156" customWidth="1"/>
    <col min="11284" max="11284" width="7.75" style="156" customWidth="1"/>
    <col min="11285" max="11285" width="8.25" style="156" customWidth="1"/>
    <col min="11286" max="11286" width="7.75" style="156" customWidth="1"/>
    <col min="11287" max="11287" width="6.5" style="156" customWidth="1"/>
    <col min="11288" max="11288" width="8.25" style="156" customWidth="1"/>
    <col min="11289" max="11289" width="7.25" style="156" customWidth="1"/>
    <col min="11290" max="11290" width="7.75" style="156" customWidth="1"/>
    <col min="11291" max="11291" width="8.25" style="156" customWidth="1"/>
    <col min="11292" max="11292" width="7.75" style="156" customWidth="1"/>
    <col min="11293" max="11520" width="9" style="156"/>
    <col min="11521" max="11521" width="4.125" style="156" customWidth="1"/>
    <col min="11522" max="11522" width="6.5" style="156" customWidth="1"/>
    <col min="11523" max="11523" width="10.25" style="156" customWidth="1"/>
    <col min="11524" max="11524" width="5.25" style="156" customWidth="1"/>
    <col min="11525" max="11525" width="7.5" style="156" customWidth="1"/>
    <col min="11526" max="11526" width="9.75" style="156" customWidth="1"/>
    <col min="11527" max="11527" width="6.875" style="156" customWidth="1"/>
    <col min="11528" max="11528" width="7.75" style="156" customWidth="1"/>
    <col min="11529" max="11529" width="10.25" style="156" customWidth="1"/>
    <col min="11530" max="11530" width="7.75" style="156" customWidth="1"/>
    <col min="11531" max="11531" width="7.5" style="156" customWidth="1"/>
    <col min="11532" max="11532" width="9.75" style="156" customWidth="1"/>
    <col min="11533" max="11533" width="6.875" style="156" customWidth="1"/>
    <col min="11534" max="11534" width="7.75" style="156" customWidth="1"/>
    <col min="11535" max="11535" width="10.25" style="156" customWidth="1"/>
    <col min="11536" max="11536" width="6.25" style="156" customWidth="1"/>
    <col min="11537" max="11537" width="6.5" style="156" customWidth="1"/>
    <col min="11538" max="11538" width="8.25" style="156" customWidth="1"/>
    <col min="11539" max="11539" width="7.25" style="156" customWidth="1"/>
    <col min="11540" max="11540" width="7.75" style="156" customWidth="1"/>
    <col min="11541" max="11541" width="8.25" style="156" customWidth="1"/>
    <col min="11542" max="11542" width="7.75" style="156" customWidth="1"/>
    <col min="11543" max="11543" width="6.5" style="156" customWidth="1"/>
    <col min="11544" max="11544" width="8.25" style="156" customWidth="1"/>
    <col min="11545" max="11545" width="7.25" style="156" customWidth="1"/>
    <col min="11546" max="11546" width="7.75" style="156" customWidth="1"/>
    <col min="11547" max="11547" width="8.25" style="156" customWidth="1"/>
    <col min="11548" max="11548" width="7.75" style="156" customWidth="1"/>
    <col min="11549" max="11776" width="9" style="156"/>
    <col min="11777" max="11777" width="4.125" style="156" customWidth="1"/>
    <col min="11778" max="11778" width="6.5" style="156" customWidth="1"/>
    <col min="11779" max="11779" width="10.25" style="156" customWidth="1"/>
    <col min="11780" max="11780" width="5.25" style="156" customWidth="1"/>
    <col min="11781" max="11781" width="7.5" style="156" customWidth="1"/>
    <col min="11782" max="11782" width="9.75" style="156" customWidth="1"/>
    <col min="11783" max="11783" width="6.875" style="156" customWidth="1"/>
    <col min="11784" max="11784" width="7.75" style="156" customWidth="1"/>
    <col min="11785" max="11785" width="10.25" style="156" customWidth="1"/>
    <col min="11786" max="11786" width="7.75" style="156" customWidth="1"/>
    <col min="11787" max="11787" width="7.5" style="156" customWidth="1"/>
    <col min="11788" max="11788" width="9.75" style="156" customWidth="1"/>
    <col min="11789" max="11789" width="6.875" style="156" customWidth="1"/>
    <col min="11790" max="11790" width="7.75" style="156" customWidth="1"/>
    <col min="11791" max="11791" width="10.25" style="156" customWidth="1"/>
    <col min="11792" max="11792" width="6.25" style="156" customWidth="1"/>
    <col min="11793" max="11793" width="6.5" style="156" customWidth="1"/>
    <col min="11794" max="11794" width="8.25" style="156" customWidth="1"/>
    <col min="11795" max="11795" width="7.25" style="156" customWidth="1"/>
    <col min="11796" max="11796" width="7.75" style="156" customWidth="1"/>
    <col min="11797" max="11797" width="8.25" style="156" customWidth="1"/>
    <col min="11798" max="11798" width="7.75" style="156" customWidth="1"/>
    <col min="11799" max="11799" width="6.5" style="156" customWidth="1"/>
    <col min="11800" max="11800" width="8.25" style="156" customWidth="1"/>
    <col min="11801" max="11801" width="7.25" style="156" customWidth="1"/>
    <col min="11802" max="11802" width="7.75" style="156" customWidth="1"/>
    <col min="11803" max="11803" width="8.25" style="156" customWidth="1"/>
    <col min="11804" max="11804" width="7.75" style="156" customWidth="1"/>
    <col min="11805" max="12032" width="9" style="156"/>
    <col min="12033" max="12033" width="4.125" style="156" customWidth="1"/>
    <col min="12034" max="12034" width="6.5" style="156" customWidth="1"/>
    <col min="12035" max="12035" width="10.25" style="156" customWidth="1"/>
    <col min="12036" max="12036" width="5.25" style="156" customWidth="1"/>
    <col min="12037" max="12037" width="7.5" style="156" customWidth="1"/>
    <col min="12038" max="12038" width="9.75" style="156" customWidth="1"/>
    <col min="12039" max="12039" width="6.875" style="156" customWidth="1"/>
    <col min="12040" max="12040" width="7.75" style="156" customWidth="1"/>
    <col min="12041" max="12041" width="10.25" style="156" customWidth="1"/>
    <col min="12042" max="12042" width="7.75" style="156" customWidth="1"/>
    <col min="12043" max="12043" width="7.5" style="156" customWidth="1"/>
    <col min="12044" max="12044" width="9.75" style="156" customWidth="1"/>
    <col min="12045" max="12045" width="6.875" style="156" customWidth="1"/>
    <col min="12046" max="12046" width="7.75" style="156" customWidth="1"/>
    <col min="12047" max="12047" width="10.25" style="156" customWidth="1"/>
    <col min="12048" max="12048" width="6.25" style="156" customWidth="1"/>
    <col min="12049" max="12049" width="6.5" style="156" customWidth="1"/>
    <col min="12050" max="12050" width="8.25" style="156" customWidth="1"/>
    <col min="12051" max="12051" width="7.25" style="156" customWidth="1"/>
    <col min="12052" max="12052" width="7.75" style="156" customWidth="1"/>
    <col min="12053" max="12053" width="8.25" style="156" customWidth="1"/>
    <col min="12054" max="12054" width="7.75" style="156" customWidth="1"/>
    <col min="12055" max="12055" width="6.5" style="156" customWidth="1"/>
    <col min="12056" max="12056" width="8.25" style="156" customWidth="1"/>
    <col min="12057" max="12057" width="7.25" style="156" customWidth="1"/>
    <col min="12058" max="12058" width="7.75" style="156" customWidth="1"/>
    <col min="12059" max="12059" width="8.25" style="156" customWidth="1"/>
    <col min="12060" max="12060" width="7.75" style="156" customWidth="1"/>
    <col min="12061" max="12288" width="9" style="156"/>
    <col min="12289" max="12289" width="4.125" style="156" customWidth="1"/>
    <col min="12290" max="12290" width="6.5" style="156" customWidth="1"/>
    <col min="12291" max="12291" width="10.25" style="156" customWidth="1"/>
    <col min="12292" max="12292" width="5.25" style="156" customWidth="1"/>
    <col min="12293" max="12293" width="7.5" style="156" customWidth="1"/>
    <col min="12294" max="12294" width="9.75" style="156" customWidth="1"/>
    <col min="12295" max="12295" width="6.875" style="156" customWidth="1"/>
    <col min="12296" max="12296" width="7.75" style="156" customWidth="1"/>
    <col min="12297" max="12297" width="10.25" style="156" customWidth="1"/>
    <col min="12298" max="12298" width="7.75" style="156" customWidth="1"/>
    <col min="12299" max="12299" width="7.5" style="156" customWidth="1"/>
    <col min="12300" max="12300" width="9.75" style="156" customWidth="1"/>
    <col min="12301" max="12301" width="6.875" style="156" customWidth="1"/>
    <col min="12302" max="12302" width="7.75" style="156" customWidth="1"/>
    <col min="12303" max="12303" width="10.25" style="156" customWidth="1"/>
    <col min="12304" max="12304" width="6.25" style="156" customWidth="1"/>
    <col min="12305" max="12305" width="6.5" style="156" customWidth="1"/>
    <col min="12306" max="12306" width="8.25" style="156" customWidth="1"/>
    <col min="12307" max="12307" width="7.25" style="156" customWidth="1"/>
    <col min="12308" max="12308" width="7.75" style="156" customWidth="1"/>
    <col min="12309" max="12309" width="8.25" style="156" customWidth="1"/>
    <col min="12310" max="12310" width="7.75" style="156" customWidth="1"/>
    <col min="12311" max="12311" width="6.5" style="156" customWidth="1"/>
    <col min="12312" max="12312" width="8.25" style="156" customWidth="1"/>
    <col min="12313" max="12313" width="7.25" style="156" customWidth="1"/>
    <col min="12314" max="12314" width="7.75" style="156" customWidth="1"/>
    <col min="12315" max="12315" width="8.25" style="156" customWidth="1"/>
    <col min="12316" max="12316" width="7.75" style="156" customWidth="1"/>
    <col min="12317" max="12544" width="9" style="156"/>
    <col min="12545" max="12545" width="4.125" style="156" customWidth="1"/>
    <col min="12546" max="12546" width="6.5" style="156" customWidth="1"/>
    <col min="12547" max="12547" width="10.25" style="156" customWidth="1"/>
    <col min="12548" max="12548" width="5.25" style="156" customWidth="1"/>
    <col min="12549" max="12549" width="7.5" style="156" customWidth="1"/>
    <col min="12550" max="12550" width="9.75" style="156" customWidth="1"/>
    <col min="12551" max="12551" width="6.875" style="156" customWidth="1"/>
    <col min="12552" max="12552" width="7.75" style="156" customWidth="1"/>
    <col min="12553" max="12553" width="10.25" style="156" customWidth="1"/>
    <col min="12554" max="12554" width="7.75" style="156" customWidth="1"/>
    <col min="12555" max="12555" width="7.5" style="156" customWidth="1"/>
    <col min="12556" max="12556" width="9.75" style="156" customWidth="1"/>
    <col min="12557" max="12557" width="6.875" style="156" customWidth="1"/>
    <col min="12558" max="12558" width="7.75" style="156" customWidth="1"/>
    <col min="12559" max="12559" width="10.25" style="156" customWidth="1"/>
    <col min="12560" max="12560" width="6.25" style="156" customWidth="1"/>
    <col min="12561" max="12561" width="6.5" style="156" customWidth="1"/>
    <col min="12562" max="12562" width="8.25" style="156" customWidth="1"/>
    <col min="12563" max="12563" width="7.25" style="156" customWidth="1"/>
    <col min="12564" max="12564" width="7.75" style="156" customWidth="1"/>
    <col min="12565" max="12565" width="8.25" style="156" customWidth="1"/>
    <col min="12566" max="12566" width="7.75" style="156" customWidth="1"/>
    <col min="12567" max="12567" width="6.5" style="156" customWidth="1"/>
    <col min="12568" max="12568" width="8.25" style="156" customWidth="1"/>
    <col min="12569" max="12569" width="7.25" style="156" customWidth="1"/>
    <col min="12570" max="12570" width="7.75" style="156" customWidth="1"/>
    <col min="12571" max="12571" width="8.25" style="156" customWidth="1"/>
    <col min="12572" max="12572" width="7.75" style="156" customWidth="1"/>
    <col min="12573" max="12800" width="9" style="156"/>
    <col min="12801" max="12801" width="4.125" style="156" customWidth="1"/>
    <col min="12802" max="12802" width="6.5" style="156" customWidth="1"/>
    <col min="12803" max="12803" width="10.25" style="156" customWidth="1"/>
    <col min="12804" max="12804" width="5.25" style="156" customWidth="1"/>
    <col min="12805" max="12805" width="7.5" style="156" customWidth="1"/>
    <col min="12806" max="12806" width="9.75" style="156" customWidth="1"/>
    <col min="12807" max="12807" width="6.875" style="156" customWidth="1"/>
    <col min="12808" max="12808" width="7.75" style="156" customWidth="1"/>
    <col min="12809" max="12809" width="10.25" style="156" customWidth="1"/>
    <col min="12810" max="12810" width="7.75" style="156" customWidth="1"/>
    <col min="12811" max="12811" width="7.5" style="156" customWidth="1"/>
    <col min="12812" max="12812" width="9.75" style="156" customWidth="1"/>
    <col min="12813" max="12813" width="6.875" style="156" customWidth="1"/>
    <col min="12814" max="12814" width="7.75" style="156" customWidth="1"/>
    <col min="12815" max="12815" width="10.25" style="156" customWidth="1"/>
    <col min="12816" max="12816" width="6.25" style="156" customWidth="1"/>
    <col min="12817" max="12817" width="6.5" style="156" customWidth="1"/>
    <col min="12818" max="12818" width="8.25" style="156" customWidth="1"/>
    <col min="12819" max="12819" width="7.25" style="156" customWidth="1"/>
    <col min="12820" max="12820" width="7.75" style="156" customWidth="1"/>
    <col min="12821" max="12821" width="8.25" style="156" customWidth="1"/>
    <col min="12822" max="12822" width="7.75" style="156" customWidth="1"/>
    <col min="12823" max="12823" width="6.5" style="156" customWidth="1"/>
    <col min="12824" max="12824" width="8.25" style="156" customWidth="1"/>
    <col min="12825" max="12825" width="7.25" style="156" customWidth="1"/>
    <col min="12826" max="12826" width="7.75" style="156" customWidth="1"/>
    <col min="12827" max="12827" width="8.25" style="156" customWidth="1"/>
    <col min="12828" max="12828" width="7.75" style="156" customWidth="1"/>
    <col min="12829" max="13056" width="9" style="156"/>
    <col min="13057" max="13057" width="4.125" style="156" customWidth="1"/>
    <col min="13058" max="13058" width="6.5" style="156" customWidth="1"/>
    <col min="13059" max="13059" width="10.25" style="156" customWidth="1"/>
    <col min="13060" max="13060" width="5.25" style="156" customWidth="1"/>
    <col min="13061" max="13061" width="7.5" style="156" customWidth="1"/>
    <col min="13062" max="13062" width="9.75" style="156" customWidth="1"/>
    <col min="13063" max="13063" width="6.875" style="156" customWidth="1"/>
    <col min="13064" max="13064" width="7.75" style="156" customWidth="1"/>
    <col min="13065" max="13065" width="10.25" style="156" customWidth="1"/>
    <col min="13066" max="13066" width="7.75" style="156" customWidth="1"/>
    <col min="13067" max="13067" width="7.5" style="156" customWidth="1"/>
    <col min="13068" max="13068" width="9.75" style="156" customWidth="1"/>
    <col min="13069" max="13069" width="6.875" style="156" customWidth="1"/>
    <col min="13070" max="13070" width="7.75" style="156" customWidth="1"/>
    <col min="13071" max="13071" width="10.25" style="156" customWidth="1"/>
    <col min="13072" max="13072" width="6.25" style="156" customWidth="1"/>
    <col min="13073" max="13073" width="6.5" style="156" customWidth="1"/>
    <col min="13074" max="13074" width="8.25" style="156" customWidth="1"/>
    <col min="13075" max="13075" width="7.25" style="156" customWidth="1"/>
    <col min="13076" max="13076" width="7.75" style="156" customWidth="1"/>
    <col min="13077" max="13077" width="8.25" style="156" customWidth="1"/>
    <col min="13078" max="13078" width="7.75" style="156" customWidth="1"/>
    <col min="13079" max="13079" width="6.5" style="156" customWidth="1"/>
    <col min="13080" max="13080" width="8.25" style="156" customWidth="1"/>
    <col min="13081" max="13081" width="7.25" style="156" customWidth="1"/>
    <col min="13082" max="13082" width="7.75" style="156" customWidth="1"/>
    <col min="13083" max="13083" width="8.25" style="156" customWidth="1"/>
    <col min="13084" max="13084" width="7.75" style="156" customWidth="1"/>
    <col min="13085" max="13312" width="9" style="156"/>
    <col min="13313" max="13313" width="4.125" style="156" customWidth="1"/>
    <col min="13314" max="13314" width="6.5" style="156" customWidth="1"/>
    <col min="13315" max="13315" width="10.25" style="156" customWidth="1"/>
    <col min="13316" max="13316" width="5.25" style="156" customWidth="1"/>
    <col min="13317" max="13317" width="7.5" style="156" customWidth="1"/>
    <col min="13318" max="13318" width="9.75" style="156" customWidth="1"/>
    <col min="13319" max="13319" width="6.875" style="156" customWidth="1"/>
    <col min="13320" max="13320" width="7.75" style="156" customWidth="1"/>
    <col min="13321" max="13321" width="10.25" style="156" customWidth="1"/>
    <col min="13322" max="13322" width="7.75" style="156" customWidth="1"/>
    <col min="13323" max="13323" width="7.5" style="156" customWidth="1"/>
    <col min="13324" max="13324" width="9.75" style="156" customWidth="1"/>
    <col min="13325" max="13325" width="6.875" style="156" customWidth="1"/>
    <col min="13326" max="13326" width="7.75" style="156" customWidth="1"/>
    <col min="13327" max="13327" width="10.25" style="156" customWidth="1"/>
    <col min="13328" max="13328" width="6.25" style="156" customWidth="1"/>
    <col min="13329" max="13329" width="6.5" style="156" customWidth="1"/>
    <col min="13330" max="13330" width="8.25" style="156" customWidth="1"/>
    <col min="13331" max="13331" width="7.25" style="156" customWidth="1"/>
    <col min="13332" max="13332" width="7.75" style="156" customWidth="1"/>
    <col min="13333" max="13333" width="8.25" style="156" customWidth="1"/>
    <col min="13334" max="13334" width="7.75" style="156" customWidth="1"/>
    <col min="13335" max="13335" width="6.5" style="156" customWidth="1"/>
    <col min="13336" max="13336" width="8.25" style="156" customWidth="1"/>
    <col min="13337" max="13337" width="7.25" style="156" customWidth="1"/>
    <col min="13338" max="13338" width="7.75" style="156" customWidth="1"/>
    <col min="13339" max="13339" width="8.25" style="156" customWidth="1"/>
    <col min="13340" max="13340" width="7.75" style="156" customWidth="1"/>
    <col min="13341" max="13568" width="9" style="156"/>
    <col min="13569" max="13569" width="4.125" style="156" customWidth="1"/>
    <col min="13570" max="13570" width="6.5" style="156" customWidth="1"/>
    <col min="13571" max="13571" width="10.25" style="156" customWidth="1"/>
    <col min="13572" max="13572" width="5.25" style="156" customWidth="1"/>
    <col min="13573" max="13573" width="7.5" style="156" customWidth="1"/>
    <col min="13574" max="13574" width="9.75" style="156" customWidth="1"/>
    <col min="13575" max="13575" width="6.875" style="156" customWidth="1"/>
    <col min="13576" max="13576" width="7.75" style="156" customWidth="1"/>
    <col min="13577" max="13577" width="10.25" style="156" customWidth="1"/>
    <col min="13578" max="13578" width="7.75" style="156" customWidth="1"/>
    <col min="13579" max="13579" width="7.5" style="156" customWidth="1"/>
    <col min="13580" max="13580" width="9.75" style="156" customWidth="1"/>
    <col min="13581" max="13581" width="6.875" style="156" customWidth="1"/>
    <col min="13582" max="13582" width="7.75" style="156" customWidth="1"/>
    <col min="13583" max="13583" width="10.25" style="156" customWidth="1"/>
    <col min="13584" max="13584" width="6.25" style="156" customWidth="1"/>
    <col min="13585" max="13585" width="6.5" style="156" customWidth="1"/>
    <col min="13586" max="13586" width="8.25" style="156" customWidth="1"/>
    <col min="13587" max="13587" width="7.25" style="156" customWidth="1"/>
    <col min="13588" max="13588" width="7.75" style="156" customWidth="1"/>
    <col min="13589" max="13589" width="8.25" style="156" customWidth="1"/>
    <col min="13590" max="13590" width="7.75" style="156" customWidth="1"/>
    <col min="13591" max="13591" width="6.5" style="156" customWidth="1"/>
    <col min="13592" max="13592" width="8.25" style="156" customWidth="1"/>
    <col min="13593" max="13593" width="7.25" style="156" customWidth="1"/>
    <col min="13594" max="13594" width="7.75" style="156" customWidth="1"/>
    <col min="13595" max="13595" width="8.25" style="156" customWidth="1"/>
    <col min="13596" max="13596" width="7.75" style="156" customWidth="1"/>
    <col min="13597" max="13824" width="9" style="156"/>
    <col min="13825" max="13825" width="4.125" style="156" customWidth="1"/>
    <col min="13826" max="13826" width="6.5" style="156" customWidth="1"/>
    <col min="13827" max="13827" width="10.25" style="156" customWidth="1"/>
    <col min="13828" max="13828" width="5.25" style="156" customWidth="1"/>
    <col min="13829" max="13829" width="7.5" style="156" customWidth="1"/>
    <col min="13830" max="13830" width="9.75" style="156" customWidth="1"/>
    <col min="13831" max="13831" width="6.875" style="156" customWidth="1"/>
    <col min="13832" max="13832" width="7.75" style="156" customWidth="1"/>
    <col min="13833" max="13833" width="10.25" style="156" customWidth="1"/>
    <col min="13834" max="13834" width="7.75" style="156" customWidth="1"/>
    <col min="13835" max="13835" width="7.5" style="156" customWidth="1"/>
    <col min="13836" max="13836" width="9.75" style="156" customWidth="1"/>
    <col min="13837" max="13837" width="6.875" style="156" customWidth="1"/>
    <col min="13838" max="13838" width="7.75" style="156" customWidth="1"/>
    <col min="13839" max="13839" width="10.25" style="156" customWidth="1"/>
    <col min="13840" max="13840" width="6.25" style="156" customWidth="1"/>
    <col min="13841" max="13841" width="6.5" style="156" customWidth="1"/>
    <col min="13842" max="13842" width="8.25" style="156" customWidth="1"/>
    <col min="13843" max="13843" width="7.25" style="156" customWidth="1"/>
    <col min="13844" max="13844" width="7.75" style="156" customWidth="1"/>
    <col min="13845" max="13845" width="8.25" style="156" customWidth="1"/>
    <col min="13846" max="13846" width="7.75" style="156" customWidth="1"/>
    <col min="13847" max="13847" width="6.5" style="156" customWidth="1"/>
    <col min="13848" max="13848" width="8.25" style="156" customWidth="1"/>
    <col min="13849" max="13849" width="7.25" style="156" customWidth="1"/>
    <col min="13850" max="13850" width="7.75" style="156" customWidth="1"/>
    <col min="13851" max="13851" width="8.25" style="156" customWidth="1"/>
    <col min="13852" max="13852" width="7.75" style="156" customWidth="1"/>
    <col min="13853" max="14080" width="9" style="156"/>
    <col min="14081" max="14081" width="4.125" style="156" customWidth="1"/>
    <col min="14082" max="14082" width="6.5" style="156" customWidth="1"/>
    <col min="14083" max="14083" width="10.25" style="156" customWidth="1"/>
    <col min="14084" max="14084" width="5.25" style="156" customWidth="1"/>
    <col min="14085" max="14085" width="7.5" style="156" customWidth="1"/>
    <col min="14086" max="14086" width="9.75" style="156" customWidth="1"/>
    <col min="14087" max="14087" width="6.875" style="156" customWidth="1"/>
    <col min="14088" max="14088" width="7.75" style="156" customWidth="1"/>
    <col min="14089" max="14089" width="10.25" style="156" customWidth="1"/>
    <col min="14090" max="14090" width="7.75" style="156" customWidth="1"/>
    <col min="14091" max="14091" width="7.5" style="156" customWidth="1"/>
    <col min="14092" max="14092" width="9.75" style="156" customWidth="1"/>
    <col min="14093" max="14093" width="6.875" style="156" customWidth="1"/>
    <col min="14094" max="14094" width="7.75" style="156" customWidth="1"/>
    <col min="14095" max="14095" width="10.25" style="156" customWidth="1"/>
    <col min="14096" max="14096" width="6.25" style="156" customWidth="1"/>
    <col min="14097" max="14097" width="6.5" style="156" customWidth="1"/>
    <col min="14098" max="14098" width="8.25" style="156" customWidth="1"/>
    <col min="14099" max="14099" width="7.25" style="156" customWidth="1"/>
    <col min="14100" max="14100" width="7.75" style="156" customWidth="1"/>
    <col min="14101" max="14101" width="8.25" style="156" customWidth="1"/>
    <col min="14102" max="14102" width="7.75" style="156" customWidth="1"/>
    <col min="14103" max="14103" width="6.5" style="156" customWidth="1"/>
    <col min="14104" max="14104" width="8.25" style="156" customWidth="1"/>
    <col min="14105" max="14105" width="7.25" style="156" customWidth="1"/>
    <col min="14106" max="14106" width="7.75" style="156" customWidth="1"/>
    <col min="14107" max="14107" width="8.25" style="156" customWidth="1"/>
    <col min="14108" max="14108" width="7.75" style="156" customWidth="1"/>
    <col min="14109" max="14336" width="9" style="156"/>
    <col min="14337" max="14337" width="4.125" style="156" customWidth="1"/>
    <col min="14338" max="14338" width="6.5" style="156" customWidth="1"/>
    <col min="14339" max="14339" width="10.25" style="156" customWidth="1"/>
    <col min="14340" max="14340" width="5.25" style="156" customWidth="1"/>
    <col min="14341" max="14341" width="7.5" style="156" customWidth="1"/>
    <col min="14342" max="14342" width="9.75" style="156" customWidth="1"/>
    <col min="14343" max="14343" width="6.875" style="156" customWidth="1"/>
    <col min="14344" max="14344" width="7.75" style="156" customWidth="1"/>
    <col min="14345" max="14345" width="10.25" style="156" customWidth="1"/>
    <col min="14346" max="14346" width="7.75" style="156" customWidth="1"/>
    <col min="14347" max="14347" width="7.5" style="156" customWidth="1"/>
    <col min="14348" max="14348" width="9.75" style="156" customWidth="1"/>
    <col min="14349" max="14349" width="6.875" style="156" customWidth="1"/>
    <col min="14350" max="14350" width="7.75" style="156" customWidth="1"/>
    <col min="14351" max="14351" width="10.25" style="156" customWidth="1"/>
    <col min="14352" max="14352" width="6.25" style="156" customWidth="1"/>
    <col min="14353" max="14353" width="6.5" style="156" customWidth="1"/>
    <col min="14354" max="14354" width="8.25" style="156" customWidth="1"/>
    <col min="14355" max="14355" width="7.25" style="156" customWidth="1"/>
    <col min="14356" max="14356" width="7.75" style="156" customWidth="1"/>
    <col min="14357" max="14357" width="8.25" style="156" customWidth="1"/>
    <col min="14358" max="14358" width="7.75" style="156" customWidth="1"/>
    <col min="14359" max="14359" width="6.5" style="156" customWidth="1"/>
    <col min="14360" max="14360" width="8.25" style="156" customWidth="1"/>
    <col min="14361" max="14361" width="7.25" style="156" customWidth="1"/>
    <col min="14362" max="14362" width="7.75" style="156" customWidth="1"/>
    <col min="14363" max="14363" width="8.25" style="156" customWidth="1"/>
    <col min="14364" max="14364" width="7.75" style="156" customWidth="1"/>
    <col min="14365" max="14592" width="9" style="156"/>
    <col min="14593" max="14593" width="4.125" style="156" customWidth="1"/>
    <col min="14594" max="14594" width="6.5" style="156" customWidth="1"/>
    <col min="14595" max="14595" width="10.25" style="156" customWidth="1"/>
    <col min="14596" max="14596" width="5.25" style="156" customWidth="1"/>
    <col min="14597" max="14597" width="7.5" style="156" customWidth="1"/>
    <col min="14598" max="14598" width="9.75" style="156" customWidth="1"/>
    <col min="14599" max="14599" width="6.875" style="156" customWidth="1"/>
    <col min="14600" max="14600" width="7.75" style="156" customWidth="1"/>
    <col min="14601" max="14601" width="10.25" style="156" customWidth="1"/>
    <col min="14602" max="14602" width="7.75" style="156" customWidth="1"/>
    <col min="14603" max="14603" width="7.5" style="156" customWidth="1"/>
    <col min="14604" max="14604" width="9.75" style="156" customWidth="1"/>
    <col min="14605" max="14605" width="6.875" style="156" customWidth="1"/>
    <col min="14606" max="14606" width="7.75" style="156" customWidth="1"/>
    <col min="14607" max="14607" width="10.25" style="156" customWidth="1"/>
    <col min="14608" max="14608" width="6.25" style="156" customWidth="1"/>
    <col min="14609" max="14609" width="6.5" style="156" customWidth="1"/>
    <col min="14610" max="14610" width="8.25" style="156" customWidth="1"/>
    <col min="14611" max="14611" width="7.25" style="156" customWidth="1"/>
    <col min="14612" max="14612" width="7.75" style="156" customWidth="1"/>
    <col min="14613" max="14613" width="8.25" style="156" customWidth="1"/>
    <col min="14614" max="14614" width="7.75" style="156" customWidth="1"/>
    <col min="14615" max="14615" width="6.5" style="156" customWidth="1"/>
    <col min="14616" max="14616" width="8.25" style="156" customWidth="1"/>
    <col min="14617" max="14617" width="7.25" style="156" customWidth="1"/>
    <col min="14618" max="14618" width="7.75" style="156" customWidth="1"/>
    <col min="14619" max="14619" width="8.25" style="156" customWidth="1"/>
    <col min="14620" max="14620" width="7.75" style="156" customWidth="1"/>
    <col min="14621" max="14848" width="9" style="156"/>
    <col min="14849" max="14849" width="4.125" style="156" customWidth="1"/>
    <col min="14850" max="14850" width="6.5" style="156" customWidth="1"/>
    <col min="14851" max="14851" width="10.25" style="156" customWidth="1"/>
    <col min="14852" max="14852" width="5.25" style="156" customWidth="1"/>
    <col min="14853" max="14853" width="7.5" style="156" customWidth="1"/>
    <col min="14854" max="14854" width="9.75" style="156" customWidth="1"/>
    <col min="14855" max="14855" width="6.875" style="156" customWidth="1"/>
    <col min="14856" max="14856" width="7.75" style="156" customWidth="1"/>
    <col min="14857" max="14857" width="10.25" style="156" customWidth="1"/>
    <col min="14858" max="14858" width="7.75" style="156" customWidth="1"/>
    <col min="14859" max="14859" width="7.5" style="156" customWidth="1"/>
    <col min="14860" max="14860" width="9.75" style="156" customWidth="1"/>
    <col min="14861" max="14861" width="6.875" style="156" customWidth="1"/>
    <col min="14862" max="14862" width="7.75" style="156" customWidth="1"/>
    <col min="14863" max="14863" width="10.25" style="156" customWidth="1"/>
    <col min="14864" max="14864" width="6.25" style="156" customWidth="1"/>
    <col min="14865" max="14865" width="6.5" style="156" customWidth="1"/>
    <col min="14866" max="14866" width="8.25" style="156" customWidth="1"/>
    <col min="14867" max="14867" width="7.25" style="156" customWidth="1"/>
    <col min="14868" max="14868" width="7.75" style="156" customWidth="1"/>
    <col min="14869" max="14869" width="8.25" style="156" customWidth="1"/>
    <col min="14870" max="14870" width="7.75" style="156" customWidth="1"/>
    <col min="14871" max="14871" width="6.5" style="156" customWidth="1"/>
    <col min="14872" max="14872" width="8.25" style="156" customWidth="1"/>
    <col min="14873" max="14873" width="7.25" style="156" customWidth="1"/>
    <col min="14874" max="14874" width="7.75" style="156" customWidth="1"/>
    <col min="14875" max="14875" width="8.25" style="156" customWidth="1"/>
    <col min="14876" max="14876" width="7.75" style="156" customWidth="1"/>
    <col min="14877" max="15104" width="9" style="156"/>
    <col min="15105" max="15105" width="4.125" style="156" customWidth="1"/>
    <col min="15106" max="15106" width="6.5" style="156" customWidth="1"/>
    <col min="15107" max="15107" width="10.25" style="156" customWidth="1"/>
    <col min="15108" max="15108" width="5.25" style="156" customWidth="1"/>
    <col min="15109" max="15109" width="7.5" style="156" customWidth="1"/>
    <col min="15110" max="15110" width="9.75" style="156" customWidth="1"/>
    <col min="15111" max="15111" width="6.875" style="156" customWidth="1"/>
    <col min="15112" max="15112" width="7.75" style="156" customWidth="1"/>
    <col min="15113" max="15113" width="10.25" style="156" customWidth="1"/>
    <col min="15114" max="15114" width="7.75" style="156" customWidth="1"/>
    <col min="15115" max="15115" width="7.5" style="156" customWidth="1"/>
    <col min="15116" max="15116" width="9.75" style="156" customWidth="1"/>
    <col min="15117" max="15117" width="6.875" style="156" customWidth="1"/>
    <col min="15118" max="15118" width="7.75" style="156" customWidth="1"/>
    <col min="15119" max="15119" width="10.25" style="156" customWidth="1"/>
    <col min="15120" max="15120" width="6.25" style="156" customWidth="1"/>
    <col min="15121" max="15121" width="6.5" style="156" customWidth="1"/>
    <col min="15122" max="15122" width="8.25" style="156" customWidth="1"/>
    <col min="15123" max="15123" width="7.25" style="156" customWidth="1"/>
    <col min="15124" max="15124" width="7.75" style="156" customWidth="1"/>
    <col min="15125" max="15125" width="8.25" style="156" customWidth="1"/>
    <col min="15126" max="15126" width="7.75" style="156" customWidth="1"/>
    <col min="15127" max="15127" width="6.5" style="156" customWidth="1"/>
    <col min="15128" max="15128" width="8.25" style="156" customWidth="1"/>
    <col min="15129" max="15129" width="7.25" style="156" customWidth="1"/>
    <col min="15130" max="15130" width="7.75" style="156" customWidth="1"/>
    <col min="15131" max="15131" width="8.25" style="156" customWidth="1"/>
    <col min="15132" max="15132" width="7.75" style="156" customWidth="1"/>
    <col min="15133" max="15360" width="9" style="156"/>
    <col min="15361" max="15361" width="4.125" style="156" customWidth="1"/>
    <col min="15362" max="15362" width="6.5" style="156" customWidth="1"/>
    <col min="15363" max="15363" width="10.25" style="156" customWidth="1"/>
    <col min="15364" max="15364" width="5.25" style="156" customWidth="1"/>
    <col min="15365" max="15365" width="7.5" style="156" customWidth="1"/>
    <col min="15366" max="15366" width="9.75" style="156" customWidth="1"/>
    <col min="15367" max="15367" width="6.875" style="156" customWidth="1"/>
    <col min="15368" max="15368" width="7.75" style="156" customWidth="1"/>
    <col min="15369" max="15369" width="10.25" style="156" customWidth="1"/>
    <col min="15370" max="15370" width="7.75" style="156" customWidth="1"/>
    <col min="15371" max="15371" width="7.5" style="156" customWidth="1"/>
    <col min="15372" max="15372" width="9.75" style="156" customWidth="1"/>
    <col min="15373" max="15373" width="6.875" style="156" customWidth="1"/>
    <col min="15374" max="15374" width="7.75" style="156" customWidth="1"/>
    <col min="15375" max="15375" width="10.25" style="156" customWidth="1"/>
    <col min="15376" max="15376" width="6.25" style="156" customWidth="1"/>
    <col min="15377" max="15377" width="6.5" style="156" customWidth="1"/>
    <col min="15378" max="15378" width="8.25" style="156" customWidth="1"/>
    <col min="15379" max="15379" width="7.25" style="156" customWidth="1"/>
    <col min="15380" max="15380" width="7.75" style="156" customWidth="1"/>
    <col min="15381" max="15381" width="8.25" style="156" customWidth="1"/>
    <col min="15382" max="15382" width="7.75" style="156" customWidth="1"/>
    <col min="15383" max="15383" width="6.5" style="156" customWidth="1"/>
    <col min="15384" max="15384" width="8.25" style="156" customWidth="1"/>
    <col min="15385" max="15385" width="7.25" style="156" customWidth="1"/>
    <col min="15386" max="15386" width="7.75" style="156" customWidth="1"/>
    <col min="15387" max="15387" width="8.25" style="156" customWidth="1"/>
    <col min="15388" max="15388" width="7.75" style="156" customWidth="1"/>
    <col min="15389" max="15616" width="9" style="156"/>
    <col min="15617" max="15617" width="4.125" style="156" customWidth="1"/>
    <col min="15618" max="15618" width="6.5" style="156" customWidth="1"/>
    <col min="15619" max="15619" width="10.25" style="156" customWidth="1"/>
    <col min="15620" max="15620" width="5.25" style="156" customWidth="1"/>
    <col min="15621" max="15621" width="7.5" style="156" customWidth="1"/>
    <col min="15622" max="15622" width="9.75" style="156" customWidth="1"/>
    <col min="15623" max="15623" width="6.875" style="156" customWidth="1"/>
    <col min="15624" max="15624" width="7.75" style="156" customWidth="1"/>
    <col min="15625" max="15625" width="10.25" style="156" customWidth="1"/>
    <col min="15626" max="15626" width="7.75" style="156" customWidth="1"/>
    <col min="15627" max="15627" width="7.5" style="156" customWidth="1"/>
    <col min="15628" max="15628" width="9.75" style="156" customWidth="1"/>
    <col min="15629" max="15629" width="6.875" style="156" customWidth="1"/>
    <col min="15630" max="15630" width="7.75" style="156" customWidth="1"/>
    <col min="15631" max="15631" width="10.25" style="156" customWidth="1"/>
    <col min="15632" max="15632" width="6.25" style="156" customWidth="1"/>
    <col min="15633" max="15633" width="6.5" style="156" customWidth="1"/>
    <col min="15634" max="15634" width="8.25" style="156" customWidth="1"/>
    <col min="15635" max="15635" width="7.25" style="156" customWidth="1"/>
    <col min="15636" max="15636" width="7.75" style="156" customWidth="1"/>
    <col min="15637" max="15637" width="8.25" style="156" customWidth="1"/>
    <col min="15638" max="15638" width="7.75" style="156" customWidth="1"/>
    <col min="15639" max="15639" width="6.5" style="156" customWidth="1"/>
    <col min="15640" max="15640" width="8.25" style="156" customWidth="1"/>
    <col min="15641" max="15641" width="7.25" style="156" customWidth="1"/>
    <col min="15642" max="15642" width="7.75" style="156" customWidth="1"/>
    <col min="15643" max="15643" width="8.25" style="156" customWidth="1"/>
    <col min="15644" max="15644" width="7.75" style="156" customWidth="1"/>
    <col min="15645" max="15872" width="9" style="156"/>
    <col min="15873" max="15873" width="4.125" style="156" customWidth="1"/>
    <col min="15874" max="15874" width="6.5" style="156" customWidth="1"/>
    <col min="15875" max="15875" width="10.25" style="156" customWidth="1"/>
    <col min="15876" max="15876" width="5.25" style="156" customWidth="1"/>
    <col min="15877" max="15877" width="7.5" style="156" customWidth="1"/>
    <col min="15878" max="15878" width="9.75" style="156" customWidth="1"/>
    <col min="15879" max="15879" width="6.875" style="156" customWidth="1"/>
    <col min="15880" max="15880" width="7.75" style="156" customWidth="1"/>
    <col min="15881" max="15881" width="10.25" style="156" customWidth="1"/>
    <col min="15882" max="15882" width="7.75" style="156" customWidth="1"/>
    <col min="15883" max="15883" width="7.5" style="156" customWidth="1"/>
    <col min="15884" max="15884" width="9.75" style="156" customWidth="1"/>
    <col min="15885" max="15885" width="6.875" style="156" customWidth="1"/>
    <col min="15886" max="15886" width="7.75" style="156" customWidth="1"/>
    <col min="15887" max="15887" width="10.25" style="156" customWidth="1"/>
    <col min="15888" max="15888" width="6.25" style="156" customWidth="1"/>
    <col min="15889" max="15889" width="6.5" style="156" customWidth="1"/>
    <col min="15890" max="15890" width="8.25" style="156" customWidth="1"/>
    <col min="15891" max="15891" width="7.25" style="156" customWidth="1"/>
    <col min="15892" max="15892" width="7.75" style="156" customWidth="1"/>
    <col min="15893" max="15893" width="8.25" style="156" customWidth="1"/>
    <col min="15894" max="15894" width="7.75" style="156" customWidth="1"/>
    <col min="15895" max="15895" width="6.5" style="156" customWidth="1"/>
    <col min="15896" max="15896" width="8.25" style="156" customWidth="1"/>
    <col min="15897" max="15897" width="7.25" style="156" customWidth="1"/>
    <col min="15898" max="15898" width="7.75" style="156" customWidth="1"/>
    <col min="15899" max="15899" width="8.25" style="156" customWidth="1"/>
    <col min="15900" max="15900" width="7.75" style="156" customWidth="1"/>
    <col min="15901" max="16128" width="9" style="156"/>
    <col min="16129" max="16129" width="4.125" style="156" customWidth="1"/>
    <col min="16130" max="16130" width="6.5" style="156" customWidth="1"/>
    <col min="16131" max="16131" width="10.25" style="156" customWidth="1"/>
    <col min="16132" max="16132" width="5.25" style="156" customWidth="1"/>
    <col min="16133" max="16133" width="7.5" style="156" customWidth="1"/>
    <col min="16134" max="16134" width="9.75" style="156" customWidth="1"/>
    <col min="16135" max="16135" width="6.875" style="156" customWidth="1"/>
    <col min="16136" max="16136" width="7.75" style="156" customWidth="1"/>
    <col min="16137" max="16137" width="10.25" style="156" customWidth="1"/>
    <col min="16138" max="16138" width="7.75" style="156" customWidth="1"/>
    <col min="16139" max="16139" width="7.5" style="156" customWidth="1"/>
    <col min="16140" max="16140" width="9.75" style="156" customWidth="1"/>
    <col min="16141" max="16141" width="6.875" style="156" customWidth="1"/>
    <col min="16142" max="16142" width="7.75" style="156" customWidth="1"/>
    <col min="16143" max="16143" width="10.25" style="156" customWidth="1"/>
    <col min="16144" max="16144" width="6.25" style="156" customWidth="1"/>
    <col min="16145" max="16145" width="6.5" style="156" customWidth="1"/>
    <col min="16146" max="16146" width="8.25" style="156" customWidth="1"/>
    <col min="16147" max="16147" width="7.25" style="156" customWidth="1"/>
    <col min="16148" max="16148" width="7.75" style="156" customWidth="1"/>
    <col min="16149" max="16149" width="8.25" style="156" customWidth="1"/>
    <col min="16150" max="16150" width="7.75" style="156" customWidth="1"/>
    <col min="16151" max="16151" width="6.5" style="156" customWidth="1"/>
    <col min="16152" max="16152" width="8.25" style="156" customWidth="1"/>
    <col min="16153" max="16153" width="7.25" style="156" customWidth="1"/>
    <col min="16154" max="16154" width="7.75" style="156" customWidth="1"/>
    <col min="16155" max="16155" width="8.25" style="156" customWidth="1"/>
    <col min="16156" max="16156" width="7.75" style="156" customWidth="1"/>
    <col min="16157" max="16384" width="9" style="156"/>
  </cols>
  <sheetData>
    <row r="1" s="143" customFormat="1" spans="1:29">
      <c r="A1" s="158" t="s">
        <v>0</v>
      </c>
      <c r="B1" s="158"/>
      <c r="C1" s="158"/>
      <c r="D1" s="158"/>
      <c r="E1" s="158"/>
      <c r="F1" s="159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76"/>
    </row>
    <row r="2" s="143" customFormat="1" spans="1:29">
      <c r="A2" s="158"/>
      <c r="B2" s="158"/>
      <c r="C2" s="158"/>
      <c r="D2" s="158"/>
      <c r="E2" s="158"/>
      <c r="F2" s="159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76"/>
    </row>
    <row r="3" s="144" customFormat="1" ht="12" spans="1:29">
      <c r="A3" s="160" t="s">
        <v>1</v>
      </c>
      <c r="B3" s="160" t="s">
        <v>2</v>
      </c>
      <c r="C3" s="160" t="s">
        <v>3</v>
      </c>
      <c r="D3" s="160" t="s">
        <v>4</v>
      </c>
      <c r="E3" s="160" t="s">
        <v>5</v>
      </c>
      <c r="F3" s="161"/>
      <c r="G3" s="160"/>
      <c r="H3" s="160"/>
      <c r="I3" s="160"/>
      <c r="J3" s="160"/>
      <c r="K3" s="160" t="s">
        <v>6</v>
      </c>
      <c r="L3" s="160"/>
      <c r="M3" s="160"/>
      <c r="N3" s="160"/>
      <c r="O3" s="160"/>
      <c r="P3" s="160"/>
      <c r="Q3" s="160" t="s">
        <v>7</v>
      </c>
      <c r="R3" s="160"/>
      <c r="S3" s="160"/>
      <c r="T3" s="160"/>
      <c r="U3" s="160"/>
      <c r="V3" s="160"/>
      <c r="W3" s="160" t="s">
        <v>8</v>
      </c>
      <c r="X3" s="160"/>
      <c r="Y3" s="160"/>
      <c r="Z3" s="160"/>
      <c r="AA3" s="160"/>
      <c r="AB3" s="160"/>
      <c r="AC3" s="160"/>
    </row>
    <row r="4" s="144" customFormat="1" ht="48" spans="1:29">
      <c r="A4" s="160"/>
      <c r="B4" s="160"/>
      <c r="C4" s="160"/>
      <c r="D4" s="160"/>
      <c r="E4" s="160" t="s">
        <v>9</v>
      </c>
      <c r="F4" s="161" t="s">
        <v>10</v>
      </c>
      <c r="G4" s="160" t="s">
        <v>11</v>
      </c>
      <c r="H4" s="160" t="s">
        <v>12</v>
      </c>
      <c r="I4" s="160" t="s">
        <v>13</v>
      </c>
      <c r="J4" s="160" t="s">
        <v>14</v>
      </c>
      <c r="K4" s="160" t="s">
        <v>9</v>
      </c>
      <c r="L4" s="160" t="s">
        <v>10</v>
      </c>
      <c r="M4" s="160" t="s">
        <v>11</v>
      </c>
      <c r="N4" s="160" t="s">
        <v>12</v>
      </c>
      <c r="O4" s="160" t="s">
        <v>13</v>
      </c>
      <c r="P4" s="160" t="s">
        <v>14</v>
      </c>
      <c r="Q4" s="160" t="s">
        <v>9</v>
      </c>
      <c r="R4" s="160" t="s">
        <v>10</v>
      </c>
      <c r="S4" s="160" t="s">
        <v>11</v>
      </c>
      <c r="T4" s="160" t="s">
        <v>12</v>
      </c>
      <c r="U4" s="160" t="s">
        <v>13</v>
      </c>
      <c r="V4" s="160" t="s">
        <v>14</v>
      </c>
      <c r="W4" s="160" t="s">
        <v>9</v>
      </c>
      <c r="X4" s="160" t="s">
        <v>10</v>
      </c>
      <c r="Y4" s="160" t="s">
        <v>11</v>
      </c>
      <c r="Z4" s="160" t="s">
        <v>12</v>
      </c>
      <c r="AA4" s="160" t="s">
        <v>13</v>
      </c>
      <c r="AB4" s="160" t="s">
        <v>14</v>
      </c>
      <c r="AC4" s="160"/>
    </row>
    <row r="5" s="145" customFormat="1" ht="12" customHeight="1" spans="1:29">
      <c r="A5" s="162">
        <v>1</v>
      </c>
      <c r="B5" s="160" t="s">
        <v>15</v>
      </c>
      <c r="C5" s="162" t="s">
        <v>16</v>
      </c>
      <c r="D5" s="162" t="s">
        <v>17</v>
      </c>
      <c r="E5" s="162">
        <v>1</v>
      </c>
      <c r="F5" s="163" t="s">
        <v>18</v>
      </c>
      <c r="G5" s="4" t="s">
        <v>19</v>
      </c>
      <c r="H5" s="164">
        <v>225.84</v>
      </c>
      <c r="I5" s="164">
        <v>10.48</v>
      </c>
      <c r="J5" s="162">
        <v>2</v>
      </c>
      <c r="K5" s="162">
        <v>1</v>
      </c>
      <c r="L5" s="163" t="s">
        <v>18</v>
      </c>
      <c r="M5" s="4" t="s">
        <v>19</v>
      </c>
      <c r="N5" s="164">
        <v>228.45</v>
      </c>
      <c r="O5" s="164">
        <v>10.49</v>
      </c>
      <c r="P5" s="162">
        <v>2</v>
      </c>
      <c r="Q5" s="162">
        <v>1</v>
      </c>
      <c r="R5" s="163" t="s">
        <v>18</v>
      </c>
      <c r="S5" s="4" t="s">
        <v>19</v>
      </c>
      <c r="T5" s="164">
        <v>228.65</v>
      </c>
      <c r="U5" s="164">
        <v>10.6</v>
      </c>
      <c r="V5" s="162">
        <v>2</v>
      </c>
      <c r="W5" s="162">
        <v>1</v>
      </c>
      <c r="X5" s="163" t="s">
        <v>18</v>
      </c>
      <c r="Y5" s="4" t="s">
        <v>19</v>
      </c>
      <c r="Z5" s="164">
        <v>227.66</v>
      </c>
      <c r="AA5" s="164">
        <v>10.58</v>
      </c>
      <c r="AB5" s="162">
        <v>2</v>
      </c>
      <c r="AC5" s="162"/>
    </row>
    <row r="6" s="145" customFormat="1" ht="12" customHeight="1" spans="1:29">
      <c r="A6" s="162">
        <v>2</v>
      </c>
      <c r="B6" s="160"/>
      <c r="C6" s="165"/>
      <c r="D6" s="162" t="s">
        <v>20</v>
      </c>
      <c r="E6" s="162">
        <v>0.99</v>
      </c>
      <c r="F6" s="163" t="s">
        <v>18</v>
      </c>
      <c r="G6" s="4" t="s">
        <v>19</v>
      </c>
      <c r="H6" s="164">
        <v>226.34</v>
      </c>
      <c r="I6" s="164">
        <v>10.36</v>
      </c>
      <c r="J6" s="162">
        <v>2</v>
      </c>
      <c r="K6" s="162">
        <v>0.98</v>
      </c>
      <c r="L6" s="163" t="s">
        <v>18</v>
      </c>
      <c r="M6" s="4" t="s">
        <v>19</v>
      </c>
      <c r="N6" s="164">
        <v>228.94</v>
      </c>
      <c r="O6" s="164">
        <v>10.45</v>
      </c>
      <c r="P6" s="162">
        <v>2</v>
      </c>
      <c r="Q6" s="162">
        <v>0.98</v>
      </c>
      <c r="R6" s="163" t="s">
        <v>18</v>
      </c>
      <c r="S6" s="4" t="s">
        <v>19</v>
      </c>
      <c r="T6" s="164">
        <v>229.05</v>
      </c>
      <c r="U6" s="164">
        <v>10.47</v>
      </c>
      <c r="V6" s="162">
        <v>2</v>
      </c>
      <c r="W6" s="162">
        <v>0.98</v>
      </c>
      <c r="X6" s="163" t="s">
        <v>18</v>
      </c>
      <c r="Y6" s="4" t="s">
        <v>19</v>
      </c>
      <c r="Z6" s="164">
        <v>228.2</v>
      </c>
      <c r="AA6" s="164">
        <v>10.44</v>
      </c>
      <c r="AB6" s="162">
        <v>2</v>
      </c>
      <c r="AC6" s="162"/>
    </row>
    <row r="7" s="145" customFormat="1" ht="12" customHeight="1" spans="1:29">
      <c r="A7" s="162">
        <v>3</v>
      </c>
      <c r="B7" s="160"/>
      <c r="C7" s="165"/>
      <c r="D7" s="162" t="s">
        <v>21</v>
      </c>
      <c r="E7" s="162">
        <v>0.99</v>
      </c>
      <c r="F7" s="163" t="s">
        <v>22</v>
      </c>
      <c r="G7" s="4" t="s">
        <v>19</v>
      </c>
      <c r="H7" s="164">
        <v>226.34</v>
      </c>
      <c r="I7" s="164">
        <v>10.48</v>
      </c>
      <c r="J7" s="162">
        <v>2</v>
      </c>
      <c r="K7" s="162">
        <v>0.99</v>
      </c>
      <c r="L7" s="163" t="s">
        <v>22</v>
      </c>
      <c r="M7" s="4" t="s">
        <v>19</v>
      </c>
      <c r="N7" s="164">
        <v>228.94</v>
      </c>
      <c r="O7" s="164">
        <v>10.51</v>
      </c>
      <c r="P7" s="162">
        <v>2</v>
      </c>
      <c r="Q7" s="162">
        <v>0.99</v>
      </c>
      <c r="R7" s="163" t="s">
        <v>22</v>
      </c>
      <c r="S7" s="4" t="s">
        <v>19</v>
      </c>
      <c r="T7" s="164">
        <v>229.05</v>
      </c>
      <c r="U7" s="164">
        <v>10.59</v>
      </c>
      <c r="V7" s="162">
        <v>2</v>
      </c>
      <c r="W7" s="162">
        <v>0.99</v>
      </c>
      <c r="X7" s="163" t="s">
        <v>22</v>
      </c>
      <c r="Y7" s="4" t="s">
        <v>19</v>
      </c>
      <c r="Z7" s="164">
        <v>228.2</v>
      </c>
      <c r="AA7" s="164">
        <v>10.58</v>
      </c>
      <c r="AB7" s="162">
        <v>2</v>
      </c>
      <c r="AC7" s="162"/>
    </row>
    <row r="8" s="146" customFormat="1" ht="24" spans="1:29">
      <c r="A8" s="162">
        <v>4</v>
      </c>
      <c r="B8" s="160"/>
      <c r="C8" s="160" t="s">
        <v>23</v>
      </c>
      <c r="D8" s="160" t="s">
        <v>24</v>
      </c>
      <c r="E8" s="160">
        <v>0.99</v>
      </c>
      <c r="F8" s="163" t="s">
        <v>25</v>
      </c>
      <c r="G8" s="4" t="s">
        <v>19</v>
      </c>
      <c r="H8" s="160">
        <v>224.75</v>
      </c>
      <c r="I8" s="160">
        <v>10.14</v>
      </c>
      <c r="J8" s="160">
        <v>3</v>
      </c>
      <c r="K8" s="160">
        <v>0.99</v>
      </c>
      <c r="L8" s="163" t="s">
        <v>25</v>
      </c>
      <c r="M8" s="4" t="s">
        <v>19</v>
      </c>
      <c r="N8" s="160">
        <v>229.39</v>
      </c>
      <c r="O8" s="160">
        <v>10.26</v>
      </c>
      <c r="P8" s="160">
        <v>3</v>
      </c>
      <c r="Q8" s="160">
        <v>0.96</v>
      </c>
      <c r="R8" s="163" t="s">
        <v>25</v>
      </c>
      <c r="S8" s="4" t="s">
        <v>19</v>
      </c>
      <c r="T8" s="160">
        <v>229.78</v>
      </c>
      <c r="U8" s="160">
        <v>10.34</v>
      </c>
      <c r="V8" s="160">
        <v>3</v>
      </c>
      <c r="W8" s="160">
        <v>0.99</v>
      </c>
      <c r="X8" s="163" t="s">
        <v>25</v>
      </c>
      <c r="Y8" s="4" t="s">
        <v>19</v>
      </c>
      <c r="Z8" s="160">
        <v>227.46</v>
      </c>
      <c r="AA8" s="160">
        <v>10.26</v>
      </c>
      <c r="AB8" s="160">
        <v>3</v>
      </c>
      <c r="AC8" s="160"/>
    </row>
    <row r="9" s="146" customFormat="1" ht="24" spans="1:29">
      <c r="A9" s="162">
        <v>5</v>
      </c>
      <c r="B9" s="160"/>
      <c r="C9" s="160" t="s">
        <v>23</v>
      </c>
      <c r="D9" s="160" t="s">
        <v>26</v>
      </c>
      <c r="E9" s="160">
        <v>1</v>
      </c>
      <c r="F9" s="163" t="s">
        <v>27</v>
      </c>
      <c r="G9" s="4" t="s">
        <v>19</v>
      </c>
      <c r="H9" s="160">
        <v>224.81</v>
      </c>
      <c r="I9" s="160">
        <v>10.14</v>
      </c>
      <c r="J9" s="160">
        <v>3</v>
      </c>
      <c r="K9" s="160">
        <v>0.96</v>
      </c>
      <c r="L9" s="163" t="s">
        <v>27</v>
      </c>
      <c r="M9" s="4" t="s">
        <v>19</v>
      </c>
      <c r="N9" s="160">
        <v>229.32</v>
      </c>
      <c r="O9" s="160">
        <v>10.26</v>
      </c>
      <c r="P9" s="160">
        <v>3</v>
      </c>
      <c r="Q9" s="160">
        <v>0.99</v>
      </c>
      <c r="R9" s="163" t="s">
        <v>27</v>
      </c>
      <c r="S9" s="4" t="s">
        <v>19</v>
      </c>
      <c r="T9" s="160">
        <v>229.84</v>
      </c>
      <c r="U9" s="160">
        <v>10.34</v>
      </c>
      <c r="V9" s="160">
        <v>3</v>
      </c>
      <c r="W9" s="160">
        <v>1</v>
      </c>
      <c r="X9" s="163" t="s">
        <v>27</v>
      </c>
      <c r="Y9" s="4" t="s">
        <v>19</v>
      </c>
      <c r="Z9" s="160">
        <v>227.46</v>
      </c>
      <c r="AA9" s="160">
        <v>10.24</v>
      </c>
      <c r="AB9" s="160">
        <v>3</v>
      </c>
      <c r="AC9" s="160"/>
    </row>
    <row r="10" s="147" customFormat="1" ht="12" spans="1:29">
      <c r="A10" s="162">
        <v>6</v>
      </c>
      <c r="B10" s="160"/>
      <c r="C10" s="160" t="s">
        <v>28</v>
      </c>
      <c r="D10" s="160" t="s">
        <v>24</v>
      </c>
      <c r="E10" s="160">
        <v>0.93</v>
      </c>
      <c r="F10" s="163" t="s">
        <v>29</v>
      </c>
      <c r="G10" s="4" t="s">
        <v>19</v>
      </c>
      <c r="H10" s="160">
        <v>223.79</v>
      </c>
      <c r="I10" s="160">
        <v>10.12</v>
      </c>
      <c r="J10" s="160">
        <v>6</v>
      </c>
      <c r="K10" s="160">
        <v>0.93</v>
      </c>
      <c r="L10" s="163" t="s">
        <v>29</v>
      </c>
      <c r="M10" s="4" t="s">
        <v>19</v>
      </c>
      <c r="N10" s="160">
        <v>230.75</v>
      </c>
      <c r="O10" s="160">
        <v>10.36</v>
      </c>
      <c r="P10" s="160">
        <v>6</v>
      </c>
      <c r="Q10" s="160">
        <v>0.94</v>
      </c>
      <c r="R10" s="163" t="s">
        <v>29</v>
      </c>
      <c r="S10" s="4" t="s">
        <v>19</v>
      </c>
      <c r="T10" s="160">
        <v>230.88</v>
      </c>
      <c r="U10" s="160">
        <v>10.4</v>
      </c>
      <c r="V10" s="160">
        <v>6</v>
      </c>
      <c r="W10" s="160">
        <v>0.94</v>
      </c>
      <c r="X10" s="163" t="s">
        <v>29</v>
      </c>
      <c r="Y10" s="4" t="s">
        <v>19</v>
      </c>
      <c r="Z10" s="160">
        <v>229.52</v>
      </c>
      <c r="AA10" s="160">
        <v>10.35</v>
      </c>
      <c r="AB10" s="160">
        <v>6</v>
      </c>
      <c r="AC10" s="160"/>
    </row>
    <row r="11" s="147" customFormat="1" ht="12" spans="1:29">
      <c r="A11" s="162">
        <v>7</v>
      </c>
      <c r="B11" s="160"/>
      <c r="C11" s="160"/>
      <c r="D11" s="160" t="s">
        <v>26</v>
      </c>
      <c r="E11" s="160">
        <v>0.93</v>
      </c>
      <c r="F11" s="163" t="s">
        <v>30</v>
      </c>
      <c r="G11" s="4" t="s">
        <v>19</v>
      </c>
      <c r="H11" s="160">
        <v>224.3</v>
      </c>
      <c r="I11" s="160">
        <v>10.32</v>
      </c>
      <c r="J11" s="160">
        <v>6</v>
      </c>
      <c r="K11" s="160">
        <v>0.93</v>
      </c>
      <c r="L11" s="163" t="s">
        <v>30</v>
      </c>
      <c r="M11" s="4" t="s">
        <v>19</v>
      </c>
      <c r="N11" s="160">
        <v>231.33</v>
      </c>
      <c r="O11" s="160">
        <v>10.61</v>
      </c>
      <c r="P11" s="160">
        <v>6</v>
      </c>
      <c r="Q11" s="160">
        <v>0.94</v>
      </c>
      <c r="R11" s="163" t="s">
        <v>30</v>
      </c>
      <c r="S11" s="4" t="s">
        <v>19</v>
      </c>
      <c r="T11" s="160">
        <v>231.78</v>
      </c>
      <c r="U11" s="160">
        <v>10.3</v>
      </c>
      <c r="V11" s="160">
        <v>6</v>
      </c>
      <c r="W11" s="160">
        <v>0.94</v>
      </c>
      <c r="X11" s="163" t="s">
        <v>30</v>
      </c>
      <c r="Y11" s="4" t="s">
        <v>19</v>
      </c>
      <c r="Z11" s="160">
        <v>229.85</v>
      </c>
      <c r="AA11" s="160">
        <v>10.64</v>
      </c>
      <c r="AB11" s="160">
        <v>6</v>
      </c>
      <c r="AC11" s="160"/>
    </row>
    <row r="12" s="147" customFormat="1" ht="10.5" customHeight="1" spans="1:29">
      <c r="A12" s="162">
        <v>8</v>
      </c>
      <c r="B12" s="160"/>
      <c r="C12" s="160"/>
      <c r="D12" s="160" t="s">
        <v>31</v>
      </c>
      <c r="E12" s="160">
        <v>0.94</v>
      </c>
      <c r="F12" s="166" t="s">
        <v>32</v>
      </c>
      <c r="G12" s="4" t="s">
        <v>19</v>
      </c>
      <c r="H12" s="160">
        <v>223.98</v>
      </c>
      <c r="I12" s="160">
        <v>10.12</v>
      </c>
      <c r="J12" s="160">
        <v>6</v>
      </c>
      <c r="K12" s="160">
        <v>0.93</v>
      </c>
      <c r="L12" s="166" t="s">
        <v>32</v>
      </c>
      <c r="M12" s="4" t="s">
        <v>19</v>
      </c>
      <c r="N12" s="160">
        <v>259.72</v>
      </c>
      <c r="O12" s="160">
        <v>10.28</v>
      </c>
      <c r="P12" s="160">
        <v>6</v>
      </c>
      <c r="Q12" s="160">
        <v>0.94</v>
      </c>
      <c r="R12" s="166" t="s">
        <v>32</v>
      </c>
      <c r="S12" s="4" t="s">
        <v>19</v>
      </c>
      <c r="T12" s="160">
        <v>265</v>
      </c>
      <c r="U12" s="160">
        <v>10.39</v>
      </c>
      <c r="V12" s="160">
        <v>6</v>
      </c>
      <c r="W12" s="160">
        <v>0.94</v>
      </c>
      <c r="X12" s="166" t="s">
        <v>32</v>
      </c>
      <c r="Y12" s="4" t="s">
        <v>19</v>
      </c>
      <c r="Z12" s="160">
        <v>276.2</v>
      </c>
      <c r="AA12" s="160">
        <v>10.52</v>
      </c>
      <c r="AB12" s="160">
        <v>6</v>
      </c>
      <c r="AC12" s="160"/>
    </row>
    <row r="13" s="146" customFormat="1" ht="12" customHeight="1" spans="1:29">
      <c r="A13" s="162">
        <v>9</v>
      </c>
      <c r="B13" s="160"/>
      <c r="C13" s="160" t="s">
        <v>33</v>
      </c>
      <c r="D13" s="160" t="s">
        <v>17</v>
      </c>
      <c r="E13" s="160">
        <v>1</v>
      </c>
      <c r="F13" s="167" t="s">
        <v>34</v>
      </c>
      <c r="G13" s="4" t="s">
        <v>19</v>
      </c>
      <c r="H13" s="160">
        <v>226.58</v>
      </c>
      <c r="I13" s="160">
        <v>10.13</v>
      </c>
      <c r="J13" s="160">
        <v>3</v>
      </c>
      <c r="K13" s="160">
        <v>1</v>
      </c>
      <c r="L13" s="167" t="s">
        <v>34</v>
      </c>
      <c r="M13" s="4" t="s">
        <v>19</v>
      </c>
      <c r="N13" s="160">
        <v>230.28</v>
      </c>
      <c r="O13" s="160">
        <v>10.15</v>
      </c>
      <c r="P13" s="160">
        <v>3</v>
      </c>
      <c r="Q13" s="160">
        <v>1</v>
      </c>
      <c r="R13" s="167" t="s">
        <v>34</v>
      </c>
      <c r="S13" s="4" t="s">
        <v>19</v>
      </c>
      <c r="T13" s="160">
        <v>230.87</v>
      </c>
      <c r="U13" s="160">
        <v>10.25</v>
      </c>
      <c r="V13" s="160">
        <v>3</v>
      </c>
      <c r="W13" s="160">
        <v>1</v>
      </c>
      <c r="X13" s="167" t="s">
        <v>34</v>
      </c>
      <c r="Y13" s="4" t="s">
        <v>19</v>
      </c>
      <c r="Z13" s="160">
        <v>230.17</v>
      </c>
      <c r="AA13" s="160">
        <v>10.25</v>
      </c>
      <c r="AB13" s="160">
        <v>3</v>
      </c>
      <c r="AC13" s="160"/>
    </row>
    <row r="14" s="146" customFormat="1" ht="12" customHeight="1" spans="1:29">
      <c r="A14" s="162">
        <v>10</v>
      </c>
      <c r="B14" s="160"/>
      <c r="C14" s="160" t="s">
        <v>33</v>
      </c>
      <c r="D14" s="160" t="s">
        <v>20</v>
      </c>
      <c r="E14" s="160">
        <v>1</v>
      </c>
      <c r="F14" s="167" t="s">
        <v>34</v>
      </c>
      <c r="G14" s="4" t="s">
        <v>19</v>
      </c>
      <c r="H14" s="160">
        <v>226.58</v>
      </c>
      <c r="I14" s="160">
        <v>10.13</v>
      </c>
      <c r="J14" s="160">
        <v>3</v>
      </c>
      <c r="K14" s="160">
        <v>1</v>
      </c>
      <c r="L14" s="167" t="s">
        <v>34</v>
      </c>
      <c r="M14" s="4" t="s">
        <v>19</v>
      </c>
      <c r="N14" s="160">
        <v>230.28</v>
      </c>
      <c r="O14" s="160">
        <v>10.15</v>
      </c>
      <c r="P14" s="160">
        <v>3</v>
      </c>
      <c r="Q14" s="160">
        <v>1</v>
      </c>
      <c r="R14" s="167" t="s">
        <v>34</v>
      </c>
      <c r="S14" s="4" t="s">
        <v>19</v>
      </c>
      <c r="T14" s="160">
        <v>230.87</v>
      </c>
      <c r="U14" s="160">
        <v>10.25</v>
      </c>
      <c r="V14" s="160">
        <v>3</v>
      </c>
      <c r="W14" s="160">
        <v>1</v>
      </c>
      <c r="X14" s="167" t="s">
        <v>34</v>
      </c>
      <c r="Y14" s="4" t="s">
        <v>19</v>
      </c>
      <c r="Z14" s="160">
        <v>230.17</v>
      </c>
      <c r="AA14" s="160">
        <v>10.25</v>
      </c>
      <c r="AB14" s="160">
        <v>3</v>
      </c>
      <c r="AC14" s="160"/>
    </row>
    <row r="15" s="146" customFormat="1" ht="12" customHeight="1" spans="1:29">
      <c r="A15" s="162">
        <v>11</v>
      </c>
      <c r="B15" s="160"/>
      <c r="C15" s="4" t="s">
        <v>35</v>
      </c>
      <c r="D15" s="4" t="s">
        <v>36</v>
      </c>
      <c r="E15" s="4">
        <v>0.97</v>
      </c>
      <c r="F15" s="4" t="s">
        <v>37</v>
      </c>
      <c r="G15" s="4" t="s">
        <v>19</v>
      </c>
      <c r="H15" s="4">
        <v>228.24</v>
      </c>
      <c r="I15" s="4">
        <v>10.41</v>
      </c>
      <c r="J15" s="4">
        <v>3</v>
      </c>
      <c r="K15" s="4">
        <v>0.99</v>
      </c>
      <c r="L15" s="4" t="s">
        <v>37</v>
      </c>
      <c r="M15" s="4" t="s">
        <v>19</v>
      </c>
      <c r="N15" s="4">
        <v>231.3</v>
      </c>
      <c r="O15" s="4">
        <v>10.52</v>
      </c>
      <c r="P15" s="4">
        <v>3</v>
      </c>
      <c r="Q15" s="4">
        <v>1</v>
      </c>
      <c r="R15" s="4" t="s">
        <v>37</v>
      </c>
      <c r="S15" s="4" t="s">
        <v>19</v>
      </c>
      <c r="T15" s="4">
        <v>231.06</v>
      </c>
      <c r="U15" s="4">
        <v>10.48</v>
      </c>
      <c r="V15" s="4">
        <v>3</v>
      </c>
      <c r="W15" s="4">
        <v>1</v>
      </c>
      <c r="X15" s="4" t="s">
        <v>37</v>
      </c>
      <c r="Y15" s="4" t="s">
        <v>19</v>
      </c>
      <c r="Z15" s="4">
        <v>231.91</v>
      </c>
      <c r="AA15" s="4">
        <v>10.49</v>
      </c>
      <c r="AB15" s="4">
        <v>3</v>
      </c>
      <c r="AC15" s="160"/>
    </row>
    <row r="16" s="146" customFormat="1" ht="12" customHeight="1" spans="1:29">
      <c r="A16" s="162">
        <v>12</v>
      </c>
      <c r="B16" s="160"/>
      <c r="C16" s="4" t="s">
        <v>35</v>
      </c>
      <c r="D16" s="4" t="s">
        <v>38</v>
      </c>
      <c r="E16" s="4">
        <v>0.98</v>
      </c>
      <c r="F16" s="4" t="s">
        <v>39</v>
      </c>
      <c r="G16" s="4" t="s">
        <v>19</v>
      </c>
      <c r="H16" s="4">
        <v>228.24</v>
      </c>
      <c r="I16" s="4">
        <v>10.42</v>
      </c>
      <c r="J16" s="4">
        <v>3</v>
      </c>
      <c r="K16" s="4">
        <v>1</v>
      </c>
      <c r="L16" s="4" t="s">
        <v>39</v>
      </c>
      <c r="M16" s="4" t="s">
        <v>19</v>
      </c>
      <c r="N16" s="4">
        <v>232.1</v>
      </c>
      <c r="O16" s="4">
        <v>10.5</v>
      </c>
      <c r="P16" s="4">
        <v>3</v>
      </c>
      <c r="Q16" s="4">
        <v>1</v>
      </c>
      <c r="R16" s="4" t="s">
        <v>39</v>
      </c>
      <c r="S16" s="4" t="s">
        <v>19</v>
      </c>
      <c r="T16" s="4">
        <v>231.9</v>
      </c>
      <c r="U16" s="4">
        <v>10.49</v>
      </c>
      <c r="V16" s="4">
        <v>3</v>
      </c>
      <c r="W16" s="4">
        <v>0.998</v>
      </c>
      <c r="X16" s="4" t="s">
        <v>39</v>
      </c>
      <c r="Y16" s="4" t="s">
        <v>19</v>
      </c>
      <c r="Z16" s="4">
        <v>232.3</v>
      </c>
      <c r="AA16" s="4">
        <v>10.49</v>
      </c>
      <c r="AB16" s="4">
        <v>3</v>
      </c>
      <c r="AC16" s="160"/>
    </row>
    <row r="17" s="146" customFormat="1" ht="12" customHeight="1" spans="1:29">
      <c r="A17" s="162">
        <v>13</v>
      </c>
      <c r="B17" s="160"/>
      <c r="C17" s="160" t="s">
        <v>40</v>
      </c>
      <c r="D17" s="4" t="s">
        <v>24</v>
      </c>
      <c r="E17" s="4">
        <v>0.91</v>
      </c>
      <c r="F17" s="4" t="s">
        <v>41</v>
      </c>
      <c r="G17" s="4" t="s">
        <v>19</v>
      </c>
      <c r="H17" s="4">
        <v>225.5</v>
      </c>
      <c r="I17" s="4">
        <v>10</v>
      </c>
      <c r="J17" s="4">
        <v>5</v>
      </c>
      <c r="K17" s="4">
        <v>0.91</v>
      </c>
      <c r="L17" s="4" t="s">
        <v>41</v>
      </c>
      <c r="M17" s="4" t="s">
        <v>19</v>
      </c>
      <c r="N17" s="4">
        <v>227.3</v>
      </c>
      <c r="O17" s="4">
        <v>10.1</v>
      </c>
      <c r="P17" s="4">
        <v>5</v>
      </c>
      <c r="Q17" s="4">
        <v>0.91</v>
      </c>
      <c r="R17" s="4" t="s">
        <v>41</v>
      </c>
      <c r="S17" s="4" t="s">
        <v>19</v>
      </c>
      <c r="T17" s="4">
        <v>228.6</v>
      </c>
      <c r="U17" s="4">
        <v>10.1</v>
      </c>
      <c r="V17" s="4">
        <v>5</v>
      </c>
      <c r="W17" s="4">
        <v>0.91</v>
      </c>
      <c r="X17" s="4" t="s">
        <v>41</v>
      </c>
      <c r="Y17" s="4" t="s">
        <v>19</v>
      </c>
      <c r="Z17" s="4">
        <v>227.6</v>
      </c>
      <c r="AA17" s="4">
        <v>10.1</v>
      </c>
      <c r="AB17" s="4">
        <v>5</v>
      </c>
      <c r="AC17" s="160"/>
    </row>
    <row r="18" s="146" customFormat="1" ht="12" customHeight="1" spans="1:29">
      <c r="A18" s="162">
        <v>14</v>
      </c>
      <c r="B18" s="160"/>
      <c r="C18" s="160"/>
      <c r="D18" s="4" t="s">
        <v>26</v>
      </c>
      <c r="E18" s="4">
        <v>0.94</v>
      </c>
      <c r="F18" s="4" t="s">
        <v>41</v>
      </c>
      <c r="G18" s="4" t="s">
        <v>19</v>
      </c>
      <c r="H18" s="4">
        <v>225.5</v>
      </c>
      <c r="I18" s="4">
        <v>10.1</v>
      </c>
      <c r="J18" s="4">
        <v>5</v>
      </c>
      <c r="K18" s="4">
        <v>0.89</v>
      </c>
      <c r="L18" s="4" t="s">
        <v>41</v>
      </c>
      <c r="M18" s="4" t="s">
        <v>19</v>
      </c>
      <c r="N18" s="4">
        <v>227.3</v>
      </c>
      <c r="O18" s="4">
        <v>10.1</v>
      </c>
      <c r="P18" s="4">
        <v>5</v>
      </c>
      <c r="Q18" s="4">
        <v>0.92</v>
      </c>
      <c r="R18" s="4" t="s">
        <v>41</v>
      </c>
      <c r="S18" s="4" t="s">
        <v>19</v>
      </c>
      <c r="T18" s="4">
        <v>228.7</v>
      </c>
      <c r="U18" s="4">
        <v>10.1</v>
      </c>
      <c r="V18" s="4">
        <v>5</v>
      </c>
      <c r="W18" s="4">
        <v>0.92</v>
      </c>
      <c r="X18" s="4" t="s">
        <v>41</v>
      </c>
      <c r="Y18" s="4" t="s">
        <v>19</v>
      </c>
      <c r="Z18" s="4">
        <v>227.7</v>
      </c>
      <c r="AA18" s="4">
        <v>10.1</v>
      </c>
      <c r="AB18" s="4">
        <v>5</v>
      </c>
      <c r="AC18" s="160"/>
    </row>
    <row r="19" s="146" customFormat="1" customHeight="1" spans="1:29">
      <c r="A19" s="162">
        <v>15</v>
      </c>
      <c r="B19" s="160"/>
      <c r="C19" s="160" t="s">
        <v>42</v>
      </c>
      <c r="D19" s="160" t="s">
        <v>31</v>
      </c>
      <c r="E19" s="160">
        <v>0.961</v>
      </c>
      <c r="F19" s="167" t="s">
        <v>43</v>
      </c>
      <c r="G19" s="167" t="s">
        <v>19</v>
      </c>
      <c r="H19" s="160">
        <v>228.55</v>
      </c>
      <c r="I19" s="160">
        <v>10.319</v>
      </c>
      <c r="J19" s="160">
        <v>3</v>
      </c>
      <c r="K19" s="160">
        <v>0.969</v>
      </c>
      <c r="L19" s="167" t="s">
        <v>43</v>
      </c>
      <c r="M19" s="4" t="s">
        <v>19</v>
      </c>
      <c r="N19" s="160">
        <v>232.159</v>
      </c>
      <c r="O19" s="160">
        <v>10.48</v>
      </c>
      <c r="P19" s="160">
        <v>3</v>
      </c>
      <c r="Q19" s="160">
        <v>0.958</v>
      </c>
      <c r="R19" s="167" t="s">
        <v>43</v>
      </c>
      <c r="S19" s="167" t="s">
        <v>19</v>
      </c>
      <c r="T19" s="160">
        <v>231.901</v>
      </c>
      <c r="U19" s="160">
        <v>10.483</v>
      </c>
      <c r="V19" s="160">
        <v>3</v>
      </c>
      <c r="W19" s="160">
        <v>0.966</v>
      </c>
      <c r="X19" s="167" t="s">
        <v>43</v>
      </c>
      <c r="Y19" s="167" t="s">
        <v>19</v>
      </c>
      <c r="Z19" s="160">
        <v>228.451</v>
      </c>
      <c r="AA19" s="160">
        <v>10.32</v>
      </c>
      <c r="AB19" s="160">
        <v>3</v>
      </c>
      <c r="AC19" s="160"/>
    </row>
    <row r="20" s="146" customFormat="1" customHeight="1" spans="1:29">
      <c r="A20" s="162">
        <v>16</v>
      </c>
      <c r="B20" s="160"/>
      <c r="C20" s="160" t="s">
        <v>42</v>
      </c>
      <c r="D20" s="160" t="s">
        <v>44</v>
      </c>
      <c r="E20" s="160">
        <v>0.961</v>
      </c>
      <c r="F20" s="167" t="s">
        <v>43</v>
      </c>
      <c r="G20" s="167" t="s">
        <v>19</v>
      </c>
      <c r="H20" s="160">
        <v>228.228</v>
      </c>
      <c r="I20" s="160">
        <v>10.322</v>
      </c>
      <c r="J20" s="160">
        <v>3</v>
      </c>
      <c r="K20" s="160">
        <v>0.969</v>
      </c>
      <c r="L20" s="167" t="s">
        <v>43</v>
      </c>
      <c r="M20" s="4" t="s">
        <v>19</v>
      </c>
      <c r="N20" s="160">
        <v>232.095</v>
      </c>
      <c r="O20" s="160">
        <v>10.477</v>
      </c>
      <c r="P20" s="160">
        <v>3</v>
      </c>
      <c r="Q20" s="160">
        <v>0.961</v>
      </c>
      <c r="R20" s="167" t="s">
        <v>43</v>
      </c>
      <c r="S20" s="167" t="s">
        <v>19</v>
      </c>
      <c r="T20" s="160">
        <v>231.901</v>
      </c>
      <c r="U20" s="160">
        <v>10.492</v>
      </c>
      <c r="V20" s="160">
        <v>3</v>
      </c>
      <c r="W20" s="160">
        <v>0.969</v>
      </c>
      <c r="X20" s="167" t="s">
        <v>43</v>
      </c>
      <c r="Y20" s="167" t="s">
        <v>19</v>
      </c>
      <c r="Z20" s="160">
        <v>228.322</v>
      </c>
      <c r="AA20" s="160">
        <v>10.33</v>
      </c>
      <c r="AB20" s="160">
        <v>3</v>
      </c>
      <c r="AC20" s="160"/>
    </row>
    <row r="21" s="146" customFormat="1" ht="12" customHeight="1" spans="1:29">
      <c r="A21" s="162">
        <v>17</v>
      </c>
      <c r="B21" s="160"/>
      <c r="C21" s="160" t="s">
        <v>45</v>
      </c>
      <c r="D21" s="4" t="s">
        <v>24</v>
      </c>
      <c r="E21" s="4">
        <v>0.99</v>
      </c>
      <c r="F21" s="167" t="s">
        <v>46</v>
      </c>
      <c r="G21" s="4" t="s">
        <v>19</v>
      </c>
      <c r="H21" s="4">
        <v>224.06</v>
      </c>
      <c r="I21" s="4">
        <v>10.21</v>
      </c>
      <c r="J21" s="4">
        <v>5</v>
      </c>
      <c r="K21" s="4">
        <v>0.99</v>
      </c>
      <c r="L21" s="167" t="s">
        <v>46</v>
      </c>
      <c r="M21" s="4" t="s">
        <v>19</v>
      </c>
      <c r="N21" s="4">
        <v>227.71</v>
      </c>
      <c r="O21" s="4">
        <v>10.21</v>
      </c>
      <c r="P21" s="4">
        <v>5</v>
      </c>
      <c r="Q21" s="4">
        <v>1</v>
      </c>
      <c r="R21" s="167" t="s">
        <v>46</v>
      </c>
      <c r="S21" s="4" t="s">
        <v>19</v>
      </c>
      <c r="T21" s="4">
        <v>227.81</v>
      </c>
      <c r="U21" s="4">
        <v>10.21</v>
      </c>
      <c r="V21" s="4">
        <v>5</v>
      </c>
      <c r="W21" s="4">
        <v>0.99</v>
      </c>
      <c r="X21" s="167" t="s">
        <v>46</v>
      </c>
      <c r="Y21" s="4" t="s">
        <v>19</v>
      </c>
      <c r="Z21" s="4">
        <v>226.54</v>
      </c>
      <c r="AA21" s="4">
        <v>10.21</v>
      </c>
      <c r="AB21" s="4">
        <v>5</v>
      </c>
      <c r="AC21" s="160"/>
    </row>
    <row r="22" s="146" customFormat="1" ht="12" spans="1:29">
      <c r="A22" s="162">
        <v>18</v>
      </c>
      <c r="B22" s="160"/>
      <c r="C22" s="160"/>
      <c r="D22" s="4" t="s">
        <v>26</v>
      </c>
      <c r="E22" s="4">
        <v>0.98</v>
      </c>
      <c r="F22" s="167" t="s">
        <v>46</v>
      </c>
      <c r="G22" s="4" t="s">
        <v>19</v>
      </c>
      <c r="H22" s="4">
        <v>224.19</v>
      </c>
      <c r="I22" s="4">
        <v>10.21</v>
      </c>
      <c r="J22" s="4">
        <v>5</v>
      </c>
      <c r="K22" s="4">
        <v>0.99</v>
      </c>
      <c r="L22" s="167" t="s">
        <v>46</v>
      </c>
      <c r="M22" s="4" t="s">
        <v>19</v>
      </c>
      <c r="N22" s="4">
        <v>228.83</v>
      </c>
      <c r="O22" s="4">
        <v>10.21</v>
      </c>
      <c r="P22" s="4">
        <v>5</v>
      </c>
      <c r="Q22" s="4">
        <v>0.99</v>
      </c>
      <c r="R22" s="167" t="s">
        <v>46</v>
      </c>
      <c r="S22" s="4" t="s">
        <v>19</v>
      </c>
      <c r="T22" s="4">
        <v>227.77</v>
      </c>
      <c r="U22" s="4">
        <v>10.21</v>
      </c>
      <c r="V22" s="4">
        <v>5</v>
      </c>
      <c r="W22" s="4">
        <v>0.98</v>
      </c>
      <c r="X22" s="167" t="s">
        <v>46</v>
      </c>
      <c r="Y22" s="4" t="s">
        <v>19</v>
      </c>
      <c r="Z22" s="4">
        <v>226.61</v>
      </c>
      <c r="AA22" s="4">
        <v>10.21</v>
      </c>
      <c r="AB22" s="4">
        <v>5</v>
      </c>
      <c r="AC22" s="160"/>
    </row>
    <row r="23" s="146" customFormat="1" ht="12" spans="1:29">
      <c r="A23" s="162">
        <v>19</v>
      </c>
      <c r="B23" s="160"/>
      <c r="C23" s="160" t="s">
        <v>47</v>
      </c>
      <c r="D23" s="160" t="s">
        <v>24</v>
      </c>
      <c r="E23" s="160">
        <v>0</v>
      </c>
      <c r="F23" s="167" t="s">
        <v>34</v>
      </c>
      <c r="G23" s="167" t="s">
        <v>19</v>
      </c>
      <c r="H23" s="160">
        <v>225.8</v>
      </c>
      <c r="I23" s="160">
        <v>10.04</v>
      </c>
      <c r="J23" s="160">
        <v>0</v>
      </c>
      <c r="K23" s="167" t="s">
        <v>34</v>
      </c>
      <c r="L23" s="167" t="s">
        <v>19</v>
      </c>
      <c r="M23" s="160">
        <v>231.1</v>
      </c>
      <c r="N23" s="160">
        <v>10.28</v>
      </c>
      <c r="O23" s="160">
        <v>4</v>
      </c>
      <c r="P23" s="160">
        <v>0</v>
      </c>
      <c r="Q23" s="167" t="s">
        <v>34</v>
      </c>
      <c r="R23" s="167" t="s">
        <v>19</v>
      </c>
      <c r="S23" s="160">
        <v>231.4</v>
      </c>
      <c r="T23" s="160">
        <v>10.32</v>
      </c>
      <c r="U23" s="160">
        <v>4</v>
      </c>
      <c r="V23" s="160">
        <v>0</v>
      </c>
      <c r="W23" s="167" t="s">
        <v>34</v>
      </c>
      <c r="X23" s="167" t="s">
        <v>19</v>
      </c>
      <c r="Y23" s="160">
        <v>229.7</v>
      </c>
      <c r="Z23" s="160">
        <v>10.23</v>
      </c>
      <c r="AA23" s="160">
        <v>4</v>
      </c>
      <c r="AB23" s="160">
        <v>4</v>
      </c>
      <c r="AC23" s="160"/>
    </row>
    <row r="24" s="146" customFormat="1" ht="12" spans="1:29">
      <c r="A24" s="162">
        <v>20</v>
      </c>
      <c r="B24" s="160"/>
      <c r="C24" s="160" t="s">
        <v>47</v>
      </c>
      <c r="D24" s="160" t="s">
        <v>26</v>
      </c>
      <c r="E24" s="160">
        <v>0.12</v>
      </c>
      <c r="F24" s="167" t="s">
        <v>34</v>
      </c>
      <c r="G24" s="167" t="s">
        <v>19</v>
      </c>
      <c r="H24" s="160">
        <v>225.8</v>
      </c>
      <c r="I24" s="160">
        <v>10.06</v>
      </c>
      <c r="J24" s="160">
        <v>0.13</v>
      </c>
      <c r="K24" s="167" t="s">
        <v>34</v>
      </c>
      <c r="L24" s="167" t="s">
        <v>19</v>
      </c>
      <c r="M24" s="160">
        <v>231.3</v>
      </c>
      <c r="N24" s="160">
        <v>10.32</v>
      </c>
      <c r="O24" s="160">
        <v>4</v>
      </c>
      <c r="P24" s="160">
        <v>0.51</v>
      </c>
      <c r="Q24" s="167" t="s">
        <v>34</v>
      </c>
      <c r="R24" s="167" t="s">
        <v>19</v>
      </c>
      <c r="S24" s="160">
        <v>231.4</v>
      </c>
      <c r="T24" s="160">
        <v>10.31</v>
      </c>
      <c r="U24" s="160">
        <v>4</v>
      </c>
      <c r="V24" s="160">
        <v>0.1</v>
      </c>
      <c r="W24" s="167" t="s">
        <v>34</v>
      </c>
      <c r="X24" s="167" t="s">
        <v>19</v>
      </c>
      <c r="Y24" s="160">
        <v>229.6</v>
      </c>
      <c r="Z24" s="160">
        <v>10.23</v>
      </c>
      <c r="AA24" s="160">
        <v>4</v>
      </c>
      <c r="AB24" s="160">
        <v>4</v>
      </c>
      <c r="AC24" s="160"/>
    </row>
    <row r="25" s="148" customFormat="1" ht="19.9" customHeight="1" spans="1:29">
      <c r="A25" s="162">
        <v>21</v>
      </c>
      <c r="B25" s="4"/>
      <c r="C25" s="162" t="s">
        <v>48</v>
      </c>
      <c r="D25" s="162" t="s">
        <v>17</v>
      </c>
      <c r="E25" s="160">
        <v>0.98</v>
      </c>
      <c r="F25" s="167" t="s">
        <v>49</v>
      </c>
      <c r="G25" s="167" t="s">
        <v>19</v>
      </c>
      <c r="H25" s="160">
        <v>226.25</v>
      </c>
      <c r="I25" s="160">
        <v>10.41</v>
      </c>
      <c r="J25" s="175">
        <v>4</v>
      </c>
      <c r="K25" s="160">
        <v>1</v>
      </c>
      <c r="L25" s="167" t="s">
        <v>49</v>
      </c>
      <c r="M25" s="167" t="s">
        <v>19</v>
      </c>
      <c r="N25" s="160">
        <v>226.25</v>
      </c>
      <c r="O25" s="167">
        <v>10.31</v>
      </c>
      <c r="P25" s="175">
        <v>4</v>
      </c>
      <c r="Q25" s="160">
        <v>1</v>
      </c>
      <c r="R25" s="167" t="s">
        <v>49</v>
      </c>
      <c r="S25" s="167" t="s">
        <v>19</v>
      </c>
      <c r="T25" s="160">
        <v>226.25</v>
      </c>
      <c r="U25" s="167">
        <v>10.34</v>
      </c>
      <c r="V25" s="175">
        <v>4</v>
      </c>
      <c r="W25" s="160">
        <v>1</v>
      </c>
      <c r="X25" s="167" t="s">
        <v>49</v>
      </c>
      <c r="Y25" s="167" t="s">
        <v>19</v>
      </c>
      <c r="Z25" s="167">
        <v>224.62</v>
      </c>
      <c r="AA25" s="167">
        <v>10.35</v>
      </c>
      <c r="AB25" s="175">
        <v>4</v>
      </c>
      <c r="AC25" s="162"/>
    </row>
    <row r="26" s="148" customFormat="1" ht="19.9" customHeight="1" spans="1:29">
      <c r="A26" s="162">
        <v>22</v>
      </c>
      <c r="B26" s="4"/>
      <c r="C26" s="162" t="s">
        <v>48</v>
      </c>
      <c r="D26" s="162" t="s">
        <v>20</v>
      </c>
      <c r="E26" s="160">
        <v>0.98</v>
      </c>
      <c r="F26" s="167" t="s">
        <v>49</v>
      </c>
      <c r="G26" s="167" t="s">
        <v>19</v>
      </c>
      <c r="H26" s="160">
        <v>226.31</v>
      </c>
      <c r="I26" s="160">
        <v>10.33</v>
      </c>
      <c r="J26" s="175">
        <v>4</v>
      </c>
      <c r="K26" s="160">
        <v>1</v>
      </c>
      <c r="L26" s="167" t="s">
        <v>49</v>
      </c>
      <c r="M26" s="167" t="s">
        <v>19</v>
      </c>
      <c r="N26" s="160">
        <v>226.31</v>
      </c>
      <c r="O26" s="167">
        <v>10.32</v>
      </c>
      <c r="P26" s="175">
        <v>4</v>
      </c>
      <c r="Q26" s="160">
        <v>1</v>
      </c>
      <c r="R26" s="167" t="s">
        <v>49</v>
      </c>
      <c r="S26" s="167" t="s">
        <v>19</v>
      </c>
      <c r="T26" s="160">
        <v>226.31</v>
      </c>
      <c r="U26" s="167">
        <v>10.35</v>
      </c>
      <c r="V26" s="175">
        <v>4</v>
      </c>
      <c r="W26" s="160">
        <v>1</v>
      </c>
      <c r="X26" s="167" t="s">
        <v>49</v>
      </c>
      <c r="Y26" s="167" t="s">
        <v>19</v>
      </c>
      <c r="Z26" s="167">
        <v>224.36</v>
      </c>
      <c r="AA26" s="167">
        <v>10.36</v>
      </c>
      <c r="AB26" s="175">
        <v>4</v>
      </c>
      <c r="AC26" s="162"/>
    </row>
    <row r="27" s="148" customFormat="1" ht="19.9" customHeight="1" spans="1:29">
      <c r="A27" s="162">
        <v>23</v>
      </c>
      <c r="B27" s="4"/>
      <c r="C27" s="162" t="s">
        <v>50</v>
      </c>
      <c r="D27" s="162" t="s">
        <v>17</v>
      </c>
      <c r="E27" s="158">
        <v>0.925</v>
      </c>
      <c r="F27" s="168" t="s">
        <v>51</v>
      </c>
      <c r="G27" s="169" t="s">
        <v>19</v>
      </c>
      <c r="H27" s="160">
        <v>229.131</v>
      </c>
      <c r="I27" s="169">
        <v>10.27</v>
      </c>
      <c r="J27" s="160">
        <v>8</v>
      </c>
      <c r="K27" s="160">
        <v>0.834</v>
      </c>
      <c r="L27" s="168" t="s">
        <v>51</v>
      </c>
      <c r="M27" s="169" t="s">
        <v>19</v>
      </c>
      <c r="N27" s="169">
        <v>233.428</v>
      </c>
      <c r="O27" s="169">
        <v>10.354</v>
      </c>
      <c r="P27" s="160">
        <v>8</v>
      </c>
      <c r="Q27" s="160">
        <v>0.926</v>
      </c>
      <c r="R27" s="168" t="s">
        <v>51</v>
      </c>
      <c r="S27" s="169" t="s">
        <v>19</v>
      </c>
      <c r="T27" s="169">
        <v>234.932</v>
      </c>
      <c r="U27" s="169">
        <v>10.529</v>
      </c>
      <c r="V27" s="160">
        <v>8</v>
      </c>
      <c r="W27" s="160">
        <v>0.929</v>
      </c>
      <c r="X27" s="168" t="s">
        <v>51</v>
      </c>
      <c r="Y27" s="169" t="s">
        <v>19</v>
      </c>
      <c r="Z27" s="160">
        <v>232.568</v>
      </c>
      <c r="AA27" s="169">
        <v>10.452</v>
      </c>
      <c r="AB27" s="160">
        <v>8</v>
      </c>
      <c r="AC27" s="162"/>
    </row>
    <row r="28" s="148" customFormat="1" ht="19.9" customHeight="1" spans="1:29">
      <c r="A28" s="162">
        <v>24</v>
      </c>
      <c r="B28" s="4"/>
      <c r="C28" s="162" t="s">
        <v>50</v>
      </c>
      <c r="D28" s="162" t="s">
        <v>20</v>
      </c>
      <c r="E28" s="158">
        <v>0.924</v>
      </c>
      <c r="F28" s="168" t="s">
        <v>52</v>
      </c>
      <c r="G28" s="169" t="s">
        <v>19</v>
      </c>
      <c r="H28" s="160">
        <v>226.084</v>
      </c>
      <c r="I28" s="169">
        <v>10.277</v>
      </c>
      <c r="J28" s="160">
        <v>8</v>
      </c>
      <c r="K28" s="160">
        <v>0.829</v>
      </c>
      <c r="L28" s="168" t="s">
        <v>52</v>
      </c>
      <c r="M28" s="169" t="s">
        <v>19</v>
      </c>
      <c r="N28" s="169">
        <v>230.557</v>
      </c>
      <c r="O28" s="169">
        <v>10.36</v>
      </c>
      <c r="P28" s="160">
        <v>8</v>
      </c>
      <c r="Q28" s="160">
        <v>0.923</v>
      </c>
      <c r="R28" s="168" t="s">
        <v>52</v>
      </c>
      <c r="S28" s="169" t="s">
        <v>19</v>
      </c>
      <c r="T28" s="169">
        <v>232.491</v>
      </c>
      <c r="U28" s="169">
        <v>10.547</v>
      </c>
      <c r="V28" s="160">
        <v>8</v>
      </c>
      <c r="W28" s="160">
        <v>0.926</v>
      </c>
      <c r="X28" s="168" t="s">
        <v>52</v>
      </c>
      <c r="Y28" s="169" t="s">
        <v>19</v>
      </c>
      <c r="Z28" s="160">
        <v>230.02</v>
      </c>
      <c r="AA28" s="169">
        <v>10.45</v>
      </c>
      <c r="AB28" s="160">
        <v>8</v>
      </c>
      <c r="AC28" s="162"/>
    </row>
    <row r="29" s="148" customFormat="1" ht="19.9" customHeight="1" spans="1:29">
      <c r="A29" s="162">
        <v>25</v>
      </c>
      <c r="B29" s="4"/>
      <c r="C29" s="162" t="s">
        <v>53</v>
      </c>
      <c r="D29" s="162" t="s">
        <v>17</v>
      </c>
      <c r="E29" s="160">
        <v>0.981</v>
      </c>
      <c r="F29" s="160" t="s">
        <v>54</v>
      </c>
      <c r="G29" s="169" t="s">
        <v>19</v>
      </c>
      <c r="H29" s="160">
        <v>224.8</v>
      </c>
      <c r="I29" s="160">
        <v>10.28</v>
      </c>
      <c r="J29" s="160">
        <v>7</v>
      </c>
      <c r="K29" s="160">
        <v>0.972</v>
      </c>
      <c r="L29" s="160" t="s">
        <v>54</v>
      </c>
      <c r="M29" s="169" t="s">
        <v>19</v>
      </c>
      <c r="N29" s="160">
        <v>224.8</v>
      </c>
      <c r="O29" s="160">
        <v>10.43</v>
      </c>
      <c r="P29" s="160">
        <v>7</v>
      </c>
      <c r="Q29" s="160">
        <v>0.958</v>
      </c>
      <c r="R29" s="160" t="s">
        <v>54</v>
      </c>
      <c r="S29" s="169" t="s">
        <v>19</v>
      </c>
      <c r="T29" s="160">
        <v>224.8</v>
      </c>
      <c r="U29" s="160">
        <v>7</v>
      </c>
      <c r="V29" s="160">
        <v>7</v>
      </c>
      <c r="W29" s="160">
        <v>0.986</v>
      </c>
      <c r="X29" s="160" t="s">
        <v>54</v>
      </c>
      <c r="Y29" s="169" t="s">
        <v>19</v>
      </c>
      <c r="Z29" s="160">
        <v>228.7</v>
      </c>
      <c r="AA29" s="160">
        <v>10.45</v>
      </c>
      <c r="AB29" s="160">
        <v>7</v>
      </c>
      <c r="AC29" s="162"/>
    </row>
    <row r="30" s="148" customFormat="1" ht="19.9" customHeight="1" spans="1:29">
      <c r="A30" s="162">
        <v>26</v>
      </c>
      <c r="B30" s="4"/>
      <c r="C30" s="162" t="s">
        <v>53</v>
      </c>
      <c r="D30" s="162" t="s">
        <v>20</v>
      </c>
      <c r="E30" s="160">
        <v>0.968</v>
      </c>
      <c r="F30" s="160" t="s">
        <v>54</v>
      </c>
      <c r="G30" s="169" t="s">
        <v>19</v>
      </c>
      <c r="H30" s="160">
        <v>224.6</v>
      </c>
      <c r="I30" s="160">
        <v>10.4</v>
      </c>
      <c r="J30" s="160">
        <v>7</v>
      </c>
      <c r="K30" s="160">
        <v>0.975</v>
      </c>
      <c r="L30" s="160" t="s">
        <v>54</v>
      </c>
      <c r="M30" s="169" t="s">
        <v>19</v>
      </c>
      <c r="N30" s="160">
        <v>224.6</v>
      </c>
      <c r="O30" s="160">
        <v>10.45</v>
      </c>
      <c r="P30" s="160">
        <v>7</v>
      </c>
      <c r="Q30" s="160">
        <v>0.957</v>
      </c>
      <c r="R30" s="160" t="s">
        <v>54</v>
      </c>
      <c r="S30" s="169" t="s">
        <v>19</v>
      </c>
      <c r="T30" s="160">
        <v>224.6</v>
      </c>
      <c r="U30" s="160">
        <v>7</v>
      </c>
      <c r="V30" s="160">
        <v>7</v>
      </c>
      <c r="W30" s="160">
        <v>0.987</v>
      </c>
      <c r="X30" s="160" t="s">
        <v>54</v>
      </c>
      <c r="Y30" s="169" t="s">
        <v>19</v>
      </c>
      <c r="Z30" s="160">
        <v>229.3</v>
      </c>
      <c r="AA30" s="160">
        <v>10.47</v>
      </c>
      <c r="AB30" s="160">
        <v>7</v>
      </c>
      <c r="AC30" s="162"/>
    </row>
    <row r="31" s="148" customFormat="1" ht="19.9" customHeight="1" spans="1:29">
      <c r="A31" s="162">
        <v>27</v>
      </c>
      <c r="B31" s="4"/>
      <c r="C31" s="160" t="s">
        <v>55</v>
      </c>
      <c r="D31" s="160" t="s">
        <v>56</v>
      </c>
      <c r="E31" s="160">
        <v>0.97</v>
      </c>
      <c r="F31" s="168" t="s">
        <v>57</v>
      </c>
      <c r="G31" s="169" t="s">
        <v>19</v>
      </c>
      <c r="H31" s="160">
        <v>221.16</v>
      </c>
      <c r="I31" s="169">
        <v>10.23</v>
      </c>
      <c r="J31" s="160">
        <v>5</v>
      </c>
      <c r="K31" s="160">
        <v>0.96</v>
      </c>
      <c r="L31" s="168" t="s">
        <v>57</v>
      </c>
      <c r="M31" s="169" t="s">
        <v>19</v>
      </c>
      <c r="N31" s="160">
        <v>221.16</v>
      </c>
      <c r="O31" s="169">
        <v>10.19</v>
      </c>
      <c r="P31" s="160">
        <v>5</v>
      </c>
      <c r="Q31" s="160">
        <v>0.97</v>
      </c>
      <c r="R31" s="168" t="s">
        <v>57</v>
      </c>
      <c r="S31" s="169" t="s">
        <v>19</v>
      </c>
      <c r="T31" s="160">
        <v>221.16</v>
      </c>
      <c r="U31" s="169">
        <v>10.45</v>
      </c>
      <c r="V31" s="160">
        <v>5</v>
      </c>
      <c r="W31" s="160">
        <v>0.96</v>
      </c>
      <c r="X31" s="168" t="s">
        <v>57</v>
      </c>
      <c r="Y31" s="169" t="s">
        <v>19</v>
      </c>
      <c r="Z31" s="160">
        <v>224.01</v>
      </c>
      <c r="AA31" s="169">
        <v>10.23</v>
      </c>
      <c r="AB31" s="160">
        <v>5</v>
      </c>
      <c r="AC31" s="160"/>
    </row>
    <row r="32" s="148" customFormat="1" ht="19.9" customHeight="1" spans="1:29">
      <c r="A32" s="162">
        <v>28</v>
      </c>
      <c r="B32" s="4"/>
      <c r="C32" s="160" t="s">
        <v>55</v>
      </c>
      <c r="D32" s="160" t="s">
        <v>58</v>
      </c>
      <c r="E32" s="160">
        <v>0.98</v>
      </c>
      <c r="F32" s="168" t="s">
        <v>57</v>
      </c>
      <c r="G32" s="169" t="s">
        <v>19</v>
      </c>
      <c r="H32" s="160">
        <v>220.67</v>
      </c>
      <c r="I32" s="169">
        <v>10.36</v>
      </c>
      <c r="J32" s="160">
        <v>5</v>
      </c>
      <c r="K32" s="160">
        <v>0.97</v>
      </c>
      <c r="L32" s="168" t="s">
        <v>57</v>
      </c>
      <c r="M32" s="169" t="s">
        <v>19</v>
      </c>
      <c r="N32" s="160">
        <v>220.67</v>
      </c>
      <c r="O32" s="169">
        <v>10.22</v>
      </c>
      <c r="P32" s="160">
        <v>5</v>
      </c>
      <c r="Q32" s="160">
        <v>0.97</v>
      </c>
      <c r="R32" s="168" t="s">
        <v>57</v>
      </c>
      <c r="S32" s="169" t="s">
        <v>19</v>
      </c>
      <c r="T32" s="160">
        <v>220.67</v>
      </c>
      <c r="U32" s="169">
        <v>10.47</v>
      </c>
      <c r="V32" s="160">
        <v>5</v>
      </c>
      <c r="W32" s="160">
        <v>0.98</v>
      </c>
      <c r="X32" s="168" t="s">
        <v>57</v>
      </c>
      <c r="Y32" s="169" t="s">
        <v>19</v>
      </c>
      <c r="Z32" s="160">
        <v>224.33</v>
      </c>
      <c r="AA32" s="169">
        <v>10.21</v>
      </c>
      <c r="AB32" s="160">
        <v>5</v>
      </c>
      <c r="AC32" s="160"/>
    </row>
    <row r="33" s="148" customFormat="1" ht="19.9" customHeight="1" spans="1:29">
      <c r="A33" s="162">
        <v>29</v>
      </c>
      <c r="B33" s="4"/>
      <c r="C33" s="162" t="s">
        <v>59</v>
      </c>
      <c r="D33" s="162" t="s">
        <v>17</v>
      </c>
      <c r="E33" s="160">
        <v>0.98</v>
      </c>
      <c r="F33" s="158" t="s">
        <v>60</v>
      </c>
      <c r="G33" s="160">
        <v>0</v>
      </c>
      <c r="H33" s="160">
        <v>230.62</v>
      </c>
      <c r="I33" s="160">
        <v>10.1</v>
      </c>
      <c r="J33" s="160">
        <v>3</v>
      </c>
      <c r="K33" s="160">
        <v>0.99</v>
      </c>
      <c r="L33" s="158" t="s">
        <v>60</v>
      </c>
      <c r="M33" s="160">
        <v>0</v>
      </c>
      <c r="N33" s="160">
        <v>225.82</v>
      </c>
      <c r="O33" s="160">
        <v>10.06</v>
      </c>
      <c r="P33" s="160">
        <v>5</v>
      </c>
      <c r="Q33" s="160">
        <v>0.99</v>
      </c>
      <c r="R33" s="158" t="s">
        <v>60</v>
      </c>
      <c r="S33" s="160">
        <v>0</v>
      </c>
      <c r="T33" s="160">
        <v>224.94</v>
      </c>
      <c r="U33" s="160">
        <v>10.18</v>
      </c>
      <c r="V33" s="160">
        <v>5</v>
      </c>
      <c r="W33" s="160">
        <v>0.99</v>
      </c>
      <c r="X33" s="158" t="s">
        <v>60</v>
      </c>
      <c r="Y33" s="160">
        <v>0</v>
      </c>
      <c r="Z33" s="160">
        <v>226</v>
      </c>
      <c r="AA33" s="160">
        <v>10.28</v>
      </c>
      <c r="AB33" s="160">
        <v>3</v>
      </c>
      <c r="AC33" s="162"/>
    </row>
    <row r="34" s="148" customFormat="1" ht="19.9" customHeight="1" spans="1:29">
      <c r="A34" s="162">
        <v>30</v>
      </c>
      <c r="B34" s="4"/>
      <c r="C34" s="162" t="s">
        <v>59</v>
      </c>
      <c r="D34" s="162" t="s">
        <v>20</v>
      </c>
      <c r="E34" s="160">
        <v>0.97</v>
      </c>
      <c r="F34" s="158" t="s">
        <v>61</v>
      </c>
      <c r="G34" s="160">
        <v>0</v>
      </c>
      <c r="H34" s="160">
        <v>230.59</v>
      </c>
      <c r="I34" s="160">
        <v>10.18</v>
      </c>
      <c r="J34" s="160">
        <v>3</v>
      </c>
      <c r="K34" s="160">
        <v>0.99</v>
      </c>
      <c r="L34" s="158" t="s">
        <v>61</v>
      </c>
      <c r="M34" s="160">
        <v>0</v>
      </c>
      <c r="N34" s="160">
        <v>225.75</v>
      </c>
      <c r="O34" s="160">
        <v>10.15</v>
      </c>
      <c r="P34" s="160">
        <v>5</v>
      </c>
      <c r="Q34" s="160">
        <v>0.98</v>
      </c>
      <c r="R34" s="158" t="s">
        <v>61</v>
      </c>
      <c r="S34" s="160">
        <v>0</v>
      </c>
      <c r="T34" s="160">
        <v>224.94</v>
      </c>
      <c r="U34" s="160">
        <v>10.33</v>
      </c>
      <c r="V34" s="160">
        <v>5</v>
      </c>
      <c r="W34" s="160">
        <v>0.98</v>
      </c>
      <c r="X34" s="158" t="s">
        <v>61</v>
      </c>
      <c r="Y34" s="160">
        <v>0</v>
      </c>
      <c r="Z34" s="160">
        <v>225.97</v>
      </c>
      <c r="AA34" s="160">
        <v>10.4</v>
      </c>
      <c r="AB34" s="160">
        <v>3</v>
      </c>
      <c r="AC34" s="162"/>
    </row>
    <row r="35" s="148" customFormat="1" ht="19.9" customHeight="1" spans="1:29">
      <c r="A35" s="162">
        <v>31</v>
      </c>
      <c r="B35" s="4"/>
      <c r="C35" s="160" t="s">
        <v>62</v>
      </c>
      <c r="D35" s="160" t="s">
        <v>17</v>
      </c>
      <c r="E35" s="4">
        <v>1</v>
      </c>
      <c r="F35" s="167" t="s">
        <v>63</v>
      </c>
      <c r="G35" s="167" t="s">
        <v>19</v>
      </c>
      <c r="H35" s="4">
        <v>225.84</v>
      </c>
      <c r="I35" s="4">
        <v>10.31</v>
      </c>
      <c r="J35" s="160">
        <v>3</v>
      </c>
      <c r="K35" s="4">
        <v>0.99</v>
      </c>
      <c r="L35" s="167" t="s">
        <v>63</v>
      </c>
      <c r="M35" s="167" t="s">
        <v>19</v>
      </c>
      <c r="N35" s="170">
        <v>230.42</v>
      </c>
      <c r="O35" s="4">
        <v>10.37</v>
      </c>
      <c r="P35" s="73">
        <v>3</v>
      </c>
      <c r="Q35" s="4">
        <v>1</v>
      </c>
      <c r="R35" s="167" t="s">
        <v>63</v>
      </c>
      <c r="S35" s="167" t="s">
        <v>19</v>
      </c>
      <c r="T35" s="4">
        <v>232.03</v>
      </c>
      <c r="U35" s="4">
        <v>10.51</v>
      </c>
      <c r="V35" s="73">
        <v>3</v>
      </c>
      <c r="W35" s="4">
        <v>1</v>
      </c>
      <c r="X35" s="167" t="s">
        <v>63</v>
      </c>
      <c r="Y35" s="167" t="s">
        <v>19</v>
      </c>
      <c r="Z35" s="4">
        <v>232.48</v>
      </c>
      <c r="AA35" s="4">
        <v>10.48</v>
      </c>
      <c r="AB35" s="73">
        <v>3</v>
      </c>
      <c r="AC35" s="162"/>
    </row>
    <row r="36" s="148" customFormat="1" ht="19.9" customHeight="1" spans="1:29">
      <c r="A36" s="162">
        <v>32</v>
      </c>
      <c r="B36" s="4"/>
      <c r="C36" s="160" t="s">
        <v>62</v>
      </c>
      <c r="D36" s="160" t="s">
        <v>20</v>
      </c>
      <c r="E36" s="4">
        <v>0.99</v>
      </c>
      <c r="F36" s="167" t="s">
        <v>63</v>
      </c>
      <c r="G36" s="167" t="s">
        <v>19</v>
      </c>
      <c r="H36" s="4">
        <v>226.55</v>
      </c>
      <c r="I36" s="4">
        <v>10.31</v>
      </c>
      <c r="J36" s="160">
        <v>3</v>
      </c>
      <c r="K36" s="4">
        <v>0.98</v>
      </c>
      <c r="L36" s="167" t="s">
        <v>63</v>
      </c>
      <c r="M36" s="167" t="s">
        <v>19</v>
      </c>
      <c r="N36" s="4">
        <v>231.26</v>
      </c>
      <c r="O36" s="4">
        <v>10.37</v>
      </c>
      <c r="P36" s="73">
        <v>3</v>
      </c>
      <c r="Q36" s="4">
        <v>1</v>
      </c>
      <c r="R36" s="167" t="s">
        <v>63</v>
      </c>
      <c r="S36" s="167" t="s">
        <v>19</v>
      </c>
      <c r="T36" s="4">
        <v>230.48</v>
      </c>
      <c r="U36" s="4">
        <v>10.51</v>
      </c>
      <c r="V36" s="73">
        <v>3</v>
      </c>
      <c r="W36" s="4">
        <v>1</v>
      </c>
      <c r="X36" s="167" t="s">
        <v>63</v>
      </c>
      <c r="Y36" s="167" t="s">
        <v>19</v>
      </c>
      <c r="Z36" s="170">
        <v>232.48</v>
      </c>
      <c r="AA36" s="4">
        <v>10.48</v>
      </c>
      <c r="AB36" s="73">
        <v>3</v>
      </c>
      <c r="AC36" s="162"/>
    </row>
    <row r="37" s="148" customFormat="1" ht="19.9" customHeight="1" spans="1:29">
      <c r="A37" s="162">
        <v>33</v>
      </c>
      <c r="B37" s="4"/>
      <c r="C37" s="160" t="s">
        <v>64</v>
      </c>
      <c r="D37" s="160" t="s">
        <v>17</v>
      </c>
      <c r="E37" s="160">
        <v>0.93</v>
      </c>
      <c r="F37" s="164" t="s">
        <v>65</v>
      </c>
      <c r="G37" s="164" t="s">
        <v>19</v>
      </c>
      <c r="H37" s="162">
        <v>223.47</v>
      </c>
      <c r="I37" s="162">
        <v>36.75</v>
      </c>
      <c r="J37" s="175">
        <v>4</v>
      </c>
      <c r="K37" s="162">
        <v>0.85</v>
      </c>
      <c r="L37" s="164" t="s">
        <v>65</v>
      </c>
      <c r="M37" s="164" t="s">
        <v>19</v>
      </c>
      <c r="N37" s="162">
        <v>226.85</v>
      </c>
      <c r="O37" s="162">
        <v>37.16</v>
      </c>
      <c r="P37" s="162">
        <v>4</v>
      </c>
      <c r="Q37" s="162">
        <v>0.98</v>
      </c>
      <c r="R37" s="164" t="s">
        <v>65</v>
      </c>
      <c r="S37" s="164" t="s">
        <v>19</v>
      </c>
      <c r="T37" s="162">
        <v>227.65</v>
      </c>
      <c r="U37" s="162">
        <v>37.01</v>
      </c>
      <c r="V37" s="162">
        <v>4</v>
      </c>
      <c r="W37" s="162">
        <v>0.96</v>
      </c>
      <c r="X37" s="164" t="s">
        <v>65</v>
      </c>
      <c r="Y37" s="164" t="s">
        <v>19</v>
      </c>
      <c r="Z37" s="162">
        <v>225.76</v>
      </c>
      <c r="AA37" s="162">
        <v>36.81</v>
      </c>
      <c r="AB37" s="162">
        <v>4</v>
      </c>
      <c r="AC37" s="162"/>
    </row>
    <row r="38" s="148" customFormat="1" ht="19.9" customHeight="1" spans="1:29">
      <c r="A38" s="162">
        <v>34</v>
      </c>
      <c r="B38" s="4"/>
      <c r="C38" s="160" t="s">
        <v>64</v>
      </c>
      <c r="D38" s="160" t="s">
        <v>20</v>
      </c>
      <c r="E38" s="160">
        <v>0.96</v>
      </c>
      <c r="F38" s="164" t="s">
        <v>65</v>
      </c>
      <c r="G38" s="164" t="s">
        <v>19</v>
      </c>
      <c r="H38" s="162">
        <v>223.73</v>
      </c>
      <c r="I38" s="162">
        <v>36.76</v>
      </c>
      <c r="J38" s="175">
        <v>4</v>
      </c>
      <c r="K38" s="162">
        <v>0.84</v>
      </c>
      <c r="L38" s="164" t="s">
        <v>65</v>
      </c>
      <c r="M38" s="164" t="s">
        <v>19</v>
      </c>
      <c r="N38" s="162">
        <v>226.86</v>
      </c>
      <c r="O38" s="162">
        <v>37.15</v>
      </c>
      <c r="P38" s="162">
        <v>4</v>
      </c>
      <c r="Q38" s="162">
        <v>0.98</v>
      </c>
      <c r="R38" s="164" t="s">
        <v>65</v>
      </c>
      <c r="S38" s="164" t="s">
        <v>19</v>
      </c>
      <c r="T38" s="162">
        <v>227.46</v>
      </c>
      <c r="U38" s="162">
        <v>37.06</v>
      </c>
      <c r="V38" s="162">
        <v>4</v>
      </c>
      <c r="W38" s="162">
        <v>0.96</v>
      </c>
      <c r="X38" s="164" t="s">
        <v>65</v>
      </c>
      <c r="Y38" s="164" t="s">
        <v>19</v>
      </c>
      <c r="Z38" s="162">
        <v>225.8</v>
      </c>
      <c r="AA38" s="162">
        <v>36.79</v>
      </c>
      <c r="AB38" s="162">
        <v>4</v>
      </c>
      <c r="AC38" s="162"/>
    </row>
    <row r="39" s="148" customFormat="1" ht="19.9" customHeight="1" spans="1:29">
      <c r="A39" s="162">
        <v>35</v>
      </c>
      <c r="B39" s="4"/>
      <c r="C39" s="162" t="s">
        <v>66</v>
      </c>
      <c r="D39" s="162" t="s">
        <v>17</v>
      </c>
      <c r="E39" s="4">
        <v>0.98</v>
      </c>
      <c r="F39" s="170" t="s">
        <v>67</v>
      </c>
      <c r="G39" s="171" t="s">
        <v>19</v>
      </c>
      <c r="H39" s="4">
        <v>224.49</v>
      </c>
      <c r="I39" s="4">
        <v>10.3</v>
      </c>
      <c r="J39" s="4">
        <v>4</v>
      </c>
      <c r="K39" s="4">
        <v>0.98</v>
      </c>
      <c r="L39" s="170" t="s">
        <v>67</v>
      </c>
      <c r="M39" s="171" t="s">
        <v>19</v>
      </c>
      <c r="N39" s="4">
        <v>228.87</v>
      </c>
      <c r="O39" s="171">
        <v>10.19</v>
      </c>
      <c r="P39" s="4">
        <v>4</v>
      </c>
      <c r="Q39" s="4">
        <v>0.98</v>
      </c>
      <c r="R39" s="170" t="s">
        <v>67</v>
      </c>
      <c r="S39" s="171" t="s">
        <v>19</v>
      </c>
      <c r="T39" s="4">
        <v>228.87</v>
      </c>
      <c r="U39" s="4">
        <v>10.46</v>
      </c>
      <c r="V39" s="4">
        <v>4</v>
      </c>
      <c r="W39" s="4">
        <v>0.98</v>
      </c>
      <c r="X39" s="170" t="s">
        <v>67</v>
      </c>
      <c r="Y39" s="171" t="s">
        <v>19</v>
      </c>
      <c r="Z39" s="4">
        <v>227.58</v>
      </c>
      <c r="AA39" s="4">
        <v>10.44</v>
      </c>
      <c r="AB39" s="4">
        <v>4</v>
      </c>
      <c r="AC39" s="162"/>
    </row>
    <row r="40" s="148" customFormat="1" ht="19.9" customHeight="1" spans="1:29">
      <c r="A40" s="162">
        <v>36</v>
      </c>
      <c r="B40" s="4"/>
      <c r="C40" s="162" t="s">
        <v>66</v>
      </c>
      <c r="D40" s="162" t="s">
        <v>20</v>
      </c>
      <c r="E40" s="4">
        <v>0.98</v>
      </c>
      <c r="F40" s="170" t="s">
        <v>67</v>
      </c>
      <c r="G40" s="171" t="s">
        <v>19</v>
      </c>
      <c r="H40" s="4">
        <v>224.62</v>
      </c>
      <c r="I40" s="4">
        <v>10.25</v>
      </c>
      <c r="J40" s="4">
        <v>4</v>
      </c>
      <c r="K40" s="4">
        <v>0.97</v>
      </c>
      <c r="L40" s="170" t="s">
        <v>67</v>
      </c>
      <c r="M40" s="171" t="s">
        <v>19</v>
      </c>
      <c r="N40" s="4">
        <v>229</v>
      </c>
      <c r="O40" s="171">
        <v>10.22</v>
      </c>
      <c r="P40" s="4">
        <v>4</v>
      </c>
      <c r="Q40" s="4">
        <v>0.97</v>
      </c>
      <c r="R40" s="170" t="s">
        <v>67</v>
      </c>
      <c r="S40" s="171" t="s">
        <v>19</v>
      </c>
      <c r="T40" s="4">
        <v>229</v>
      </c>
      <c r="U40" s="4">
        <v>10.45</v>
      </c>
      <c r="V40" s="4">
        <v>4</v>
      </c>
      <c r="W40" s="4">
        <v>0.98</v>
      </c>
      <c r="X40" s="170" t="s">
        <v>67</v>
      </c>
      <c r="Y40" s="171" t="s">
        <v>19</v>
      </c>
      <c r="Z40" s="4">
        <v>227.78</v>
      </c>
      <c r="AA40" s="4">
        <v>10.41</v>
      </c>
      <c r="AB40" s="4">
        <v>4</v>
      </c>
      <c r="AC40" s="162"/>
    </row>
    <row r="41" s="148" customFormat="1" ht="19.9" customHeight="1" spans="1:29">
      <c r="A41" s="162">
        <v>37</v>
      </c>
      <c r="B41" s="4"/>
      <c r="C41" s="162" t="s">
        <v>68</v>
      </c>
      <c r="D41" s="162" t="s">
        <v>17</v>
      </c>
      <c r="E41" s="4">
        <v>0.87</v>
      </c>
      <c r="F41" s="167" t="s">
        <v>69</v>
      </c>
      <c r="G41" s="167" t="s">
        <v>19</v>
      </c>
      <c r="H41" s="4">
        <v>225.69</v>
      </c>
      <c r="I41" s="4">
        <v>10.06</v>
      </c>
      <c r="J41" s="4">
        <v>3</v>
      </c>
      <c r="K41" s="4">
        <v>0.97</v>
      </c>
      <c r="L41" s="167" t="s">
        <v>69</v>
      </c>
      <c r="M41" s="167" t="s">
        <v>19</v>
      </c>
      <c r="N41" s="4">
        <v>231.29</v>
      </c>
      <c r="O41" s="4">
        <v>10.31</v>
      </c>
      <c r="P41" s="73">
        <v>3</v>
      </c>
      <c r="Q41" s="4">
        <v>0.98</v>
      </c>
      <c r="R41" s="167" t="s">
        <v>69</v>
      </c>
      <c r="S41" s="167" t="s">
        <v>19</v>
      </c>
      <c r="T41" s="4">
        <v>232.08</v>
      </c>
      <c r="U41" s="4">
        <v>10.34</v>
      </c>
      <c r="V41" s="73">
        <v>3</v>
      </c>
      <c r="W41" s="4">
        <v>0.99</v>
      </c>
      <c r="X41" s="167" t="s">
        <v>69</v>
      </c>
      <c r="Y41" s="167" t="s">
        <v>19</v>
      </c>
      <c r="Z41" s="4">
        <v>230.34</v>
      </c>
      <c r="AA41" s="4">
        <v>10.25</v>
      </c>
      <c r="AB41" s="73">
        <v>3</v>
      </c>
      <c r="AC41" s="162"/>
    </row>
    <row r="42" s="148" customFormat="1" ht="19.9" customHeight="1" spans="1:29">
      <c r="A42" s="162">
        <v>38</v>
      </c>
      <c r="B42" s="4"/>
      <c r="C42" s="162" t="s">
        <v>68</v>
      </c>
      <c r="D42" s="162" t="s">
        <v>20</v>
      </c>
      <c r="E42" s="4">
        <v>0.91</v>
      </c>
      <c r="F42" s="167" t="s">
        <v>69</v>
      </c>
      <c r="G42" s="167" t="s">
        <v>19</v>
      </c>
      <c r="H42" s="4">
        <v>225.28</v>
      </c>
      <c r="I42" s="4">
        <v>10.05</v>
      </c>
      <c r="J42" s="4">
        <v>3</v>
      </c>
      <c r="K42" s="4">
        <v>1</v>
      </c>
      <c r="L42" s="167" t="s">
        <v>69</v>
      </c>
      <c r="M42" s="167" t="s">
        <v>19</v>
      </c>
      <c r="N42" s="4">
        <v>230.99</v>
      </c>
      <c r="O42" s="4">
        <v>10.31</v>
      </c>
      <c r="P42" s="73">
        <v>3</v>
      </c>
      <c r="Q42" s="4">
        <v>0.99</v>
      </c>
      <c r="R42" s="167" t="s">
        <v>69</v>
      </c>
      <c r="S42" s="167" t="s">
        <v>19</v>
      </c>
      <c r="T42" s="4">
        <v>231.83</v>
      </c>
      <c r="U42" s="4">
        <v>10.34</v>
      </c>
      <c r="V42" s="73">
        <v>3</v>
      </c>
      <c r="W42" s="4">
        <v>0.99</v>
      </c>
      <c r="X42" s="167" t="s">
        <v>69</v>
      </c>
      <c r="Y42" s="167" t="s">
        <v>19</v>
      </c>
      <c r="Z42" s="4">
        <v>230.16</v>
      </c>
      <c r="AA42" s="4">
        <v>10.25</v>
      </c>
      <c r="AB42" s="73">
        <v>3</v>
      </c>
      <c r="AC42" s="162"/>
    </row>
    <row r="43" s="149" customFormat="1" ht="12" customHeight="1" spans="1:29">
      <c r="A43" s="160">
        <v>1</v>
      </c>
      <c r="B43" s="160" t="s">
        <v>70</v>
      </c>
      <c r="C43" s="51" t="s">
        <v>71</v>
      </c>
      <c r="D43" s="160" t="s">
        <v>17</v>
      </c>
      <c r="E43" s="162">
        <v>0.99</v>
      </c>
      <c r="F43" s="160" t="s">
        <v>72</v>
      </c>
      <c r="G43" s="160" t="s">
        <v>19</v>
      </c>
      <c r="H43" s="172">
        <v>117</v>
      </c>
      <c r="I43" s="164">
        <v>10.4</v>
      </c>
      <c r="J43" s="172">
        <v>6</v>
      </c>
      <c r="K43" s="162">
        <v>0.99</v>
      </c>
      <c r="L43" s="160" t="s">
        <v>72</v>
      </c>
      <c r="M43" s="4" t="s">
        <v>19</v>
      </c>
      <c r="N43" s="172">
        <v>117</v>
      </c>
      <c r="O43" s="172">
        <v>10.3</v>
      </c>
      <c r="P43" s="172">
        <v>6</v>
      </c>
      <c r="Q43" s="162">
        <v>0.98</v>
      </c>
      <c r="R43" s="160" t="s">
        <v>72</v>
      </c>
      <c r="S43" s="160" t="s">
        <v>19</v>
      </c>
      <c r="T43" s="172">
        <v>117</v>
      </c>
      <c r="U43" s="172">
        <v>10.3</v>
      </c>
      <c r="V43" s="172">
        <v>6</v>
      </c>
      <c r="W43" s="162">
        <v>1</v>
      </c>
      <c r="X43" s="160" t="s">
        <v>72</v>
      </c>
      <c r="Y43" s="160" t="s">
        <v>19</v>
      </c>
      <c r="Z43" s="172">
        <v>117</v>
      </c>
      <c r="AA43" s="172">
        <v>10.4</v>
      </c>
      <c r="AB43" s="172">
        <v>6</v>
      </c>
      <c r="AC43" s="160"/>
    </row>
    <row r="44" s="149" customFormat="1" ht="12" customHeight="1" spans="1:29">
      <c r="A44" s="160">
        <v>2</v>
      </c>
      <c r="B44" s="160"/>
      <c r="C44" s="51"/>
      <c r="D44" s="160" t="s">
        <v>20</v>
      </c>
      <c r="E44" s="162">
        <v>0.99</v>
      </c>
      <c r="F44" s="160" t="s">
        <v>72</v>
      </c>
      <c r="G44" s="160" t="s">
        <v>19</v>
      </c>
      <c r="H44" s="172">
        <v>117</v>
      </c>
      <c r="I44" s="164">
        <v>10.4</v>
      </c>
      <c r="J44" s="172">
        <v>6</v>
      </c>
      <c r="K44" s="162">
        <v>0.98</v>
      </c>
      <c r="L44" s="160" t="s">
        <v>72</v>
      </c>
      <c r="M44" s="4" t="s">
        <v>19</v>
      </c>
      <c r="N44" s="172">
        <v>115</v>
      </c>
      <c r="O44" s="164">
        <v>10.4</v>
      </c>
      <c r="P44" s="172">
        <v>6</v>
      </c>
      <c r="Q44" s="162">
        <v>0.98</v>
      </c>
      <c r="R44" s="160" t="s">
        <v>72</v>
      </c>
      <c r="S44" s="160" t="s">
        <v>19</v>
      </c>
      <c r="T44" s="172">
        <v>117</v>
      </c>
      <c r="U44" s="172">
        <v>10.4</v>
      </c>
      <c r="V44" s="172">
        <v>6</v>
      </c>
      <c r="W44" s="162">
        <v>0.98</v>
      </c>
      <c r="X44" s="160" t="s">
        <v>72</v>
      </c>
      <c r="Y44" s="160" t="s">
        <v>19</v>
      </c>
      <c r="Z44" s="172">
        <v>115</v>
      </c>
      <c r="AA44" s="172">
        <v>10.4</v>
      </c>
      <c r="AB44" s="172">
        <v>6</v>
      </c>
      <c r="AC44" s="160"/>
    </row>
    <row r="45" s="149" customFormat="1" ht="12" customHeight="1" spans="1:29">
      <c r="A45" s="160">
        <v>3</v>
      </c>
      <c r="B45" s="160"/>
      <c r="C45" s="51" t="s">
        <v>73</v>
      </c>
      <c r="D45" s="4" t="s">
        <v>17</v>
      </c>
      <c r="E45" s="162">
        <v>1</v>
      </c>
      <c r="F45" s="163" t="s">
        <v>74</v>
      </c>
      <c r="G45" s="4" t="s">
        <v>19</v>
      </c>
      <c r="H45" s="172">
        <v>115.44</v>
      </c>
      <c r="I45" s="164">
        <v>10.34</v>
      </c>
      <c r="J45" s="172">
        <v>4</v>
      </c>
      <c r="K45" s="162">
        <v>0.99</v>
      </c>
      <c r="L45" s="163" t="s">
        <v>74</v>
      </c>
      <c r="M45" s="4" t="s">
        <v>19</v>
      </c>
      <c r="N45" s="172">
        <v>115.95</v>
      </c>
      <c r="O45" s="172">
        <v>10.38</v>
      </c>
      <c r="P45" s="172">
        <v>4</v>
      </c>
      <c r="Q45" s="162">
        <v>1</v>
      </c>
      <c r="R45" s="163" t="s">
        <v>74</v>
      </c>
      <c r="S45" s="4" t="s">
        <v>19</v>
      </c>
      <c r="T45" s="172">
        <v>116.21</v>
      </c>
      <c r="U45" s="172">
        <v>10.43</v>
      </c>
      <c r="V45" s="172">
        <v>4</v>
      </c>
      <c r="W45" s="162">
        <v>1</v>
      </c>
      <c r="X45" s="163" t="s">
        <v>74</v>
      </c>
      <c r="Y45" s="4" t="s">
        <v>19</v>
      </c>
      <c r="Z45" s="172">
        <v>116.15</v>
      </c>
      <c r="AA45" s="172">
        <v>10.45</v>
      </c>
      <c r="AB45" s="172">
        <v>4</v>
      </c>
      <c r="AC45" s="160"/>
    </row>
    <row r="46" s="149" customFormat="1" ht="12" customHeight="1" spans="1:29">
      <c r="A46" s="160">
        <v>4</v>
      </c>
      <c r="B46" s="160"/>
      <c r="C46" s="51"/>
      <c r="D46" s="4" t="s">
        <v>20</v>
      </c>
      <c r="E46" s="162">
        <v>0.97</v>
      </c>
      <c r="F46" s="163" t="s">
        <v>74</v>
      </c>
      <c r="G46" s="4" t="s">
        <v>19</v>
      </c>
      <c r="H46" s="172">
        <v>115.21</v>
      </c>
      <c r="I46" s="164">
        <v>10.35</v>
      </c>
      <c r="J46" s="172">
        <v>4</v>
      </c>
      <c r="K46" s="162">
        <v>0.98</v>
      </c>
      <c r="L46" s="163" t="s">
        <v>74</v>
      </c>
      <c r="M46" s="4" t="s">
        <v>19</v>
      </c>
      <c r="N46" s="172">
        <v>115.69</v>
      </c>
      <c r="O46" s="172">
        <v>10.38</v>
      </c>
      <c r="P46" s="172">
        <v>4</v>
      </c>
      <c r="Q46" s="162">
        <v>0.98</v>
      </c>
      <c r="R46" s="163" t="s">
        <v>74</v>
      </c>
      <c r="S46" s="4" t="s">
        <v>19</v>
      </c>
      <c r="T46" s="172">
        <v>116.11</v>
      </c>
      <c r="U46" s="172">
        <v>10.43</v>
      </c>
      <c r="V46" s="172">
        <v>4</v>
      </c>
      <c r="W46" s="162">
        <v>0.98</v>
      </c>
      <c r="X46" s="163" t="s">
        <v>74</v>
      </c>
      <c r="Y46" s="4" t="s">
        <v>19</v>
      </c>
      <c r="Z46" s="172">
        <v>115.89</v>
      </c>
      <c r="AA46" s="164">
        <v>10.44</v>
      </c>
      <c r="AB46" s="172">
        <v>4</v>
      </c>
      <c r="AC46" s="160"/>
    </row>
    <row r="47" s="149" customFormat="1" ht="12" customHeight="1" spans="1:29">
      <c r="A47" s="160">
        <v>5</v>
      </c>
      <c r="B47" s="160"/>
      <c r="C47" s="173" t="s">
        <v>75</v>
      </c>
      <c r="D47" s="162" t="s">
        <v>17</v>
      </c>
      <c r="E47" s="162">
        <v>1</v>
      </c>
      <c r="F47" s="163" t="s">
        <v>74</v>
      </c>
      <c r="G47" s="4" t="s">
        <v>19</v>
      </c>
      <c r="H47" s="172">
        <v>116.9</v>
      </c>
      <c r="I47" s="164">
        <v>10.47</v>
      </c>
      <c r="J47" s="172">
        <v>4</v>
      </c>
      <c r="K47" s="162">
        <v>0.99</v>
      </c>
      <c r="L47" s="163" t="s">
        <v>74</v>
      </c>
      <c r="M47" s="4" t="s">
        <v>19</v>
      </c>
      <c r="N47" s="172">
        <v>117.69</v>
      </c>
      <c r="O47" s="172">
        <v>10.51</v>
      </c>
      <c r="P47" s="172">
        <v>4</v>
      </c>
      <c r="Q47" s="162">
        <v>1</v>
      </c>
      <c r="R47" s="163" t="s">
        <v>74</v>
      </c>
      <c r="S47" s="4" t="s">
        <v>19</v>
      </c>
      <c r="T47" s="172">
        <v>117.96</v>
      </c>
      <c r="U47" s="172">
        <v>10.56</v>
      </c>
      <c r="V47" s="172">
        <v>4</v>
      </c>
      <c r="W47" s="162">
        <v>1</v>
      </c>
      <c r="X47" s="163" t="s">
        <v>74</v>
      </c>
      <c r="Y47" s="4" t="s">
        <v>19</v>
      </c>
      <c r="Z47" s="172">
        <v>118.23</v>
      </c>
      <c r="AA47" s="164">
        <v>10.54</v>
      </c>
      <c r="AB47" s="172">
        <v>4</v>
      </c>
      <c r="AC47" s="160"/>
    </row>
    <row r="48" s="149" customFormat="1" ht="12" customHeight="1" spans="1:29">
      <c r="A48" s="160">
        <v>6</v>
      </c>
      <c r="B48" s="160"/>
      <c r="C48" s="173"/>
      <c r="D48" s="162" t="s">
        <v>20</v>
      </c>
      <c r="E48" s="162">
        <v>1</v>
      </c>
      <c r="F48" s="163" t="s">
        <v>74</v>
      </c>
      <c r="G48" s="4" t="s">
        <v>19</v>
      </c>
      <c r="H48" s="172">
        <v>115.5</v>
      </c>
      <c r="I48" s="164">
        <v>10.45</v>
      </c>
      <c r="J48" s="172">
        <v>4</v>
      </c>
      <c r="K48" s="162">
        <v>1</v>
      </c>
      <c r="L48" s="163" t="s">
        <v>74</v>
      </c>
      <c r="M48" s="4" t="s">
        <v>19</v>
      </c>
      <c r="N48" s="172">
        <v>115.5</v>
      </c>
      <c r="O48" s="172">
        <v>10.5</v>
      </c>
      <c r="P48" s="172">
        <v>4</v>
      </c>
      <c r="Q48" s="162">
        <v>1</v>
      </c>
      <c r="R48" s="163" t="s">
        <v>74</v>
      </c>
      <c r="S48" s="4" t="s">
        <v>19</v>
      </c>
      <c r="T48" s="172">
        <v>115.5</v>
      </c>
      <c r="U48" s="164">
        <v>10.58</v>
      </c>
      <c r="V48" s="172">
        <v>4</v>
      </c>
      <c r="W48" s="162">
        <v>1</v>
      </c>
      <c r="X48" s="163" t="s">
        <v>74</v>
      </c>
      <c r="Y48" s="4" t="s">
        <v>19</v>
      </c>
      <c r="Z48" s="172">
        <v>11.5</v>
      </c>
      <c r="AA48" s="164">
        <v>10.56</v>
      </c>
      <c r="AB48" s="172">
        <v>4</v>
      </c>
      <c r="AC48" s="160"/>
    </row>
    <row r="49" s="145" customFormat="1" ht="12" customHeight="1" spans="1:29">
      <c r="A49" s="160">
        <v>7</v>
      </c>
      <c r="B49" s="160"/>
      <c r="C49" s="51" t="s">
        <v>76</v>
      </c>
      <c r="D49" s="4" t="s">
        <v>17</v>
      </c>
      <c r="E49" s="162">
        <v>1</v>
      </c>
      <c r="F49" s="163" t="s">
        <v>72</v>
      </c>
      <c r="G49" s="4" t="s">
        <v>19</v>
      </c>
      <c r="H49" s="172">
        <v>115</v>
      </c>
      <c r="I49" s="164">
        <v>10.21</v>
      </c>
      <c r="J49" s="172">
        <v>3</v>
      </c>
      <c r="K49" s="162">
        <v>0.99</v>
      </c>
      <c r="L49" s="163" t="s">
        <v>72</v>
      </c>
      <c r="M49" s="4" t="s">
        <v>19</v>
      </c>
      <c r="N49" s="172">
        <v>116</v>
      </c>
      <c r="O49" s="164">
        <v>10.21</v>
      </c>
      <c r="P49" s="172">
        <v>3</v>
      </c>
      <c r="Q49" s="162">
        <v>1</v>
      </c>
      <c r="R49" s="163" t="s">
        <v>72</v>
      </c>
      <c r="S49" s="4" t="s">
        <v>19</v>
      </c>
      <c r="T49" s="172">
        <v>116</v>
      </c>
      <c r="U49" s="164">
        <v>10.31</v>
      </c>
      <c r="V49" s="172">
        <v>3</v>
      </c>
      <c r="W49" s="162">
        <v>1</v>
      </c>
      <c r="X49" s="163" t="s">
        <v>72</v>
      </c>
      <c r="Y49" s="4" t="s">
        <v>19</v>
      </c>
      <c r="Z49" s="172">
        <v>117</v>
      </c>
      <c r="AA49" s="172">
        <v>10.31</v>
      </c>
      <c r="AB49" s="172">
        <v>3</v>
      </c>
      <c r="AC49" s="162"/>
    </row>
    <row r="50" s="145" customFormat="1" ht="12" customHeight="1" spans="1:29">
      <c r="A50" s="160">
        <v>8</v>
      </c>
      <c r="B50" s="160"/>
      <c r="C50" s="51"/>
      <c r="D50" s="4" t="s">
        <v>20</v>
      </c>
      <c r="E50" s="162">
        <v>1</v>
      </c>
      <c r="F50" s="163" t="s">
        <v>72</v>
      </c>
      <c r="G50" s="4" t="s">
        <v>19</v>
      </c>
      <c r="H50" s="172">
        <v>116.82</v>
      </c>
      <c r="I50" s="164">
        <v>10.39</v>
      </c>
      <c r="J50" s="172">
        <v>3</v>
      </c>
      <c r="K50" s="162">
        <v>1</v>
      </c>
      <c r="L50" s="163" t="s">
        <v>72</v>
      </c>
      <c r="M50" s="4" t="s">
        <v>19</v>
      </c>
      <c r="N50" s="172">
        <v>117.48</v>
      </c>
      <c r="O50" s="164">
        <v>10.44</v>
      </c>
      <c r="P50" s="172">
        <v>3</v>
      </c>
      <c r="Q50" s="162">
        <v>1</v>
      </c>
      <c r="R50" s="163" t="s">
        <v>72</v>
      </c>
      <c r="S50" s="4" t="s">
        <v>19</v>
      </c>
      <c r="T50" s="172">
        <v>118.47</v>
      </c>
      <c r="U50" s="164">
        <v>10.55</v>
      </c>
      <c r="V50" s="172">
        <v>3</v>
      </c>
      <c r="W50" s="162">
        <v>1</v>
      </c>
      <c r="X50" s="163" t="s">
        <v>72</v>
      </c>
      <c r="Y50" s="4" t="s">
        <v>19</v>
      </c>
      <c r="Z50" s="172">
        <v>118.47</v>
      </c>
      <c r="AA50" s="172">
        <v>10.55</v>
      </c>
      <c r="AB50" s="172">
        <v>3</v>
      </c>
      <c r="AC50" s="162"/>
    </row>
    <row r="51" s="145" customFormat="1" ht="12" customHeight="1" spans="1:29">
      <c r="A51" s="160">
        <v>11</v>
      </c>
      <c r="B51" s="160"/>
      <c r="C51" s="51" t="s">
        <v>77</v>
      </c>
      <c r="D51" s="4" t="s">
        <v>17</v>
      </c>
      <c r="E51" s="162">
        <v>0.99</v>
      </c>
      <c r="F51" s="163" t="s">
        <v>78</v>
      </c>
      <c r="G51" s="4" t="s">
        <v>19</v>
      </c>
      <c r="H51" s="172">
        <v>114.89</v>
      </c>
      <c r="I51" s="172">
        <v>10.51</v>
      </c>
      <c r="J51" s="172">
        <v>1</v>
      </c>
      <c r="K51" s="162">
        <v>0.99</v>
      </c>
      <c r="L51" s="163" t="s">
        <v>78</v>
      </c>
      <c r="M51" s="4" t="s">
        <v>19</v>
      </c>
      <c r="N51" s="172">
        <v>115.39</v>
      </c>
      <c r="O51" s="172">
        <v>10.54</v>
      </c>
      <c r="P51" s="172">
        <v>1</v>
      </c>
      <c r="Q51" s="162">
        <v>1</v>
      </c>
      <c r="R51" s="163" t="s">
        <v>78</v>
      </c>
      <c r="S51" s="4" t="s">
        <v>19</v>
      </c>
      <c r="T51" s="172">
        <v>116.03</v>
      </c>
      <c r="U51" s="172">
        <v>10.62</v>
      </c>
      <c r="V51" s="172">
        <v>1</v>
      </c>
      <c r="W51" s="162">
        <v>1</v>
      </c>
      <c r="X51" s="163" t="s">
        <v>78</v>
      </c>
      <c r="Y51" s="4" t="s">
        <v>19</v>
      </c>
      <c r="Z51" s="172">
        <v>115.83</v>
      </c>
      <c r="AA51" s="172">
        <v>10.63</v>
      </c>
      <c r="AB51" s="172">
        <v>1</v>
      </c>
      <c r="AC51" s="162"/>
    </row>
    <row r="52" s="145" customFormat="1" ht="12" customHeight="1" spans="1:29">
      <c r="A52" s="160">
        <v>12</v>
      </c>
      <c r="B52" s="160"/>
      <c r="C52" s="51"/>
      <c r="D52" s="4" t="s">
        <v>20</v>
      </c>
      <c r="E52" s="162" t="s">
        <v>79</v>
      </c>
      <c r="F52" s="163" t="s">
        <v>78</v>
      </c>
      <c r="G52" s="4" t="s">
        <v>19</v>
      </c>
      <c r="H52" s="172">
        <v>117</v>
      </c>
      <c r="I52" s="172" t="s">
        <v>79</v>
      </c>
      <c r="J52" s="172">
        <v>1</v>
      </c>
      <c r="K52" s="162" t="s">
        <v>79</v>
      </c>
      <c r="L52" s="163" t="s">
        <v>78</v>
      </c>
      <c r="M52" s="4" t="s">
        <v>19</v>
      </c>
      <c r="N52" s="172">
        <v>116</v>
      </c>
      <c r="O52" s="172" t="s">
        <v>79</v>
      </c>
      <c r="P52" s="172">
        <v>1</v>
      </c>
      <c r="Q52" s="162" t="s">
        <v>79</v>
      </c>
      <c r="R52" s="163" t="s">
        <v>78</v>
      </c>
      <c r="S52" s="4" t="s">
        <v>19</v>
      </c>
      <c r="T52" s="172">
        <v>116</v>
      </c>
      <c r="U52" s="172" t="s">
        <v>79</v>
      </c>
      <c r="V52" s="172">
        <v>1</v>
      </c>
      <c r="W52" s="162" t="s">
        <v>79</v>
      </c>
      <c r="X52" s="163" t="s">
        <v>78</v>
      </c>
      <c r="Y52" s="4" t="s">
        <v>19</v>
      </c>
      <c r="Z52" s="172">
        <v>117</v>
      </c>
      <c r="AA52" s="172" t="s">
        <v>79</v>
      </c>
      <c r="AB52" s="172">
        <v>1</v>
      </c>
      <c r="AC52" s="162"/>
    </row>
    <row r="53" s="145" customFormat="1" ht="12" customHeight="1" spans="1:29">
      <c r="A53" s="160">
        <v>13</v>
      </c>
      <c r="B53" s="160"/>
      <c r="C53" s="174"/>
      <c r="D53" s="4" t="s">
        <v>21</v>
      </c>
      <c r="E53" s="162">
        <v>0.99</v>
      </c>
      <c r="F53" s="163" t="s">
        <v>78</v>
      </c>
      <c r="G53" s="4" t="s">
        <v>19</v>
      </c>
      <c r="H53" s="172">
        <v>115.12</v>
      </c>
      <c r="I53" s="172">
        <v>10.53</v>
      </c>
      <c r="J53" s="172">
        <v>1</v>
      </c>
      <c r="K53" s="162">
        <v>0.99</v>
      </c>
      <c r="L53" s="163" t="s">
        <v>78</v>
      </c>
      <c r="M53" s="4" t="s">
        <v>19</v>
      </c>
      <c r="N53" s="172">
        <v>115.61</v>
      </c>
      <c r="O53" s="172">
        <v>10.57</v>
      </c>
      <c r="P53" s="172">
        <v>1</v>
      </c>
      <c r="Q53" s="162">
        <v>0.97</v>
      </c>
      <c r="R53" s="163" t="s">
        <v>78</v>
      </c>
      <c r="S53" s="4" t="s">
        <v>19</v>
      </c>
      <c r="T53" s="172">
        <v>116.25</v>
      </c>
      <c r="U53" s="172">
        <v>10.65</v>
      </c>
      <c r="V53" s="172">
        <v>1</v>
      </c>
      <c r="W53" s="162">
        <v>0.97</v>
      </c>
      <c r="X53" s="163" t="s">
        <v>78</v>
      </c>
      <c r="Y53" s="4" t="s">
        <v>19</v>
      </c>
      <c r="Z53" s="172">
        <v>116.04</v>
      </c>
      <c r="AA53" s="172">
        <v>10.65</v>
      </c>
      <c r="AB53" s="172">
        <v>1</v>
      </c>
      <c r="AC53" s="162"/>
    </row>
    <row r="54" s="145" customFormat="1" ht="12" customHeight="1" spans="1:29">
      <c r="A54" s="160"/>
      <c r="B54" s="160"/>
      <c r="C54" s="174" t="s">
        <v>80</v>
      </c>
      <c r="D54" s="4" t="s">
        <v>17</v>
      </c>
      <c r="E54" s="162">
        <v>0.99</v>
      </c>
      <c r="F54" s="164">
        <v>0</v>
      </c>
      <c r="G54" s="4" t="s">
        <v>19</v>
      </c>
      <c r="H54" s="172">
        <v>117</v>
      </c>
      <c r="I54" s="164">
        <v>10.34</v>
      </c>
      <c r="J54" s="172">
        <v>4</v>
      </c>
      <c r="K54" s="162">
        <v>0.99</v>
      </c>
      <c r="L54" s="164">
        <v>0</v>
      </c>
      <c r="M54" s="4" t="s">
        <v>19</v>
      </c>
      <c r="N54" s="172">
        <v>117.48</v>
      </c>
      <c r="O54" s="172">
        <v>115.61</v>
      </c>
      <c r="P54" s="172">
        <v>4</v>
      </c>
      <c r="Q54" s="162">
        <v>0.99</v>
      </c>
      <c r="R54" s="164">
        <v>0</v>
      </c>
      <c r="S54" s="4" t="s">
        <v>19</v>
      </c>
      <c r="T54" s="172">
        <v>116.21</v>
      </c>
      <c r="U54" s="172">
        <v>10.43</v>
      </c>
      <c r="V54" s="172">
        <v>4</v>
      </c>
      <c r="W54" s="162">
        <v>0.99</v>
      </c>
      <c r="X54" s="164">
        <v>0</v>
      </c>
      <c r="Y54" s="4" t="s">
        <v>19</v>
      </c>
      <c r="Z54" s="172">
        <v>116.15</v>
      </c>
      <c r="AA54" s="164">
        <v>10.44</v>
      </c>
      <c r="AB54" s="172">
        <v>4</v>
      </c>
      <c r="AC54" s="162"/>
    </row>
    <row r="55" s="145" customFormat="1" ht="12" customHeight="1" spans="1:29">
      <c r="A55" s="160"/>
      <c r="B55" s="160"/>
      <c r="C55" s="174"/>
      <c r="D55" s="4" t="s">
        <v>20</v>
      </c>
      <c r="E55" s="162">
        <v>0.98</v>
      </c>
      <c r="F55" s="164">
        <v>0</v>
      </c>
      <c r="G55" s="4" t="s">
        <v>19</v>
      </c>
      <c r="H55" s="172">
        <v>115.44</v>
      </c>
      <c r="I55" s="164">
        <v>10.49</v>
      </c>
      <c r="J55" s="172">
        <v>4</v>
      </c>
      <c r="K55" s="162">
        <v>0.98</v>
      </c>
      <c r="L55" s="164">
        <v>0</v>
      </c>
      <c r="M55" s="4" t="s">
        <v>19</v>
      </c>
      <c r="N55" s="172">
        <v>115.39</v>
      </c>
      <c r="O55" s="172">
        <v>117.48</v>
      </c>
      <c r="P55" s="172">
        <v>4</v>
      </c>
      <c r="Q55" s="162">
        <v>0.98</v>
      </c>
      <c r="R55" s="164">
        <v>0</v>
      </c>
      <c r="S55" s="4" t="s">
        <v>19</v>
      </c>
      <c r="T55" s="172">
        <v>116.11</v>
      </c>
      <c r="U55" s="172">
        <v>10.56</v>
      </c>
      <c r="V55" s="172">
        <v>4</v>
      </c>
      <c r="W55" s="162">
        <v>0.98</v>
      </c>
      <c r="X55" s="164">
        <v>0</v>
      </c>
      <c r="Y55" s="4" t="s">
        <v>19</v>
      </c>
      <c r="Z55" s="172">
        <v>115.89</v>
      </c>
      <c r="AA55" s="164">
        <v>10.54</v>
      </c>
      <c r="AB55" s="172">
        <v>4</v>
      </c>
      <c r="AC55" s="162"/>
    </row>
    <row r="56" s="145" customFormat="1" ht="12" customHeight="1" spans="1:29">
      <c r="A56" s="160"/>
      <c r="B56" s="160"/>
      <c r="C56" s="174"/>
      <c r="D56" s="4" t="s">
        <v>21</v>
      </c>
      <c r="E56" s="172" t="s">
        <v>79</v>
      </c>
      <c r="F56" s="164">
        <v>0</v>
      </c>
      <c r="G56" s="4" t="s">
        <v>19</v>
      </c>
      <c r="H56" s="172">
        <v>116.9</v>
      </c>
      <c r="I56" s="172" t="s">
        <v>79</v>
      </c>
      <c r="J56" s="172">
        <v>4</v>
      </c>
      <c r="K56" s="172" t="s">
        <v>79</v>
      </c>
      <c r="L56" s="164">
        <v>0</v>
      </c>
      <c r="M56" s="4" t="s">
        <v>19</v>
      </c>
      <c r="N56" s="172">
        <v>116</v>
      </c>
      <c r="O56" s="172" t="s">
        <v>79</v>
      </c>
      <c r="P56" s="172">
        <v>4</v>
      </c>
      <c r="Q56" s="162">
        <v>0.99</v>
      </c>
      <c r="R56" s="164">
        <v>0</v>
      </c>
      <c r="S56" s="4" t="s">
        <v>19</v>
      </c>
      <c r="T56" s="172">
        <v>115.5</v>
      </c>
      <c r="U56" s="172" t="s">
        <v>79</v>
      </c>
      <c r="V56" s="172">
        <v>4</v>
      </c>
      <c r="W56" s="172" t="s">
        <v>79</v>
      </c>
      <c r="X56" s="164">
        <v>0</v>
      </c>
      <c r="Y56" s="4" t="s">
        <v>19</v>
      </c>
      <c r="Z56" s="172">
        <v>115</v>
      </c>
      <c r="AA56" s="172" t="s">
        <v>79</v>
      </c>
      <c r="AB56" s="172">
        <v>4</v>
      </c>
      <c r="AC56" s="162"/>
    </row>
    <row r="57" s="149" customFormat="1" ht="12" customHeight="1" spans="1:29">
      <c r="A57" s="160">
        <v>14</v>
      </c>
      <c r="B57" s="160"/>
      <c r="C57" s="160" t="s">
        <v>81</v>
      </c>
      <c r="D57" s="160" t="s">
        <v>17</v>
      </c>
      <c r="E57" s="160">
        <v>0.98</v>
      </c>
      <c r="F57" s="163" t="s">
        <v>19</v>
      </c>
      <c r="G57" s="4" t="s">
        <v>19</v>
      </c>
      <c r="H57" s="160">
        <v>114.89</v>
      </c>
      <c r="I57" s="160">
        <v>10.36</v>
      </c>
      <c r="J57" s="160">
        <v>5</v>
      </c>
      <c r="K57" s="160">
        <v>0.95</v>
      </c>
      <c r="L57" s="163" t="s">
        <v>19</v>
      </c>
      <c r="M57" s="4" t="s">
        <v>19</v>
      </c>
      <c r="N57" s="160">
        <v>115.5</v>
      </c>
      <c r="O57" s="160">
        <v>10.36</v>
      </c>
      <c r="P57" s="160">
        <v>5</v>
      </c>
      <c r="Q57" s="160">
        <v>0.96</v>
      </c>
      <c r="R57" s="163" t="s">
        <v>19</v>
      </c>
      <c r="S57" s="4" t="s">
        <v>19</v>
      </c>
      <c r="T57" s="160">
        <v>116.7</v>
      </c>
      <c r="U57" s="160">
        <v>10.4</v>
      </c>
      <c r="V57" s="160">
        <v>5</v>
      </c>
      <c r="W57" s="160">
        <v>0.95</v>
      </c>
      <c r="X57" s="163" t="s">
        <v>19</v>
      </c>
      <c r="Y57" s="160" t="s">
        <v>19</v>
      </c>
      <c r="Z57" s="160">
        <v>116.6</v>
      </c>
      <c r="AA57" s="160">
        <v>10.5</v>
      </c>
      <c r="AB57" s="160">
        <v>5</v>
      </c>
      <c r="AC57" s="160"/>
    </row>
    <row r="58" s="149" customFormat="1" ht="12" customHeight="1" spans="1:29">
      <c r="A58" s="160">
        <v>15</v>
      </c>
      <c r="B58" s="160"/>
      <c r="C58" s="160"/>
      <c r="D58" s="160" t="s">
        <v>20</v>
      </c>
      <c r="E58" s="160">
        <v>0.98</v>
      </c>
      <c r="F58" s="163" t="s">
        <v>82</v>
      </c>
      <c r="G58" s="160" t="s">
        <v>19</v>
      </c>
      <c r="H58" s="160">
        <v>114.89</v>
      </c>
      <c r="I58" s="160">
        <v>10.36</v>
      </c>
      <c r="J58" s="160">
        <v>5</v>
      </c>
      <c r="K58" s="160">
        <v>0.95</v>
      </c>
      <c r="L58" s="163" t="s">
        <v>82</v>
      </c>
      <c r="M58" s="4" t="s">
        <v>19</v>
      </c>
      <c r="N58" s="160">
        <v>115.5</v>
      </c>
      <c r="O58" s="160">
        <v>10.36</v>
      </c>
      <c r="P58" s="160">
        <v>5</v>
      </c>
      <c r="Q58" s="160">
        <v>0.96</v>
      </c>
      <c r="R58" s="163" t="s">
        <v>82</v>
      </c>
      <c r="S58" s="160" t="s">
        <v>19</v>
      </c>
      <c r="T58" s="160">
        <v>116.7</v>
      </c>
      <c r="U58" s="160">
        <v>10.4</v>
      </c>
      <c r="V58" s="160">
        <v>5</v>
      </c>
      <c r="W58" s="160">
        <v>0.95</v>
      </c>
      <c r="X58" s="163" t="s">
        <v>82</v>
      </c>
      <c r="Y58" s="160" t="s">
        <v>19</v>
      </c>
      <c r="Z58" s="160">
        <v>116.6</v>
      </c>
      <c r="AA58" s="160">
        <v>10.5</v>
      </c>
      <c r="AB58" s="160">
        <v>5</v>
      </c>
      <c r="AC58" s="160"/>
    </row>
    <row r="59" s="149" customFormat="1" ht="12" customHeight="1" spans="1:29">
      <c r="A59" s="160">
        <v>16</v>
      </c>
      <c r="B59" s="160"/>
      <c r="C59" s="160" t="s">
        <v>83</v>
      </c>
      <c r="D59" s="162" t="s">
        <v>17</v>
      </c>
      <c r="E59" s="160">
        <v>0.96</v>
      </c>
      <c r="F59" s="163" t="s">
        <v>82</v>
      </c>
      <c r="G59" s="160" t="s">
        <v>19</v>
      </c>
      <c r="H59" s="160">
        <v>115.08</v>
      </c>
      <c r="I59" s="160">
        <v>10.19</v>
      </c>
      <c r="J59" s="160">
        <v>4</v>
      </c>
      <c r="K59" s="160">
        <v>0.96</v>
      </c>
      <c r="L59" s="163" t="s">
        <v>82</v>
      </c>
      <c r="M59" s="4" t="s">
        <v>19</v>
      </c>
      <c r="N59" s="160">
        <v>116.45</v>
      </c>
      <c r="O59" s="160">
        <v>10.17</v>
      </c>
      <c r="P59" s="160">
        <v>4</v>
      </c>
      <c r="Q59" s="160">
        <v>0.98</v>
      </c>
      <c r="R59" s="163" t="s">
        <v>82</v>
      </c>
      <c r="S59" s="160" t="s">
        <v>19</v>
      </c>
      <c r="T59" s="160">
        <v>117.36</v>
      </c>
      <c r="U59" s="160">
        <v>10.4</v>
      </c>
      <c r="V59" s="160">
        <v>4</v>
      </c>
      <c r="W59" s="160">
        <v>0.97</v>
      </c>
      <c r="X59" s="163" t="s">
        <v>82</v>
      </c>
      <c r="Y59" s="160" t="s">
        <v>19</v>
      </c>
      <c r="Z59" s="160">
        <v>117.07</v>
      </c>
      <c r="AA59" s="160">
        <v>10.39</v>
      </c>
      <c r="AB59" s="160">
        <v>4</v>
      </c>
      <c r="AC59" s="160"/>
    </row>
    <row r="60" s="149" customFormat="1" ht="12" customHeight="1" spans="1:29">
      <c r="A60" s="160">
        <v>17</v>
      </c>
      <c r="B60" s="160"/>
      <c r="C60" s="160"/>
      <c r="D60" s="162"/>
      <c r="E60" s="160"/>
      <c r="F60" s="160"/>
      <c r="G60" s="160"/>
      <c r="H60" s="160"/>
      <c r="I60" s="160"/>
      <c r="J60" s="160"/>
      <c r="K60" s="160"/>
      <c r="L60" s="160"/>
      <c r="M60" s="160"/>
      <c r="N60" s="160"/>
      <c r="O60" s="160"/>
      <c r="P60" s="160"/>
      <c r="Q60" s="160"/>
      <c r="R60" s="160"/>
      <c r="S60" s="160"/>
      <c r="T60" s="160"/>
      <c r="U60" s="160"/>
      <c r="V60" s="160"/>
      <c r="W60" s="160"/>
      <c r="X60" s="160"/>
      <c r="Y60" s="160"/>
      <c r="Z60" s="160"/>
      <c r="AA60" s="160"/>
      <c r="AB60" s="160"/>
      <c r="AC60" s="160"/>
    </row>
    <row r="61" s="149" customFormat="1" ht="12" customHeight="1" spans="1:29">
      <c r="A61" s="160">
        <v>18</v>
      </c>
      <c r="B61" s="160"/>
      <c r="C61" s="160" t="s">
        <v>84</v>
      </c>
      <c r="D61" s="160" t="s">
        <v>17</v>
      </c>
      <c r="E61" s="160">
        <v>0.97</v>
      </c>
      <c r="F61" s="163" t="s">
        <v>85</v>
      </c>
      <c r="G61" s="160" t="s">
        <v>19</v>
      </c>
      <c r="H61" s="160">
        <v>115.74</v>
      </c>
      <c r="I61" s="160">
        <v>10.16</v>
      </c>
      <c r="J61" s="160">
        <v>3</v>
      </c>
      <c r="K61" s="160">
        <v>0.96</v>
      </c>
      <c r="L61" s="163" t="s">
        <v>85</v>
      </c>
      <c r="M61" s="160" t="s">
        <v>19</v>
      </c>
      <c r="N61" s="160">
        <v>117.23</v>
      </c>
      <c r="O61" s="160">
        <v>10.3</v>
      </c>
      <c r="P61" s="160">
        <v>3</v>
      </c>
      <c r="Q61" s="160">
        <v>0.97</v>
      </c>
      <c r="R61" s="163" t="s">
        <v>85</v>
      </c>
      <c r="S61" s="160" t="s">
        <v>19</v>
      </c>
      <c r="T61" s="160">
        <v>116.92</v>
      </c>
      <c r="U61" s="160">
        <v>10.34</v>
      </c>
      <c r="V61" s="160">
        <v>3</v>
      </c>
      <c r="W61" s="160">
        <v>0.97</v>
      </c>
      <c r="X61" s="163" t="s">
        <v>85</v>
      </c>
      <c r="Y61" s="160" t="s">
        <v>19</v>
      </c>
      <c r="Z61" s="160">
        <v>116.93</v>
      </c>
      <c r="AA61" s="160">
        <v>10.37</v>
      </c>
      <c r="AB61" s="160">
        <v>3</v>
      </c>
      <c r="AC61" s="160"/>
    </row>
    <row r="62" s="149" customFormat="1" ht="12" customHeight="1" spans="1:29">
      <c r="A62" s="160">
        <v>19</v>
      </c>
      <c r="B62" s="160"/>
      <c r="C62" s="160"/>
      <c r="D62" s="160" t="s">
        <v>20</v>
      </c>
      <c r="E62" s="160">
        <v>0.96</v>
      </c>
      <c r="F62" s="163" t="s">
        <v>86</v>
      </c>
      <c r="G62" s="160" t="s">
        <v>19</v>
      </c>
      <c r="H62" s="160">
        <v>116.11</v>
      </c>
      <c r="I62" s="160">
        <v>10.31</v>
      </c>
      <c r="J62" s="160">
        <v>3</v>
      </c>
      <c r="K62" s="160">
        <v>1</v>
      </c>
      <c r="L62" s="163" t="s">
        <v>86</v>
      </c>
      <c r="M62" s="160" t="s">
        <v>19</v>
      </c>
      <c r="N62" s="160">
        <v>117.27</v>
      </c>
      <c r="O62" s="160">
        <v>10.47</v>
      </c>
      <c r="P62" s="160">
        <v>3</v>
      </c>
      <c r="Q62" s="160">
        <v>1</v>
      </c>
      <c r="R62" s="163" t="s">
        <v>86</v>
      </c>
      <c r="S62" s="160" t="s">
        <v>19</v>
      </c>
      <c r="T62" s="160">
        <v>116.95</v>
      </c>
      <c r="U62" s="160">
        <v>10.53</v>
      </c>
      <c r="V62" s="160">
        <v>3</v>
      </c>
      <c r="W62" s="160">
        <v>0.98</v>
      </c>
      <c r="X62" s="163" t="s">
        <v>86</v>
      </c>
      <c r="Y62" s="160" t="s">
        <v>19</v>
      </c>
      <c r="Z62" s="160">
        <v>116.96</v>
      </c>
      <c r="AA62" s="160">
        <v>10.52</v>
      </c>
      <c r="AB62" s="160">
        <v>3</v>
      </c>
      <c r="AC62" s="160"/>
    </row>
    <row r="63" s="149" customFormat="1" ht="12" customHeight="1" spans="1:29">
      <c r="A63" s="160">
        <v>20</v>
      </c>
      <c r="B63" s="160"/>
      <c r="C63" s="160" t="s">
        <v>87</v>
      </c>
      <c r="D63" s="160" t="s">
        <v>17</v>
      </c>
      <c r="E63" s="160">
        <v>1</v>
      </c>
      <c r="F63" s="163" t="s">
        <v>88</v>
      </c>
      <c r="G63" s="160" t="s">
        <v>19</v>
      </c>
      <c r="H63" s="160">
        <v>116.07</v>
      </c>
      <c r="I63" s="160">
        <v>10.29</v>
      </c>
      <c r="J63" s="160">
        <v>4</v>
      </c>
      <c r="K63" s="160">
        <v>0.98</v>
      </c>
      <c r="L63" s="163" t="s">
        <v>88</v>
      </c>
      <c r="M63" s="160" t="s">
        <v>19</v>
      </c>
      <c r="N63" s="160">
        <v>117.35</v>
      </c>
      <c r="O63" s="160">
        <v>10.27</v>
      </c>
      <c r="P63" s="160">
        <v>4</v>
      </c>
      <c r="Q63" s="160">
        <v>0.99</v>
      </c>
      <c r="R63" s="163" t="s">
        <v>88</v>
      </c>
      <c r="S63" s="160" t="s">
        <v>19</v>
      </c>
      <c r="T63" s="160">
        <v>117.83</v>
      </c>
      <c r="U63" s="160">
        <v>10.37</v>
      </c>
      <c r="V63" s="160">
        <v>4</v>
      </c>
      <c r="W63" s="160">
        <v>0.99</v>
      </c>
      <c r="X63" s="163" t="s">
        <v>88</v>
      </c>
      <c r="Y63" s="160" t="s">
        <v>19</v>
      </c>
      <c r="Z63" s="160">
        <v>117.41</v>
      </c>
      <c r="AA63" s="160">
        <v>10.3</v>
      </c>
      <c r="AB63" s="160">
        <v>4</v>
      </c>
      <c r="AC63" s="160"/>
    </row>
    <row r="64" s="149" customFormat="1" ht="12" customHeight="1" spans="1:29">
      <c r="A64" s="160">
        <v>21</v>
      </c>
      <c r="B64" s="160"/>
      <c r="C64" s="160"/>
      <c r="D64" s="160" t="s">
        <v>20</v>
      </c>
      <c r="E64" s="160">
        <v>1</v>
      </c>
      <c r="F64" s="163" t="s">
        <v>89</v>
      </c>
      <c r="G64" s="160" t="s">
        <v>19</v>
      </c>
      <c r="H64" s="160">
        <v>116.23</v>
      </c>
      <c r="I64" s="160">
        <v>10.3</v>
      </c>
      <c r="J64" s="160">
        <v>3</v>
      </c>
      <c r="K64" s="160">
        <v>0.98</v>
      </c>
      <c r="L64" s="163" t="s">
        <v>89</v>
      </c>
      <c r="M64" s="160" t="s">
        <v>19</v>
      </c>
      <c r="N64" s="160">
        <v>117.29</v>
      </c>
      <c r="O64" s="160">
        <v>10.28</v>
      </c>
      <c r="P64" s="160">
        <v>3</v>
      </c>
      <c r="Q64" s="160">
        <v>0.99</v>
      </c>
      <c r="R64" s="163" t="s">
        <v>89</v>
      </c>
      <c r="S64" s="160" t="s">
        <v>19</v>
      </c>
      <c r="T64" s="160">
        <v>117.83</v>
      </c>
      <c r="U64" s="160">
        <v>10.36</v>
      </c>
      <c r="V64" s="160">
        <v>3</v>
      </c>
      <c r="W64" s="160">
        <v>0.99</v>
      </c>
      <c r="X64" s="163" t="s">
        <v>89</v>
      </c>
      <c r="Y64" s="160" t="s">
        <v>19</v>
      </c>
      <c r="Z64" s="160">
        <v>117.38</v>
      </c>
      <c r="AA64" s="160">
        <v>10.3</v>
      </c>
      <c r="AB64" s="160">
        <v>3</v>
      </c>
      <c r="AC64" s="160"/>
    </row>
    <row r="65" customHeight="1" spans="1:29">
      <c r="A65" s="160">
        <v>22</v>
      </c>
      <c r="B65" s="160"/>
      <c r="C65" s="4" t="s">
        <v>90</v>
      </c>
      <c r="D65" s="4" t="s">
        <v>24</v>
      </c>
      <c r="E65" s="4">
        <v>0.96</v>
      </c>
      <c r="F65" s="163" t="s">
        <v>72</v>
      </c>
      <c r="G65" s="4" t="s">
        <v>19</v>
      </c>
      <c r="H65" s="4">
        <v>115.75</v>
      </c>
      <c r="I65" s="4">
        <v>10.38</v>
      </c>
      <c r="J65" s="4">
        <v>6</v>
      </c>
      <c r="K65" s="4">
        <v>0.96</v>
      </c>
      <c r="L65" s="163" t="s">
        <v>72</v>
      </c>
      <c r="M65" s="4" t="s">
        <v>19</v>
      </c>
      <c r="N65" s="4">
        <v>115.2</v>
      </c>
      <c r="O65" s="4">
        <v>10.18</v>
      </c>
      <c r="P65" s="4">
        <v>6</v>
      </c>
      <c r="Q65" s="4">
        <v>0.95</v>
      </c>
      <c r="R65" s="163" t="s">
        <v>72</v>
      </c>
      <c r="S65" s="4" t="s">
        <v>19</v>
      </c>
      <c r="T65" s="4">
        <v>115.75</v>
      </c>
      <c r="U65" s="4">
        <v>10.38</v>
      </c>
      <c r="V65" s="4">
        <v>6</v>
      </c>
      <c r="W65" s="4">
        <v>0.94</v>
      </c>
      <c r="X65" s="163" t="s">
        <v>72</v>
      </c>
      <c r="Y65" s="4" t="s">
        <v>19</v>
      </c>
      <c r="Z65" s="4">
        <v>115.73</v>
      </c>
      <c r="AA65" s="4">
        <v>10.38</v>
      </c>
      <c r="AB65" s="4">
        <v>6</v>
      </c>
      <c r="AC65" s="176"/>
    </row>
    <row r="66" customHeight="1" spans="1:29">
      <c r="A66" s="160">
        <v>23</v>
      </c>
      <c r="B66" s="160"/>
      <c r="C66" s="4"/>
      <c r="D66" s="4" t="s">
        <v>26</v>
      </c>
      <c r="E66" s="4">
        <v>0.91</v>
      </c>
      <c r="F66" s="163" t="s">
        <v>72</v>
      </c>
      <c r="G66" s="4" t="s">
        <v>19</v>
      </c>
      <c r="H66" s="4">
        <v>115.75</v>
      </c>
      <c r="I66" s="4">
        <v>10.38</v>
      </c>
      <c r="J66" s="4">
        <v>6</v>
      </c>
      <c r="K66" s="4">
        <v>0.93</v>
      </c>
      <c r="L66" s="163" t="s">
        <v>72</v>
      </c>
      <c r="M66" s="4" t="s">
        <v>19</v>
      </c>
      <c r="N66" s="4">
        <v>115.2</v>
      </c>
      <c r="O66" s="4">
        <v>10.18</v>
      </c>
      <c r="P66" s="4">
        <v>6</v>
      </c>
      <c r="Q66" s="4">
        <v>0.92</v>
      </c>
      <c r="R66" s="163" t="s">
        <v>72</v>
      </c>
      <c r="S66" s="4" t="s">
        <v>19</v>
      </c>
      <c r="T66" s="4">
        <v>115.75</v>
      </c>
      <c r="U66" s="4">
        <v>10.38</v>
      </c>
      <c r="V66" s="4">
        <v>6</v>
      </c>
      <c r="W66" s="4">
        <v>0.9</v>
      </c>
      <c r="X66" s="163" t="s">
        <v>72</v>
      </c>
      <c r="Y66" s="4" t="s">
        <v>19</v>
      </c>
      <c r="Z66" s="4">
        <v>115.73</v>
      </c>
      <c r="AA66" s="4">
        <v>10.38</v>
      </c>
      <c r="AB66" s="4">
        <v>6</v>
      </c>
      <c r="AC66" s="176"/>
    </row>
    <row r="67" s="150" customFormat="1" ht="12" spans="1:29">
      <c r="A67" s="160">
        <v>24</v>
      </c>
      <c r="B67" s="160"/>
      <c r="C67" s="4" t="s">
        <v>91</v>
      </c>
      <c r="D67" s="4" t="s">
        <v>24</v>
      </c>
      <c r="E67" s="4">
        <v>0.9</v>
      </c>
      <c r="F67" s="163" t="s">
        <v>72</v>
      </c>
      <c r="G67" s="4" t="s">
        <v>19</v>
      </c>
      <c r="H67" s="4">
        <v>115.5</v>
      </c>
      <c r="I67" s="4">
        <v>35.14</v>
      </c>
      <c r="J67" s="4">
        <v>2</v>
      </c>
      <c r="K67" s="4">
        <v>0.93</v>
      </c>
      <c r="L67" s="163" t="s">
        <v>72</v>
      </c>
      <c r="M67" s="4" t="s">
        <v>19</v>
      </c>
      <c r="N67" s="4">
        <v>114.4</v>
      </c>
      <c r="O67" s="4">
        <v>34.21</v>
      </c>
      <c r="P67" s="4">
        <v>2</v>
      </c>
      <c r="Q67" s="4">
        <v>0.91</v>
      </c>
      <c r="R67" s="163" t="s">
        <v>72</v>
      </c>
      <c r="S67" s="4" t="s">
        <v>19</v>
      </c>
      <c r="T67" s="4">
        <v>115.3</v>
      </c>
      <c r="U67" s="4">
        <v>34.45</v>
      </c>
      <c r="V67" s="4">
        <v>2</v>
      </c>
      <c r="W67" s="4">
        <v>0.9</v>
      </c>
      <c r="X67" s="163" t="s">
        <v>72</v>
      </c>
      <c r="Y67" s="4" t="s">
        <v>19</v>
      </c>
      <c r="Z67" s="4">
        <v>111.1</v>
      </c>
      <c r="AA67" s="4">
        <v>34.65</v>
      </c>
      <c r="AB67" s="4">
        <v>2</v>
      </c>
      <c r="AC67" s="4"/>
    </row>
    <row r="68" s="150" customFormat="1" ht="12" spans="1:29">
      <c r="A68" s="160">
        <v>25</v>
      </c>
      <c r="B68" s="160"/>
      <c r="C68" s="4"/>
      <c r="D68" s="4" t="s">
        <v>26</v>
      </c>
      <c r="E68" s="4">
        <v>0.92</v>
      </c>
      <c r="F68" s="163" t="s">
        <v>72</v>
      </c>
      <c r="G68" s="4" t="s">
        <v>19</v>
      </c>
      <c r="H68" s="4">
        <v>115.5</v>
      </c>
      <c r="I68" s="4">
        <v>35.53</v>
      </c>
      <c r="J68" s="4" t="s">
        <v>92</v>
      </c>
      <c r="K68" s="4">
        <v>0.97</v>
      </c>
      <c r="L68" s="163" t="s">
        <v>72</v>
      </c>
      <c r="M68" s="4" t="s">
        <v>19</v>
      </c>
      <c r="N68" s="4">
        <v>114.4</v>
      </c>
      <c r="O68" s="4">
        <v>34.61</v>
      </c>
      <c r="P68" s="4" t="s">
        <v>92</v>
      </c>
      <c r="Q68" s="4">
        <v>0.9</v>
      </c>
      <c r="R68" s="163" t="s">
        <v>72</v>
      </c>
      <c r="S68" s="4" t="s">
        <v>19</v>
      </c>
      <c r="T68" s="4">
        <v>115.3</v>
      </c>
      <c r="U68" s="4">
        <v>35.85</v>
      </c>
      <c r="V68" s="4" t="s">
        <v>92</v>
      </c>
      <c r="W68" s="4">
        <v>0.9</v>
      </c>
      <c r="X68" s="163" t="s">
        <v>72</v>
      </c>
      <c r="Y68" s="4" t="s">
        <v>19</v>
      </c>
      <c r="Z68" s="4">
        <v>111.1</v>
      </c>
      <c r="AA68" s="4">
        <v>35.35</v>
      </c>
      <c r="AB68" s="4" t="s">
        <v>92</v>
      </c>
      <c r="AC68" s="4"/>
    </row>
    <row r="69" s="150" customFormat="1" ht="12" spans="1:29">
      <c r="A69" s="160">
        <v>26</v>
      </c>
      <c r="B69" s="160"/>
      <c r="C69" s="4" t="s">
        <v>93</v>
      </c>
      <c r="D69" s="4" t="s">
        <v>24</v>
      </c>
      <c r="E69" s="4">
        <v>0.98</v>
      </c>
      <c r="F69" s="163" t="s">
        <v>94</v>
      </c>
      <c r="G69" s="4" t="s">
        <v>19</v>
      </c>
      <c r="H69" s="4">
        <v>115.15</v>
      </c>
      <c r="I69" s="4">
        <v>10.19</v>
      </c>
      <c r="J69" s="4">
        <v>4</v>
      </c>
      <c r="K69" s="4">
        <v>0.95</v>
      </c>
      <c r="L69" s="163" t="s">
        <v>94</v>
      </c>
      <c r="M69" s="4" t="s">
        <v>19</v>
      </c>
      <c r="N69" s="4">
        <v>115.41</v>
      </c>
      <c r="O69" s="4">
        <v>10.12</v>
      </c>
      <c r="P69" s="4">
        <v>4</v>
      </c>
      <c r="Q69" s="4">
        <v>0.9</v>
      </c>
      <c r="R69" s="163" t="s">
        <v>94</v>
      </c>
      <c r="S69" s="4" t="s">
        <v>19</v>
      </c>
      <c r="T69" s="4">
        <v>115.45</v>
      </c>
      <c r="U69" s="4">
        <v>10.13</v>
      </c>
      <c r="V69" s="4">
        <v>4</v>
      </c>
      <c r="W69" s="4">
        <v>0.98</v>
      </c>
      <c r="X69" s="163" t="s">
        <v>94</v>
      </c>
      <c r="Y69" s="4" t="s">
        <v>19</v>
      </c>
      <c r="Z69" s="4">
        <v>114.45</v>
      </c>
      <c r="AA69" s="4">
        <v>10.19</v>
      </c>
      <c r="AB69" s="4">
        <v>4</v>
      </c>
      <c r="AC69" s="4"/>
    </row>
    <row r="70" customHeight="1" spans="1:29">
      <c r="A70" s="160">
        <v>27</v>
      </c>
      <c r="B70" s="160"/>
      <c r="C70" s="160" t="s">
        <v>95</v>
      </c>
      <c r="D70" s="4" t="s">
        <v>24</v>
      </c>
      <c r="E70" s="4">
        <v>0.93</v>
      </c>
      <c r="F70" s="163" t="s">
        <v>96</v>
      </c>
      <c r="G70" s="4" t="s">
        <v>19</v>
      </c>
      <c r="H70" s="4">
        <v>115.06</v>
      </c>
      <c r="I70" s="4">
        <v>10.64</v>
      </c>
      <c r="J70" s="4">
        <v>4</v>
      </c>
      <c r="K70" s="4">
        <v>0.93</v>
      </c>
      <c r="L70" s="163" t="s">
        <v>96</v>
      </c>
      <c r="M70" s="4" t="s">
        <v>19</v>
      </c>
      <c r="N70" s="4">
        <v>115.06</v>
      </c>
      <c r="O70" s="4">
        <v>10.64</v>
      </c>
      <c r="P70" s="4">
        <v>4</v>
      </c>
      <c r="Q70" s="4">
        <v>0.94</v>
      </c>
      <c r="R70" s="163" t="s">
        <v>96</v>
      </c>
      <c r="S70" s="4" t="s">
        <v>19</v>
      </c>
      <c r="T70" s="4">
        <v>115.06</v>
      </c>
      <c r="U70" s="4">
        <v>10.64</v>
      </c>
      <c r="V70" s="4">
        <v>4</v>
      </c>
      <c r="W70" s="4">
        <v>0.92</v>
      </c>
      <c r="X70" s="163" t="s">
        <v>96</v>
      </c>
      <c r="Y70" s="4" t="s">
        <v>19</v>
      </c>
      <c r="Z70" s="4">
        <v>115.06</v>
      </c>
      <c r="AA70" s="4">
        <v>10.64</v>
      </c>
      <c r="AB70" s="4">
        <v>4</v>
      </c>
      <c r="AC70" s="176"/>
    </row>
    <row r="71" s="150" customFormat="1" ht="12" spans="1:29">
      <c r="A71" s="160">
        <v>28</v>
      </c>
      <c r="B71" s="160"/>
      <c r="C71" s="4" t="s">
        <v>97</v>
      </c>
      <c r="D71" s="4" t="s">
        <v>26</v>
      </c>
      <c r="E71" s="4">
        <v>0.97</v>
      </c>
      <c r="F71" s="163" t="s">
        <v>72</v>
      </c>
      <c r="G71" s="4" t="s">
        <v>19</v>
      </c>
      <c r="H71" s="4">
        <v>116.58</v>
      </c>
      <c r="I71" s="4">
        <v>10.29</v>
      </c>
      <c r="J71" s="4">
        <v>1</v>
      </c>
      <c r="K71" s="4">
        <v>0.96</v>
      </c>
      <c r="L71" s="163" t="s">
        <v>72</v>
      </c>
      <c r="M71" s="4" t="s">
        <v>19</v>
      </c>
      <c r="N71" s="4">
        <v>116.7</v>
      </c>
      <c r="O71" s="4">
        <v>10.1</v>
      </c>
      <c r="P71" s="4">
        <v>1</v>
      </c>
      <c r="Q71" s="4">
        <v>0.95</v>
      </c>
      <c r="R71" s="163" t="s">
        <v>72</v>
      </c>
      <c r="S71" s="4" t="s">
        <v>19</v>
      </c>
      <c r="T71" s="4">
        <v>113.5</v>
      </c>
      <c r="U71" s="4">
        <v>10.12</v>
      </c>
      <c r="V71" s="4">
        <v>1</v>
      </c>
      <c r="W71" s="4">
        <v>0.92</v>
      </c>
      <c r="X71" s="163" t="s">
        <v>72</v>
      </c>
      <c r="Y71" s="4" t="s">
        <v>19</v>
      </c>
      <c r="Z71" s="4">
        <v>116</v>
      </c>
      <c r="AA71" s="4">
        <v>10.24</v>
      </c>
      <c r="AB71" s="4">
        <v>1</v>
      </c>
      <c r="AC71" s="4"/>
    </row>
    <row r="72" s="150" customFormat="1" ht="24" spans="1:29">
      <c r="A72" s="160">
        <v>29</v>
      </c>
      <c r="B72" s="160"/>
      <c r="C72" s="4" t="s">
        <v>98</v>
      </c>
      <c r="D72" s="4" t="s">
        <v>24</v>
      </c>
      <c r="E72" s="4">
        <v>1</v>
      </c>
      <c r="F72" s="163" t="s">
        <v>72</v>
      </c>
      <c r="G72" s="4" t="s">
        <v>19</v>
      </c>
      <c r="H72" s="4">
        <v>116.1</v>
      </c>
      <c r="I72" s="4">
        <v>10.22</v>
      </c>
      <c r="J72" s="4">
        <v>1</v>
      </c>
      <c r="K72" s="4">
        <v>1</v>
      </c>
      <c r="L72" s="163" t="s">
        <v>72</v>
      </c>
      <c r="M72" s="4" t="s">
        <v>19</v>
      </c>
      <c r="N72" s="4">
        <v>116.3</v>
      </c>
      <c r="O72" s="4">
        <v>10.12</v>
      </c>
      <c r="P72" s="4">
        <v>1</v>
      </c>
      <c r="Q72" s="4">
        <v>1</v>
      </c>
      <c r="R72" s="163" t="s">
        <v>72</v>
      </c>
      <c r="S72" s="4" t="s">
        <v>19</v>
      </c>
      <c r="T72" s="4">
        <v>116.5</v>
      </c>
      <c r="U72" s="4">
        <v>10.1</v>
      </c>
      <c r="V72" s="4">
        <v>1</v>
      </c>
      <c r="W72" s="4">
        <v>1</v>
      </c>
      <c r="X72" s="163" t="s">
        <v>72</v>
      </c>
      <c r="Y72" s="4" t="s">
        <v>19</v>
      </c>
      <c r="Z72" s="4">
        <v>116.6</v>
      </c>
      <c r="AA72" s="4">
        <v>10.15</v>
      </c>
      <c r="AB72" s="4">
        <v>1</v>
      </c>
      <c r="AC72" s="4"/>
    </row>
    <row r="73" s="143" customFormat="1" ht="12" customHeight="1" spans="1:29">
      <c r="A73" s="160">
        <v>30</v>
      </c>
      <c r="B73" s="160"/>
      <c r="C73" s="4" t="s">
        <v>99</v>
      </c>
      <c r="D73" s="4" t="s">
        <v>36</v>
      </c>
      <c r="E73" s="4">
        <v>0.964</v>
      </c>
      <c r="F73" s="4" t="s">
        <v>19</v>
      </c>
      <c r="G73" s="4" t="s">
        <v>19</v>
      </c>
      <c r="H73" s="4">
        <v>117.39</v>
      </c>
      <c r="I73" s="4">
        <v>10.36</v>
      </c>
      <c r="J73" s="4">
        <v>4</v>
      </c>
      <c r="K73" s="4">
        <v>0.987</v>
      </c>
      <c r="L73" s="4" t="s">
        <v>19</v>
      </c>
      <c r="M73" s="4" t="s">
        <v>19</v>
      </c>
      <c r="N73" s="4">
        <v>116.89</v>
      </c>
      <c r="O73" s="4">
        <v>10.42</v>
      </c>
      <c r="P73" s="4">
        <v>4</v>
      </c>
      <c r="Q73" s="4">
        <v>0.962</v>
      </c>
      <c r="R73" s="4" t="s">
        <v>19</v>
      </c>
      <c r="S73" s="4" t="s">
        <v>19</v>
      </c>
      <c r="T73" s="4">
        <v>116.71</v>
      </c>
      <c r="U73" s="4">
        <v>10.35</v>
      </c>
      <c r="V73" s="4">
        <v>4</v>
      </c>
      <c r="W73" s="4">
        <v>0.949</v>
      </c>
      <c r="X73" s="4" t="s">
        <v>19</v>
      </c>
      <c r="Y73" s="4" t="s">
        <v>19</v>
      </c>
      <c r="Z73" s="4">
        <v>117.16</v>
      </c>
      <c r="AA73" s="4">
        <v>10.33</v>
      </c>
      <c r="AB73" s="4">
        <v>4</v>
      </c>
      <c r="AC73" s="176"/>
    </row>
    <row r="74" s="143" customFormat="1" ht="12" customHeight="1" spans="1:29">
      <c r="A74" s="160">
        <v>31</v>
      </c>
      <c r="B74" s="160"/>
      <c r="C74" s="4" t="s">
        <v>99</v>
      </c>
      <c r="D74" s="4" t="s">
        <v>38</v>
      </c>
      <c r="E74" s="4">
        <v>0.946</v>
      </c>
      <c r="F74" s="4" t="s">
        <v>100</v>
      </c>
      <c r="G74" s="4" t="s">
        <v>19</v>
      </c>
      <c r="H74" s="4">
        <v>117.4</v>
      </c>
      <c r="I74" s="4">
        <v>10.35</v>
      </c>
      <c r="J74" s="4">
        <v>4</v>
      </c>
      <c r="K74" s="4">
        <v>0.972</v>
      </c>
      <c r="L74" s="4" t="s">
        <v>100</v>
      </c>
      <c r="M74" s="4" t="s">
        <v>19</v>
      </c>
      <c r="N74" s="4">
        <v>116.57</v>
      </c>
      <c r="O74" s="4">
        <v>10.24</v>
      </c>
      <c r="P74" s="4">
        <v>4</v>
      </c>
      <c r="Q74" s="4">
        <v>0.973</v>
      </c>
      <c r="R74" s="4" t="s">
        <v>100</v>
      </c>
      <c r="S74" s="4" t="s">
        <v>19</v>
      </c>
      <c r="T74" s="4">
        <v>116.77</v>
      </c>
      <c r="U74" s="4">
        <v>10.34</v>
      </c>
      <c r="V74" s="4">
        <v>4</v>
      </c>
      <c r="W74" s="4">
        <v>0.949</v>
      </c>
      <c r="X74" s="4" t="s">
        <v>100</v>
      </c>
      <c r="Y74" s="4" t="s">
        <v>19</v>
      </c>
      <c r="Z74" s="4">
        <v>117.02</v>
      </c>
      <c r="AA74" s="4">
        <v>10.36</v>
      </c>
      <c r="AB74" s="4">
        <v>4</v>
      </c>
      <c r="AC74" s="176"/>
    </row>
    <row r="75" s="143" customFormat="1" ht="12" customHeight="1" spans="1:29">
      <c r="A75" s="160">
        <v>32</v>
      </c>
      <c r="B75" s="160"/>
      <c r="C75" s="4" t="s">
        <v>101</v>
      </c>
      <c r="D75" s="4" t="s">
        <v>36</v>
      </c>
      <c r="E75" s="160">
        <v>1</v>
      </c>
      <c r="F75" s="167" t="s">
        <v>74</v>
      </c>
      <c r="G75" s="167" t="s">
        <v>19</v>
      </c>
      <c r="H75" s="160">
        <v>117.26</v>
      </c>
      <c r="I75" s="160">
        <v>10.41</v>
      </c>
      <c r="J75" s="160">
        <v>5</v>
      </c>
      <c r="K75" s="160">
        <v>0.99</v>
      </c>
      <c r="L75" s="167" t="s">
        <v>74</v>
      </c>
      <c r="M75" s="167" t="s">
        <v>19</v>
      </c>
      <c r="N75" s="160">
        <v>118.14</v>
      </c>
      <c r="O75" s="160">
        <v>10.44</v>
      </c>
      <c r="P75" s="160">
        <v>5</v>
      </c>
      <c r="Q75" s="160">
        <v>0.99</v>
      </c>
      <c r="R75" s="167" t="s">
        <v>74</v>
      </c>
      <c r="S75" s="167" t="s">
        <v>19</v>
      </c>
      <c r="T75" s="160">
        <v>118.03</v>
      </c>
      <c r="U75" s="160">
        <v>10.44</v>
      </c>
      <c r="V75" s="4">
        <v>5</v>
      </c>
      <c r="W75" s="4">
        <v>1</v>
      </c>
      <c r="X75" s="170" t="s">
        <v>74</v>
      </c>
      <c r="Y75" s="170" t="s">
        <v>19</v>
      </c>
      <c r="Z75" s="4">
        <v>117.92</v>
      </c>
      <c r="AA75" s="4">
        <v>10.44</v>
      </c>
      <c r="AB75" s="4">
        <v>5</v>
      </c>
      <c r="AC75" s="176"/>
    </row>
    <row r="76" s="143" customFormat="1" ht="12" customHeight="1" spans="1:29">
      <c r="A76" s="160">
        <v>33</v>
      </c>
      <c r="B76" s="160"/>
      <c r="C76" s="4" t="s">
        <v>101</v>
      </c>
      <c r="D76" s="4" t="s">
        <v>38</v>
      </c>
      <c r="E76" s="160">
        <v>0.91</v>
      </c>
      <c r="F76" s="167" t="s">
        <v>19</v>
      </c>
      <c r="G76" s="167" t="s">
        <v>19</v>
      </c>
      <c r="H76" s="160">
        <v>117.7</v>
      </c>
      <c r="I76" s="160">
        <v>10.44</v>
      </c>
      <c r="J76" s="160">
        <v>5</v>
      </c>
      <c r="K76" s="160">
        <v>1</v>
      </c>
      <c r="L76" s="167" t="s">
        <v>19</v>
      </c>
      <c r="M76" s="167" t="s">
        <v>19</v>
      </c>
      <c r="N76" s="160">
        <v>118.47</v>
      </c>
      <c r="O76" s="160">
        <v>10.45</v>
      </c>
      <c r="P76" s="160">
        <v>5</v>
      </c>
      <c r="Q76" s="160">
        <v>1</v>
      </c>
      <c r="R76" s="167" t="s">
        <v>19</v>
      </c>
      <c r="S76" s="167" t="s">
        <v>19</v>
      </c>
      <c r="T76" s="160">
        <v>118.36</v>
      </c>
      <c r="U76" s="160">
        <v>10.44</v>
      </c>
      <c r="V76" s="4">
        <v>5</v>
      </c>
      <c r="W76" s="4">
        <v>0.99</v>
      </c>
      <c r="X76" s="170" t="s">
        <v>19</v>
      </c>
      <c r="Y76" s="170" t="s">
        <v>19</v>
      </c>
      <c r="Z76" s="4">
        <v>118.36</v>
      </c>
      <c r="AA76" s="4">
        <v>10.46</v>
      </c>
      <c r="AB76" s="4">
        <v>5</v>
      </c>
      <c r="AC76" s="176"/>
    </row>
    <row r="77" s="143" customFormat="1" ht="12" customHeight="1" spans="1:29">
      <c r="A77" s="160">
        <v>34</v>
      </c>
      <c r="B77" s="160"/>
      <c r="C77" s="4" t="s">
        <v>102</v>
      </c>
      <c r="D77" s="4" t="s">
        <v>36</v>
      </c>
      <c r="E77" s="4">
        <v>0.97</v>
      </c>
      <c r="F77" s="170" t="s">
        <v>103</v>
      </c>
      <c r="G77" s="170" t="s">
        <v>19</v>
      </c>
      <c r="H77" s="4">
        <v>117.5</v>
      </c>
      <c r="I77" s="4">
        <v>10.27</v>
      </c>
      <c r="J77" s="4">
        <v>2</v>
      </c>
      <c r="K77" s="4">
        <v>0.97</v>
      </c>
      <c r="L77" s="170" t="s">
        <v>104</v>
      </c>
      <c r="M77" s="170" t="s">
        <v>19</v>
      </c>
      <c r="N77" s="4">
        <v>118.01</v>
      </c>
      <c r="O77" s="4">
        <v>10.38</v>
      </c>
      <c r="P77" s="4">
        <v>2</v>
      </c>
      <c r="Q77" s="4">
        <v>0.97</v>
      </c>
      <c r="R77" s="170" t="s">
        <v>104</v>
      </c>
      <c r="S77" s="170" t="s">
        <v>19</v>
      </c>
      <c r="T77" s="4">
        <v>118.23</v>
      </c>
      <c r="U77" s="4">
        <v>10.42</v>
      </c>
      <c r="V77" s="4">
        <v>2</v>
      </c>
      <c r="W77" s="4">
        <v>0.96</v>
      </c>
      <c r="X77" s="170" t="s">
        <v>104</v>
      </c>
      <c r="Y77" s="170" t="s">
        <v>19</v>
      </c>
      <c r="Z77" s="4">
        <v>117.77</v>
      </c>
      <c r="AA77" s="4">
        <v>10.42</v>
      </c>
      <c r="AB77" s="4">
        <v>2</v>
      </c>
      <c r="AC77" s="176"/>
    </row>
    <row r="78" s="143" customFormat="1" ht="12" customHeight="1" spans="1:29">
      <c r="A78" s="160">
        <v>35</v>
      </c>
      <c r="B78" s="160"/>
      <c r="C78" s="4" t="s">
        <v>102</v>
      </c>
      <c r="D78" s="4" t="s">
        <v>38</v>
      </c>
      <c r="E78" s="4" t="s">
        <v>79</v>
      </c>
      <c r="F78" s="170" t="s">
        <v>105</v>
      </c>
      <c r="G78" s="4" t="s">
        <v>19</v>
      </c>
      <c r="H78" s="4">
        <v>117.46</v>
      </c>
      <c r="I78" s="4">
        <v>10.34</v>
      </c>
      <c r="J78" s="4">
        <v>2</v>
      </c>
      <c r="K78" s="4" t="s">
        <v>79</v>
      </c>
      <c r="L78" s="170" t="s">
        <v>105</v>
      </c>
      <c r="M78" s="4" t="s">
        <v>19</v>
      </c>
      <c r="N78" s="4">
        <v>117.68</v>
      </c>
      <c r="O78" s="4">
        <v>10.29</v>
      </c>
      <c r="P78" s="4">
        <v>2</v>
      </c>
      <c r="Q78" s="4" t="s">
        <v>79</v>
      </c>
      <c r="R78" s="170" t="s">
        <v>105</v>
      </c>
      <c r="S78" s="4" t="s">
        <v>19</v>
      </c>
      <c r="T78" s="4">
        <v>117.41</v>
      </c>
      <c r="U78" s="4">
        <v>10.36</v>
      </c>
      <c r="V78" s="4">
        <v>2</v>
      </c>
      <c r="W78" s="4" t="s">
        <v>79</v>
      </c>
      <c r="X78" s="170" t="s">
        <v>105</v>
      </c>
      <c r="Y78" s="4" t="s">
        <v>19</v>
      </c>
      <c r="Z78" s="4">
        <v>118.36</v>
      </c>
      <c r="AA78" s="4">
        <v>10.36</v>
      </c>
      <c r="AB78" s="4">
        <v>2</v>
      </c>
      <c r="AC78" s="176"/>
    </row>
    <row r="79" s="143" customFormat="1" ht="12" customHeight="1" spans="1:29">
      <c r="A79" s="160">
        <v>36</v>
      </c>
      <c r="B79" s="160"/>
      <c r="C79" s="4" t="s">
        <v>102</v>
      </c>
      <c r="D79" s="4" t="s">
        <v>106</v>
      </c>
      <c r="E79" s="4">
        <v>0.97</v>
      </c>
      <c r="F79" s="170" t="s">
        <v>107</v>
      </c>
      <c r="G79" s="170" t="s">
        <v>19</v>
      </c>
      <c r="H79" s="4">
        <v>117.7</v>
      </c>
      <c r="I79" s="4">
        <v>10.31</v>
      </c>
      <c r="J79" s="4">
        <v>2</v>
      </c>
      <c r="K79" s="4">
        <v>0.96</v>
      </c>
      <c r="L79" s="170" t="s">
        <v>107</v>
      </c>
      <c r="M79" s="170" t="s">
        <v>19</v>
      </c>
      <c r="N79" s="4">
        <v>118.24</v>
      </c>
      <c r="O79" s="4">
        <v>10.42</v>
      </c>
      <c r="P79" s="4">
        <v>2</v>
      </c>
      <c r="Q79" s="4">
        <v>0.97</v>
      </c>
      <c r="R79" s="170" t="s">
        <v>107</v>
      </c>
      <c r="S79" s="170" t="s">
        <v>19</v>
      </c>
      <c r="T79" s="4">
        <v>118.34</v>
      </c>
      <c r="U79" s="4">
        <v>10.44</v>
      </c>
      <c r="V79" s="4">
        <v>2</v>
      </c>
      <c r="W79" s="4">
        <v>0.97</v>
      </c>
      <c r="X79" s="170" t="s">
        <v>107</v>
      </c>
      <c r="Y79" s="170" t="s">
        <v>19</v>
      </c>
      <c r="Z79" s="4">
        <v>117.79</v>
      </c>
      <c r="AA79" s="4">
        <v>10.42</v>
      </c>
      <c r="AB79" s="4">
        <v>2</v>
      </c>
      <c r="AC79" s="176"/>
    </row>
    <row r="80" ht="24" spans="1:29">
      <c r="A80" s="160">
        <v>37</v>
      </c>
      <c r="B80" s="160"/>
      <c r="C80" s="4" t="s">
        <v>108</v>
      </c>
      <c r="D80" s="4" t="s">
        <v>36</v>
      </c>
      <c r="E80" s="4">
        <v>1</v>
      </c>
      <c r="F80" s="170" t="s">
        <v>109</v>
      </c>
      <c r="G80" s="170" t="s">
        <v>19</v>
      </c>
      <c r="H80" s="4">
        <v>115.5</v>
      </c>
      <c r="I80" s="4">
        <v>10.2</v>
      </c>
      <c r="J80" s="4">
        <v>2</v>
      </c>
      <c r="K80" s="4">
        <v>1</v>
      </c>
      <c r="L80" s="170" t="s">
        <v>109</v>
      </c>
      <c r="M80" s="170" t="s">
        <v>19</v>
      </c>
      <c r="N80" s="4">
        <v>117.7</v>
      </c>
      <c r="O80" s="4">
        <v>10.3</v>
      </c>
      <c r="P80" s="4">
        <v>2</v>
      </c>
      <c r="Q80" s="4">
        <v>1</v>
      </c>
      <c r="R80" s="170" t="s">
        <v>109</v>
      </c>
      <c r="S80" s="170" t="s">
        <v>19</v>
      </c>
      <c r="T80" s="4">
        <v>117.7</v>
      </c>
      <c r="U80" s="4">
        <v>10.3</v>
      </c>
      <c r="V80" s="4">
        <v>2</v>
      </c>
      <c r="W80" s="4">
        <v>1</v>
      </c>
      <c r="X80" s="170" t="s">
        <v>109</v>
      </c>
      <c r="Y80" s="170" t="s">
        <v>19</v>
      </c>
      <c r="Z80" s="4">
        <v>116.6</v>
      </c>
      <c r="AA80" s="4">
        <v>10.3</v>
      </c>
      <c r="AB80" s="4">
        <v>2</v>
      </c>
      <c r="AC80" s="176"/>
    </row>
    <row r="81" ht="24" spans="1:29">
      <c r="A81" s="160">
        <v>38</v>
      </c>
      <c r="B81" s="160"/>
      <c r="C81" s="4" t="s">
        <v>108</v>
      </c>
      <c r="D81" s="4" t="s">
        <v>38</v>
      </c>
      <c r="E81" s="4">
        <v>1</v>
      </c>
      <c r="F81" s="170" t="s">
        <v>109</v>
      </c>
      <c r="G81" s="170" t="s">
        <v>19</v>
      </c>
      <c r="H81" s="4">
        <v>115.5</v>
      </c>
      <c r="I81" s="4">
        <v>10.2</v>
      </c>
      <c r="J81" s="4">
        <v>2</v>
      </c>
      <c r="K81" s="4">
        <v>1</v>
      </c>
      <c r="L81" s="170" t="s">
        <v>109</v>
      </c>
      <c r="M81" s="170" t="s">
        <v>19</v>
      </c>
      <c r="N81" s="4">
        <v>117.7</v>
      </c>
      <c r="O81" s="4">
        <v>10.3</v>
      </c>
      <c r="P81" s="4">
        <v>2</v>
      </c>
      <c r="Q81" s="4">
        <v>1</v>
      </c>
      <c r="R81" s="170" t="s">
        <v>109</v>
      </c>
      <c r="S81" s="170" t="s">
        <v>19</v>
      </c>
      <c r="T81" s="4">
        <v>117.7</v>
      </c>
      <c r="U81" s="4">
        <v>10.3</v>
      </c>
      <c r="V81" s="4">
        <v>2</v>
      </c>
      <c r="W81" s="4">
        <v>1</v>
      </c>
      <c r="X81" s="170" t="s">
        <v>109</v>
      </c>
      <c r="Y81" s="170" t="s">
        <v>19</v>
      </c>
      <c r="Z81" s="4">
        <v>116.6</v>
      </c>
      <c r="AA81" s="4">
        <v>10.3</v>
      </c>
      <c r="AB81" s="4">
        <v>2</v>
      </c>
      <c r="AC81" s="176"/>
    </row>
    <row r="82" ht="24" spans="1:29">
      <c r="A82" s="160">
        <v>39</v>
      </c>
      <c r="B82" s="160"/>
      <c r="C82" s="4" t="s">
        <v>108</v>
      </c>
      <c r="D82" s="4" t="s">
        <v>106</v>
      </c>
      <c r="E82" s="4" t="s">
        <v>79</v>
      </c>
      <c r="F82" s="167" t="s">
        <v>110</v>
      </c>
      <c r="G82" s="4" t="s">
        <v>19</v>
      </c>
      <c r="H82" s="4">
        <v>117.37</v>
      </c>
      <c r="I82" s="4">
        <v>10.34</v>
      </c>
      <c r="J82" s="4">
        <v>2</v>
      </c>
      <c r="K82" s="4" t="s">
        <v>79</v>
      </c>
      <c r="L82" s="167" t="s">
        <v>110</v>
      </c>
      <c r="M82" s="4" t="s">
        <v>19</v>
      </c>
      <c r="N82" s="4">
        <v>117.52</v>
      </c>
      <c r="O82" s="4">
        <v>10.34</v>
      </c>
      <c r="P82" s="4">
        <v>2</v>
      </c>
      <c r="Q82" s="4" t="s">
        <v>79</v>
      </c>
      <c r="R82" s="167" t="s">
        <v>110</v>
      </c>
      <c r="S82" s="4" t="s">
        <v>19</v>
      </c>
      <c r="T82" s="4">
        <v>117.69</v>
      </c>
      <c r="U82" s="4">
        <v>10.35</v>
      </c>
      <c r="V82" s="4">
        <v>2</v>
      </c>
      <c r="W82" s="4" t="s">
        <v>79</v>
      </c>
      <c r="X82" s="170" t="s">
        <v>110</v>
      </c>
      <c r="Y82" s="4" t="s">
        <v>19</v>
      </c>
      <c r="Z82" s="4">
        <v>118.78</v>
      </c>
      <c r="AA82" s="4">
        <v>10.37</v>
      </c>
      <c r="AB82" s="4">
        <v>2</v>
      </c>
      <c r="AC82" s="176"/>
    </row>
    <row r="83" ht="24" spans="1:29">
      <c r="A83" s="160">
        <v>40</v>
      </c>
      <c r="B83" s="160"/>
      <c r="C83" s="4" t="s">
        <v>111</v>
      </c>
      <c r="D83" s="4" t="s">
        <v>36</v>
      </c>
      <c r="E83" s="4">
        <v>0.948</v>
      </c>
      <c r="F83" s="167" t="s">
        <v>112</v>
      </c>
      <c r="G83" s="4" t="s">
        <v>19</v>
      </c>
      <c r="H83" s="4">
        <v>117.42</v>
      </c>
      <c r="I83" s="4">
        <v>10.36</v>
      </c>
      <c r="J83" s="4">
        <v>3</v>
      </c>
      <c r="K83" s="4">
        <v>0.987</v>
      </c>
      <c r="L83" s="167" t="s">
        <v>112</v>
      </c>
      <c r="M83" s="4" t="s">
        <v>19</v>
      </c>
      <c r="N83" s="4">
        <v>117.91</v>
      </c>
      <c r="O83" s="4">
        <v>10.41</v>
      </c>
      <c r="P83" s="4">
        <v>3</v>
      </c>
      <c r="Q83" s="4">
        <v>0.99</v>
      </c>
      <c r="R83" s="167" t="s">
        <v>112</v>
      </c>
      <c r="S83" s="4" t="s">
        <v>19</v>
      </c>
      <c r="T83" s="4">
        <v>117.64</v>
      </c>
      <c r="U83" s="4">
        <v>10.36</v>
      </c>
      <c r="V83" s="4">
        <v>3</v>
      </c>
      <c r="W83" s="4">
        <v>0.934</v>
      </c>
      <c r="X83" s="167" t="s">
        <v>112</v>
      </c>
      <c r="Y83" s="4" t="s">
        <v>19</v>
      </c>
      <c r="Z83" s="4" t="s">
        <v>113</v>
      </c>
      <c r="AA83" s="4">
        <v>10.43</v>
      </c>
      <c r="AB83" s="4">
        <v>3</v>
      </c>
      <c r="AC83" s="176"/>
    </row>
    <row r="84" ht="24" spans="1:29">
      <c r="A84" s="160">
        <v>41</v>
      </c>
      <c r="B84" s="160"/>
      <c r="C84" s="4" t="s">
        <v>111</v>
      </c>
      <c r="D84" s="4" t="s">
        <v>38</v>
      </c>
      <c r="E84" s="4">
        <v>0.936</v>
      </c>
      <c r="F84" s="167" t="s">
        <v>112</v>
      </c>
      <c r="G84" s="4" t="s">
        <v>19</v>
      </c>
      <c r="H84" s="4">
        <v>117.61</v>
      </c>
      <c r="I84" s="4">
        <v>10.34</v>
      </c>
      <c r="J84" s="4">
        <v>3</v>
      </c>
      <c r="K84" s="4">
        <v>0.989</v>
      </c>
      <c r="L84" s="167" t="s">
        <v>112</v>
      </c>
      <c r="M84" s="4" t="s">
        <v>19</v>
      </c>
      <c r="N84" s="4">
        <v>117.89</v>
      </c>
      <c r="O84" s="4">
        <v>10.38</v>
      </c>
      <c r="P84" s="4">
        <v>3</v>
      </c>
      <c r="Q84" s="4">
        <v>0.987</v>
      </c>
      <c r="R84" s="167" t="s">
        <v>112</v>
      </c>
      <c r="S84" s="4" t="s">
        <v>19</v>
      </c>
      <c r="T84" s="4">
        <v>117.43</v>
      </c>
      <c r="U84" s="4">
        <v>10.34</v>
      </c>
      <c r="V84" s="4">
        <v>3</v>
      </c>
      <c r="W84" s="4">
        <v>0.946</v>
      </c>
      <c r="X84" s="167" t="s">
        <v>112</v>
      </c>
      <c r="Y84" s="4" t="s">
        <v>19</v>
      </c>
      <c r="Z84" s="4">
        <v>117.43</v>
      </c>
      <c r="AA84" s="4">
        <v>10.43</v>
      </c>
      <c r="AB84" s="4">
        <v>3</v>
      </c>
      <c r="AC84" s="176"/>
    </row>
    <row r="85" ht="24" spans="1:29">
      <c r="A85" s="160">
        <v>42</v>
      </c>
      <c r="B85" s="160"/>
      <c r="C85" s="4" t="s">
        <v>114</v>
      </c>
      <c r="D85" s="4" t="s">
        <v>36</v>
      </c>
      <c r="E85" s="4">
        <v>0.98</v>
      </c>
      <c r="F85" s="170" t="s">
        <v>115</v>
      </c>
      <c r="G85" s="170" t="s">
        <v>19</v>
      </c>
      <c r="H85" s="4">
        <v>116.15</v>
      </c>
      <c r="I85" s="4">
        <v>10.2</v>
      </c>
      <c r="J85" s="4">
        <v>4</v>
      </c>
      <c r="K85" s="4">
        <v>0.94</v>
      </c>
      <c r="L85" s="170" t="s">
        <v>115</v>
      </c>
      <c r="M85" s="170" t="s">
        <v>19</v>
      </c>
      <c r="N85" s="4">
        <v>117.84</v>
      </c>
      <c r="O85" s="4">
        <v>10.3</v>
      </c>
      <c r="P85" s="4">
        <v>4</v>
      </c>
      <c r="Q85" s="160">
        <v>0.97</v>
      </c>
      <c r="R85" s="170" t="s">
        <v>115</v>
      </c>
      <c r="S85" s="167" t="s">
        <v>19</v>
      </c>
      <c r="T85" s="160">
        <v>118.2</v>
      </c>
      <c r="U85" s="160">
        <v>10.3</v>
      </c>
      <c r="V85" s="4">
        <v>4</v>
      </c>
      <c r="W85" s="4">
        <v>0.98</v>
      </c>
      <c r="X85" s="170" t="s">
        <v>115</v>
      </c>
      <c r="Y85" s="170" t="s">
        <v>19</v>
      </c>
      <c r="Z85" s="4">
        <v>117.68</v>
      </c>
      <c r="AA85" s="4">
        <v>10.3</v>
      </c>
      <c r="AB85" s="4">
        <v>4</v>
      </c>
      <c r="AC85" s="176"/>
    </row>
    <row r="86" ht="24" spans="1:29">
      <c r="A86" s="160">
        <v>43</v>
      </c>
      <c r="B86" s="160"/>
      <c r="C86" s="4" t="s">
        <v>116</v>
      </c>
      <c r="D86" s="4" t="s">
        <v>36</v>
      </c>
      <c r="E86" s="4">
        <v>0.949</v>
      </c>
      <c r="F86" s="167" t="s">
        <v>117</v>
      </c>
      <c r="G86" s="4" t="s">
        <v>19</v>
      </c>
      <c r="H86" s="4">
        <v>116.89</v>
      </c>
      <c r="I86" s="4">
        <v>10.37</v>
      </c>
      <c r="J86" s="4">
        <v>2</v>
      </c>
      <c r="K86" s="4">
        <v>0.979</v>
      </c>
      <c r="L86" s="167" t="s">
        <v>117</v>
      </c>
      <c r="M86" s="4" t="s">
        <v>19</v>
      </c>
      <c r="N86" s="4">
        <v>117.56</v>
      </c>
      <c r="O86" s="4">
        <v>10.32</v>
      </c>
      <c r="P86" s="4">
        <v>2</v>
      </c>
      <c r="Q86" s="4">
        <v>0.988</v>
      </c>
      <c r="R86" s="167" t="s">
        <v>117</v>
      </c>
      <c r="S86" s="4" t="s">
        <v>19</v>
      </c>
      <c r="T86" s="4">
        <v>117.27</v>
      </c>
      <c r="U86" s="4">
        <v>10.32</v>
      </c>
      <c r="V86" s="4">
        <v>2</v>
      </c>
      <c r="W86" s="4">
        <v>0.947</v>
      </c>
      <c r="X86" s="167" t="s">
        <v>117</v>
      </c>
      <c r="Y86" s="4" t="s">
        <v>19</v>
      </c>
      <c r="Z86" s="4">
        <v>117.54</v>
      </c>
      <c r="AA86" s="4">
        <v>10.32</v>
      </c>
      <c r="AB86" s="4">
        <v>2</v>
      </c>
      <c r="AC86" s="176"/>
    </row>
    <row r="87" s="151" customFormat="1" ht="24" spans="1:29">
      <c r="A87" s="160">
        <v>44</v>
      </c>
      <c r="B87" s="160"/>
      <c r="C87" s="4" t="s">
        <v>118</v>
      </c>
      <c r="D87" s="4" t="s">
        <v>36</v>
      </c>
      <c r="E87" s="4">
        <v>0.91</v>
      </c>
      <c r="F87" s="170" t="s">
        <v>119</v>
      </c>
      <c r="G87" s="170" t="s">
        <v>19</v>
      </c>
      <c r="H87" s="4">
        <v>117.78</v>
      </c>
      <c r="I87" s="4">
        <v>10.43</v>
      </c>
      <c r="J87" s="4">
        <v>3</v>
      </c>
      <c r="K87" s="4">
        <v>0.88</v>
      </c>
      <c r="L87" s="170" t="s">
        <v>119</v>
      </c>
      <c r="M87" s="170" t="s">
        <v>19</v>
      </c>
      <c r="N87" s="4">
        <v>117.17</v>
      </c>
      <c r="O87" s="4">
        <v>10.39</v>
      </c>
      <c r="P87" s="4">
        <v>3</v>
      </c>
      <c r="Q87" s="4">
        <v>0.92</v>
      </c>
      <c r="R87" s="170" t="s">
        <v>119</v>
      </c>
      <c r="S87" s="170" t="s">
        <v>19</v>
      </c>
      <c r="T87" s="4">
        <v>117.37</v>
      </c>
      <c r="U87" s="4">
        <v>10.4</v>
      </c>
      <c r="V87" s="4">
        <v>3</v>
      </c>
      <c r="W87" s="4">
        <v>0.92</v>
      </c>
      <c r="X87" s="170" t="s">
        <v>119</v>
      </c>
      <c r="Y87" s="170" t="s">
        <v>19</v>
      </c>
      <c r="Z87" s="4">
        <v>116.75</v>
      </c>
      <c r="AA87" s="4">
        <v>10.32</v>
      </c>
      <c r="AB87" s="4">
        <v>3</v>
      </c>
      <c r="AC87" s="4"/>
    </row>
    <row r="88" s="152" customFormat="1" ht="24.95" customHeight="1" spans="1:29">
      <c r="A88" s="4"/>
      <c r="B88" s="4"/>
      <c r="C88" s="4" t="s">
        <v>120</v>
      </c>
      <c r="D88" s="4" t="s">
        <v>36</v>
      </c>
      <c r="E88" s="4">
        <v>0</v>
      </c>
      <c r="F88" s="167" t="s">
        <v>110</v>
      </c>
      <c r="G88" s="4" t="s">
        <v>19</v>
      </c>
      <c r="H88" s="4">
        <v>118.43</v>
      </c>
      <c r="I88" s="4">
        <v>10.27</v>
      </c>
      <c r="J88" s="4">
        <v>1</v>
      </c>
      <c r="K88" s="4">
        <v>0</v>
      </c>
      <c r="L88" s="167" t="s">
        <v>110</v>
      </c>
      <c r="M88" s="4" t="s">
        <v>19</v>
      </c>
      <c r="N88" s="4">
        <v>118.46</v>
      </c>
      <c r="O88" s="4">
        <v>10.26</v>
      </c>
      <c r="P88" s="4">
        <v>1</v>
      </c>
      <c r="Q88" s="4">
        <v>0</v>
      </c>
      <c r="R88" s="167" t="s">
        <v>110</v>
      </c>
      <c r="S88" s="4" t="s">
        <v>19</v>
      </c>
      <c r="T88" s="4">
        <v>118.46</v>
      </c>
      <c r="U88" s="4">
        <v>10.26</v>
      </c>
      <c r="V88" s="4">
        <v>1</v>
      </c>
      <c r="W88" s="4">
        <v>0</v>
      </c>
      <c r="X88" s="167" t="s">
        <v>110</v>
      </c>
      <c r="Y88" s="4" t="s">
        <v>19</v>
      </c>
      <c r="Z88" s="4">
        <v>118.69</v>
      </c>
      <c r="AA88" s="4">
        <v>10.27</v>
      </c>
      <c r="AB88" s="4">
        <v>1</v>
      </c>
      <c r="AC88" s="4"/>
    </row>
    <row r="89" s="152" customFormat="1" ht="24.95" customHeight="1" spans="1:29">
      <c r="A89" s="4"/>
      <c r="B89" s="4"/>
      <c r="C89" s="4" t="s">
        <v>120</v>
      </c>
      <c r="D89" s="4" t="s">
        <v>38</v>
      </c>
      <c r="E89" s="4">
        <v>0</v>
      </c>
      <c r="F89" s="167" t="s">
        <v>110</v>
      </c>
      <c r="G89" s="4" t="s">
        <v>19</v>
      </c>
      <c r="H89" s="4">
        <v>118.45</v>
      </c>
      <c r="I89" s="4">
        <v>10.27</v>
      </c>
      <c r="J89" s="4">
        <v>1</v>
      </c>
      <c r="K89" s="4">
        <v>0</v>
      </c>
      <c r="L89" s="167" t="s">
        <v>110</v>
      </c>
      <c r="M89" s="4" t="s">
        <v>19</v>
      </c>
      <c r="N89" s="4">
        <v>118.46</v>
      </c>
      <c r="O89" s="4">
        <v>10.26</v>
      </c>
      <c r="P89" s="4">
        <v>1</v>
      </c>
      <c r="Q89" s="4">
        <v>0</v>
      </c>
      <c r="R89" s="167" t="s">
        <v>110</v>
      </c>
      <c r="S89" s="4" t="s">
        <v>19</v>
      </c>
      <c r="T89" s="4">
        <v>118.46</v>
      </c>
      <c r="U89" s="4">
        <v>10.26</v>
      </c>
      <c r="V89" s="4">
        <v>1</v>
      </c>
      <c r="W89" s="4">
        <v>0</v>
      </c>
      <c r="X89" s="167" t="s">
        <v>110</v>
      </c>
      <c r="Y89" s="4" t="s">
        <v>19</v>
      </c>
      <c r="Z89" s="4">
        <v>118.46</v>
      </c>
      <c r="AA89" s="4">
        <v>10.27</v>
      </c>
      <c r="AB89" s="4">
        <v>1</v>
      </c>
      <c r="AC89" s="4"/>
    </row>
    <row r="90" s="148" customFormat="1" ht="19.9" customHeight="1" spans="1:29">
      <c r="A90" s="160">
        <v>45</v>
      </c>
      <c r="B90" s="160"/>
      <c r="C90" s="162" t="s">
        <v>121</v>
      </c>
      <c r="D90" s="162" t="s">
        <v>17</v>
      </c>
      <c r="E90" s="160">
        <v>0.94</v>
      </c>
      <c r="F90" s="160" t="s">
        <v>122</v>
      </c>
      <c r="G90" s="169" t="s">
        <v>19</v>
      </c>
      <c r="H90" s="160">
        <v>116.4</v>
      </c>
      <c r="I90" s="160">
        <v>10.2</v>
      </c>
      <c r="J90" s="160">
        <v>5</v>
      </c>
      <c r="K90" s="160">
        <v>0.94</v>
      </c>
      <c r="L90" s="160" t="s">
        <v>122</v>
      </c>
      <c r="M90" s="160" t="s">
        <v>19</v>
      </c>
      <c r="N90" s="160">
        <v>116.4</v>
      </c>
      <c r="O90" s="169">
        <v>10.18</v>
      </c>
      <c r="P90" s="160">
        <v>5</v>
      </c>
      <c r="Q90" s="160">
        <v>0.94</v>
      </c>
      <c r="R90" s="160" t="s">
        <v>122</v>
      </c>
      <c r="S90" s="169" t="s">
        <v>19</v>
      </c>
      <c r="T90" s="160">
        <v>116.4</v>
      </c>
      <c r="U90" s="160">
        <v>10.2</v>
      </c>
      <c r="V90" s="160">
        <v>5</v>
      </c>
      <c r="W90" s="160">
        <v>0.95</v>
      </c>
      <c r="X90" s="160" t="s">
        <v>122</v>
      </c>
      <c r="Y90" s="169" t="s">
        <v>19</v>
      </c>
      <c r="Z90" s="160">
        <v>117</v>
      </c>
      <c r="AA90" s="160">
        <v>10.3</v>
      </c>
      <c r="AB90" s="160">
        <v>5</v>
      </c>
      <c r="AC90" s="162"/>
    </row>
    <row r="91" s="148" customFormat="1" ht="19.9" customHeight="1" spans="1:29">
      <c r="A91" s="160">
        <v>46</v>
      </c>
      <c r="B91" s="160"/>
      <c r="C91" s="162" t="s">
        <v>121</v>
      </c>
      <c r="D91" s="162" t="s">
        <v>20</v>
      </c>
      <c r="E91" s="160">
        <v>0.88</v>
      </c>
      <c r="F91" s="167" t="s">
        <v>123</v>
      </c>
      <c r="G91" s="169" t="s">
        <v>19</v>
      </c>
      <c r="H91" s="160">
        <v>115.4</v>
      </c>
      <c r="I91" s="160">
        <v>10.1</v>
      </c>
      <c r="J91" s="160">
        <v>7</v>
      </c>
      <c r="K91" s="160">
        <v>0.88</v>
      </c>
      <c r="L91" s="167" t="s">
        <v>123</v>
      </c>
      <c r="M91" s="160" t="s">
        <v>19</v>
      </c>
      <c r="N91" s="160">
        <v>115.4</v>
      </c>
      <c r="O91" s="169">
        <v>10.19</v>
      </c>
      <c r="P91" s="160">
        <v>7</v>
      </c>
      <c r="Q91" s="160">
        <v>0.87</v>
      </c>
      <c r="R91" s="167" t="s">
        <v>123</v>
      </c>
      <c r="S91" s="169" t="s">
        <v>19</v>
      </c>
      <c r="T91" s="160">
        <v>115.4</v>
      </c>
      <c r="U91" s="160">
        <v>10</v>
      </c>
      <c r="V91" s="160">
        <v>7</v>
      </c>
      <c r="W91" s="160">
        <v>0.87</v>
      </c>
      <c r="X91" s="167" t="s">
        <v>123</v>
      </c>
      <c r="Y91" s="169" t="s">
        <v>19</v>
      </c>
      <c r="Z91" s="160">
        <v>115.9</v>
      </c>
      <c r="AA91" s="160">
        <v>10.1</v>
      </c>
      <c r="AB91" s="160">
        <v>7</v>
      </c>
      <c r="AC91" s="162"/>
    </row>
    <row r="92" s="148" customFormat="1" ht="19.9" customHeight="1" spans="1:29">
      <c r="A92" s="160">
        <v>47</v>
      </c>
      <c r="B92" s="160"/>
      <c r="C92" s="162" t="s">
        <v>124</v>
      </c>
      <c r="D92" s="162" t="s">
        <v>17</v>
      </c>
      <c r="E92" s="160">
        <v>0.94</v>
      </c>
      <c r="F92" s="177" t="s">
        <v>125</v>
      </c>
      <c r="G92" s="169" t="s">
        <v>19</v>
      </c>
      <c r="H92" s="160">
        <v>115.84</v>
      </c>
      <c r="I92" s="160">
        <v>10.29</v>
      </c>
      <c r="J92" s="160">
        <v>2</v>
      </c>
      <c r="K92" s="160">
        <v>0.94</v>
      </c>
      <c r="L92" s="177" t="s">
        <v>125</v>
      </c>
      <c r="M92" s="160" t="s">
        <v>19</v>
      </c>
      <c r="N92" s="160">
        <v>115.84</v>
      </c>
      <c r="O92" s="160">
        <v>10.43</v>
      </c>
      <c r="P92" s="160">
        <v>2</v>
      </c>
      <c r="Q92" s="160">
        <v>0.93</v>
      </c>
      <c r="R92" s="177" t="s">
        <v>125</v>
      </c>
      <c r="S92" s="169" t="s">
        <v>19</v>
      </c>
      <c r="T92" s="160">
        <v>115.84</v>
      </c>
      <c r="U92" s="160">
        <v>10.23</v>
      </c>
      <c r="V92" s="160">
        <v>2</v>
      </c>
      <c r="W92" s="160">
        <v>0.93</v>
      </c>
      <c r="X92" s="177" t="s">
        <v>125</v>
      </c>
      <c r="Y92" s="169" t="s">
        <v>19</v>
      </c>
      <c r="Z92" s="160">
        <v>116.45</v>
      </c>
      <c r="AA92" s="160">
        <v>10.3</v>
      </c>
      <c r="AB92" s="160">
        <v>2</v>
      </c>
      <c r="AC92" s="162"/>
    </row>
    <row r="93" s="148" customFormat="1" ht="19.9" customHeight="1" spans="1:29">
      <c r="A93" s="160">
        <v>48</v>
      </c>
      <c r="B93" s="160"/>
      <c r="C93" s="162" t="s">
        <v>126</v>
      </c>
      <c r="D93" s="162" t="s">
        <v>17</v>
      </c>
      <c r="E93" s="160">
        <v>0.96</v>
      </c>
      <c r="F93" s="160" t="s">
        <v>127</v>
      </c>
      <c r="G93" s="169" t="s">
        <v>19</v>
      </c>
      <c r="H93" s="160">
        <v>115.76</v>
      </c>
      <c r="I93" s="160">
        <v>10.46</v>
      </c>
      <c r="J93" s="182">
        <v>5</v>
      </c>
      <c r="K93" s="160">
        <v>0.96</v>
      </c>
      <c r="L93" s="160" t="s">
        <v>127</v>
      </c>
      <c r="M93" s="160" t="s">
        <v>19</v>
      </c>
      <c r="N93" s="160">
        <v>115.76</v>
      </c>
      <c r="O93" s="160">
        <v>10.45</v>
      </c>
      <c r="P93" s="182">
        <v>5</v>
      </c>
      <c r="Q93" s="160">
        <v>0.97</v>
      </c>
      <c r="R93" s="160" t="s">
        <v>127</v>
      </c>
      <c r="S93" s="169" t="s">
        <v>19</v>
      </c>
      <c r="T93" s="160">
        <v>115.76</v>
      </c>
      <c r="U93" s="160">
        <v>10.42</v>
      </c>
      <c r="V93" s="182">
        <v>5</v>
      </c>
      <c r="W93" s="160">
        <v>0.97</v>
      </c>
      <c r="X93" s="160" t="s">
        <v>127</v>
      </c>
      <c r="Y93" s="169" t="s">
        <v>19</v>
      </c>
      <c r="Z93" s="160">
        <v>113</v>
      </c>
      <c r="AA93" s="160">
        <v>10.24</v>
      </c>
      <c r="AB93" s="182">
        <v>5</v>
      </c>
      <c r="AC93" s="162"/>
    </row>
    <row r="94" s="148" customFormat="1" ht="19.9" customHeight="1" spans="1:29">
      <c r="A94" s="160">
        <v>49</v>
      </c>
      <c r="B94" s="160"/>
      <c r="C94" s="162" t="s">
        <v>126</v>
      </c>
      <c r="D94" s="162" t="s">
        <v>20</v>
      </c>
      <c r="E94" s="160">
        <v>0.97</v>
      </c>
      <c r="F94" s="160" t="s">
        <v>127</v>
      </c>
      <c r="G94" s="169" t="s">
        <v>19</v>
      </c>
      <c r="H94" s="160">
        <v>115.65</v>
      </c>
      <c r="I94" s="160">
        <v>10.47</v>
      </c>
      <c r="J94" s="182">
        <v>5</v>
      </c>
      <c r="K94" s="160">
        <v>0.96</v>
      </c>
      <c r="L94" s="160" t="s">
        <v>127</v>
      </c>
      <c r="M94" s="160" t="s">
        <v>19</v>
      </c>
      <c r="N94" s="160">
        <v>115.65</v>
      </c>
      <c r="O94" s="169">
        <v>10.19</v>
      </c>
      <c r="P94" s="182">
        <v>5</v>
      </c>
      <c r="Q94" s="160">
        <v>0.97</v>
      </c>
      <c r="R94" s="160" t="s">
        <v>127</v>
      </c>
      <c r="S94" s="169" t="s">
        <v>19</v>
      </c>
      <c r="T94" s="160">
        <v>115.65</v>
      </c>
      <c r="U94" s="160">
        <v>10.42</v>
      </c>
      <c r="V94" s="182">
        <v>5</v>
      </c>
      <c r="W94" s="160">
        <v>0.97</v>
      </c>
      <c r="X94" s="160" t="s">
        <v>127</v>
      </c>
      <c r="Y94" s="169" t="s">
        <v>19</v>
      </c>
      <c r="Z94" s="160">
        <v>112.3</v>
      </c>
      <c r="AA94" s="160">
        <v>10.12</v>
      </c>
      <c r="AB94" s="182">
        <v>5</v>
      </c>
      <c r="AC94" s="162"/>
    </row>
    <row r="95" s="148" customFormat="1" ht="19.9" customHeight="1" spans="1:29">
      <c r="A95" s="160">
        <v>50</v>
      </c>
      <c r="B95" s="160"/>
      <c r="C95" s="162" t="s">
        <v>128</v>
      </c>
      <c r="D95" s="162" t="s">
        <v>17</v>
      </c>
      <c r="E95" s="160">
        <v>0.96</v>
      </c>
      <c r="F95" s="167" t="s">
        <v>129</v>
      </c>
      <c r="G95" s="169" t="s">
        <v>19</v>
      </c>
      <c r="H95" s="160">
        <v>114.36</v>
      </c>
      <c r="I95" s="160">
        <v>10.47</v>
      </c>
      <c r="J95" s="182">
        <v>4</v>
      </c>
      <c r="K95" s="160">
        <v>0.96</v>
      </c>
      <c r="L95" s="167" t="s">
        <v>129</v>
      </c>
      <c r="M95" s="160" t="s">
        <v>19</v>
      </c>
      <c r="N95" s="160">
        <v>114.36</v>
      </c>
      <c r="O95" s="169">
        <v>10.22</v>
      </c>
      <c r="P95" s="182">
        <v>4</v>
      </c>
      <c r="Q95" s="160">
        <v>0.96</v>
      </c>
      <c r="R95" s="167" t="s">
        <v>129</v>
      </c>
      <c r="S95" s="169" t="s">
        <v>19</v>
      </c>
      <c r="T95" s="160">
        <v>114.36</v>
      </c>
      <c r="U95" s="160">
        <v>10.37</v>
      </c>
      <c r="V95" s="182">
        <v>4</v>
      </c>
      <c r="W95" s="160">
        <v>0.96</v>
      </c>
      <c r="X95" s="167" t="s">
        <v>129</v>
      </c>
      <c r="Y95" s="169" t="s">
        <v>19</v>
      </c>
      <c r="Z95" s="160">
        <v>115.35</v>
      </c>
      <c r="AA95" s="160">
        <v>10.42</v>
      </c>
      <c r="AB95" s="182">
        <v>4</v>
      </c>
      <c r="AC95" s="162"/>
    </row>
    <row r="96" s="148" customFormat="1" ht="19.9" customHeight="1" spans="1:29">
      <c r="A96" s="160">
        <v>51</v>
      </c>
      <c r="B96" s="160"/>
      <c r="C96" s="162" t="s">
        <v>128</v>
      </c>
      <c r="D96" s="162" t="s">
        <v>20</v>
      </c>
      <c r="E96" s="160">
        <v>0.97</v>
      </c>
      <c r="F96" s="178" t="s">
        <v>130</v>
      </c>
      <c r="G96" s="169" t="s">
        <v>19</v>
      </c>
      <c r="H96" s="160">
        <v>114.36</v>
      </c>
      <c r="I96" s="160">
        <v>10.47</v>
      </c>
      <c r="J96" s="182">
        <v>4</v>
      </c>
      <c r="K96" s="160">
        <v>0.97</v>
      </c>
      <c r="L96" s="178" t="s">
        <v>131</v>
      </c>
      <c r="M96" s="160" t="s">
        <v>19</v>
      </c>
      <c r="N96" s="160">
        <v>114.38</v>
      </c>
      <c r="O96" s="167">
        <v>10.31</v>
      </c>
      <c r="P96" s="182">
        <v>4</v>
      </c>
      <c r="Q96" s="160">
        <v>0.96</v>
      </c>
      <c r="R96" s="178" t="s">
        <v>131</v>
      </c>
      <c r="S96" s="169" t="s">
        <v>19</v>
      </c>
      <c r="T96" s="160">
        <v>115.36</v>
      </c>
      <c r="U96" s="160">
        <v>11.37</v>
      </c>
      <c r="V96" s="182">
        <v>4</v>
      </c>
      <c r="W96" s="160">
        <v>0.96</v>
      </c>
      <c r="X96" s="178" t="s">
        <v>129</v>
      </c>
      <c r="Y96" s="169" t="s">
        <v>19</v>
      </c>
      <c r="Z96" s="160">
        <v>114.32</v>
      </c>
      <c r="AA96" s="160">
        <v>10.39</v>
      </c>
      <c r="AB96" s="182">
        <v>4</v>
      </c>
      <c r="AC96" s="162"/>
    </row>
    <row r="97" s="148" customFormat="1" ht="19.9" customHeight="1" spans="1:29">
      <c r="A97" s="160">
        <v>52</v>
      </c>
      <c r="B97" s="160"/>
      <c r="C97" s="162" t="s">
        <v>128</v>
      </c>
      <c r="D97" s="162" t="s">
        <v>21</v>
      </c>
      <c r="E97" s="160">
        <v>0.98</v>
      </c>
      <c r="F97" s="178" t="s">
        <v>132</v>
      </c>
      <c r="G97" s="169" t="s">
        <v>19</v>
      </c>
      <c r="H97" s="160">
        <v>113.83</v>
      </c>
      <c r="I97" s="160">
        <v>10.39</v>
      </c>
      <c r="J97" s="182">
        <v>4</v>
      </c>
      <c r="K97" s="160">
        <v>0.97</v>
      </c>
      <c r="L97" s="178" t="s">
        <v>132</v>
      </c>
      <c r="M97" s="160" t="s">
        <v>19</v>
      </c>
      <c r="N97" s="160">
        <v>113.83</v>
      </c>
      <c r="O97" s="167">
        <v>10.32</v>
      </c>
      <c r="P97" s="182">
        <v>4</v>
      </c>
      <c r="Q97" s="160">
        <v>0.96</v>
      </c>
      <c r="R97" s="178" t="s">
        <v>132</v>
      </c>
      <c r="S97" s="169" t="s">
        <v>19</v>
      </c>
      <c r="T97" s="160">
        <v>113.83</v>
      </c>
      <c r="U97" s="160">
        <v>10.37</v>
      </c>
      <c r="V97" s="182">
        <v>4</v>
      </c>
      <c r="W97" s="160">
        <v>0.96</v>
      </c>
      <c r="X97" s="178" t="s">
        <v>132</v>
      </c>
      <c r="Y97" s="169" t="s">
        <v>19</v>
      </c>
      <c r="Z97" s="160">
        <v>115.27</v>
      </c>
      <c r="AA97" s="160">
        <v>10.42</v>
      </c>
      <c r="AB97" s="182">
        <v>4</v>
      </c>
      <c r="AC97" s="162"/>
    </row>
    <row r="98" s="148" customFormat="1" ht="19.9" customHeight="1" spans="1:29">
      <c r="A98" s="160">
        <v>53</v>
      </c>
      <c r="B98" s="160"/>
      <c r="C98" s="162" t="s">
        <v>133</v>
      </c>
      <c r="D98" s="162" t="s">
        <v>17</v>
      </c>
      <c r="E98" s="160">
        <v>1</v>
      </c>
      <c r="F98" s="160" t="s">
        <v>134</v>
      </c>
      <c r="G98" s="169" t="s">
        <v>19</v>
      </c>
      <c r="H98" s="160">
        <v>115.38</v>
      </c>
      <c r="I98" s="160">
        <v>10.41</v>
      </c>
      <c r="J98" s="182">
        <v>6</v>
      </c>
      <c r="K98" s="160">
        <v>0.98</v>
      </c>
      <c r="L98" s="160" t="s">
        <v>134</v>
      </c>
      <c r="M98" s="160" t="s">
        <v>19</v>
      </c>
      <c r="N98" s="160">
        <v>115.38</v>
      </c>
      <c r="O98" s="160">
        <v>10.43</v>
      </c>
      <c r="P98" s="182">
        <v>6</v>
      </c>
      <c r="Q98" s="160">
        <v>0.97</v>
      </c>
      <c r="R98" s="160" t="s">
        <v>135</v>
      </c>
      <c r="S98" s="169" t="s">
        <v>19</v>
      </c>
      <c r="T98" s="160">
        <v>115.38</v>
      </c>
      <c r="U98" s="160">
        <v>10.35</v>
      </c>
      <c r="V98" s="182">
        <v>6</v>
      </c>
      <c r="W98" s="160">
        <v>0.96</v>
      </c>
      <c r="X98" s="160" t="s">
        <v>134</v>
      </c>
      <c r="Y98" s="169" t="s">
        <v>19</v>
      </c>
      <c r="Z98" s="160">
        <v>113.42</v>
      </c>
      <c r="AA98" s="160">
        <v>10.24</v>
      </c>
      <c r="AB98" s="182">
        <v>6</v>
      </c>
      <c r="AC98" s="162"/>
    </row>
    <row r="99" s="148" customFormat="1" ht="19.9" customHeight="1" spans="1:29">
      <c r="A99" s="160">
        <v>54</v>
      </c>
      <c r="B99" s="160"/>
      <c r="C99" s="162" t="s">
        <v>133</v>
      </c>
      <c r="D99" s="162" t="s">
        <v>20</v>
      </c>
      <c r="E99" s="160">
        <v>0.98</v>
      </c>
      <c r="F99" s="160">
        <v>0</v>
      </c>
      <c r="G99" s="169" t="s">
        <v>19</v>
      </c>
      <c r="H99" s="160">
        <v>114.39</v>
      </c>
      <c r="I99" s="160">
        <v>10.42</v>
      </c>
      <c r="J99" s="182">
        <v>6</v>
      </c>
      <c r="K99" s="160">
        <v>0.98</v>
      </c>
      <c r="L99" s="160">
        <v>0</v>
      </c>
      <c r="M99" s="160" t="s">
        <v>19</v>
      </c>
      <c r="N99" s="160">
        <v>114.39</v>
      </c>
      <c r="O99" s="160">
        <v>10.45</v>
      </c>
      <c r="P99" s="182">
        <v>6</v>
      </c>
      <c r="Q99" s="160">
        <v>0.97</v>
      </c>
      <c r="R99" s="160">
        <v>0</v>
      </c>
      <c r="S99" s="169" t="s">
        <v>19</v>
      </c>
      <c r="T99" s="160">
        <v>114.39</v>
      </c>
      <c r="U99" s="160">
        <v>10.27</v>
      </c>
      <c r="V99" s="182">
        <v>6</v>
      </c>
      <c r="W99" s="160">
        <v>0.96</v>
      </c>
      <c r="X99" s="160">
        <v>0</v>
      </c>
      <c r="Y99" s="169" t="s">
        <v>19</v>
      </c>
      <c r="Z99" s="160">
        <v>113.41</v>
      </c>
      <c r="AA99" s="160">
        <v>10.24</v>
      </c>
      <c r="AB99" s="182">
        <v>6</v>
      </c>
      <c r="AC99" s="162"/>
    </row>
    <row r="100" s="148" customFormat="1" ht="19.9" customHeight="1" spans="1:29">
      <c r="A100" s="160">
        <v>55</v>
      </c>
      <c r="B100" s="160"/>
      <c r="C100" s="162" t="s">
        <v>136</v>
      </c>
      <c r="D100" s="162" t="s">
        <v>17</v>
      </c>
      <c r="E100" s="160">
        <v>0.96</v>
      </c>
      <c r="F100" s="178" t="s">
        <v>137</v>
      </c>
      <c r="G100" s="169" t="s">
        <v>19</v>
      </c>
      <c r="H100" s="160">
        <v>114.65</v>
      </c>
      <c r="I100" s="160">
        <v>10.41</v>
      </c>
      <c r="J100" s="182">
        <v>6</v>
      </c>
      <c r="K100" s="160">
        <v>0.96</v>
      </c>
      <c r="L100" s="178" t="s">
        <v>137</v>
      </c>
      <c r="M100" s="160" t="s">
        <v>19</v>
      </c>
      <c r="N100" s="160">
        <v>114.65</v>
      </c>
      <c r="O100" s="169">
        <v>10.19</v>
      </c>
      <c r="P100" s="182">
        <v>6</v>
      </c>
      <c r="Q100" s="160">
        <v>0.96</v>
      </c>
      <c r="R100" s="178" t="s">
        <v>137</v>
      </c>
      <c r="S100" s="169" t="s">
        <v>19</v>
      </c>
      <c r="T100" s="160">
        <v>114.65</v>
      </c>
      <c r="U100" s="160">
        <v>10.42</v>
      </c>
      <c r="V100" s="182">
        <v>6</v>
      </c>
      <c r="W100" s="160">
        <v>0.97</v>
      </c>
      <c r="X100" s="178" t="s">
        <v>137</v>
      </c>
      <c r="Y100" s="169" t="s">
        <v>19</v>
      </c>
      <c r="Z100" s="160">
        <v>113.62</v>
      </c>
      <c r="AA100" s="160">
        <v>10.33</v>
      </c>
      <c r="AB100" s="182">
        <v>6</v>
      </c>
      <c r="AC100" s="162"/>
    </row>
    <row r="101" s="148" customFormat="1" ht="19.9" customHeight="1" spans="1:29">
      <c r="A101" s="160">
        <v>56</v>
      </c>
      <c r="B101" s="160"/>
      <c r="C101" s="162" t="s">
        <v>136</v>
      </c>
      <c r="D101" s="162" t="s">
        <v>20</v>
      </c>
      <c r="E101" s="160">
        <v>0.96</v>
      </c>
      <c r="F101" s="178" t="s">
        <v>138</v>
      </c>
      <c r="G101" s="169" t="s">
        <v>19</v>
      </c>
      <c r="H101" s="160">
        <v>114.63</v>
      </c>
      <c r="I101" s="160">
        <v>10.43</v>
      </c>
      <c r="J101" s="182">
        <v>6</v>
      </c>
      <c r="K101" s="160">
        <v>0.96</v>
      </c>
      <c r="L101" s="178" t="s">
        <v>138</v>
      </c>
      <c r="M101" s="160" t="s">
        <v>19</v>
      </c>
      <c r="N101" s="160">
        <v>114.63</v>
      </c>
      <c r="O101" s="169">
        <v>10.22</v>
      </c>
      <c r="P101" s="182">
        <v>6</v>
      </c>
      <c r="Q101" s="160">
        <v>0.96</v>
      </c>
      <c r="R101" s="178" t="s">
        <v>138</v>
      </c>
      <c r="S101" s="169" t="s">
        <v>19</v>
      </c>
      <c r="T101" s="160">
        <v>114.63</v>
      </c>
      <c r="U101" s="160">
        <v>10.41</v>
      </c>
      <c r="V101" s="182">
        <v>6</v>
      </c>
      <c r="W101" s="160">
        <v>0.97</v>
      </c>
      <c r="X101" s="178" t="s">
        <v>138</v>
      </c>
      <c r="Y101" s="169" t="s">
        <v>19</v>
      </c>
      <c r="Z101" s="160">
        <v>113.62</v>
      </c>
      <c r="AA101" s="160">
        <v>10.34</v>
      </c>
      <c r="AB101" s="182">
        <v>6</v>
      </c>
      <c r="AC101" s="162"/>
    </row>
    <row r="102" s="148" customFormat="1" ht="19.9" customHeight="1" spans="1:29">
      <c r="A102" s="160">
        <v>57</v>
      </c>
      <c r="B102" s="160"/>
      <c r="C102" s="4" t="s">
        <v>139</v>
      </c>
      <c r="D102" s="4" t="s">
        <v>17</v>
      </c>
      <c r="E102" s="4">
        <v>1</v>
      </c>
      <c r="F102" s="4" t="s">
        <v>140</v>
      </c>
      <c r="G102" s="4" t="s">
        <v>19</v>
      </c>
      <c r="H102" s="4">
        <v>116.96</v>
      </c>
      <c r="I102" s="4">
        <v>10.46</v>
      </c>
      <c r="J102" s="4">
        <v>5</v>
      </c>
      <c r="K102" s="4">
        <v>0.99</v>
      </c>
      <c r="L102" s="4" t="s">
        <v>140</v>
      </c>
      <c r="M102" s="4" t="s">
        <v>19</v>
      </c>
      <c r="N102" s="4">
        <v>117.6</v>
      </c>
      <c r="O102" s="4">
        <v>10.44</v>
      </c>
      <c r="P102" s="4">
        <v>5</v>
      </c>
      <c r="Q102" s="4">
        <v>0.99</v>
      </c>
      <c r="R102" s="4" t="s">
        <v>140</v>
      </c>
      <c r="S102" s="4" t="s">
        <v>19</v>
      </c>
      <c r="T102" s="4">
        <v>115.86</v>
      </c>
      <c r="U102" s="4">
        <v>10.38</v>
      </c>
      <c r="V102" s="4">
        <v>5</v>
      </c>
      <c r="W102" s="4">
        <v>0.99</v>
      </c>
      <c r="X102" s="4" t="s">
        <v>140</v>
      </c>
      <c r="Y102" s="4" t="s">
        <v>19</v>
      </c>
      <c r="Z102" s="4">
        <v>117.8</v>
      </c>
      <c r="AA102" s="4">
        <v>10.52</v>
      </c>
      <c r="AB102" s="4">
        <v>5</v>
      </c>
      <c r="AC102" s="162"/>
    </row>
    <row r="103" s="148" customFormat="1" ht="19.9" customHeight="1" spans="1:29">
      <c r="A103" s="160">
        <v>58</v>
      </c>
      <c r="B103" s="160"/>
      <c r="C103" s="4" t="s">
        <v>139</v>
      </c>
      <c r="D103" s="4" t="s">
        <v>20</v>
      </c>
      <c r="E103" s="4">
        <v>1</v>
      </c>
      <c r="F103" s="170" t="s">
        <v>141</v>
      </c>
      <c r="G103" s="170" t="s">
        <v>142</v>
      </c>
      <c r="H103" s="4">
        <v>116.96</v>
      </c>
      <c r="I103" s="4">
        <v>10.46</v>
      </c>
      <c r="J103" s="4">
        <v>5</v>
      </c>
      <c r="K103" s="4">
        <v>0.99</v>
      </c>
      <c r="L103" s="170" t="s">
        <v>143</v>
      </c>
      <c r="M103" s="4" t="s">
        <v>144</v>
      </c>
      <c r="N103" s="4">
        <v>117.6</v>
      </c>
      <c r="O103" s="4">
        <v>10.44</v>
      </c>
      <c r="P103" s="4">
        <v>5</v>
      </c>
      <c r="Q103" s="4">
        <v>0.99</v>
      </c>
      <c r="R103" s="170" t="s">
        <v>145</v>
      </c>
      <c r="S103" s="4" t="s">
        <v>146</v>
      </c>
      <c r="T103" s="4">
        <v>115.86</v>
      </c>
      <c r="U103" s="4">
        <v>10.38</v>
      </c>
      <c r="V103" s="4">
        <v>5</v>
      </c>
      <c r="W103" s="4">
        <v>0.99</v>
      </c>
      <c r="X103" s="170" t="s">
        <v>145</v>
      </c>
      <c r="Y103" s="4" t="s">
        <v>146</v>
      </c>
      <c r="Z103" s="4">
        <v>117.8</v>
      </c>
      <c r="AA103" s="4">
        <v>10.52</v>
      </c>
      <c r="AB103" s="4">
        <v>5</v>
      </c>
      <c r="AC103" s="162"/>
    </row>
    <row r="104" s="148" customFormat="1" ht="19.9" customHeight="1" spans="1:29">
      <c r="A104" s="160">
        <v>59</v>
      </c>
      <c r="B104" s="160"/>
      <c r="C104" s="160" t="s">
        <v>147</v>
      </c>
      <c r="D104" s="160" t="s">
        <v>17</v>
      </c>
      <c r="E104" s="160">
        <v>1</v>
      </c>
      <c r="F104" s="160" t="s">
        <v>148</v>
      </c>
      <c r="G104" s="160" t="s">
        <v>19</v>
      </c>
      <c r="H104" s="160">
        <v>115.2</v>
      </c>
      <c r="I104" s="160">
        <v>10.4</v>
      </c>
      <c r="J104" s="160">
        <v>5</v>
      </c>
      <c r="K104" s="160">
        <v>1</v>
      </c>
      <c r="L104" s="160" t="s">
        <v>148</v>
      </c>
      <c r="M104" s="160" t="s">
        <v>19</v>
      </c>
      <c r="N104" s="160">
        <v>115.1</v>
      </c>
      <c r="O104" s="160">
        <v>10.4</v>
      </c>
      <c r="P104" s="160">
        <v>5</v>
      </c>
      <c r="Q104" s="160">
        <v>1</v>
      </c>
      <c r="R104" s="160" t="s">
        <v>148</v>
      </c>
      <c r="S104" s="160" t="s">
        <v>19</v>
      </c>
      <c r="T104" s="160">
        <v>115.2</v>
      </c>
      <c r="U104" s="160">
        <v>10.4</v>
      </c>
      <c r="V104" s="160">
        <v>5</v>
      </c>
      <c r="W104" s="160">
        <v>1</v>
      </c>
      <c r="X104" s="160" t="s">
        <v>148</v>
      </c>
      <c r="Y104" s="160" t="s">
        <v>19</v>
      </c>
      <c r="Z104" s="160">
        <v>114.7</v>
      </c>
      <c r="AA104" s="160">
        <v>10.3</v>
      </c>
      <c r="AB104" s="160">
        <v>5</v>
      </c>
      <c r="AC104" s="162"/>
    </row>
    <row r="105" s="148" customFormat="1" ht="19.9" customHeight="1" spans="1:29">
      <c r="A105" s="160">
        <v>60</v>
      </c>
      <c r="B105" s="160"/>
      <c r="C105" s="160" t="s">
        <v>147</v>
      </c>
      <c r="D105" s="160" t="s">
        <v>20</v>
      </c>
      <c r="E105" s="160">
        <v>1</v>
      </c>
      <c r="F105" s="160" t="s">
        <v>148</v>
      </c>
      <c r="G105" s="160" t="s">
        <v>19</v>
      </c>
      <c r="H105" s="160">
        <v>115.3</v>
      </c>
      <c r="I105" s="160">
        <v>10.4</v>
      </c>
      <c r="J105" s="160">
        <v>5</v>
      </c>
      <c r="K105" s="160">
        <v>1</v>
      </c>
      <c r="L105" s="160" t="s">
        <v>148</v>
      </c>
      <c r="M105" s="160" t="s">
        <v>19</v>
      </c>
      <c r="N105" s="160">
        <v>115.2</v>
      </c>
      <c r="O105" s="160">
        <v>10.4</v>
      </c>
      <c r="P105" s="160">
        <v>5</v>
      </c>
      <c r="Q105" s="160">
        <v>0.99</v>
      </c>
      <c r="R105" s="160" t="s">
        <v>148</v>
      </c>
      <c r="S105" s="160" t="s">
        <v>19</v>
      </c>
      <c r="T105" s="160">
        <v>115.5</v>
      </c>
      <c r="U105" s="160">
        <v>10.4</v>
      </c>
      <c r="V105" s="160">
        <v>5</v>
      </c>
      <c r="W105" s="160">
        <v>1</v>
      </c>
      <c r="X105" s="160" t="s">
        <v>148</v>
      </c>
      <c r="Y105" s="160" t="s">
        <v>19</v>
      </c>
      <c r="Z105" s="160">
        <v>114.9</v>
      </c>
      <c r="AA105" s="160">
        <v>10.3</v>
      </c>
      <c r="AB105" s="160">
        <v>5</v>
      </c>
      <c r="AC105" s="162"/>
    </row>
    <row r="106" s="148" customFormat="1" ht="19.9" customHeight="1" spans="1:29">
      <c r="A106" s="160">
        <v>61</v>
      </c>
      <c r="B106" s="160"/>
      <c r="C106" s="160" t="s">
        <v>149</v>
      </c>
      <c r="D106" s="160" t="s">
        <v>17</v>
      </c>
      <c r="E106" s="160">
        <v>0.89</v>
      </c>
      <c r="F106" s="160" t="s">
        <v>150</v>
      </c>
      <c r="G106" s="160" t="s">
        <v>19</v>
      </c>
      <c r="H106" s="160">
        <v>116.43</v>
      </c>
      <c r="I106" s="160">
        <v>10.32</v>
      </c>
      <c r="J106" s="160">
        <v>4</v>
      </c>
      <c r="K106" s="160">
        <v>0.95</v>
      </c>
      <c r="L106" s="160" t="s">
        <v>150</v>
      </c>
      <c r="M106" s="160" t="s">
        <v>19</v>
      </c>
      <c r="N106" s="160">
        <v>117.83</v>
      </c>
      <c r="O106" s="160">
        <v>10.43</v>
      </c>
      <c r="P106" s="160">
        <v>4</v>
      </c>
      <c r="Q106" s="160">
        <v>0.94</v>
      </c>
      <c r="R106" s="160" t="s">
        <v>150</v>
      </c>
      <c r="S106" s="160" t="s">
        <v>19</v>
      </c>
      <c r="T106" s="160">
        <v>118.77</v>
      </c>
      <c r="U106" s="160">
        <v>10.52</v>
      </c>
      <c r="V106" s="160">
        <v>4</v>
      </c>
      <c r="W106" s="160">
        <v>0.87</v>
      </c>
      <c r="X106" s="160" t="s">
        <v>150</v>
      </c>
      <c r="Y106" s="160" t="s">
        <v>19</v>
      </c>
      <c r="Z106" s="160">
        <v>118.62</v>
      </c>
      <c r="AA106" s="160">
        <v>10.51</v>
      </c>
      <c r="AB106" s="160">
        <v>4</v>
      </c>
      <c r="AC106" s="162"/>
    </row>
    <row r="107" s="148" customFormat="1" ht="19.9" customHeight="1" spans="1:29">
      <c r="A107" s="160">
        <v>62</v>
      </c>
      <c r="B107" s="160"/>
      <c r="C107" s="160" t="s">
        <v>149</v>
      </c>
      <c r="D107" s="160" t="s">
        <v>20</v>
      </c>
      <c r="E107" s="160">
        <v>0.91</v>
      </c>
      <c r="F107" s="160" t="s">
        <v>150</v>
      </c>
      <c r="G107" s="160" t="s">
        <v>19</v>
      </c>
      <c r="H107" s="160">
        <v>117.67</v>
      </c>
      <c r="I107" s="160">
        <v>10.32</v>
      </c>
      <c r="J107" s="160">
        <v>4</v>
      </c>
      <c r="K107" s="160">
        <v>0.95</v>
      </c>
      <c r="L107" s="160" t="s">
        <v>150</v>
      </c>
      <c r="M107" s="160" t="s">
        <v>19</v>
      </c>
      <c r="N107" s="160">
        <v>119.07</v>
      </c>
      <c r="O107" s="160">
        <v>10.43</v>
      </c>
      <c r="P107" s="160">
        <v>4</v>
      </c>
      <c r="Q107" s="160">
        <v>0.96</v>
      </c>
      <c r="R107" s="160" t="s">
        <v>150</v>
      </c>
      <c r="S107" s="160" t="s">
        <v>19</v>
      </c>
      <c r="T107" s="160">
        <v>120.05</v>
      </c>
      <c r="U107" s="160">
        <v>10.52</v>
      </c>
      <c r="V107" s="160">
        <v>4</v>
      </c>
      <c r="W107" s="160">
        <v>0.94</v>
      </c>
      <c r="X107" s="160" t="s">
        <v>150</v>
      </c>
      <c r="Y107" s="160" t="s">
        <v>19</v>
      </c>
      <c r="Z107" s="160">
        <v>119.87</v>
      </c>
      <c r="AA107" s="160">
        <v>10.51</v>
      </c>
      <c r="AB107" s="160">
        <v>4</v>
      </c>
      <c r="AC107" s="162"/>
    </row>
    <row r="108" s="148" customFormat="1" ht="19.9" customHeight="1" spans="1:29">
      <c r="A108" s="160">
        <v>63</v>
      </c>
      <c r="B108" s="160"/>
      <c r="C108" s="160" t="s">
        <v>151</v>
      </c>
      <c r="D108" s="160" t="s">
        <v>17</v>
      </c>
      <c r="E108" s="160"/>
      <c r="F108" s="160" t="s">
        <v>152</v>
      </c>
      <c r="G108" s="160" t="s">
        <v>19</v>
      </c>
      <c r="H108" s="160">
        <v>117.54</v>
      </c>
      <c r="I108" s="160">
        <v>10.5</v>
      </c>
      <c r="J108" s="160">
        <v>4</v>
      </c>
      <c r="K108" s="160"/>
      <c r="L108" s="160" t="s">
        <v>152</v>
      </c>
      <c r="M108" s="160" t="s">
        <v>19</v>
      </c>
      <c r="N108" s="160">
        <v>118.54</v>
      </c>
      <c r="O108" s="160">
        <v>10.6</v>
      </c>
      <c r="P108" s="160">
        <v>4</v>
      </c>
      <c r="Q108" s="160"/>
      <c r="R108" s="160" t="s">
        <v>152</v>
      </c>
      <c r="S108" s="160" t="s">
        <v>19</v>
      </c>
      <c r="T108" s="160">
        <v>118.26</v>
      </c>
      <c r="U108" s="160">
        <v>10.49</v>
      </c>
      <c r="V108" s="160">
        <v>4</v>
      </c>
      <c r="W108" s="160"/>
      <c r="X108" s="160" t="s">
        <v>152</v>
      </c>
      <c r="Y108" s="160" t="s">
        <v>19</v>
      </c>
      <c r="Z108" s="160">
        <v>118.29</v>
      </c>
      <c r="AA108" s="160">
        <v>10.49</v>
      </c>
      <c r="AB108" s="160">
        <v>4</v>
      </c>
      <c r="AC108" s="162"/>
    </row>
    <row r="109" s="148" customFormat="1" ht="19.9" customHeight="1" spans="1:29">
      <c r="A109" s="160">
        <v>64</v>
      </c>
      <c r="B109" s="160"/>
      <c r="C109" s="160" t="s">
        <v>151</v>
      </c>
      <c r="D109" s="160" t="s">
        <v>20</v>
      </c>
      <c r="E109" s="160">
        <v>0.95</v>
      </c>
      <c r="F109" s="160" t="s">
        <v>152</v>
      </c>
      <c r="G109" s="160" t="s">
        <v>19</v>
      </c>
      <c r="H109" s="160">
        <v>117.18</v>
      </c>
      <c r="I109" s="160">
        <v>10.51</v>
      </c>
      <c r="J109" s="160">
        <v>4</v>
      </c>
      <c r="K109" s="160">
        <v>0.84</v>
      </c>
      <c r="L109" s="160" t="s">
        <v>152</v>
      </c>
      <c r="M109" s="160" t="s">
        <v>19</v>
      </c>
      <c r="N109" s="160">
        <v>118.22</v>
      </c>
      <c r="O109" s="160">
        <v>10.57</v>
      </c>
      <c r="P109" s="160">
        <v>4</v>
      </c>
      <c r="Q109" s="160">
        <v>0.92</v>
      </c>
      <c r="R109" s="160" t="s">
        <v>152</v>
      </c>
      <c r="S109" s="160" t="s">
        <v>19</v>
      </c>
      <c r="T109" s="160">
        <v>117.91</v>
      </c>
      <c r="U109" s="160">
        <v>10.46</v>
      </c>
      <c r="V109" s="160">
        <v>4</v>
      </c>
      <c r="W109" s="160">
        <v>0.92</v>
      </c>
      <c r="X109" s="160" t="s">
        <v>152</v>
      </c>
      <c r="Y109" s="160" t="s">
        <v>19</v>
      </c>
      <c r="Z109" s="160">
        <v>117.9</v>
      </c>
      <c r="AA109" s="160">
        <v>10.46</v>
      </c>
      <c r="AB109" s="160">
        <v>4</v>
      </c>
      <c r="AC109" s="162"/>
    </row>
    <row r="110" s="148" customFormat="1" ht="19.9" customHeight="1" spans="1:29">
      <c r="A110" s="160">
        <v>65</v>
      </c>
      <c r="B110" s="160"/>
      <c r="C110" s="160" t="s">
        <v>153</v>
      </c>
      <c r="D110" s="160" t="s">
        <v>17</v>
      </c>
      <c r="E110" s="160">
        <v>0.9</v>
      </c>
      <c r="F110" s="160" t="s">
        <v>154</v>
      </c>
      <c r="G110" s="160" t="s">
        <v>19</v>
      </c>
      <c r="H110" s="160">
        <v>114.31</v>
      </c>
      <c r="I110" s="160">
        <v>10.13</v>
      </c>
      <c r="J110" s="160">
        <v>3</v>
      </c>
      <c r="K110" s="160">
        <v>0.95</v>
      </c>
      <c r="L110" s="160" t="s">
        <v>154</v>
      </c>
      <c r="M110" s="160">
        <v>0</v>
      </c>
      <c r="N110" s="160">
        <v>115.63</v>
      </c>
      <c r="O110" s="160">
        <v>10.22</v>
      </c>
      <c r="P110" s="160">
        <v>3</v>
      </c>
      <c r="Q110" s="160">
        <v>0.95</v>
      </c>
      <c r="R110" s="160" t="s">
        <v>154</v>
      </c>
      <c r="S110" s="160">
        <v>0</v>
      </c>
      <c r="T110" s="160">
        <v>116.82</v>
      </c>
      <c r="U110" s="160">
        <v>10.35</v>
      </c>
      <c r="V110" s="160">
        <v>3</v>
      </c>
      <c r="W110" s="160">
        <v>0.89</v>
      </c>
      <c r="X110" s="160" t="s">
        <v>154</v>
      </c>
      <c r="Y110" s="160">
        <v>0</v>
      </c>
      <c r="Z110" s="160">
        <v>116.6</v>
      </c>
      <c r="AA110" s="160">
        <v>10.38</v>
      </c>
      <c r="AB110" s="160">
        <v>3</v>
      </c>
      <c r="AC110" s="162"/>
    </row>
    <row r="111" s="148" customFormat="1" ht="19.9" customHeight="1" spans="1:29">
      <c r="A111" s="160">
        <v>66</v>
      </c>
      <c r="B111" s="160"/>
      <c r="C111" s="162" t="s">
        <v>155</v>
      </c>
      <c r="D111" s="162" t="s">
        <v>17</v>
      </c>
      <c r="E111" s="160">
        <v>0.97</v>
      </c>
      <c r="F111" s="179"/>
      <c r="G111" s="169" t="s">
        <v>19</v>
      </c>
      <c r="H111" s="160">
        <v>116.9</v>
      </c>
      <c r="I111" s="160">
        <v>10.33</v>
      </c>
      <c r="J111" s="160">
        <v>5</v>
      </c>
      <c r="K111" s="160">
        <v>0.97</v>
      </c>
      <c r="L111" s="160"/>
      <c r="M111" s="160" t="s">
        <v>19</v>
      </c>
      <c r="N111" s="160">
        <v>114.02</v>
      </c>
      <c r="O111" s="160">
        <v>10.45</v>
      </c>
      <c r="P111" s="160">
        <v>5</v>
      </c>
      <c r="Q111" s="160">
        <v>0.98</v>
      </c>
      <c r="R111" s="179"/>
      <c r="S111" s="169" t="s">
        <v>19</v>
      </c>
      <c r="T111" s="160">
        <v>114.02</v>
      </c>
      <c r="U111" s="160">
        <v>10.45</v>
      </c>
      <c r="V111" s="160">
        <v>5</v>
      </c>
      <c r="W111" s="160">
        <v>0.98</v>
      </c>
      <c r="X111" s="179"/>
      <c r="Y111" s="169" t="s">
        <v>19</v>
      </c>
      <c r="Z111" s="160">
        <v>115.475</v>
      </c>
      <c r="AA111" s="183">
        <v>10.37</v>
      </c>
      <c r="AB111" s="160">
        <v>5</v>
      </c>
      <c r="AC111" s="162"/>
    </row>
    <row r="112" s="148" customFormat="1" ht="19.9" customHeight="1" spans="1:29">
      <c r="A112" s="160">
        <v>67</v>
      </c>
      <c r="B112" s="160"/>
      <c r="C112" s="162" t="s">
        <v>155</v>
      </c>
      <c r="D112" s="162" t="s">
        <v>20</v>
      </c>
      <c r="E112" s="160">
        <v>0.99</v>
      </c>
      <c r="F112" s="179"/>
      <c r="G112" s="169" t="s">
        <v>19</v>
      </c>
      <c r="H112" s="160">
        <v>114.5</v>
      </c>
      <c r="I112" s="160">
        <v>10.4</v>
      </c>
      <c r="J112" s="160">
        <v>5</v>
      </c>
      <c r="K112" s="160">
        <v>0.99</v>
      </c>
      <c r="L112" s="160"/>
      <c r="M112" s="160" t="s">
        <v>19</v>
      </c>
      <c r="N112" s="160">
        <v>114.01</v>
      </c>
      <c r="O112" s="169">
        <v>10.19</v>
      </c>
      <c r="P112" s="160">
        <v>5</v>
      </c>
      <c r="Q112" s="160">
        <v>0.99</v>
      </c>
      <c r="R112" s="179"/>
      <c r="S112" s="169" t="s">
        <v>19</v>
      </c>
      <c r="T112" s="160">
        <v>114.01</v>
      </c>
      <c r="U112" s="160">
        <v>10.34</v>
      </c>
      <c r="V112" s="160">
        <v>3</v>
      </c>
      <c r="W112" s="160">
        <v>0.97</v>
      </c>
      <c r="X112" s="179"/>
      <c r="Y112" s="169" t="s">
        <v>19</v>
      </c>
      <c r="Z112" s="160">
        <v>117.268</v>
      </c>
      <c r="AA112" s="183">
        <v>10.4</v>
      </c>
      <c r="AB112" s="160">
        <v>3</v>
      </c>
      <c r="AC112" s="162"/>
    </row>
    <row r="113" s="148" customFormat="1" ht="19.9" customHeight="1" spans="1:29">
      <c r="A113" s="160">
        <v>68</v>
      </c>
      <c r="B113" s="160"/>
      <c r="C113" s="162" t="s">
        <v>156</v>
      </c>
      <c r="D113" s="162" t="s">
        <v>17</v>
      </c>
      <c r="E113" s="160">
        <v>0.98</v>
      </c>
      <c r="F113" s="167" t="s">
        <v>157</v>
      </c>
      <c r="G113" s="169" t="s">
        <v>19</v>
      </c>
      <c r="H113" s="160">
        <v>114.82</v>
      </c>
      <c r="I113" s="160">
        <v>10.26</v>
      </c>
      <c r="J113" s="160">
        <v>2</v>
      </c>
      <c r="K113" s="162"/>
      <c r="L113" s="167" t="s">
        <v>157</v>
      </c>
      <c r="M113" s="160" t="s">
        <v>19</v>
      </c>
      <c r="N113" s="160">
        <v>114.02</v>
      </c>
      <c r="O113" s="169">
        <v>10.22</v>
      </c>
      <c r="P113" s="160">
        <v>2</v>
      </c>
      <c r="Q113" s="160">
        <v>0.91</v>
      </c>
      <c r="R113" s="167" t="s">
        <v>157</v>
      </c>
      <c r="S113" s="169" t="s">
        <v>19</v>
      </c>
      <c r="T113" s="160">
        <v>114.02</v>
      </c>
      <c r="U113" s="160">
        <v>10.33</v>
      </c>
      <c r="V113" s="160">
        <v>2</v>
      </c>
      <c r="W113" s="160">
        <v>0.96</v>
      </c>
      <c r="X113" s="167" t="s">
        <v>157</v>
      </c>
      <c r="Y113" s="169" t="s">
        <v>19</v>
      </c>
      <c r="Z113" s="160">
        <v>114.11</v>
      </c>
      <c r="AA113" s="160">
        <v>10.26</v>
      </c>
      <c r="AB113" s="160">
        <v>2</v>
      </c>
      <c r="AC113" s="162"/>
    </row>
    <row r="114" s="148" customFormat="1" ht="19.9" customHeight="1" spans="1:29">
      <c r="A114" s="160">
        <v>69</v>
      </c>
      <c r="B114" s="160"/>
      <c r="C114" s="162" t="s">
        <v>156</v>
      </c>
      <c r="D114" s="162" t="s">
        <v>20</v>
      </c>
      <c r="E114" s="160">
        <v>0.99</v>
      </c>
      <c r="F114" s="167" t="s">
        <v>157</v>
      </c>
      <c r="G114" s="169" t="s">
        <v>19</v>
      </c>
      <c r="H114" s="160">
        <v>114.9</v>
      </c>
      <c r="I114" s="160">
        <v>10.26</v>
      </c>
      <c r="J114" s="160">
        <v>2</v>
      </c>
      <c r="K114" s="162"/>
      <c r="L114" s="167" t="s">
        <v>157</v>
      </c>
      <c r="M114" s="160" t="s">
        <v>19</v>
      </c>
      <c r="N114" s="160">
        <v>114.92</v>
      </c>
      <c r="O114" s="160">
        <v>10.28</v>
      </c>
      <c r="P114" s="160">
        <v>2</v>
      </c>
      <c r="Q114" s="160">
        <v>0.92</v>
      </c>
      <c r="R114" s="167" t="s">
        <v>157</v>
      </c>
      <c r="S114" s="169" t="s">
        <v>19</v>
      </c>
      <c r="T114" s="160">
        <v>114.92</v>
      </c>
      <c r="U114" s="160">
        <v>10.2</v>
      </c>
      <c r="V114" s="160">
        <v>2</v>
      </c>
      <c r="W114" s="160">
        <v>0.95</v>
      </c>
      <c r="X114" s="167" t="s">
        <v>157</v>
      </c>
      <c r="Y114" s="160" t="s">
        <v>19</v>
      </c>
      <c r="Z114" s="160">
        <v>114.21</v>
      </c>
      <c r="AA114" s="160">
        <v>10.21</v>
      </c>
      <c r="AB114" s="160">
        <v>2</v>
      </c>
      <c r="AC114" s="162"/>
    </row>
    <row r="115" s="148" customFormat="1" ht="19.9" customHeight="1" spans="1:29">
      <c r="A115" s="160">
        <v>70</v>
      </c>
      <c r="B115" s="160"/>
      <c r="C115" s="162" t="s">
        <v>156</v>
      </c>
      <c r="D115" s="162" t="s">
        <v>21</v>
      </c>
      <c r="E115" s="160">
        <v>0.97</v>
      </c>
      <c r="F115" s="167" t="s">
        <v>158</v>
      </c>
      <c r="G115" s="169" t="s">
        <v>19</v>
      </c>
      <c r="H115" s="160">
        <v>114.9</v>
      </c>
      <c r="I115" s="160">
        <v>10.26</v>
      </c>
      <c r="J115" s="160"/>
      <c r="K115" s="160"/>
      <c r="L115" s="167" t="s">
        <v>158</v>
      </c>
      <c r="M115" s="160" t="s">
        <v>19</v>
      </c>
      <c r="N115" s="160">
        <v>114.92</v>
      </c>
      <c r="O115" s="160">
        <v>10.27</v>
      </c>
      <c r="P115" s="160"/>
      <c r="Q115" s="160"/>
      <c r="R115" s="167" t="s">
        <v>158</v>
      </c>
      <c r="S115" s="169" t="s">
        <v>19</v>
      </c>
      <c r="T115" s="160">
        <v>114.92</v>
      </c>
      <c r="U115" s="160">
        <v>10.26</v>
      </c>
      <c r="V115" s="160"/>
      <c r="W115" s="160">
        <v>0.96</v>
      </c>
      <c r="X115" s="167" t="s">
        <v>158</v>
      </c>
      <c r="Y115" s="160" t="s">
        <v>19</v>
      </c>
      <c r="Z115" s="160">
        <v>114.21</v>
      </c>
      <c r="AA115" s="160">
        <v>10.21</v>
      </c>
      <c r="AB115" s="160"/>
      <c r="AC115" s="162"/>
    </row>
    <row r="116" s="148" customFormat="1" ht="19.9" customHeight="1" spans="1:29">
      <c r="A116" s="160">
        <v>71</v>
      </c>
      <c r="B116" s="160"/>
      <c r="C116" s="162" t="s">
        <v>159</v>
      </c>
      <c r="D116" s="162" t="s">
        <v>17</v>
      </c>
      <c r="E116" s="160">
        <v>0.98</v>
      </c>
      <c r="F116" s="179" t="s">
        <v>160</v>
      </c>
      <c r="G116" s="169" t="s">
        <v>19</v>
      </c>
      <c r="H116" s="160">
        <v>115.4</v>
      </c>
      <c r="I116" s="160">
        <v>10.45</v>
      </c>
      <c r="J116" s="160">
        <v>2</v>
      </c>
      <c r="K116" s="160">
        <v>0.98</v>
      </c>
      <c r="L116" s="160" t="s">
        <v>160</v>
      </c>
      <c r="M116" s="160" t="s">
        <v>19</v>
      </c>
      <c r="N116" s="160">
        <v>114.46</v>
      </c>
      <c r="O116" s="160">
        <v>10.25</v>
      </c>
      <c r="P116" s="160">
        <v>2</v>
      </c>
      <c r="Q116" s="160">
        <v>0.99</v>
      </c>
      <c r="R116" s="179" t="s">
        <v>160</v>
      </c>
      <c r="S116" s="169" t="s">
        <v>19</v>
      </c>
      <c r="T116" s="160">
        <v>114.46</v>
      </c>
      <c r="U116" s="160">
        <v>10.46</v>
      </c>
      <c r="V116" s="160">
        <v>2</v>
      </c>
      <c r="W116" s="160">
        <v>0.98</v>
      </c>
      <c r="X116" s="179" t="s">
        <v>160</v>
      </c>
      <c r="Y116" s="160" t="s">
        <v>19</v>
      </c>
      <c r="Z116" s="183">
        <v>115.5</v>
      </c>
      <c r="AA116" s="183">
        <v>10.52</v>
      </c>
      <c r="AB116" s="160">
        <v>2</v>
      </c>
      <c r="AC116" s="162"/>
    </row>
    <row r="117" s="148" customFormat="1" ht="19.9" customHeight="1" spans="1:29">
      <c r="A117" s="160">
        <v>72</v>
      </c>
      <c r="B117" s="160"/>
      <c r="C117" s="162" t="s">
        <v>159</v>
      </c>
      <c r="D117" s="162" t="s">
        <v>20</v>
      </c>
      <c r="E117" s="160">
        <v>0.99</v>
      </c>
      <c r="F117" s="179" t="s">
        <v>160</v>
      </c>
      <c r="G117" s="169" t="s">
        <v>19</v>
      </c>
      <c r="H117" s="160">
        <v>115.2</v>
      </c>
      <c r="I117" s="160">
        <v>10.44</v>
      </c>
      <c r="J117" s="160">
        <v>2</v>
      </c>
      <c r="K117" s="160">
        <v>0.99</v>
      </c>
      <c r="L117" s="160" t="s">
        <v>160</v>
      </c>
      <c r="M117" s="160" t="s">
        <v>19</v>
      </c>
      <c r="N117" s="160">
        <v>114.39</v>
      </c>
      <c r="O117" s="160">
        <v>10.26</v>
      </c>
      <c r="P117" s="160">
        <v>2</v>
      </c>
      <c r="Q117" s="160">
        <v>0.98</v>
      </c>
      <c r="R117" s="179" t="s">
        <v>160</v>
      </c>
      <c r="S117" s="169" t="s">
        <v>19</v>
      </c>
      <c r="T117" s="160">
        <v>114.39</v>
      </c>
      <c r="U117" s="160">
        <v>10.45</v>
      </c>
      <c r="V117" s="160">
        <v>2</v>
      </c>
      <c r="W117" s="160">
        <v>0.97</v>
      </c>
      <c r="X117" s="179" t="s">
        <v>160</v>
      </c>
      <c r="Y117" s="160" t="s">
        <v>19</v>
      </c>
      <c r="Z117" s="183">
        <v>115.68</v>
      </c>
      <c r="AA117" s="183">
        <v>10.53</v>
      </c>
      <c r="AB117" s="160">
        <v>2</v>
      </c>
      <c r="AC117" s="162"/>
    </row>
    <row r="118" s="148" customFormat="1" ht="19.9" customHeight="1" spans="1:29">
      <c r="A118" s="160">
        <v>73</v>
      </c>
      <c r="B118" s="160"/>
      <c r="C118" s="162" t="s">
        <v>161</v>
      </c>
      <c r="D118" s="162" t="s">
        <v>17</v>
      </c>
      <c r="E118" s="160">
        <v>0.97</v>
      </c>
      <c r="F118" s="160" t="s">
        <v>160</v>
      </c>
      <c r="G118" s="169" t="s">
        <v>19</v>
      </c>
      <c r="H118" s="160">
        <v>115.27</v>
      </c>
      <c r="I118" s="160">
        <v>10.38</v>
      </c>
      <c r="J118" s="160">
        <v>5</v>
      </c>
      <c r="K118" s="160">
        <v>0.97</v>
      </c>
      <c r="L118" s="160" t="s">
        <v>160</v>
      </c>
      <c r="M118" s="160" t="s">
        <v>19</v>
      </c>
      <c r="N118" s="160">
        <v>114.2</v>
      </c>
      <c r="O118" s="160">
        <v>10.2</v>
      </c>
      <c r="P118" s="160">
        <v>5</v>
      </c>
      <c r="Q118" s="160">
        <v>0.98</v>
      </c>
      <c r="R118" s="160" t="s">
        <v>160</v>
      </c>
      <c r="S118" s="169" t="s">
        <v>19</v>
      </c>
      <c r="T118" s="160">
        <v>114.2</v>
      </c>
      <c r="U118" s="160">
        <v>10.34</v>
      </c>
      <c r="V118" s="160">
        <v>5</v>
      </c>
      <c r="W118" s="160">
        <v>0.96</v>
      </c>
      <c r="X118" s="160" t="s">
        <v>160</v>
      </c>
      <c r="Y118" s="160" t="s">
        <v>19</v>
      </c>
      <c r="Z118" s="160">
        <v>115.33</v>
      </c>
      <c r="AA118" s="160">
        <v>10.3</v>
      </c>
      <c r="AB118" s="160">
        <v>5</v>
      </c>
      <c r="AC118" s="162"/>
    </row>
    <row r="119" s="148" customFormat="1" ht="19.9" customHeight="1" spans="1:29">
      <c r="A119" s="160">
        <v>74</v>
      </c>
      <c r="B119" s="160"/>
      <c r="C119" s="162" t="s">
        <v>161</v>
      </c>
      <c r="D119" s="162" t="s">
        <v>20</v>
      </c>
      <c r="E119" s="160">
        <v>0.97</v>
      </c>
      <c r="F119" s="160" t="s">
        <v>160</v>
      </c>
      <c r="G119" s="169" t="s">
        <v>19</v>
      </c>
      <c r="H119" s="160">
        <v>115.26</v>
      </c>
      <c r="I119" s="160">
        <v>10.41</v>
      </c>
      <c r="J119" s="160">
        <v>5</v>
      </c>
      <c r="K119" s="160">
        <v>0.97</v>
      </c>
      <c r="L119" s="160" t="s">
        <v>160</v>
      </c>
      <c r="M119" s="160" t="s">
        <v>19</v>
      </c>
      <c r="N119" s="160">
        <v>114.45</v>
      </c>
      <c r="O119" s="160">
        <v>10.35</v>
      </c>
      <c r="P119" s="160">
        <v>5</v>
      </c>
      <c r="Q119" s="160">
        <v>0.97</v>
      </c>
      <c r="R119" s="160" t="s">
        <v>160</v>
      </c>
      <c r="S119" s="169" t="s">
        <v>19</v>
      </c>
      <c r="T119" s="160">
        <v>114.45</v>
      </c>
      <c r="U119" s="160">
        <v>10.33</v>
      </c>
      <c r="V119" s="160">
        <v>5</v>
      </c>
      <c r="W119" s="160">
        <v>0.95</v>
      </c>
      <c r="X119" s="160" t="s">
        <v>160</v>
      </c>
      <c r="Y119" s="160" t="s">
        <v>19</v>
      </c>
      <c r="Z119" s="160">
        <v>115.3</v>
      </c>
      <c r="AA119" s="160">
        <v>10.39</v>
      </c>
      <c r="AB119" s="160">
        <v>5</v>
      </c>
      <c r="AC119" s="162"/>
    </row>
    <row r="120" s="148" customFormat="1" ht="19.9" customHeight="1" spans="1:29">
      <c r="A120" s="160">
        <v>75</v>
      </c>
      <c r="B120" s="160"/>
      <c r="C120" s="162" t="s">
        <v>162</v>
      </c>
      <c r="D120" s="162" t="s">
        <v>17</v>
      </c>
      <c r="E120" s="160">
        <v>0</v>
      </c>
      <c r="F120" s="178" t="s">
        <v>163</v>
      </c>
      <c r="G120" s="169" t="s">
        <v>19</v>
      </c>
      <c r="H120" s="160">
        <v>114.01</v>
      </c>
      <c r="I120" s="160">
        <v>10.28</v>
      </c>
      <c r="J120" s="182">
        <v>4</v>
      </c>
      <c r="K120" s="160">
        <v>0</v>
      </c>
      <c r="L120" s="178" t="s">
        <v>163</v>
      </c>
      <c r="M120" s="160" t="s">
        <v>19</v>
      </c>
      <c r="N120" s="160">
        <v>114.01</v>
      </c>
      <c r="O120" s="160">
        <v>10.28</v>
      </c>
      <c r="P120" s="182">
        <v>4</v>
      </c>
      <c r="Q120" s="160">
        <v>0</v>
      </c>
      <c r="R120" s="178" t="s">
        <v>163</v>
      </c>
      <c r="S120" s="169" t="s">
        <v>19</v>
      </c>
      <c r="T120" s="160">
        <v>114.01</v>
      </c>
      <c r="U120" s="160">
        <v>10.2</v>
      </c>
      <c r="V120" s="182">
        <v>4</v>
      </c>
      <c r="W120" s="160">
        <v>0.76</v>
      </c>
      <c r="X120" s="178" t="s">
        <v>163</v>
      </c>
      <c r="Y120" s="160" t="s">
        <v>19</v>
      </c>
      <c r="Z120" s="160">
        <v>114.15</v>
      </c>
      <c r="AA120" s="160">
        <v>10.34</v>
      </c>
      <c r="AB120" s="182">
        <v>4</v>
      </c>
      <c r="AC120" s="162" t="s">
        <v>164</v>
      </c>
    </row>
    <row r="121" s="148" customFormat="1" ht="19.9" customHeight="1" spans="1:29">
      <c r="A121" s="160">
        <v>76</v>
      </c>
      <c r="B121" s="160"/>
      <c r="C121" s="162" t="s">
        <v>162</v>
      </c>
      <c r="D121" s="162" t="s">
        <v>20</v>
      </c>
      <c r="E121" s="160">
        <v>0</v>
      </c>
      <c r="F121" s="178" t="s">
        <v>163</v>
      </c>
      <c r="G121" s="169" t="s">
        <v>19</v>
      </c>
      <c r="H121" s="160">
        <v>114.03</v>
      </c>
      <c r="I121" s="160">
        <v>10.27</v>
      </c>
      <c r="J121" s="182">
        <v>4</v>
      </c>
      <c r="K121" s="160">
        <v>0</v>
      </c>
      <c r="L121" s="178" t="s">
        <v>163</v>
      </c>
      <c r="M121" s="160" t="s">
        <v>19</v>
      </c>
      <c r="N121" s="160">
        <v>114.02</v>
      </c>
      <c r="O121" s="160">
        <v>10.27</v>
      </c>
      <c r="P121" s="182">
        <v>4</v>
      </c>
      <c r="Q121" s="160">
        <v>0</v>
      </c>
      <c r="R121" s="178" t="s">
        <v>163</v>
      </c>
      <c r="S121" s="169" t="s">
        <v>19</v>
      </c>
      <c r="T121" s="160">
        <v>114.02</v>
      </c>
      <c r="U121" s="160">
        <v>10.32</v>
      </c>
      <c r="V121" s="182">
        <v>4</v>
      </c>
      <c r="W121" s="160">
        <v>0.98</v>
      </c>
      <c r="X121" s="178" t="s">
        <v>163</v>
      </c>
      <c r="Y121" s="160" t="s">
        <v>19</v>
      </c>
      <c r="Z121" s="160">
        <v>114.16</v>
      </c>
      <c r="AA121" s="160">
        <v>10.35</v>
      </c>
      <c r="AB121" s="182">
        <v>4</v>
      </c>
      <c r="AC121" s="162" t="s">
        <v>164</v>
      </c>
    </row>
    <row r="122" s="148" customFormat="1" ht="19.9" customHeight="1" spans="1:29">
      <c r="A122" s="160">
        <v>77</v>
      </c>
      <c r="B122" s="160"/>
      <c r="C122" s="4" t="s">
        <v>165</v>
      </c>
      <c r="D122" s="162" t="s">
        <v>17</v>
      </c>
      <c r="E122" s="4">
        <v>0.95</v>
      </c>
      <c r="F122" s="168" t="s">
        <v>82</v>
      </c>
      <c r="G122" s="169" t="s">
        <v>19</v>
      </c>
      <c r="H122" s="180">
        <v>116.9</v>
      </c>
      <c r="I122" s="4">
        <v>10.32</v>
      </c>
      <c r="J122" s="4">
        <v>4</v>
      </c>
      <c r="K122" s="4">
        <v>0.94</v>
      </c>
      <c r="L122" s="168" t="s">
        <v>82</v>
      </c>
      <c r="M122" s="169" t="s">
        <v>19</v>
      </c>
      <c r="N122" s="4">
        <v>119.41</v>
      </c>
      <c r="O122" s="4">
        <v>10.49</v>
      </c>
      <c r="P122" s="4">
        <v>4</v>
      </c>
      <c r="Q122" s="4">
        <v>0.96</v>
      </c>
      <c r="R122" s="168" t="s">
        <v>82</v>
      </c>
      <c r="S122" s="169" t="s">
        <v>19</v>
      </c>
      <c r="T122" s="180">
        <v>119.87</v>
      </c>
      <c r="U122" s="4">
        <v>10.61</v>
      </c>
      <c r="V122" s="4">
        <v>4</v>
      </c>
      <c r="W122" s="4">
        <v>0.95</v>
      </c>
      <c r="X122" s="168" t="s">
        <v>82</v>
      </c>
      <c r="Y122" s="169" t="s">
        <v>19</v>
      </c>
      <c r="Z122" s="4">
        <v>119.54</v>
      </c>
      <c r="AA122" s="4">
        <v>10.56</v>
      </c>
      <c r="AB122" s="4">
        <v>4</v>
      </c>
      <c r="AC122" s="162"/>
    </row>
    <row r="123" s="148" customFormat="1" ht="19.9" customHeight="1" spans="1:29">
      <c r="A123" s="160">
        <v>78</v>
      </c>
      <c r="B123" s="160"/>
      <c r="C123" s="4" t="s">
        <v>165</v>
      </c>
      <c r="D123" s="162" t="s">
        <v>20</v>
      </c>
      <c r="E123" s="4">
        <v>0.96</v>
      </c>
      <c r="F123" s="168" t="s">
        <v>82</v>
      </c>
      <c r="G123" s="169" t="s">
        <v>19</v>
      </c>
      <c r="H123" s="180">
        <v>116.9</v>
      </c>
      <c r="I123" s="4">
        <v>10.38</v>
      </c>
      <c r="J123" s="4">
        <v>4</v>
      </c>
      <c r="K123" s="180">
        <v>0.95</v>
      </c>
      <c r="L123" s="168" t="s">
        <v>82</v>
      </c>
      <c r="M123" s="169" t="s">
        <v>19</v>
      </c>
      <c r="N123" s="4">
        <v>119.41</v>
      </c>
      <c r="O123" s="180">
        <v>10.55</v>
      </c>
      <c r="P123" s="4">
        <v>4</v>
      </c>
      <c r="Q123" s="180">
        <v>0.97</v>
      </c>
      <c r="R123" s="168" t="s">
        <v>82</v>
      </c>
      <c r="S123" s="169" t="s">
        <v>19</v>
      </c>
      <c r="T123" s="180">
        <v>119.87</v>
      </c>
      <c r="U123" s="4">
        <v>10.65</v>
      </c>
      <c r="V123" s="4">
        <v>4</v>
      </c>
      <c r="W123" s="180">
        <v>0.97</v>
      </c>
      <c r="X123" s="168" t="s">
        <v>82</v>
      </c>
      <c r="Y123" s="169" t="s">
        <v>19</v>
      </c>
      <c r="Z123" s="4">
        <v>119.54</v>
      </c>
      <c r="AA123" s="4">
        <v>10.61</v>
      </c>
      <c r="AB123" s="4">
        <v>4</v>
      </c>
      <c r="AC123" s="162"/>
    </row>
    <row r="124" s="148" customFormat="1" ht="19.9" customHeight="1" spans="1:29">
      <c r="A124" s="160">
        <v>79</v>
      </c>
      <c r="B124" s="160"/>
      <c r="C124" s="4" t="s">
        <v>166</v>
      </c>
      <c r="D124" s="162" t="s">
        <v>17</v>
      </c>
      <c r="E124" s="160">
        <v>1</v>
      </c>
      <c r="F124" s="181" t="s">
        <v>167</v>
      </c>
      <c r="G124" s="169" t="s">
        <v>19</v>
      </c>
      <c r="H124" s="160">
        <v>113.07</v>
      </c>
      <c r="I124" s="160">
        <v>10.25</v>
      </c>
      <c r="J124" s="160">
        <v>5</v>
      </c>
      <c r="K124" s="160">
        <v>1</v>
      </c>
      <c r="L124" s="181" t="s">
        <v>167</v>
      </c>
      <c r="M124" s="169" t="s">
        <v>19</v>
      </c>
      <c r="N124" s="160">
        <v>113.72</v>
      </c>
      <c r="O124" s="160">
        <v>10.29</v>
      </c>
      <c r="P124" s="160">
        <v>5</v>
      </c>
      <c r="Q124" s="160">
        <v>0.99</v>
      </c>
      <c r="R124" s="181" t="s">
        <v>167</v>
      </c>
      <c r="S124" s="169" t="s">
        <v>19</v>
      </c>
      <c r="T124" s="160">
        <v>114.98</v>
      </c>
      <c r="U124" s="160">
        <v>10.39</v>
      </c>
      <c r="V124" s="160">
        <v>5</v>
      </c>
      <c r="W124" s="160">
        <v>0.99</v>
      </c>
      <c r="X124" s="181" t="s">
        <v>167</v>
      </c>
      <c r="Y124" s="169" t="s">
        <v>19</v>
      </c>
      <c r="Z124" s="160">
        <v>113.22</v>
      </c>
      <c r="AA124" s="160">
        <v>10.21</v>
      </c>
      <c r="AB124" s="160">
        <v>5</v>
      </c>
      <c r="AC124" s="162"/>
    </row>
    <row r="125" s="148" customFormat="1" ht="19.9" customHeight="1" spans="1:29">
      <c r="A125" s="160">
        <v>80</v>
      </c>
      <c r="B125" s="160"/>
      <c r="C125" s="4" t="s">
        <v>166</v>
      </c>
      <c r="D125" s="162" t="s">
        <v>20</v>
      </c>
      <c r="E125" s="160">
        <v>0</v>
      </c>
      <c r="F125" s="181" t="s">
        <v>168</v>
      </c>
      <c r="G125" s="169" t="s">
        <v>19</v>
      </c>
      <c r="H125" s="160">
        <v>113.02</v>
      </c>
      <c r="I125" s="160">
        <v>10.25</v>
      </c>
      <c r="J125" s="160">
        <v>5</v>
      </c>
      <c r="K125" s="160">
        <v>0</v>
      </c>
      <c r="L125" s="181" t="s">
        <v>168</v>
      </c>
      <c r="M125" s="169" t="s">
        <v>19</v>
      </c>
      <c r="N125" s="160">
        <v>113.56</v>
      </c>
      <c r="O125" s="160">
        <v>10.29</v>
      </c>
      <c r="P125" s="160">
        <v>5</v>
      </c>
      <c r="Q125" s="160">
        <v>0</v>
      </c>
      <c r="R125" s="181" t="s">
        <v>168</v>
      </c>
      <c r="S125" s="169" t="s">
        <v>19</v>
      </c>
      <c r="T125" s="160">
        <v>114.9</v>
      </c>
      <c r="U125" s="160">
        <v>10.39</v>
      </c>
      <c r="V125" s="160">
        <v>5</v>
      </c>
      <c r="W125" s="160">
        <v>0</v>
      </c>
      <c r="X125" s="181" t="s">
        <v>168</v>
      </c>
      <c r="Y125" s="169" t="s">
        <v>19</v>
      </c>
      <c r="Z125" s="160">
        <v>112.29</v>
      </c>
      <c r="AA125" s="160">
        <v>10.21</v>
      </c>
      <c r="AB125" s="160">
        <v>5</v>
      </c>
      <c r="AC125" s="162"/>
    </row>
    <row r="126" s="148" customFormat="1" ht="19.9" customHeight="1" spans="1:29">
      <c r="A126" s="160">
        <v>81</v>
      </c>
      <c r="B126" s="160"/>
      <c r="C126" s="4" t="s">
        <v>169</v>
      </c>
      <c r="D126" s="162" t="s">
        <v>17</v>
      </c>
      <c r="E126" s="160">
        <v>0.91</v>
      </c>
      <c r="F126" s="181" t="s">
        <v>140</v>
      </c>
      <c r="G126" s="169" t="s">
        <v>19</v>
      </c>
      <c r="H126" s="160">
        <v>118.2</v>
      </c>
      <c r="I126" s="160">
        <v>10.61</v>
      </c>
      <c r="J126" s="160">
        <v>5</v>
      </c>
      <c r="K126" s="160">
        <v>0.963</v>
      </c>
      <c r="L126" s="181" t="s">
        <v>140</v>
      </c>
      <c r="M126" s="169" t="s">
        <v>19</v>
      </c>
      <c r="N126" s="160">
        <v>118.5</v>
      </c>
      <c r="O126" s="160">
        <v>10.63</v>
      </c>
      <c r="P126" s="160">
        <v>5</v>
      </c>
      <c r="Q126" s="160">
        <v>0.953</v>
      </c>
      <c r="R126" s="181" t="s">
        <v>140</v>
      </c>
      <c r="S126" s="169" t="s">
        <v>19</v>
      </c>
      <c r="T126" s="160">
        <v>119.3</v>
      </c>
      <c r="U126" s="160">
        <v>10.7</v>
      </c>
      <c r="V126" s="160">
        <v>5</v>
      </c>
      <c r="W126" s="160">
        <v>0.863</v>
      </c>
      <c r="X126" s="181" t="s">
        <v>140</v>
      </c>
      <c r="Y126" s="169" t="s">
        <v>19</v>
      </c>
      <c r="Z126" s="160">
        <v>119.6</v>
      </c>
      <c r="AA126" s="160">
        <v>10.6</v>
      </c>
      <c r="AB126" s="160">
        <v>4</v>
      </c>
      <c r="AC126" s="162"/>
    </row>
    <row r="127" s="148" customFormat="1" ht="19.9" customHeight="1" spans="1:29">
      <c r="A127" s="160">
        <v>82</v>
      </c>
      <c r="B127" s="160"/>
      <c r="C127" s="160" t="s">
        <v>169</v>
      </c>
      <c r="D127" s="162" t="s">
        <v>20</v>
      </c>
      <c r="E127" s="160">
        <v>0.91</v>
      </c>
      <c r="F127" s="181" t="s">
        <v>167</v>
      </c>
      <c r="G127" s="169" t="s">
        <v>19</v>
      </c>
      <c r="H127" s="160">
        <v>118.2</v>
      </c>
      <c r="I127" s="160">
        <v>10.61</v>
      </c>
      <c r="J127" s="160">
        <v>5</v>
      </c>
      <c r="K127" s="160">
        <v>0.91</v>
      </c>
      <c r="L127" s="181" t="s">
        <v>167</v>
      </c>
      <c r="M127" s="169" t="s">
        <v>19</v>
      </c>
      <c r="N127" s="160">
        <v>118.5</v>
      </c>
      <c r="O127" s="160">
        <v>10.63</v>
      </c>
      <c r="P127" s="160">
        <v>5</v>
      </c>
      <c r="Q127" s="160">
        <v>0.92</v>
      </c>
      <c r="R127" s="181" t="s">
        <v>167</v>
      </c>
      <c r="S127" s="169" t="s">
        <v>19</v>
      </c>
      <c r="T127" s="160">
        <v>119.3</v>
      </c>
      <c r="U127" s="160">
        <v>10.7</v>
      </c>
      <c r="V127" s="160">
        <v>5</v>
      </c>
      <c r="W127" s="160">
        <v>0.92</v>
      </c>
      <c r="X127" s="181" t="s">
        <v>167</v>
      </c>
      <c r="Y127" s="169" t="s">
        <v>19</v>
      </c>
      <c r="Z127" s="160">
        <v>119.6</v>
      </c>
      <c r="AA127" s="160">
        <v>10.6</v>
      </c>
      <c r="AB127" s="160">
        <v>4</v>
      </c>
      <c r="AC127" s="162"/>
    </row>
    <row r="128" s="148" customFormat="1" ht="19.9" customHeight="1" spans="1:29">
      <c r="A128" s="160">
        <v>83</v>
      </c>
      <c r="B128" s="160"/>
      <c r="C128" s="4" t="s">
        <v>170</v>
      </c>
      <c r="D128" s="162" t="s">
        <v>17</v>
      </c>
      <c r="E128" s="160">
        <v>0.99</v>
      </c>
      <c r="F128" s="168" t="s">
        <v>171</v>
      </c>
      <c r="G128" s="169" t="s">
        <v>19</v>
      </c>
      <c r="H128" s="160">
        <v>112.9</v>
      </c>
      <c r="I128" s="160">
        <v>10.21</v>
      </c>
      <c r="J128" s="160">
        <v>5</v>
      </c>
      <c r="K128" s="160">
        <v>0.98</v>
      </c>
      <c r="L128" s="168" t="s">
        <v>171</v>
      </c>
      <c r="M128" s="169" t="s">
        <v>19</v>
      </c>
      <c r="N128" s="160">
        <v>114.1</v>
      </c>
      <c r="O128" s="160">
        <v>10.32</v>
      </c>
      <c r="P128" s="160">
        <v>5</v>
      </c>
      <c r="Q128" s="160">
        <v>0.95</v>
      </c>
      <c r="R128" s="168" t="s">
        <v>171</v>
      </c>
      <c r="S128" s="169" t="s">
        <v>19</v>
      </c>
      <c r="T128" s="160">
        <v>113.2</v>
      </c>
      <c r="U128" s="160">
        <v>10.28</v>
      </c>
      <c r="V128" s="160">
        <v>5</v>
      </c>
      <c r="W128" s="160">
        <v>0.99</v>
      </c>
      <c r="X128" s="168" t="s">
        <v>171</v>
      </c>
      <c r="Y128" s="169" t="s">
        <v>19</v>
      </c>
      <c r="Z128" s="160">
        <v>112.3</v>
      </c>
      <c r="AA128" s="160">
        <v>10.21</v>
      </c>
      <c r="AB128" s="160">
        <v>5</v>
      </c>
      <c r="AC128" s="162"/>
    </row>
    <row r="129" s="148" customFormat="1" ht="19.9" customHeight="1" spans="1:29">
      <c r="A129" s="160">
        <v>84</v>
      </c>
      <c r="B129" s="160"/>
      <c r="C129" s="4" t="s">
        <v>170</v>
      </c>
      <c r="D129" s="162" t="s">
        <v>20</v>
      </c>
      <c r="E129" s="160">
        <v>0.95</v>
      </c>
      <c r="F129" s="168" t="s">
        <v>172</v>
      </c>
      <c r="G129" s="169" t="s">
        <v>19</v>
      </c>
      <c r="H129" s="160">
        <v>112.9</v>
      </c>
      <c r="I129" s="160">
        <v>10.21</v>
      </c>
      <c r="J129" s="160">
        <v>5</v>
      </c>
      <c r="K129" s="160">
        <v>0.99</v>
      </c>
      <c r="L129" s="168" t="s">
        <v>172</v>
      </c>
      <c r="M129" s="169" t="s">
        <v>19</v>
      </c>
      <c r="N129" s="160">
        <v>114.1</v>
      </c>
      <c r="O129" s="160">
        <v>10.32</v>
      </c>
      <c r="P129" s="160">
        <v>5</v>
      </c>
      <c r="Q129" s="160">
        <v>0.99</v>
      </c>
      <c r="R129" s="168" t="s">
        <v>172</v>
      </c>
      <c r="S129" s="169" t="s">
        <v>19</v>
      </c>
      <c r="T129" s="160">
        <v>113.2</v>
      </c>
      <c r="U129" s="160">
        <v>10.28</v>
      </c>
      <c r="V129" s="160">
        <v>5</v>
      </c>
      <c r="W129" s="160">
        <v>1</v>
      </c>
      <c r="X129" s="168" t="s">
        <v>172</v>
      </c>
      <c r="Y129" s="169" t="s">
        <v>19</v>
      </c>
      <c r="Z129" s="160">
        <v>112.3</v>
      </c>
      <c r="AA129" s="160">
        <v>10.21</v>
      </c>
      <c r="AB129" s="160">
        <v>5</v>
      </c>
      <c r="AC129" s="162"/>
    </row>
    <row r="130" s="148" customFormat="1" ht="19.9" customHeight="1" spans="1:29">
      <c r="A130" s="160">
        <v>85</v>
      </c>
      <c r="B130" s="160"/>
      <c r="C130" s="162" t="s">
        <v>173</v>
      </c>
      <c r="D130" s="162" t="s">
        <v>17</v>
      </c>
      <c r="E130" s="160">
        <v>0.96</v>
      </c>
      <c r="F130" s="179" t="s">
        <v>174</v>
      </c>
      <c r="G130" s="169" t="s">
        <v>19</v>
      </c>
      <c r="H130" s="160">
        <v>116.9</v>
      </c>
      <c r="I130" s="160">
        <v>10.42</v>
      </c>
      <c r="J130" s="160">
        <v>6</v>
      </c>
      <c r="K130" s="160">
        <v>0.96</v>
      </c>
      <c r="L130" s="160" t="s">
        <v>174</v>
      </c>
      <c r="M130" s="160" t="s">
        <v>19</v>
      </c>
      <c r="N130" s="160">
        <v>119.2</v>
      </c>
      <c r="O130" s="160">
        <v>10.27</v>
      </c>
      <c r="P130" s="160">
        <v>6</v>
      </c>
      <c r="Q130" s="160">
        <v>0.97</v>
      </c>
      <c r="R130" s="179" t="s">
        <v>174</v>
      </c>
      <c r="S130" s="169" t="s">
        <v>19</v>
      </c>
      <c r="T130" s="160">
        <v>119.2</v>
      </c>
      <c r="U130" s="160">
        <v>10.31</v>
      </c>
      <c r="V130" s="160">
        <v>6</v>
      </c>
      <c r="W130" s="160">
        <v>0.99</v>
      </c>
      <c r="X130" s="179" t="s">
        <v>174</v>
      </c>
      <c r="Y130" s="160" t="s">
        <v>19</v>
      </c>
      <c r="Z130" s="160">
        <v>111.59</v>
      </c>
      <c r="AA130" s="183">
        <v>10.49</v>
      </c>
      <c r="AB130" s="160">
        <v>6</v>
      </c>
      <c r="AC130" s="162"/>
    </row>
    <row r="131" s="148" customFormat="1" ht="19.9" customHeight="1" spans="1:29">
      <c r="A131" s="160">
        <v>86</v>
      </c>
      <c r="B131" s="160"/>
      <c r="C131" s="162" t="s">
        <v>173</v>
      </c>
      <c r="D131" s="162" t="s">
        <v>20</v>
      </c>
      <c r="E131" s="160">
        <v>0.95</v>
      </c>
      <c r="F131" s="179" t="s">
        <v>174</v>
      </c>
      <c r="G131" s="169" t="s">
        <v>19</v>
      </c>
      <c r="H131" s="160">
        <v>114.5</v>
      </c>
      <c r="I131" s="160">
        <v>10.36</v>
      </c>
      <c r="J131" s="160">
        <v>6</v>
      </c>
      <c r="K131" s="160">
        <v>0.96</v>
      </c>
      <c r="L131" s="160" t="s">
        <v>174</v>
      </c>
      <c r="M131" s="160" t="s">
        <v>19</v>
      </c>
      <c r="N131" s="160">
        <v>111.23</v>
      </c>
      <c r="O131" s="160">
        <v>10.28</v>
      </c>
      <c r="P131" s="160">
        <v>7</v>
      </c>
      <c r="Q131" s="160">
        <v>0.98</v>
      </c>
      <c r="R131" s="179" t="s">
        <v>174</v>
      </c>
      <c r="S131" s="169" t="s">
        <v>19</v>
      </c>
      <c r="T131" s="160">
        <v>111.23</v>
      </c>
      <c r="U131" s="160">
        <v>10.32</v>
      </c>
      <c r="V131" s="160">
        <v>6</v>
      </c>
      <c r="W131" s="160">
        <v>0.97</v>
      </c>
      <c r="X131" s="179" t="s">
        <v>174</v>
      </c>
      <c r="Y131" s="160" t="s">
        <v>19</v>
      </c>
      <c r="Z131" s="160">
        <v>118.77</v>
      </c>
      <c r="AA131" s="183">
        <v>10.36</v>
      </c>
      <c r="AB131" s="160">
        <v>6</v>
      </c>
      <c r="AC131" s="162"/>
    </row>
    <row r="132" s="148" customFormat="1" ht="19.9" customHeight="1" spans="1:29">
      <c r="A132" s="160">
        <v>87</v>
      </c>
      <c r="B132" s="160"/>
      <c r="C132" s="160" t="s">
        <v>175</v>
      </c>
      <c r="D132" s="160" t="s">
        <v>17</v>
      </c>
      <c r="E132" s="160">
        <v>0.98</v>
      </c>
      <c r="F132" s="167" t="s">
        <v>176</v>
      </c>
      <c r="G132" s="160" t="s">
        <v>19</v>
      </c>
      <c r="H132" s="160">
        <v>115</v>
      </c>
      <c r="I132" s="160">
        <v>10.33</v>
      </c>
      <c r="J132" s="160">
        <v>4</v>
      </c>
      <c r="K132" s="160">
        <v>0.97</v>
      </c>
      <c r="L132" s="167" t="s">
        <v>176</v>
      </c>
      <c r="M132" s="160" t="s">
        <v>19</v>
      </c>
      <c r="N132" s="160">
        <v>113.29</v>
      </c>
      <c r="O132" s="160">
        <v>10.21</v>
      </c>
      <c r="P132" s="160">
        <v>4</v>
      </c>
      <c r="Q132" s="160">
        <v>0.98</v>
      </c>
      <c r="R132" s="167" t="s">
        <v>176</v>
      </c>
      <c r="S132" s="160" t="s">
        <v>19</v>
      </c>
      <c r="T132" s="160">
        <v>115</v>
      </c>
      <c r="U132" s="160">
        <v>10.37</v>
      </c>
      <c r="V132" s="160">
        <v>4</v>
      </c>
      <c r="W132" s="160">
        <v>0.97</v>
      </c>
      <c r="X132" s="167" t="s">
        <v>176</v>
      </c>
      <c r="Y132" s="160" t="s">
        <v>19</v>
      </c>
      <c r="Z132" s="160">
        <v>114.32</v>
      </c>
      <c r="AA132" s="160">
        <v>10.3</v>
      </c>
      <c r="AB132" s="160">
        <v>4</v>
      </c>
      <c r="AC132" s="162"/>
    </row>
    <row r="133" s="148" customFormat="1" ht="19.9" customHeight="1" spans="1:29">
      <c r="A133" s="160">
        <v>88</v>
      </c>
      <c r="B133" s="160"/>
      <c r="C133" s="160" t="s">
        <v>175</v>
      </c>
      <c r="D133" s="160" t="s">
        <v>20</v>
      </c>
      <c r="E133" s="160">
        <v>0.98</v>
      </c>
      <c r="F133" s="167" t="s">
        <v>177</v>
      </c>
      <c r="G133" s="160" t="s">
        <v>19</v>
      </c>
      <c r="H133" s="160">
        <v>114.67</v>
      </c>
      <c r="I133" s="160">
        <v>10.33</v>
      </c>
      <c r="J133" s="160">
        <v>4</v>
      </c>
      <c r="K133" s="160">
        <v>0.98</v>
      </c>
      <c r="L133" s="167" t="s">
        <v>177</v>
      </c>
      <c r="M133" s="160" t="s">
        <v>19</v>
      </c>
      <c r="N133" s="160">
        <v>113.29</v>
      </c>
      <c r="O133" s="160">
        <v>10.2</v>
      </c>
      <c r="P133" s="160">
        <v>4</v>
      </c>
      <c r="Q133" s="160">
        <v>0.98</v>
      </c>
      <c r="R133" s="167" t="s">
        <v>177</v>
      </c>
      <c r="S133" s="160" t="s">
        <v>19</v>
      </c>
      <c r="T133" s="160">
        <v>114.96</v>
      </c>
      <c r="U133" s="160">
        <v>10.36</v>
      </c>
      <c r="V133" s="160">
        <v>4</v>
      </c>
      <c r="W133" s="160">
        <v>0.96</v>
      </c>
      <c r="X133" s="167" t="s">
        <v>177</v>
      </c>
      <c r="Y133" s="160" t="s">
        <v>19</v>
      </c>
      <c r="Z133" s="160">
        <v>114.35</v>
      </c>
      <c r="AA133" s="160">
        <v>10.3</v>
      </c>
      <c r="AB133" s="160">
        <v>4</v>
      </c>
      <c r="AC133" s="162"/>
    </row>
    <row r="134" s="148" customFormat="1" ht="19.9" customHeight="1" spans="1:29">
      <c r="A134" s="160">
        <v>89</v>
      </c>
      <c r="B134" s="160"/>
      <c r="C134" s="160" t="s">
        <v>178</v>
      </c>
      <c r="D134" s="160" t="s">
        <v>17</v>
      </c>
      <c r="E134" s="160">
        <v>0.95</v>
      </c>
      <c r="F134" s="160" t="s">
        <v>127</v>
      </c>
      <c r="G134" s="160" t="s">
        <v>19</v>
      </c>
      <c r="H134" s="160">
        <v>119.31</v>
      </c>
      <c r="I134" s="160">
        <v>10.46</v>
      </c>
      <c r="J134" s="160">
        <v>5</v>
      </c>
      <c r="K134" s="160">
        <v>0.96</v>
      </c>
      <c r="L134" s="160" t="s">
        <v>127</v>
      </c>
      <c r="M134" s="160" t="s">
        <v>19</v>
      </c>
      <c r="N134" s="160">
        <v>120.76</v>
      </c>
      <c r="O134" s="160">
        <v>10.52</v>
      </c>
      <c r="P134" s="160">
        <v>4</v>
      </c>
      <c r="Q134" s="160">
        <v>0.95</v>
      </c>
      <c r="R134" s="160" t="s">
        <v>127</v>
      </c>
      <c r="S134" s="160" t="s">
        <v>19</v>
      </c>
      <c r="T134" s="160">
        <v>118.04</v>
      </c>
      <c r="U134" s="160">
        <v>10.48</v>
      </c>
      <c r="V134" s="160">
        <v>3</v>
      </c>
      <c r="W134" s="160">
        <v>0.93</v>
      </c>
      <c r="X134" s="160" t="s">
        <v>127</v>
      </c>
      <c r="Y134" s="160" t="s">
        <v>19</v>
      </c>
      <c r="Z134" s="160">
        <v>121.71</v>
      </c>
      <c r="AA134" s="160">
        <v>10.62</v>
      </c>
      <c r="AB134" s="160">
        <v>5</v>
      </c>
      <c r="AC134" s="162"/>
    </row>
    <row r="135" s="148" customFormat="1" ht="19.9" customHeight="1" spans="1:29">
      <c r="A135" s="160">
        <v>90</v>
      </c>
      <c r="B135" s="160"/>
      <c r="C135" s="160" t="s">
        <v>178</v>
      </c>
      <c r="D135" s="160" t="s">
        <v>20</v>
      </c>
      <c r="E135" s="160">
        <v>0.98</v>
      </c>
      <c r="F135" s="160" t="s">
        <v>127</v>
      </c>
      <c r="G135" s="160" t="s">
        <v>19</v>
      </c>
      <c r="H135" s="160">
        <v>117.61</v>
      </c>
      <c r="I135" s="160">
        <v>10.44</v>
      </c>
      <c r="J135" s="160">
        <v>5</v>
      </c>
      <c r="K135" s="160">
        <v>0.96</v>
      </c>
      <c r="L135" s="160" t="s">
        <v>127</v>
      </c>
      <c r="M135" s="160" t="s">
        <v>19</v>
      </c>
      <c r="N135" s="160">
        <v>118.99</v>
      </c>
      <c r="O135" s="160">
        <v>10.5</v>
      </c>
      <c r="P135" s="160">
        <v>4</v>
      </c>
      <c r="Q135" s="160">
        <v>0.95</v>
      </c>
      <c r="R135" s="160" t="s">
        <v>127</v>
      </c>
      <c r="S135" s="160" t="s">
        <v>19</v>
      </c>
      <c r="T135" s="160">
        <v>116.6</v>
      </c>
      <c r="U135" s="160">
        <v>10.47</v>
      </c>
      <c r="V135" s="160">
        <v>3</v>
      </c>
      <c r="W135" s="160">
        <v>0.94</v>
      </c>
      <c r="X135" s="160" t="s">
        <v>127</v>
      </c>
      <c r="Y135" s="160" t="s">
        <v>19</v>
      </c>
      <c r="Z135" s="160">
        <v>120.04</v>
      </c>
      <c r="AA135" s="160">
        <v>10.6</v>
      </c>
      <c r="AB135" s="160">
        <v>5</v>
      </c>
      <c r="AC135" s="162"/>
    </row>
    <row r="136" s="148" customFormat="1" ht="19.9" customHeight="1" spans="1:29">
      <c r="A136" s="160">
        <v>91</v>
      </c>
      <c r="B136" s="160"/>
      <c r="C136" s="160" t="s">
        <v>178</v>
      </c>
      <c r="D136" s="160" t="s">
        <v>21</v>
      </c>
      <c r="E136" s="160">
        <v>0.99</v>
      </c>
      <c r="F136" s="178" t="s">
        <v>179</v>
      </c>
      <c r="G136" s="160" t="s">
        <v>19</v>
      </c>
      <c r="H136" s="160">
        <v>117.7</v>
      </c>
      <c r="I136" s="160">
        <v>10.46</v>
      </c>
      <c r="J136" s="160">
        <v>5</v>
      </c>
      <c r="K136" s="160">
        <v>0.96</v>
      </c>
      <c r="L136" s="178" t="s">
        <v>179</v>
      </c>
      <c r="M136" s="160" t="s">
        <v>19</v>
      </c>
      <c r="N136" s="160">
        <v>119.02</v>
      </c>
      <c r="O136" s="160">
        <v>10.51</v>
      </c>
      <c r="P136" s="160">
        <v>4</v>
      </c>
      <c r="Q136" s="160">
        <v>0.96</v>
      </c>
      <c r="R136" s="178" t="s">
        <v>179</v>
      </c>
      <c r="S136" s="160" t="s">
        <v>19</v>
      </c>
      <c r="T136" s="160">
        <v>116.6</v>
      </c>
      <c r="U136" s="160">
        <v>10.47</v>
      </c>
      <c r="V136" s="160">
        <v>3</v>
      </c>
      <c r="W136" s="160">
        <v>0.93</v>
      </c>
      <c r="X136" s="178" t="s">
        <v>179</v>
      </c>
      <c r="Y136" s="160" t="s">
        <v>19</v>
      </c>
      <c r="Z136" s="160">
        <v>120.18</v>
      </c>
      <c r="AA136" s="160">
        <v>10.61</v>
      </c>
      <c r="AB136" s="160">
        <v>5</v>
      </c>
      <c r="AC136" s="162"/>
    </row>
    <row r="137" s="148" customFormat="1" ht="19.9" customHeight="1" spans="1:29">
      <c r="A137" s="160">
        <v>92</v>
      </c>
      <c r="B137" s="160"/>
      <c r="C137" s="160" t="s">
        <v>180</v>
      </c>
      <c r="D137" s="160" t="s">
        <v>17</v>
      </c>
      <c r="E137" s="160">
        <v>0.94</v>
      </c>
      <c r="F137" s="178" t="s">
        <v>181</v>
      </c>
      <c r="G137" s="160" t="s">
        <v>19</v>
      </c>
      <c r="H137" s="160">
        <v>117.59</v>
      </c>
      <c r="I137" s="160">
        <v>10.55</v>
      </c>
      <c r="J137" s="160">
        <v>1</v>
      </c>
      <c r="K137" s="160">
        <v>0.96</v>
      </c>
      <c r="L137" s="178" t="s">
        <v>181</v>
      </c>
      <c r="M137" s="160" t="s">
        <v>19</v>
      </c>
      <c r="N137" s="160">
        <v>117.26</v>
      </c>
      <c r="O137" s="160">
        <v>10.41</v>
      </c>
      <c r="P137" s="160">
        <v>1</v>
      </c>
      <c r="Q137" s="160">
        <v>0.97</v>
      </c>
      <c r="R137" s="178" t="s">
        <v>181</v>
      </c>
      <c r="S137" s="160" t="s">
        <v>19</v>
      </c>
      <c r="T137" s="160">
        <v>119.35</v>
      </c>
      <c r="U137" s="160">
        <v>10.65</v>
      </c>
      <c r="V137" s="160">
        <v>1</v>
      </c>
      <c r="W137" s="160">
        <v>0.96</v>
      </c>
      <c r="X137" s="178" t="s">
        <v>181</v>
      </c>
      <c r="Y137" s="160" t="s">
        <v>19</v>
      </c>
      <c r="Z137" s="160">
        <v>120.12</v>
      </c>
      <c r="AA137" s="160">
        <v>10.71</v>
      </c>
      <c r="AB137" s="160">
        <v>1</v>
      </c>
      <c r="AC137" s="162"/>
    </row>
    <row r="138" s="148" customFormat="1" ht="19.9" customHeight="1" spans="1:29">
      <c r="A138" s="160">
        <v>93</v>
      </c>
      <c r="B138" s="160"/>
      <c r="C138" s="160" t="s">
        <v>180</v>
      </c>
      <c r="D138" s="160" t="s">
        <v>20</v>
      </c>
      <c r="E138" s="160">
        <v>0.95</v>
      </c>
      <c r="F138" s="178" t="s">
        <v>182</v>
      </c>
      <c r="G138" s="160" t="s">
        <v>19</v>
      </c>
      <c r="H138" s="160">
        <v>117.59</v>
      </c>
      <c r="I138" s="160">
        <v>10.53</v>
      </c>
      <c r="J138" s="160">
        <v>1</v>
      </c>
      <c r="K138" s="160">
        <v>0.96</v>
      </c>
      <c r="L138" s="178" t="s">
        <v>182</v>
      </c>
      <c r="M138" s="160" t="s">
        <v>19</v>
      </c>
      <c r="N138" s="160">
        <v>117.26</v>
      </c>
      <c r="O138" s="160">
        <v>10.45</v>
      </c>
      <c r="P138" s="160">
        <v>1</v>
      </c>
      <c r="Q138" s="160">
        <v>0.96</v>
      </c>
      <c r="R138" s="178" t="s">
        <v>182</v>
      </c>
      <c r="S138" s="160" t="s">
        <v>19</v>
      </c>
      <c r="T138" s="160">
        <v>119.35</v>
      </c>
      <c r="U138" s="160">
        <v>10.64</v>
      </c>
      <c r="V138" s="160">
        <v>1</v>
      </c>
      <c r="W138" s="160">
        <v>0.96</v>
      </c>
      <c r="X138" s="178" t="s">
        <v>182</v>
      </c>
      <c r="Y138" s="160" t="s">
        <v>19</v>
      </c>
      <c r="Z138" s="160">
        <v>120.12</v>
      </c>
      <c r="AA138" s="160">
        <v>10.72</v>
      </c>
      <c r="AB138" s="160">
        <v>1</v>
      </c>
      <c r="AC138" s="162"/>
    </row>
    <row r="139" s="148" customFormat="1" ht="19.9" customHeight="1" spans="1:29">
      <c r="A139" s="160">
        <v>94</v>
      </c>
      <c r="B139" s="160"/>
      <c r="C139" s="160" t="s">
        <v>183</v>
      </c>
      <c r="D139" s="160" t="s">
        <v>17</v>
      </c>
      <c r="E139" s="160">
        <v>0.99</v>
      </c>
      <c r="F139" s="178" t="s">
        <v>138</v>
      </c>
      <c r="G139" s="160" t="s">
        <v>19</v>
      </c>
      <c r="H139" s="160">
        <v>114.71</v>
      </c>
      <c r="I139" s="160">
        <v>10.4</v>
      </c>
      <c r="J139" s="160">
        <v>4</v>
      </c>
      <c r="K139" s="160">
        <v>0.99</v>
      </c>
      <c r="L139" s="178" t="s">
        <v>138</v>
      </c>
      <c r="M139" s="160" t="s">
        <v>19</v>
      </c>
      <c r="N139" s="160">
        <v>113.2</v>
      </c>
      <c r="O139" s="160">
        <v>10.25</v>
      </c>
      <c r="P139" s="160">
        <v>4</v>
      </c>
      <c r="Q139" s="160">
        <v>0.98</v>
      </c>
      <c r="R139" s="178" t="s">
        <v>138</v>
      </c>
      <c r="S139" s="160" t="s">
        <v>19</v>
      </c>
      <c r="T139" s="160">
        <v>114.78</v>
      </c>
      <c r="U139" s="160">
        <v>10.33</v>
      </c>
      <c r="V139" s="160">
        <v>4</v>
      </c>
      <c r="W139" s="160">
        <v>0.97</v>
      </c>
      <c r="X139" s="178" t="s">
        <v>138</v>
      </c>
      <c r="Y139" s="160" t="s">
        <v>19</v>
      </c>
      <c r="Z139" s="160">
        <v>114.23</v>
      </c>
      <c r="AA139" s="160">
        <v>10.35</v>
      </c>
      <c r="AB139" s="160">
        <v>4</v>
      </c>
      <c r="AC139" s="162"/>
    </row>
    <row r="140" s="148" customFormat="1" ht="19.9" customHeight="1" spans="1:29">
      <c r="A140" s="160">
        <v>95</v>
      </c>
      <c r="B140" s="160"/>
      <c r="C140" s="160" t="s">
        <v>183</v>
      </c>
      <c r="D140" s="160" t="s">
        <v>20</v>
      </c>
      <c r="E140" s="160">
        <v>0.99</v>
      </c>
      <c r="F140" s="178" t="s">
        <v>184</v>
      </c>
      <c r="G140" s="160" t="s">
        <v>19</v>
      </c>
      <c r="H140" s="160">
        <v>114.77</v>
      </c>
      <c r="I140" s="160">
        <v>10.39</v>
      </c>
      <c r="J140" s="160">
        <v>4</v>
      </c>
      <c r="K140" s="160">
        <v>0.99</v>
      </c>
      <c r="L140" s="178" t="s">
        <v>185</v>
      </c>
      <c r="M140" s="160" t="s">
        <v>19</v>
      </c>
      <c r="N140" s="160">
        <v>113.32</v>
      </c>
      <c r="O140" s="160">
        <v>10.24</v>
      </c>
      <c r="P140" s="160">
        <v>4</v>
      </c>
      <c r="Q140" s="160">
        <v>0.97</v>
      </c>
      <c r="R140" s="178" t="s">
        <v>185</v>
      </c>
      <c r="S140" s="160" t="s">
        <v>19</v>
      </c>
      <c r="T140" s="160">
        <v>114.78</v>
      </c>
      <c r="U140" s="160">
        <v>10.33</v>
      </c>
      <c r="V140" s="160">
        <v>4</v>
      </c>
      <c r="W140" s="160">
        <v>0.95</v>
      </c>
      <c r="X140" s="178" t="s">
        <v>185</v>
      </c>
      <c r="Y140" s="160" t="s">
        <v>19</v>
      </c>
      <c r="Z140" s="160">
        <v>114.35</v>
      </c>
      <c r="AA140" s="160">
        <v>10.34</v>
      </c>
      <c r="AB140" s="160">
        <v>4</v>
      </c>
      <c r="AC140" s="162"/>
    </row>
    <row r="141" s="148" customFormat="1" ht="19.9" customHeight="1" spans="1:29">
      <c r="A141" s="160"/>
      <c r="B141" s="160"/>
      <c r="C141" s="160" t="s">
        <v>186</v>
      </c>
      <c r="D141" s="160" t="s">
        <v>17</v>
      </c>
      <c r="E141" s="160">
        <v>0.91</v>
      </c>
      <c r="F141" s="178" t="s">
        <v>187</v>
      </c>
      <c r="G141" s="160" t="s">
        <v>19</v>
      </c>
      <c r="H141" s="160">
        <v>112.64</v>
      </c>
      <c r="I141" s="160">
        <v>10.31</v>
      </c>
      <c r="J141" s="160">
        <v>10</v>
      </c>
      <c r="K141" s="160">
        <v>0.91</v>
      </c>
      <c r="L141" s="178" t="s">
        <v>187</v>
      </c>
      <c r="M141" s="160" t="s">
        <v>19</v>
      </c>
      <c r="N141" s="160">
        <v>111.87</v>
      </c>
      <c r="O141" s="160">
        <v>10.2</v>
      </c>
      <c r="P141" s="160">
        <v>8</v>
      </c>
      <c r="Q141" s="160">
        <v>0.91</v>
      </c>
      <c r="R141" s="178" t="s">
        <v>187</v>
      </c>
      <c r="S141" s="160" t="s">
        <v>19</v>
      </c>
      <c r="T141" s="160">
        <v>111.21</v>
      </c>
      <c r="U141" s="160">
        <v>10.12</v>
      </c>
      <c r="V141" s="160">
        <v>10</v>
      </c>
      <c r="W141" s="160">
        <v>0.91</v>
      </c>
      <c r="X141" s="178" t="s">
        <v>187</v>
      </c>
      <c r="Y141" s="160" t="s">
        <v>19</v>
      </c>
      <c r="Z141" s="160">
        <v>111.76</v>
      </c>
      <c r="AA141" s="160">
        <v>10.16</v>
      </c>
      <c r="AB141" s="160">
        <v>10</v>
      </c>
      <c r="AC141" s="162"/>
    </row>
    <row r="142" s="148" customFormat="1" ht="19.9" customHeight="1" spans="1:29">
      <c r="A142" s="160">
        <v>96</v>
      </c>
      <c r="B142" s="160"/>
      <c r="C142" s="160" t="s">
        <v>186</v>
      </c>
      <c r="D142" s="160" t="s">
        <v>20</v>
      </c>
      <c r="E142" s="160">
        <v>0.92</v>
      </c>
      <c r="F142" s="178" t="s">
        <v>109</v>
      </c>
      <c r="G142" s="160" t="s">
        <v>19</v>
      </c>
      <c r="H142" s="160">
        <v>112.75</v>
      </c>
      <c r="I142" s="160">
        <v>10.31</v>
      </c>
      <c r="J142" s="160">
        <v>10</v>
      </c>
      <c r="K142" s="160">
        <v>0.92</v>
      </c>
      <c r="L142" s="178" t="s">
        <v>188</v>
      </c>
      <c r="M142" s="160" t="s">
        <v>19</v>
      </c>
      <c r="N142" s="160">
        <v>111.98</v>
      </c>
      <c r="O142" s="160">
        <v>10.2</v>
      </c>
      <c r="P142" s="160">
        <v>8</v>
      </c>
      <c r="Q142" s="160">
        <v>0.92</v>
      </c>
      <c r="R142" s="178" t="s">
        <v>188</v>
      </c>
      <c r="S142" s="160" t="s">
        <v>19</v>
      </c>
      <c r="T142" s="160">
        <v>111.21</v>
      </c>
      <c r="U142" s="160">
        <v>10.13</v>
      </c>
      <c r="V142" s="160">
        <v>10</v>
      </c>
      <c r="W142" s="160">
        <v>0.92</v>
      </c>
      <c r="X142" s="178" t="s">
        <v>188</v>
      </c>
      <c r="Y142" s="160" t="s">
        <v>19</v>
      </c>
      <c r="Z142" s="160">
        <v>111.89</v>
      </c>
      <c r="AA142" s="160">
        <v>10.18</v>
      </c>
      <c r="AB142" s="160">
        <v>10</v>
      </c>
      <c r="AC142" s="162"/>
    </row>
    <row r="143" s="148" customFormat="1" ht="19.9" customHeight="1" spans="1:29">
      <c r="A143" s="160">
        <v>97</v>
      </c>
      <c r="B143" s="160"/>
      <c r="C143" s="160" t="s">
        <v>186</v>
      </c>
      <c r="D143" s="160" t="s">
        <v>21</v>
      </c>
      <c r="E143" s="160">
        <v>0.9</v>
      </c>
      <c r="F143" s="178" t="s">
        <v>189</v>
      </c>
      <c r="G143" s="160" t="s">
        <v>19</v>
      </c>
      <c r="H143" s="160">
        <v>112.75</v>
      </c>
      <c r="I143" s="160">
        <v>10.29</v>
      </c>
      <c r="J143" s="160">
        <v>10</v>
      </c>
      <c r="K143" s="160">
        <v>0.9</v>
      </c>
      <c r="L143" s="178" t="s">
        <v>189</v>
      </c>
      <c r="M143" s="160" t="s">
        <v>19</v>
      </c>
      <c r="N143" s="160">
        <v>111.89</v>
      </c>
      <c r="O143" s="160">
        <v>10.18</v>
      </c>
      <c r="P143" s="160">
        <v>10</v>
      </c>
      <c r="Q143" s="160">
        <v>0.9</v>
      </c>
      <c r="R143" s="178" t="s">
        <v>189</v>
      </c>
      <c r="S143" s="160" t="s">
        <v>19</v>
      </c>
      <c r="T143" s="160">
        <v>111.2</v>
      </c>
      <c r="U143" s="160">
        <v>10.11</v>
      </c>
      <c r="V143" s="160">
        <v>10</v>
      </c>
      <c r="W143" s="160">
        <v>0.9</v>
      </c>
      <c r="X143" s="178" t="s">
        <v>189</v>
      </c>
      <c r="Y143" s="160" t="s">
        <v>19</v>
      </c>
      <c r="Z143" s="160">
        <v>111.83</v>
      </c>
      <c r="AA143" s="160">
        <v>10.16</v>
      </c>
      <c r="AB143" s="160">
        <v>10</v>
      </c>
      <c r="AC143" s="162"/>
    </row>
    <row r="144" s="148" customFormat="1" ht="19.9" customHeight="1" spans="1:29">
      <c r="A144" s="160">
        <v>98</v>
      </c>
      <c r="B144" s="160"/>
      <c r="C144" s="160" t="s">
        <v>190</v>
      </c>
      <c r="D144" s="160" t="s">
        <v>17</v>
      </c>
      <c r="E144" s="160">
        <v>0.93</v>
      </c>
      <c r="F144" s="167" t="s">
        <v>127</v>
      </c>
      <c r="G144" s="160" t="s">
        <v>19</v>
      </c>
      <c r="H144" s="160">
        <v>116.86</v>
      </c>
      <c r="I144" s="160">
        <v>10.45</v>
      </c>
      <c r="J144" s="160">
        <v>3</v>
      </c>
      <c r="K144" s="160">
        <v>0.92</v>
      </c>
      <c r="L144" s="167" t="s">
        <v>127</v>
      </c>
      <c r="M144" s="160" t="s">
        <v>19</v>
      </c>
      <c r="N144" s="160">
        <v>116.28</v>
      </c>
      <c r="O144" s="160">
        <v>10.37</v>
      </c>
      <c r="P144" s="160">
        <v>2</v>
      </c>
      <c r="Q144" s="160">
        <v>0.99</v>
      </c>
      <c r="R144" s="167" t="s">
        <v>127</v>
      </c>
      <c r="S144" s="160" t="s">
        <v>19</v>
      </c>
      <c r="T144" s="160">
        <v>115.79</v>
      </c>
      <c r="U144" s="160">
        <v>10.4</v>
      </c>
      <c r="V144" s="160">
        <v>3</v>
      </c>
      <c r="W144" s="160">
        <v>0.98</v>
      </c>
      <c r="X144" s="167" t="s">
        <v>127</v>
      </c>
      <c r="Y144" s="160" t="s">
        <v>19</v>
      </c>
      <c r="Z144" s="160">
        <v>116.42</v>
      </c>
      <c r="AA144" s="160">
        <v>10.44</v>
      </c>
      <c r="AB144" s="160">
        <v>3</v>
      </c>
      <c r="AC144" s="162"/>
    </row>
    <row r="145" s="148" customFormat="1" ht="19.9" customHeight="1" spans="1:29">
      <c r="A145" s="160"/>
      <c r="B145" s="160"/>
      <c r="C145" s="160" t="s">
        <v>190</v>
      </c>
      <c r="D145" s="160" t="s">
        <v>20</v>
      </c>
      <c r="E145" s="160">
        <v>0.94</v>
      </c>
      <c r="F145" s="167" t="s">
        <v>127</v>
      </c>
      <c r="G145" s="160" t="s">
        <v>19</v>
      </c>
      <c r="H145" s="160">
        <v>116.9</v>
      </c>
      <c r="I145" s="160">
        <v>10.5</v>
      </c>
      <c r="J145" s="160">
        <v>3</v>
      </c>
      <c r="K145" s="160">
        <v>0.93</v>
      </c>
      <c r="L145" s="167" t="s">
        <v>127</v>
      </c>
      <c r="M145" s="160" t="s">
        <v>19</v>
      </c>
      <c r="N145" s="160">
        <v>116.4</v>
      </c>
      <c r="O145" s="160">
        <v>10.44</v>
      </c>
      <c r="P145" s="160">
        <v>2</v>
      </c>
      <c r="Q145" s="160">
        <v>0.98</v>
      </c>
      <c r="R145" s="167" t="s">
        <v>127</v>
      </c>
      <c r="S145" s="160" t="s">
        <v>19</v>
      </c>
      <c r="T145" s="160">
        <v>116.14</v>
      </c>
      <c r="U145" s="160">
        <v>10.42</v>
      </c>
      <c r="V145" s="160">
        <v>3</v>
      </c>
      <c r="W145" s="160">
        <v>0.97</v>
      </c>
      <c r="X145" s="167" t="s">
        <v>127</v>
      </c>
      <c r="Y145" s="160" t="s">
        <v>19</v>
      </c>
      <c r="Z145" s="160">
        <v>116.76</v>
      </c>
      <c r="AA145" s="160">
        <v>10.47</v>
      </c>
      <c r="AB145" s="160">
        <v>3</v>
      </c>
      <c r="AC145" s="162"/>
    </row>
    <row r="146" s="148" customFormat="1" ht="19.9" customHeight="1" spans="1:29">
      <c r="A146" s="160">
        <v>99</v>
      </c>
      <c r="B146" s="160"/>
      <c r="C146" s="184" t="s">
        <v>191</v>
      </c>
      <c r="D146" s="4" t="s">
        <v>17</v>
      </c>
      <c r="E146" s="184">
        <v>0.99</v>
      </c>
      <c r="F146" s="184" t="s">
        <v>192</v>
      </c>
      <c r="G146" s="171" t="s">
        <v>19</v>
      </c>
      <c r="H146" s="184">
        <v>116.7</v>
      </c>
      <c r="I146" s="184">
        <v>10.3</v>
      </c>
      <c r="J146" s="184">
        <v>3</v>
      </c>
      <c r="K146" s="184">
        <v>0.96</v>
      </c>
      <c r="L146" s="184" t="s">
        <v>192</v>
      </c>
      <c r="M146" s="4" t="s">
        <v>19</v>
      </c>
      <c r="N146" s="184">
        <v>117.8</v>
      </c>
      <c r="O146" s="184">
        <v>10.4</v>
      </c>
      <c r="P146" s="184">
        <v>3</v>
      </c>
      <c r="Q146" s="184">
        <v>0.99</v>
      </c>
      <c r="R146" s="184" t="s">
        <v>192</v>
      </c>
      <c r="S146" s="171" t="s">
        <v>19</v>
      </c>
      <c r="T146" s="184">
        <v>117.4</v>
      </c>
      <c r="U146" s="184">
        <v>10.4</v>
      </c>
      <c r="V146" s="184">
        <v>3</v>
      </c>
      <c r="W146" s="184">
        <v>0.99</v>
      </c>
      <c r="X146" s="184" t="s">
        <v>192</v>
      </c>
      <c r="Y146" s="4" t="s">
        <v>19</v>
      </c>
      <c r="Z146" s="184">
        <v>117.8</v>
      </c>
      <c r="AA146" s="184">
        <v>10.4</v>
      </c>
      <c r="AB146" s="184">
        <v>3</v>
      </c>
      <c r="AC146" s="162"/>
    </row>
    <row r="147" s="148" customFormat="1" ht="19.9" customHeight="1" spans="1:29">
      <c r="A147" s="160">
        <v>100</v>
      </c>
      <c r="B147" s="160"/>
      <c r="C147" s="184" t="s">
        <v>191</v>
      </c>
      <c r="D147" s="4" t="s">
        <v>20</v>
      </c>
      <c r="E147" s="184"/>
      <c r="F147" s="184" t="s">
        <v>192</v>
      </c>
      <c r="G147" s="171" t="s">
        <v>19</v>
      </c>
      <c r="H147" s="184"/>
      <c r="I147" s="184"/>
      <c r="J147" s="184">
        <v>3</v>
      </c>
      <c r="K147" s="184"/>
      <c r="L147" s="184" t="s">
        <v>192</v>
      </c>
      <c r="M147" s="4" t="s">
        <v>19</v>
      </c>
      <c r="N147" s="184"/>
      <c r="O147" s="184"/>
      <c r="P147" s="184">
        <v>3</v>
      </c>
      <c r="Q147" s="184"/>
      <c r="R147" s="184" t="s">
        <v>192</v>
      </c>
      <c r="S147" s="171" t="s">
        <v>19</v>
      </c>
      <c r="T147" s="184"/>
      <c r="U147" s="184"/>
      <c r="V147" s="184">
        <v>3</v>
      </c>
      <c r="W147" s="184"/>
      <c r="X147" s="184" t="s">
        <v>192</v>
      </c>
      <c r="Y147" s="4" t="s">
        <v>19</v>
      </c>
      <c r="Z147" s="184"/>
      <c r="AA147" s="184"/>
      <c r="AB147" s="184">
        <v>3</v>
      </c>
      <c r="AC147" s="162"/>
    </row>
    <row r="148" s="153" customFormat="1" ht="19.9" customHeight="1" spans="1:29">
      <c r="A148" s="160">
        <v>101</v>
      </c>
      <c r="B148" s="160"/>
      <c r="C148" s="4" t="s">
        <v>193</v>
      </c>
      <c r="D148" s="4" t="s">
        <v>17</v>
      </c>
      <c r="E148" s="4">
        <v>0.94</v>
      </c>
      <c r="F148" s="170" t="s">
        <v>194</v>
      </c>
      <c r="G148" s="171" t="s">
        <v>19</v>
      </c>
      <c r="H148" s="4">
        <v>117.52</v>
      </c>
      <c r="I148" s="4">
        <v>10.33</v>
      </c>
      <c r="J148" s="4">
        <v>3</v>
      </c>
      <c r="K148" s="4">
        <v>0.96</v>
      </c>
      <c r="L148" s="170" t="s">
        <v>194</v>
      </c>
      <c r="M148" s="4" t="s">
        <v>19</v>
      </c>
      <c r="N148" s="4">
        <v>116.12</v>
      </c>
      <c r="O148" s="4">
        <v>10.19</v>
      </c>
      <c r="P148" s="4">
        <v>3</v>
      </c>
      <c r="Q148" s="4">
        <v>0.94</v>
      </c>
      <c r="R148" s="170" t="s">
        <v>194</v>
      </c>
      <c r="S148" s="171" t="s">
        <v>19</v>
      </c>
      <c r="T148" s="4">
        <v>116.74</v>
      </c>
      <c r="U148" s="4">
        <v>10.24</v>
      </c>
      <c r="V148" s="4">
        <v>3</v>
      </c>
      <c r="W148" s="4">
        <v>0.96</v>
      </c>
      <c r="X148" s="170" t="s">
        <v>194</v>
      </c>
      <c r="Y148" s="4" t="s">
        <v>19</v>
      </c>
      <c r="Z148" s="4">
        <v>116.55</v>
      </c>
      <c r="AA148" s="4">
        <v>10.22</v>
      </c>
      <c r="AB148" s="4">
        <v>3</v>
      </c>
      <c r="AC148" s="176"/>
    </row>
    <row r="149" s="153" customFormat="1" ht="19.9" customHeight="1" spans="1:29">
      <c r="A149" s="160">
        <v>102</v>
      </c>
      <c r="B149" s="160"/>
      <c r="C149" s="4" t="s">
        <v>193</v>
      </c>
      <c r="D149" s="4" t="s">
        <v>20</v>
      </c>
      <c r="E149" s="4">
        <v>0.92</v>
      </c>
      <c r="F149" s="170" t="s">
        <v>194</v>
      </c>
      <c r="G149" s="171" t="s">
        <v>19</v>
      </c>
      <c r="H149" s="4">
        <v>117.52</v>
      </c>
      <c r="I149" s="4">
        <v>10.33</v>
      </c>
      <c r="J149" s="4">
        <v>3</v>
      </c>
      <c r="K149" s="4">
        <v>0.96</v>
      </c>
      <c r="L149" s="170" t="s">
        <v>194</v>
      </c>
      <c r="M149" s="4" t="s">
        <v>19</v>
      </c>
      <c r="N149" s="4">
        <v>116.12</v>
      </c>
      <c r="O149" s="4">
        <v>10.19</v>
      </c>
      <c r="P149" s="4">
        <v>3</v>
      </c>
      <c r="Q149" s="4">
        <v>0.96</v>
      </c>
      <c r="R149" s="170" t="s">
        <v>194</v>
      </c>
      <c r="S149" s="171" t="s">
        <v>19</v>
      </c>
      <c r="T149" s="4">
        <v>116.74</v>
      </c>
      <c r="U149" s="4">
        <v>10.24</v>
      </c>
      <c r="V149" s="4">
        <v>3</v>
      </c>
      <c r="W149" s="4">
        <v>0.95</v>
      </c>
      <c r="X149" s="170" t="s">
        <v>194</v>
      </c>
      <c r="Y149" s="4" t="s">
        <v>19</v>
      </c>
      <c r="Z149" s="4">
        <v>116.55</v>
      </c>
      <c r="AA149" s="4">
        <v>10.22</v>
      </c>
      <c r="AB149" s="4">
        <v>3</v>
      </c>
      <c r="AC149" s="176"/>
    </row>
    <row r="150" s="154" customFormat="1" ht="19.9" customHeight="1" spans="1:29">
      <c r="A150" s="160">
        <v>103</v>
      </c>
      <c r="B150" s="160"/>
      <c r="C150" s="4" t="s">
        <v>195</v>
      </c>
      <c r="D150" s="4" t="s">
        <v>17</v>
      </c>
      <c r="E150" s="4">
        <v>0.9</v>
      </c>
      <c r="F150" s="170" t="s">
        <v>196</v>
      </c>
      <c r="G150" s="171" t="s">
        <v>19</v>
      </c>
      <c r="H150" s="4">
        <v>113.97</v>
      </c>
      <c r="I150" s="4">
        <v>10.26</v>
      </c>
      <c r="J150" s="191">
        <v>6</v>
      </c>
      <c r="K150" s="4">
        <v>0.9</v>
      </c>
      <c r="L150" s="170" t="s">
        <v>196</v>
      </c>
      <c r="M150" s="4" t="s">
        <v>19</v>
      </c>
      <c r="N150" s="170">
        <v>116.61</v>
      </c>
      <c r="O150" s="170">
        <v>10.61</v>
      </c>
      <c r="P150" s="191">
        <v>6</v>
      </c>
      <c r="Q150" s="4">
        <v>0.98</v>
      </c>
      <c r="R150" s="170" t="s">
        <v>196</v>
      </c>
      <c r="S150" s="171" t="s">
        <v>19</v>
      </c>
      <c r="T150" s="170">
        <v>118.13</v>
      </c>
      <c r="U150" s="170">
        <v>10.98</v>
      </c>
      <c r="V150" s="191">
        <v>6</v>
      </c>
      <c r="W150" s="4">
        <v>0.98</v>
      </c>
      <c r="X150" s="170" t="s">
        <v>196</v>
      </c>
      <c r="Y150" s="4" t="s">
        <v>19</v>
      </c>
      <c r="Z150" s="170">
        <v>116.68</v>
      </c>
      <c r="AA150" s="170">
        <v>10.81</v>
      </c>
      <c r="AB150" s="191">
        <v>6</v>
      </c>
      <c r="AC150" s="162"/>
    </row>
    <row r="151" s="154" customFormat="1" ht="19.9" customHeight="1" spans="1:29">
      <c r="A151" s="160">
        <v>104</v>
      </c>
      <c r="B151" s="160"/>
      <c r="C151" s="4" t="s">
        <v>195</v>
      </c>
      <c r="D151" s="4" t="s">
        <v>20</v>
      </c>
      <c r="E151" s="4">
        <v>0.87</v>
      </c>
      <c r="F151" s="170" t="s">
        <v>196</v>
      </c>
      <c r="G151" s="171" t="s">
        <v>19</v>
      </c>
      <c r="H151" s="4">
        <v>114.22</v>
      </c>
      <c r="I151" s="4">
        <v>10.26</v>
      </c>
      <c r="J151" s="191">
        <v>6</v>
      </c>
      <c r="K151" s="4">
        <v>0.95</v>
      </c>
      <c r="L151" s="170" t="s">
        <v>196</v>
      </c>
      <c r="M151" s="4" t="s">
        <v>19</v>
      </c>
      <c r="N151" s="170">
        <v>116.83</v>
      </c>
      <c r="O151" s="170">
        <v>10.62</v>
      </c>
      <c r="P151" s="191">
        <v>6</v>
      </c>
      <c r="Q151" s="4">
        <v>0.97</v>
      </c>
      <c r="R151" s="170" t="s">
        <v>196</v>
      </c>
      <c r="S151" s="171" t="s">
        <v>19</v>
      </c>
      <c r="T151" s="170">
        <v>118.36</v>
      </c>
      <c r="U151" s="170">
        <v>11.01</v>
      </c>
      <c r="V151" s="191">
        <v>6</v>
      </c>
      <c r="W151" s="4">
        <v>0.91</v>
      </c>
      <c r="X151" s="170" t="s">
        <v>196</v>
      </c>
      <c r="Y151" s="4" t="s">
        <v>19</v>
      </c>
      <c r="Z151" s="170">
        <v>116.79</v>
      </c>
      <c r="AA151" s="170">
        <v>10.78</v>
      </c>
      <c r="AB151" s="191">
        <v>6</v>
      </c>
      <c r="AC151" s="162"/>
    </row>
    <row r="152" s="148" customFormat="1" ht="19.9" customHeight="1" spans="1:29">
      <c r="A152" s="160">
        <v>105</v>
      </c>
      <c r="B152" s="160"/>
      <c r="C152" s="4" t="s">
        <v>195</v>
      </c>
      <c r="D152" s="4" t="s">
        <v>21</v>
      </c>
      <c r="E152" s="33">
        <v>0.88</v>
      </c>
      <c r="F152" s="170" t="s">
        <v>196</v>
      </c>
      <c r="G152" s="171" t="s">
        <v>19</v>
      </c>
      <c r="H152" s="4">
        <v>115.69</v>
      </c>
      <c r="I152" s="4">
        <v>0</v>
      </c>
      <c r="J152" s="4">
        <v>2</v>
      </c>
      <c r="K152" s="4">
        <v>0.94</v>
      </c>
      <c r="L152" s="170" t="s">
        <v>196</v>
      </c>
      <c r="M152" s="4" t="s">
        <v>19</v>
      </c>
      <c r="N152" s="171">
        <v>117.66</v>
      </c>
      <c r="O152" s="4">
        <v>0</v>
      </c>
      <c r="P152" s="4">
        <v>2</v>
      </c>
      <c r="Q152" s="4">
        <v>0.95</v>
      </c>
      <c r="R152" s="170" t="s">
        <v>196</v>
      </c>
      <c r="S152" s="171" t="s">
        <v>19</v>
      </c>
      <c r="T152" s="171">
        <v>118.79</v>
      </c>
      <c r="U152" s="171">
        <v>0</v>
      </c>
      <c r="V152" s="4">
        <v>2</v>
      </c>
      <c r="W152" s="4">
        <v>0.93</v>
      </c>
      <c r="X152" s="170" t="s">
        <v>196</v>
      </c>
      <c r="Y152" s="4" t="s">
        <v>19</v>
      </c>
      <c r="Z152" s="4">
        <v>117.33</v>
      </c>
      <c r="AA152" s="4">
        <v>0</v>
      </c>
      <c r="AB152" s="4">
        <v>2</v>
      </c>
      <c r="AC152" s="162"/>
    </row>
    <row r="153" s="148" customFormat="1" ht="19.9" customHeight="1" spans="1:29">
      <c r="A153" s="160">
        <v>106</v>
      </c>
      <c r="B153" s="160"/>
      <c r="C153" s="4" t="s">
        <v>197</v>
      </c>
      <c r="D153" s="4" t="s">
        <v>17</v>
      </c>
      <c r="E153" s="4">
        <v>0.98</v>
      </c>
      <c r="F153" s="170" t="s">
        <v>198</v>
      </c>
      <c r="G153" s="171" t="s">
        <v>19</v>
      </c>
      <c r="H153" s="4">
        <v>118.14</v>
      </c>
      <c r="I153" s="4">
        <v>10.53</v>
      </c>
      <c r="J153" s="4">
        <v>2</v>
      </c>
      <c r="K153" s="4">
        <v>0.99</v>
      </c>
      <c r="L153" s="170" t="s">
        <v>198</v>
      </c>
      <c r="M153" s="171" t="s">
        <v>19</v>
      </c>
      <c r="N153" s="4">
        <v>115.94</v>
      </c>
      <c r="O153" s="4">
        <v>10.43</v>
      </c>
      <c r="P153" s="4">
        <v>2</v>
      </c>
      <c r="Q153" s="4">
        <v>0.99</v>
      </c>
      <c r="R153" s="170" t="s">
        <v>198</v>
      </c>
      <c r="S153" s="171" t="s">
        <v>19</v>
      </c>
      <c r="T153" s="4">
        <v>119.9</v>
      </c>
      <c r="U153" s="4">
        <v>10.55</v>
      </c>
      <c r="V153" s="4">
        <v>2</v>
      </c>
      <c r="W153" s="4">
        <v>0.99</v>
      </c>
      <c r="X153" s="170" t="s">
        <v>198</v>
      </c>
      <c r="Y153" s="171" t="s">
        <v>19</v>
      </c>
      <c r="Z153" s="4">
        <v>119.79</v>
      </c>
      <c r="AA153" s="192">
        <v>10.53</v>
      </c>
      <c r="AB153" s="4">
        <v>2</v>
      </c>
      <c r="AC153" s="162"/>
    </row>
    <row r="154" s="148" customFormat="1" ht="19.9" customHeight="1" spans="1:29">
      <c r="A154" s="160">
        <v>107</v>
      </c>
      <c r="B154" s="160"/>
      <c r="C154" s="4" t="s">
        <v>199</v>
      </c>
      <c r="D154" s="4" t="s">
        <v>17</v>
      </c>
      <c r="E154" s="4">
        <v>0.97</v>
      </c>
      <c r="F154" s="185" t="s">
        <v>200</v>
      </c>
      <c r="G154" s="171" t="s">
        <v>19</v>
      </c>
      <c r="H154" s="4">
        <v>114.01</v>
      </c>
      <c r="I154" s="4">
        <v>10.28</v>
      </c>
      <c r="J154" s="191">
        <v>4</v>
      </c>
      <c r="K154" s="4">
        <v>0.98</v>
      </c>
      <c r="L154" s="185" t="s">
        <v>200</v>
      </c>
      <c r="M154" s="4" t="s">
        <v>19</v>
      </c>
      <c r="N154" s="4">
        <v>114.01</v>
      </c>
      <c r="O154" s="4">
        <v>10.28</v>
      </c>
      <c r="P154" s="191">
        <v>4</v>
      </c>
      <c r="Q154" s="4">
        <v>0.97</v>
      </c>
      <c r="R154" s="185" t="s">
        <v>200</v>
      </c>
      <c r="S154" s="171" t="s">
        <v>19</v>
      </c>
      <c r="T154" s="4">
        <v>114.01</v>
      </c>
      <c r="U154" s="4">
        <v>10.31</v>
      </c>
      <c r="V154" s="191">
        <v>4</v>
      </c>
      <c r="W154" s="4">
        <v>0.97</v>
      </c>
      <c r="X154" s="185" t="s">
        <v>200</v>
      </c>
      <c r="Y154" s="4" t="s">
        <v>19</v>
      </c>
      <c r="Z154" s="4">
        <v>114.15</v>
      </c>
      <c r="AA154" s="4">
        <v>10.34</v>
      </c>
      <c r="AB154" s="191">
        <v>4</v>
      </c>
      <c r="AC154" s="162"/>
    </row>
    <row r="155" s="148" customFormat="1" ht="19.9" customHeight="1" spans="1:29">
      <c r="A155" s="160">
        <v>108</v>
      </c>
      <c r="B155" s="160"/>
      <c r="C155" s="4" t="s">
        <v>199</v>
      </c>
      <c r="D155" s="4" t="s">
        <v>20</v>
      </c>
      <c r="E155" s="4">
        <v>0.96</v>
      </c>
      <c r="F155" s="185" t="s">
        <v>200</v>
      </c>
      <c r="G155" s="171" t="s">
        <v>19</v>
      </c>
      <c r="H155" s="4">
        <v>114.03</v>
      </c>
      <c r="I155" s="4">
        <v>10.27</v>
      </c>
      <c r="J155" s="191">
        <v>4</v>
      </c>
      <c r="K155" s="4">
        <v>0.96</v>
      </c>
      <c r="L155" s="185" t="s">
        <v>200</v>
      </c>
      <c r="M155" s="4" t="s">
        <v>19</v>
      </c>
      <c r="N155" s="4">
        <v>114.02</v>
      </c>
      <c r="O155" s="4">
        <v>10.27</v>
      </c>
      <c r="P155" s="191">
        <v>4</v>
      </c>
      <c r="Q155" s="4">
        <v>0.97</v>
      </c>
      <c r="R155" s="185" t="s">
        <v>200</v>
      </c>
      <c r="S155" s="171" t="s">
        <v>19</v>
      </c>
      <c r="T155" s="4">
        <v>114.02</v>
      </c>
      <c r="U155" s="4">
        <v>10.32</v>
      </c>
      <c r="V155" s="191">
        <v>4</v>
      </c>
      <c r="W155" s="4">
        <v>0.96</v>
      </c>
      <c r="X155" s="185" t="s">
        <v>200</v>
      </c>
      <c r="Y155" s="4" t="s">
        <v>19</v>
      </c>
      <c r="Z155" s="4">
        <v>114.16</v>
      </c>
      <c r="AA155" s="4">
        <v>10.35</v>
      </c>
      <c r="AB155" s="191">
        <v>4</v>
      </c>
      <c r="AC155" s="162"/>
    </row>
    <row r="156" s="151" customFormat="1" ht="24" spans="1:29">
      <c r="A156" s="176">
        <v>1</v>
      </c>
      <c r="B156" s="176" t="s">
        <v>201</v>
      </c>
      <c r="C156" s="4" t="s">
        <v>202</v>
      </c>
      <c r="D156" s="4" t="s">
        <v>36</v>
      </c>
      <c r="E156" s="4">
        <v>0.9</v>
      </c>
      <c r="F156" s="167" t="s">
        <v>203</v>
      </c>
      <c r="G156" s="4" t="s">
        <v>19</v>
      </c>
      <c r="H156" s="4">
        <v>34.52</v>
      </c>
      <c r="I156" s="4">
        <v>10.4</v>
      </c>
      <c r="J156" s="4">
        <v>1</v>
      </c>
      <c r="K156" s="4">
        <v>0.95</v>
      </c>
      <c r="L156" s="167" t="s">
        <v>203</v>
      </c>
      <c r="M156" s="4" t="s">
        <v>19</v>
      </c>
      <c r="N156" s="4">
        <v>34.48</v>
      </c>
      <c r="O156" s="4">
        <v>10.43</v>
      </c>
      <c r="P156" s="4">
        <v>1</v>
      </c>
      <c r="Q156" s="4">
        <v>0.94</v>
      </c>
      <c r="R156" s="167" t="s">
        <v>203</v>
      </c>
      <c r="S156" s="4" t="s">
        <v>19</v>
      </c>
      <c r="T156" s="4">
        <v>33.99</v>
      </c>
      <c r="U156" s="4">
        <v>10.32</v>
      </c>
      <c r="V156" s="4">
        <v>1</v>
      </c>
      <c r="W156" s="4">
        <v>0.84</v>
      </c>
      <c r="X156" s="167" t="s">
        <v>203</v>
      </c>
      <c r="Y156" s="4" t="s">
        <v>19</v>
      </c>
      <c r="Z156" s="4">
        <v>35.76</v>
      </c>
      <c r="AA156" s="4">
        <v>10.44</v>
      </c>
      <c r="AB156" s="4">
        <v>1</v>
      </c>
      <c r="AC156" s="4"/>
    </row>
    <row r="157" s="151" customFormat="1" ht="12" spans="1:29">
      <c r="A157" s="176">
        <v>2</v>
      </c>
      <c r="B157" s="176"/>
      <c r="C157" s="4" t="s">
        <v>204</v>
      </c>
      <c r="D157" s="4" t="s">
        <v>36</v>
      </c>
      <c r="E157" s="4" t="s">
        <v>205</v>
      </c>
      <c r="F157" s="4" t="s">
        <v>19</v>
      </c>
      <c r="G157" s="4" t="s">
        <v>19</v>
      </c>
      <c r="H157" s="4"/>
      <c r="I157" s="4"/>
      <c r="J157" s="4"/>
      <c r="K157" s="4"/>
      <c r="L157" s="4" t="s">
        <v>19</v>
      </c>
      <c r="M157" s="4" t="s">
        <v>19</v>
      </c>
      <c r="N157" s="4"/>
      <c r="O157" s="4"/>
      <c r="P157" s="4"/>
      <c r="Q157" s="4"/>
      <c r="R157" s="4" t="s">
        <v>19</v>
      </c>
      <c r="S157" s="4" t="s">
        <v>19</v>
      </c>
      <c r="T157" s="4"/>
      <c r="U157" s="4"/>
      <c r="V157" s="4"/>
      <c r="W157" s="4"/>
      <c r="X157" s="4" t="s">
        <v>19</v>
      </c>
      <c r="Y157" s="4" t="s">
        <v>19</v>
      </c>
      <c r="Z157" s="4"/>
      <c r="AA157" s="4"/>
      <c r="AB157" s="4"/>
      <c r="AC157" s="4" t="s">
        <v>205</v>
      </c>
    </row>
    <row r="158" s="151" customFormat="1" ht="12" spans="1:29">
      <c r="A158" s="176">
        <v>3</v>
      </c>
      <c r="B158" s="176"/>
      <c r="C158" s="4"/>
      <c r="D158" s="4" t="s">
        <v>38</v>
      </c>
      <c r="E158" s="4">
        <v>0.9</v>
      </c>
      <c r="F158" s="4" t="s">
        <v>19</v>
      </c>
      <c r="G158" s="4" t="s">
        <v>19</v>
      </c>
      <c r="H158" s="4">
        <v>119.2</v>
      </c>
      <c r="I158" s="4">
        <v>10.55</v>
      </c>
      <c r="J158" s="4">
        <v>1</v>
      </c>
      <c r="K158" s="4">
        <v>0.95</v>
      </c>
      <c r="L158" s="4" t="s">
        <v>19</v>
      </c>
      <c r="M158" s="4" t="s">
        <v>19</v>
      </c>
      <c r="N158" s="4">
        <v>118.7</v>
      </c>
      <c r="O158" s="4">
        <v>10.48</v>
      </c>
      <c r="P158" s="4">
        <v>1</v>
      </c>
      <c r="Q158" s="4">
        <v>0.95</v>
      </c>
      <c r="R158" s="4" t="s">
        <v>19</v>
      </c>
      <c r="S158" s="4" t="s">
        <v>19</v>
      </c>
      <c r="T158" s="4">
        <v>119.4</v>
      </c>
      <c r="U158" s="4">
        <v>10.513</v>
      </c>
      <c r="V158" s="4">
        <v>1</v>
      </c>
      <c r="W158" s="4">
        <v>0.894</v>
      </c>
      <c r="X158" s="4" t="s">
        <v>19</v>
      </c>
      <c r="Y158" s="4" t="s">
        <v>19</v>
      </c>
      <c r="Z158" s="4">
        <v>119.3</v>
      </c>
      <c r="AA158" s="4">
        <v>10.59</v>
      </c>
      <c r="AB158" s="4">
        <v>1</v>
      </c>
      <c r="AC158" s="4"/>
    </row>
    <row r="159" s="151" customFormat="1" ht="24" spans="1:29">
      <c r="A159" s="176">
        <v>4</v>
      </c>
      <c r="B159" s="176"/>
      <c r="C159" s="4" t="s">
        <v>206</v>
      </c>
      <c r="D159" s="4" t="s">
        <v>36</v>
      </c>
      <c r="E159" s="4">
        <v>0.92</v>
      </c>
      <c r="F159" s="4" t="s">
        <v>207</v>
      </c>
      <c r="G159" s="4" t="s">
        <v>207</v>
      </c>
      <c r="H159" s="4">
        <v>37.82</v>
      </c>
      <c r="I159" s="4">
        <v>10.86</v>
      </c>
      <c r="J159" s="4">
        <v>1</v>
      </c>
      <c r="K159" s="4">
        <v>0.98</v>
      </c>
      <c r="L159" s="4" t="s">
        <v>207</v>
      </c>
      <c r="M159" s="4" t="s">
        <v>207</v>
      </c>
      <c r="N159" s="4">
        <v>37.74</v>
      </c>
      <c r="O159" s="4">
        <v>10.75</v>
      </c>
      <c r="P159" s="4">
        <v>1</v>
      </c>
      <c r="Q159" s="4">
        <v>0.96</v>
      </c>
      <c r="R159" s="4" t="s">
        <v>207</v>
      </c>
      <c r="S159" s="4" t="s">
        <v>207</v>
      </c>
      <c r="T159" s="4">
        <v>37.87</v>
      </c>
      <c r="U159" s="4">
        <v>10.76</v>
      </c>
      <c r="V159" s="4">
        <v>1</v>
      </c>
      <c r="W159" s="4">
        <v>0.95</v>
      </c>
      <c r="X159" s="4" t="s">
        <v>207</v>
      </c>
      <c r="Y159" s="4" t="s">
        <v>207</v>
      </c>
      <c r="Z159" s="4">
        <v>37.86</v>
      </c>
      <c r="AA159" s="4">
        <v>10.86</v>
      </c>
      <c r="AB159" s="4">
        <v>1</v>
      </c>
      <c r="AC159" s="4"/>
    </row>
    <row r="160" s="151" customFormat="1" ht="24" spans="1:29">
      <c r="A160" s="176">
        <v>5</v>
      </c>
      <c r="B160" s="176"/>
      <c r="C160" s="4" t="s">
        <v>208</v>
      </c>
      <c r="D160" s="4" t="s">
        <v>106</v>
      </c>
      <c r="E160" s="4" t="s">
        <v>209</v>
      </c>
      <c r="F160" s="167" t="s">
        <v>210</v>
      </c>
      <c r="G160" s="4" t="s">
        <v>19</v>
      </c>
      <c r="H160" s="4"/>
      <c r="I160" s="4"/>
      <c r="J160" s="4">
        <v>4</v>
      </c>
      <c r="K160" s="4"/>
      <c r="L160" s="167" t="s">
        <v>210</v>
      </c>
      <c r="M160" s="4" t="s">
        <v>19</v>
      </c>
      <c r="N160" s="4"/>
      <c r="O160" s="4"/>
      <c r="P160" s="4">
        <v>4</v>
      </c>
      <c r="Q160" s="4"/>
      <c r="R160" s="167" t="s">
        <v>210</v>
      </c>
      <c r="S160" s="4" t="s">
        <v>19</v>
      </c>
      <c r="T160" s="4"/>
      <c r="U160" s="4"/>
      <c r="V160" s="4"/>
      <c r="W160" s="4"/>
      <c r="X160" s="167" t="s">
        <v>210</v>
      </c>
      <c r="Y160" s="4" t="s">
        <v>19</v>
      </c>
      <c r="Z160" s="4"/>
      <c r="AA160" s="4"/>
      <c r="AB160" s="4">
        <v>4</v>
      </c>
      <c r="AC160" s="4" t="s">
        <v>209</v>
      </c>
    </row>
    <row r="161" s="151" customFormat="1" ht="12" spans="1:29">
      <c r="A161" s="176">
        <v>6</v>
      </c>
      <c r="B161" s="176"/>
      <c r="C161" s="4"/>
      <c r="D161" s="4" t="s">
        <v>211</v>
      </c>
      <c r="E161" s="4">
        <v>0.91</v>
      </c>
      <c r="F161" s="167" t="s">
        <v>210</v>
      </c>
      <c r="G161" s="4" t="s">
        <v>19</v>
      </c>
      <c r="H161" s="4">
        <v>38.36</v>
      </c>
      <c r="I161" s="4">
        <v>10.94</v>
      </c>
      <c r="J161" s="4">
        <v>1</v>
      </c>
      <c r="K161" s="4">
        <v>0.96</v>
      </c>
      <c r="L161" s="167" t="s">
        <v>210</v>
      </c>
      <c r="M161" s="4" t="s">
        <v>19</v>
      </c>
      <c r="N161" s="4">
        <v>38.17</v>
      </c>
      <c r="O161" s="4">
        <v>10.92</v>
      </c>
      <c r="P161" s="4">
        <v>1</v>
      </c>
      <c r="Q161" s="4">
        <v>0.95</v>
      </c>
      <c r="R161" s="167" t="s">
        <v>210</v>
      </c>
      <c r="S161" s="4" t="s">
        <v>19</v>
      </c>
      <c r="T161" s="4">
        <v>38.11</v>
      </c>
      <c r="U161" s="4">
        <v>10.98</v>
      </c>
      <c r="V161" s="4">
        <v>1</v>
      </c>
      <c r="W161" s="4">
        <v>0.87</v>
      </c>
      <c r="X161" s="167" t="s">
        <v>210</v>
      </c>
      <c r="Y161" s="4" t="s">
        <v>19</v>
      </c>
      <c r="Z161" s="4">
        <v>37.9</v>
      </c>
      <c r="AA161" s="4">
        <v>11</v>
      </c>
      <c r="AB161" s="4">
        <v>1</v>
      </c>
      <c r="AC161" s="4"/>
    </row>
    <row r="162" s="151" customFormat="1" ht="24" spans="1:29">
      <c r="A162" s="176">
        <v>7</v>
      </c>
      <c r="B162" s="176"/>
      <c r="C162" s="4" t="s">
        <v>212</v>
      </c>
      <c r="D162" s="4" t="s">
        <v>36</v>
      </c>
      <c r="E162" s="4">
        <v>0.94</v>
      </c>
      <c r="F162" s="170" t="s">
        <v>213</v>
      </c>
      <c r="G162" s="4" t="s">
        <v>19</v>
      </c>
      <c r="H162" s="4">
        <v>36.54</v>
      </c>
      <c r="I162" s="4">
        <v>10.35</v>
      </c>
      <c r="J162" s="4">
        <v>5</v>
      </c>
      <c r="K162" s="4">
        <v>0.95</v>
      </c>
      <c r="L162" s="170" t="s">
        <v>213</v>
      </c>
      <c r="M162" s="170" t="s">
        <v>19</v>
      </c>
      <c r="N162" s="4">
        <v>36.57</v>
      </c>
      <c r="O162" s="4">
        <v>10.32</v>
      </c>
      <c r="P162" s="4">
        <v>5</v>
      </c>
      <c r="Q162" s="4">
        <v>0.95</v>
      </c>
      <c r="R162" s="170" t="s">
        <v>213</v>
      </c>
      <c r="S162" s="170" t="s">
        <v>19</v>
      </c>
      <c r="T162" s="4">
        <v>36.11</v>
      </c>
      <c r="U162" s="4">
        <v>10.3</v>
      </c>
      <c r="V162" s="4">
        <v>5</v>
      </c>
      <c r="W162" s="4">
        <v>0.93</v>
      </c>
      <c r="X162" s="170" t="s">
        <v>213</v>
      </c>
      <c r="Y162" s="170" t="s">
        <v>19</v>
      </c>
      <c r="Z162" s="4">
        <v>36.77</v>
      </c>
      <c r="AA162" s="4">
        <v>10.36</v>
      </c>
      <c r="AB162" s="4">
        <v>5</v>
      </c>
      <c r="AC162" s="4"/>
    </row>
    <row r="163" s="151" customFormat="1" ht="12" spans="1:29">
      <c r="A163" s="176">
        <v>8</v>
      </c>
      <c r="B163" s="176"/>
      <c r="C163" s="4"/>
      <c r="D163" s="4" t="s">
        <v>38</v>
      </c>
      <c r="E163" s="4">
        <v>0.91</v>
      </c>
      <c r="F163" s="4" t="s">
        <v>19</v>
      </c>
      <c r="G163" s="4" t="s">
        <v>19</v>
      </c>
      <c r="H163" s="4">
        <v>36.42</v>
      </c>
      <c r="I163" s="4">
        <v>10.37</v>
      </c>
      <c r="J163" s="4">
        <v>5</v>
      </c>
      <c r="K163" s="4">
        <v>0.9</v>
      </c>
      <c r="L163" s="170" t="s">
        <v>19</v>
      </c>
      <c r="M163" s="170" t="s">
        <v>19</v>
      </c>
      <c r="N163" s="4"/>
      <c r="O163" s="4"/>
      <c r="P163" s="4">
        <v>5</v>
      </c>
      <c r="Q163" s="4">
        <v>0.93</v>
      </c>
      <c r="R163" s="170" t="s">
        <v>19</v>
      </c>
      <c r="S163" s="170" t="s">
        <v>19</v>
      </c>
      <c r="T163" s="4"/>
      <c r="U163" s="4"/>
      <c r="V163" s="4">
        <v>5</v>
      </c>
      <c r="W163" s="4">
        <v>0.92</v>
      </c>
      <c r="X163" s="170" t="s">
        <v>19</v>
      </c>
      <c r="Y163" s="170" t="s">
        <v>19</v>
      </c>
      <c r="Z163" s="4"/>
      <c r="AA163" s="4"/>
      <c r="AB163" s="4">
        <v>5</v>
      </c>
      <c r="AC163" s="4"/>
    </row>
    <row r="164" s="151" customFormat="1" ht="12" spans="1:29">
      <c r="A164" s="176">
        <v>9</v>
      </c>
      <c r="B164" s="176"/>
      <c r="C164" s="4" t="s">
        <v>214</v>
      </c>
      <c r="D164" s="4" t="s">
        <v>36</v>
      </c>
      <c r="E164" s="4">
        <v>0.916</v>
      </c>
      <c r="F164" s="4" t="s">
        <v>215</v>
      </c>
      <c r="G164" s="4" t="s">
        <v>19</v>
      </c>
      <c r="H164" s="4" t="s">
        <v>216</v>
      </c>
      <c r="I164" s="4">
        <v>11.14</v>
      </c>
      <c r="J164" s="4">
        <v>3</v>
      </c>
      <c r="K164" s="4">
        <v>0.963</v>
      </c>
      <c r="L164" s="4" t="s">
        <v>215</v>
      </c>
      <c r="M164" s="170" t="s">
        <v>19</v>
      </c>
      <c r="N164" s="4"/>
      <c r="O164" s="4">
        <v>10.87</v>
      </c>
      <c r="P164" s="4">
        <v>3</v>
      </c>
      <c r="Q164" s="4">
        <v>0.961</v>
      </c>
      <c r="R164" s="4" t="s">
        <v>215</v>
      </c>
      <c r="S164" s="170" t="s">
        <v>19</v>
      </c>
      <c r="T164" s="4"/>
      <c r="U164" s="4">
        <v>10.87</v>
      </c>
      <c r="V164" s="4">
        <v>3</v>
      </c>
      <c r="W164" s="4">
        <v>0.931</v>
      </c>
      <c r="X164" s="4" t="s">
        <v>215</v>
      </c>
      <c r="Y164" s="170" t="s">
        <v>19</v>
      </c>
      <c r="Z164" s="4"/>
      <c r="AA164" s="4">
        <v>11.14</v>
      </c>
      <c r="AB164" s="4">
        <v>3</v>
      </c>
      <c r="AC164" s="4"/>
    </row>
    <row r="165" s="151" customFormat="1" ht="12" spans="1:29">
      <c r="A165" s="176">
        <v>10</v>
      </c>
      <c r="B165" s="176"/>
      <c r="C165" s="4"/>
      <c r="D165" s="4" t="s">
        <v>38</v>
      </c>
      <c r="E165" s="4">
        <v>0.96</v>
      </c>
      <c r="F165" s="4" t="s">
        <v>215</v>
      </c>
      <c r="G165" s="4" t="s">
        <v>19</v>
      </c>
      <c r="H165" s="4" t="s">
        <v>216</v>
      </c>
      <c r="I165" s="4">
        <v>11.23</v>
      </c>
      <c r="J165" s="4">
        <v>3</v>
      </c>
      <c r="K165" s="4">
        <v>0.96</v>
      </c>
      <c r="L165" s="4" t="s">
        <v>215</v>
      </c>
      <c r="M165" s="170" t="s">
        <v>19</v>
      </c>
      <c r="N165" s="4"/>
      <c r="O165" s="4">
        <v>11.23</v>
      </c>
      <c r="P165" s="4">
        <v>3</v>
      </c>
      <c r="Q165" s="4">
        <v>0.96</v>
      </c>
      <c r="R165" s="4" t="s">
        <v>215</v>
      </c>
      <c r="S165" s="170" t="s">
        <v>19</v>
      </c>
      <c r="T165" s="4"/>
      <c r="U165" s="4">
        <v>11.23</v>
      </c>
      <c r="V165" s="4">
        <v>3</v>
      </c>
      <c r="W165" s="4">
        <v>0.94</v>
      </c>
      <c r="X165" s="4" t="s">
        <v>215</v>
      </c>
      <c r="Y165" s="170" t="s">
        <v>19</v>
      </c>
      <c r="Z165" s="4"/>
      <c r="AA165" s="4">
        <v>11.23</v>
      </c>
      <c r="AB165" s="4">
        <v>3</v>
      </c>
      <c r="AC165" s="4"/>
    </row>
    <row r="166" s="150" customFormat="1" ht="12" spans="1:29">
      <c r="A166" s="176">
        <v>11</v>
      </c>
      <c r="B166" s="176"/>
      <c r="C166" s="4" t="s">
        <v>217</v>
      </c>
      <c r="D166" s="4" t="s">
        <v>36</v>
      </c>
      <c r="E166" s="4">
        <v>0.91</v>
      </c>
      <c r="F166" s="167" t="s">
        <v>218</v>
      </c>
      <c r="G166" s="4" t="s">
        <v>19</v>
      </c>
      <c r="H166" s="4">
        <v>36.58</v>
      </c>
      <c r="I166" s="4">
        <v>10.34</v>
      </c>
      <c r="J166" s="4">
        <v>1</v>
      </c>
      <c r="K166" s="4">
        <v>0.93</v>
      </c>
      <c r="L166" s="167" t="s">
        <v>218</v>
      </c>
      <c r="M166" s="4" t="s">
        <v>19</v>
      </c>
      <c r="N166" s="4">
        <v>36.75</v>
      </c>
      <c r="O166" s="4">
        <v>10.42</v>
      </c>
      <c r="P166" s="4">
        <v>1</v>
      </c>
      <c r="Q166" s="4">
        <v>0.95</v>
      </c>
      <c r="R166" s="167" t="s">
        <v>218</v>
      </c>
      <c r="S166" s="4" t="s">
        <v>19</v>
      </c>
      <c r="T166" s="4">
        <v>37.38</v>
      </c>
      <c r="U166" s="4">
        <v>10.57</v>
      </c>
      <c r="V166" s="4">
        <v>1</v>
      </c>
      <c r="W166" s="4">
        <v>0.92</v>
      </c>
      <c r="X166" s="170" t="s">
        <v>218</v>
      </c>
      <c r="Y166" s="4" t="s">
        <v>19</v>
      </c>
      <c r="Z166" s="4">
        <v>36.99</v>
      </c>
      <c r="AA166" s="4">
        <v>10.46</v>
      </c>
      <c r="AB166" s="4">
        <v>1</v>
      </c>
      <c r="AC166" s="4"/>
    </row>
    <row r="167" s="152" customFormat="1" ht="12" spans="1:29">
      <c r="A167" s="176">
        <v>12</v>
      </c>
      <c r="B167" s="176"/>
      <c r="C167" s="4"/>
      <c r="D167" s="4" t="s">
        <v>38</v>
      </c>
      <c r="E167" s="4" t="s">
        <v>205</v>
      </c>
      <c r="F167" s="167" t="s">
        <v>218</v>
      </c>
      <c r="G167" s="4" t="s">
        <v>19</v>
      </c>
      <c r="H167" s="4"/>
      <c r="I167" s="4"/>
      <c r="J167" s="4"/>
      <c r="K167" s="4"/>
      <c r="L167" s="167" t="s">
        <v>218</v>
      </c>
      <c r="M167" s="4" t="s">
        <v>19</v>
      </c>
      <c r="N167" s="4"/>
      <c r="O167" s="4"/>
      <c r="P167" s="4"/>
      <c r="Q167" s="4"/>
      <c r="R167" s="167" t="s">
        <v>218</v>
      </c>
      <c r="S167" s="4" t="s">
        <v>19</v>
      </c>
      <c r="T167" s="4"/>
      <c r="U167" s="4"/>
      <c r="V167" s="4"/>
      <c r="W167" s="4"/>
      <c r="X167" s="167" t="s">
        <v>218</v>
      </c>
      <c r="Y167" s="4" t="s">
        <v>19</v>
      </c>
      <c r="Z167" s="4"/>
      <c r="AA167" s="4"/>
      <c r="AB167" s="4"/>
      <c r="AC167" s="4" t="s">
        <v>205</v>
      </c>
    </row>
    <row r="168" s="152" customFormat="1" ht="24" spans="1:29">
      <c r="A168" s="176">
        <v>13</v>
      </c>
      <c r="B168" s="176"/>
      <c r="C168" s="4" t="s">
        <v>219</v>
      </c>
      <c r="D168" s="4" t="s">
        <v>26</v>
      </c>
      <c r="E168" s="4">
        <v>0.93</v>
      </c>
      <c r="F168" s="4"/>
      <c r="G168" s="4" t="s">
        <v>19</v>
      </c>
      <c r="H168" s="4">
        <v>37.21</v>
      </c>
      <c r="I168" s="4">
        <v>10.61</v>
      </c>
      <c r="J168" s="4">
        <v>2</v>
      </c>
      <c r="K168" s="4">
        <v>0.96</v>
      </c>
      <c r="L168" s="4"/>
      <c r="M168" s="4" t="s">
        <v>19</v>
      </c>
      <c r="N168" s="4">
        <v>36.51</v>
      </c>
      <c r="O168" s="4">
        <v>10.62</v>
      </c>
      <c r="P168" s="4">
        <v>2</v>
      </c>
      <c r="Q168" s="4">
        <v>0.97</v>
      </c>
      <c r="R168" s="4"/>
      <c r="S168" s="4" t="s">
        <v>19</v>
      </c>
      <c r="T168" s="4">
        <v>36.21</v>
      </c>
      <c r="U168" s="4">
        <v>10.53</v>
      </c>
      <c r="V168" s="4">
        <v>2</v>
      </c>
      <c r="W168" s="4">
        <v>0.92</v>
      </c>
      <c r="X168" s="4"/>
      <c r="Y168" s="4" t="s">
        <v>19</v>
      </c>
      <c r="Z168" s="4">
        <v>36.21</v>
      </c>
      <c r="AA168" s="4">
        <v>10.72</v>
      </c>
      <c r="AB168" s="4">
        <v>2</v>
      </c>
      <c r="AC168" s="4"/>
    </row>
    <row r="169" s="155" customFormat="1" ht="24.95" customHeight="1" spans="1:29">
      <c r="A169" s="176">
        <v>14</v>
      </c>
      <c r="B169" s="176"/>
      <c r="C169" s="4" t="s">
        <v>220</v>
      </c>
      <c r="D169" s="4" t="s">
        <v>36</v>
      </c>
      <c r="E169" s="4">
        <v>0.88</v>
      </c>
      <c r="F169" s="4" t="s">
        <v>221</v>
      </c>
      <c r="G169" s="4">
        <v>0</v>
      </c>
      <c r="H169" s="4">
        <v>34.7</v>
      </c>
      <c r="I169" s="4">
        <v>10.45</v>
      </c>
      <c r="J169" s="4">
        <v>3</v>
      </c>
      <c r="K169" s="4">
        <v>0.94</v>
      </c>
      <c r="L169" s="4" t="s">
        <v>221</v>
      </c>
      <c r="M169" s="4">
        <v>0</v>
      </c>
      <c r="N169" s="4">
        <v>35.01</v>
      </c>
      <c r="O169" s="4">
        <v>10.44</v>
      </c>
      <c r="P169" s="4">
        <v>3</v>
      </c>
      <c r="Q169" s="4">
        <v>0.95</v>
      </c>
      <c r="R169" s="4" t="s">
        <v>221</v>
      </c>
      <c r="S169" s="4">
        <v>0</v>
      </c>
      <c r="T169" s="4">
        <v>34.55</v>
      </c>
      <c r="U169" s="4">
        <v>10.35</v>
      </c>
      <c r="V169" s="4">
        <v>3</v>
      </c>
      <c r="W169" s="4">
        <v>0.91</v>
      </c>
      <c r="X169" s="4" t="s">
        <v>221</v>
      </c>
      <c r="Y169" s="4">
        <v>0</v>
      </c>
      <c r="Z169" s="4">
        <v>34.22</v>
      </c>
      <c r="AA169" s="4">
        <v>10.34</v>
      </c>
      <c r="AB169" s="4">
        <v>3</v>
      </c>
      <c r="AC169" s="33"/>
    </row>
    <row r="170" s="155" customFormat="1" ht="24.95" customHeight="1" spans="1:29">
      <c r="A170" s="176">
        <v>15</v>
      </c>
      <c r="B170" s="176"/>
      <c r="C170" s="4"/>
      <c r="D170" s="4" t="s">
        <v>38</v>
      </c>
      <c r="E170" s="4">
        <v>0.89</v>
      </c>
      <c r="F170" s="4" t="s">
        <v>221</v>
      </c>
      <c r="G170" s="4">
        <v>0</v>
      </c>
      <c r="H170" s="4">
        <v>35.06</v>
      </c>
      <c r="I170" s="4">
        <v>10.49</v>
      </c>
      <c r="J170" s="4">
        <v>3</v>
      </c>
      <c r="K170" s="4">
        <v>0.95</v>
      </c>
      <c r="L170" s="4" t="s">
        <v>221</v>
      </c>
      <c r="M170" s="4">
        <v>0</v>
      </c>
      <c r="N170" s="4">
        <v>34.65</v>
      </c>
      <c r="O170" s="4">
        <v>10.32</v>
      </c>
      <c r="P170" s="4">
        <v>3</v>
      </c>
      <c r="Q170" s="4">
        <v>0.94</v>
      </c>
      <c r="R170" s="4" t="s">
        <v>221</v>
      </c>
      <c r="S170" s="4">
        <v>0</v>
      </c>
      <c r="T170" s="4">
        <v>34.68</v>
      </c>
      <c r="U170" s="4">
        <v>10.25</v>
      </c>
      <c r="V170" s="4">
        <v>3</v>
      </c>
      <c r="W170" s="4">
        <v>0.89</v>
      </c>
      <c r="X170" s="4" t="s">
        <v>221</v>
      </c>
      <c r="Y170" s="4">
        <v>0</v>
      </c>
      <c r="Z170" s="4">
        <v>35.12</v>
      </c>
      <c r="AA170" s="4">
        <v>10.28</v>
      </c>
      <c r="AB170" s="4">
        <v>3</v>
      </c>
      <c r="AC170" s="33"/>
    </row>
    <row r="171" s="155" customFormat="1" ht="24.95" customHeight="1" spans="1:29">
      <c r="A171" s="176">
        <v>16</v>
      </c>
      <c r="B171" s="176"/>
      <c r="C171" s="4" t="s">
        <v>222</v>
      </c>
      <c r="D171" s="4" t="s">
        <v>36</v>
      </c>
      <c r="E171" s="4">
        <v>0.87</v>
      </c>
      <c r="F171" s="4" t="s">
        <v>221</v>
      </c>
      <c r="G171" s="4">
        <v>0</v>
      </c>
      <c r="H171" s="4">
        <v>33.2</v>
      </c>
      <c r="I171" s="4">
        <v>10.1</v>
      </c>
      <c r="J171" s="4">
        <v>2</v>
      </c>
      <c r="K171" s="4">
        <v>0.94</v>
      </c>
      <c r="L171" s="4" t="s">
        <v>221</v>
      </c>
      <c r="M171" s="4">
        <v>0</v>
      </c>
      <c r="N171" s="4">
        <v>32.8</v>
      </c>
      <c r="O171" s="4">
        <v>10</v>
      </c>
      <c r="P171" s="4">
        <v>2</v>
      </c>
      <c r="Q171" s="4">
        <v>0.93</v>
      </c>
      <c r="R171" s="4" t="s">
        <v>221</v>
      </c>
      <c r="S171" s="4">
        <v>0</v>
      </c>
      <c r="T171" s="4">
        <v>29.45</v>
      </c>
      <c r="U171" s="4">
        <v>10.6</v>
      </c>
      <c r="V171" s="4">
        <v>2</v>
      </c>
      <c r="W171" s="4">
        <v>0.85</v>
      </c>
      <c r="X171" s="4" t="s">
        <v>221</v>
      </c>
      <c r="Y171" s="4">
        <v>0</v>
      </c>
      <c r="Z171" s="4">
        <v>29.6</v>
      </c>
      <c r="AA171" s="4">
        <v>10.5</v>
      </c>
      <c r="AB171" s="4">
        <v>2</v>
      </c>
      <c r="AC171" s="33"/>
    </row>
    <row r="172" s="155" customFormat="1" ht="24.95" customHeight="1" spans="1:29">
      <c r="A172" s="176">
        <v>17</v>
      </c>
      <c r="B172" s="176"/>
      <c r="C172" s="4"/>
      <c r="D172" s="4" t="s">
        <v>38</v>
      </c>
      <c r="E172" s="4">
        <v>0.93</v>
      </c>
      <c r="F172" s="4" t="s">
        <v>19</v>
      </c>
      <c r="G172" s="4">
        <v>0</v>
      </c>
      <c r="H172" s="4">
        <v>33.2</v>
      </c>
      <c r="I172" s="4">
        <v>10.1</v>
      </c>
      <c r="J172" s="4">
        <v>2</v>
      </c>
      <c r="K172" s="4">
        <v>0.92</v>
      </c>
      <c r="L172" s="4" t="s">
        <v>19</v>
      </c>
      <c r="M172" s="4">
        <v>0</v>
      </c>
      <c r="N172" s="4">
        <v>32.8</v>
      </c>
      <c r="O172" s="4">
        <v>10</v>
      </c>
      <c r="P172" s="4">
        <v>32</v>
      </c>
      <c r="Q172" s="4">
        <v>0.94</v>
      </c>
      <c r="R172" s="4" t="s">
        <v>19</v>
      </c>
      <c r="S172" s="4">
        <v>0</v>
      </c>
      <c r="T172" s="4">
        <v>29.45</v>
      </c>
      <c r="U172" s="4">
        <v>10.6</v>
      </c>
      <c r="V172" s="4">
        <v>2</v>
      </c>
      <c r="W172" s="4">
        <v>0.92</v>
      </c>
      <c r="X172" s="4" t="s">
        <v>19</v>
      </c>
      <c r="Y172" s="4">
        <v>0</v>
      </c>
      <c r="Z172" s="4">
        <v>29.6</v>
      </c>
      <c r="AA172" s="4">
        <v>10.5</v>
      </c>
      <c r="AB172" s="4">
        <v>2</v>
      </c>
      <c r="AC172" s="33" t="s">
        <v>223</v>
      </c>
    </row>
    <row r="173" s="155" customFormat="1" ht="24.95" customHeight="1" spans="1:29">
      <c r="A173" s="176">
        <v>18</v>
      </c>
      <c r="B173" s="176"/>
      <c r="C173" s="4" t="s">
        <v>224</v>
      </c>
      <c r="D173" s="4" t="s">
        <v>36</v>
      </c>
      <c r="E173" s="160">
        <v>0.956</v>
      </c>
      <c r="F173" s="4" t="s">
        <v>225</v>
      </c>
      <c r="G173" s="4">
        <v>0</v>
      </c>
      <c r="H173" s="160">
        <v>36.7</v>
      </c>
      <c r="I173" s="160">
        <v>10.4</v>
      </c>
      <c r="J173" s="160">
        <v>3</v>
      </c>
      <c r="K173" s="160">
        <v>0.956</v>
      </c>
      <c r="L173" s="4" t="s">
        <v>225</v>
      </c>
      <c r="M173" s="4">
        <v>0</v>
      </c>
      <c r="N173" s="160">
        <v>36.7</v>
      </c>
      <c r="O173" s="160">
        <v>10.3</v>
      </c>
      <c r="P173" s="160">
        <v>3</v>
      </c>
      <c r="Q173" s="160">
        <v>0.981</v>
      </c>
      <c r="R173" s="4" t="s">
        <v>225</v>
      </c>
      <c r="S173" s="4">
        <v>0</v>
      </c>
      <c r="T173" s="160">
        <v>36.8</v>
      </c>
      <c r="U173" s="160">
        <v>10.5</v>
      </c>
      <c r="V173" s="160">
        <v>3</v>
      </c>
      <c r="W173" s="160">
        <v>0.939</v>
      </c>
      <c r="X173" s="4" t="s">
        <v>225</v>
      </c>
      <c r="Y173" s="4">
        <v>0</v>
      </c>
      <c r="Z173" s="160">
        <v>36.5</v>
      </c>
      <c r="AA173" s="160">
        <v>10.5</v>
      </c>
      <c r="AB173" s="160">
        <v>3</v>
      </c>
      <c r="AC173" s="33"/>
    </row>
    <row r="174" s="155" customFormat="1" ht="24.95" customHeight="1" spans="1:29">
      <c r="A174" s="176">
        <v>19</v>
      </c>
      <c r="B174" s="176"/>
      <c r="C174" s="4"/>
      <c r="D174" s="4" t="s">
        <v>38</v>
      </c>
      <c r="E174" s="160">
        <v>0.999</v>
      </c>
      <c r="F174" s="4" t="s">
        <v>19</v>
      </c>
      <c r="G174" s="4">
        <v>0</v>
      </c>
      <c r="H174" s="160">
        <v>36.5</v>
      </c>
      <c r="I174" s="160">
        <v>10.4</v>
      </c>
      <c r="J174" s="160">
        <v>3</v>
      </c>
      <c r="K174" s="160">
        <v>0.999</v>
      </c>
      <c r="L174" s="4" t="s">
        <v>19</v>
      </c>
      <c r="M174" s="4">
        <v>0</v>
      </c>
      <c r="N174" s="160">
        <v>36.4</v>
      </c>
      <c r="O174" s="160">
        <v>10.4</v>
      </c>
      <c r="P174" s="160">
        <v>3</v>
      </c>
      <c r="Q174" s="160">
        <v>0.999</v>
      </c>
      <c r="R174" s="4" t="s">
        <v>19</v>
      </c>
      <c r="S174" s="4">
        <v>0</v>
      </c>
      <c r="T174" s="160">
        <v>36.6</v>
      </c>
      <c r="U174" s="160">
        <v>10.4</v>
      </c>
      <c r="V174" s="160">
        <v>3</v>
      </c>
      <c r="W174" s="160">
        <v>0.999</v>
      </c>
      <c r="X174" s="4" t="s">
        <v>19</v>
      </c>
      <c r="Y174" s="4">
        <v>0</v>
      </c>
      <c r="Z174" s="160">
        <v>36.3</v>
      </c>
      <c r="AA174" s="160">
        <v>10.5</v>
      </c>
      <c r="AB174" s="160">
        <v>3</v>
      </c>
      <c r="AC174" s="33"/>
    </row>
    <row r="175" s="155" customFormat="1" ht="24.95" customHeight="1" spans="1:29">
      <c r="A175" s="176">
        <v>20</v>
      </c>
      <c r="B175" s="176"/>
      <c r="C175" s="4" t="s">
        <v>226</v>
      </c>
      <c r="D175" s="4" t="s">
        <v>36</v>
      </c>
      <c r="E175" s="73">
        <v>0.97</v>
      </c>
      <c r="F175" s="73" t="s">
        <v>215</v>
      </c>
      <c r="G175" s="73"/>
      <c r="H175" s="73">
        <v>35.35</v>
      </c>
      <c r="I175" s="73">
        <v>10.4</v>
      </c>
      <c r="J175" s="73">
        <v>3</v>
      </c>
      <c r="K175" s="73">
        <v>0.95</v>
      </c>
      <c r="L175" s="73" t="s">
        <v>215</v>
      </c>
      <c r="M175" s="73"/>
      <c r="N175" s="73">
        <v>35.64</v>
      </c>
      <c r="O175" s="73">
        <v>10.45</v>
      </c>
      <c r="P175" s="73">
        <v>3</v>
      </c>
      <c r="Q175" s="73">
        <v>0.96</v>
      </c>
      <c r="R175" s="73" t="s">
        <v>215</v>
      </c>
      <c r="S175" s="73"/>
      <c r="T175" s="73">
        <v>36.39</v>
      </c>
      <c r="U175" s="73">
        <v>10.71</v>
      </c>
      <c r="V175" s="73">
        <v>3</v>
      </c>
      <c r="W175" s="73">
        <v>0.96</v>
      </c>
      <c r="X175" s="73" t="s">
        <v>215</v>
      </c>
      <c r="Y175" s="73"/>
      <c r="Z175" s="73">
        <v>35.68</v>
      </c>
      <c r="AA175" s="73">
        <v>10.47</v>
      </c>
      <c r="AB175" s="73">
        <v>3</v>
      </c>
      <c r="AC175" s="33"/>
    </row>
    <row r="176" s="155" customFormat="1" ht="24.95" customHeight="1" spans="1:29">
      <c r="A176" s="176">
        <v>21</v>
      </c>
      <c r="B176" s="176"/>
      <c r="C176" s="4"/>
      <c r="D176" s="4" t="s">
        <v>38</v>
      </c>
      <c r="E176" s="73">
        <v>1</v>
      </c>
      <c r="F176" s="73" t="s">
        <v>215</v>
      </c>
      <c r="G176" s="73"/>
      <c r="H176" s="73">
        <v>35.35</v>
      </c>
      <c r="I176" s="73">
        <v>10.3</v>
      </c>
      <c r="J176" s="73">
        <v>3</v>
      </c>
      <c r="K176" s="73">
        <v>0.96</v>
      </c>
      <c r="L176" s="73" t="s">
        <v>215</v>
      </c>
      <c r="M176" s="73"/>
      <c r="N176" s="73">
        <v>35.7</v>
      </c>
      <c r="O176" s="73">
        <v>10.36</v>
      </c>
      <c r="P176" s="73">
        <v>3</v>
      </c>
      <c r="Q176" s="73">
        <v>0.99</v>
      </c>
      <c r="R176" s="73" t="s">
        <v>215</v>
      </c>
      <c r="S176" s="73"/>
      <c r="T176" s="73">
        <v>36.39</v>
      </c>
      <c r="U176" s="73">
        <v>10.64</v>
      </c>
      <c r="V176" s="73">
        <v>3</v>
      </c>
      <c r="W176" s="73">
        <v>0.99</v>
      </c>
      <c r="X176" s="73" t="s">
        <v>215</v>
      </c>
      <c r="Y176" s="73"/>
      <c r="Z176" s="73">
        <v>36.29</v>
      </c>
      <c r="AA176" s="73">
        <v>10.58</v>
      </c>
      <c r="AB176" s="73">
        <v>3</v>
      </c>
      <c r="AC176" s="33"/>
    </row>
    <row r="177" s="155" customFormat="1" ht="24.95" customHeight="1" spans="1:29">
      <c r="A177" s="176">
        <v>22</v>
      </c>
      <c r="B177" s="176"/>
      <c r="C177" s="4" t="s">
        <v>227</v>
      </c>
      <c r="D177" s="4" t="s">
        <v>36</v>
      </c>
      <c r="E177" s="73">
        <v>0.97</v>
      </c>
      <c r="F177" s="73" t="s">
        <v>74</v>
      </c>
      <c r="G177" s="73"/>
      <c r="H177" s="73">
        <v>35.63</v>
      </c>
      <c r="I177" s="73">
        <v>10.11</v>
      </c>
      <c r="J177" s="73">
        <v>2</v>
      </c>
      <c r="K177" s="73">
        <v>0.97</v>
      </c>
      <c r="L177" s="73" t="s">
        <v>74</v>
      </c>
      <c r="M177" s="73"/>
      <c r="N177" s="73">
        <v>35.84</v>
      </c>
      <c r="O177" s="73">
        <v>10.1</v>
      </c>
      <c r="P177" s="73">
        <v>2</v>
      </c>
      <c r="Q177" s="73">
        <v>0.94</v>
      </c>
      <c r="R177" s="73" t="s">
        <v>74</v>
      </c>
      <c r="S177" s="73"/>
      <c r="T177" s="73">
        <v>37.2</v>
      </c>
      <c r="U177" s="73">
        <v>10.57</v>
      </c>
      <c r="V177" s="73">
        <v>2</v>
      </c>
      <c r="W177" s="73">
        <v>0.93</v>
      </c>
      <c r="X177" s="73" t="s">
        <v>74</v>
      </c>
      <c r="Y177" s="73"/>
      <c r="Z177" s="73">
        <v>36.85</v>
      </c>
      <c r="AA177" s="73">
        <v>10.46</v>
      </c>
      <c r="AB177" s="73">
        <v>2</v>
      </c>
      <c r="AC177" s="33"/>
    </row>
    <row r="178" s="155" customFormat="1" ht="24.95" customHeight="1" spans="1:29">
      <c r="A178" s="176">
        <v>23</v>
      </c>
      <c r="B178" s="176"/>
      <c r="C178" s="4"/>
      <c r="D178" s="4" t="s">
        <v>38</v>
      </c>
      <c r="E178" s="73">
        <v>0.97</v>
      </c>
      <c r="F178" s="73"/>
      <c r="G178" s="73"/>
      <c r="H178" s="73">
        <v>35.63</v>
      </c>
      <c r="I178" s="73">
        <v>10.1</v>
      </c>
      <c r="J178" s="73">
        <v>2</v>
      </c>
      <c r="K178" s="73">
        <v>0.97</v>
      </c>
      <c r="L178" s="73"/>
      <c r="M178" s="73"/>
      <c r="N178" s="73">
        <v>35.84</v>
      </c>
      <c r="O178" s="73">
        <v>10.09</v>
      </c>
      <c r="P178" s="73">
        <v>2</v>
      </c>
      <c r="Q178" s="73">
        <v>0.94</v>
      </c>
      <c r="R178" s="73"/>
      <c r="S178" s="73"/>
      <c r="T178" s="73">
        <v>37.2</v>
      </c>
      <c r="U178" s="73">
        <v>10.57</v>
      </c>
      <c r="V178" s="73">
        <v>2</v>
      </c>
      <c r="W178" s="73">
        <v>0.92</v>
      </c>
      <c r="X178" s="73"/>
      <c r="Y178" s="73"/>
      <c r="Z178" s="73">
        <v>36.85</v>
      </c>
      <c r="AA178" s="73">
        <v>10.45</v>
      </c>
      <c r="AB178" s="73">
        <v>2</v>
      </c>
      <c r="AC178" s="33"/>
    </row>
    <row r="179" s="155" customFormat="1" ht="24.95" customHeight="1" spans="1:29">
      <c r="A179" s="176">
        <v>24</v>
      </c>
      <c r="B179" s="176"/>
      <c r="C179" s="4" t="s">
        <v>228</v>
      </c>
      <c r="D179" s="4" t="s">
        <v>36</v>
      </c>
      <c r="E179" s="73">
        <v>0.96</v>
      </c>
      <c r="F179" s="73" t="s">
        <v>229</v>
      </c>
      <c r="G179" s="73"/>
      <c r="H179" s="73">
        <v>36.31</v>
      </c>
      <c r="I179" s="73">
        <v>10.09</v>
      </c>
      <c r="J179" s="73">
        <v>1</v>
      </c>
      <c r="K179" s="73">
        <v>0.94</v>
      </c>
      <c r="L179" s="73" t="s">
        <v>229</v>
      </c>
      <c r="M179" s="73"/>
      <c r="N179" s="73">
        <v>36.54</v>
      </c>
      <c r="O179" s="73">
        <v>10.16</v>
      </c>
      <c r="P179" s="73">
        <v>1</v>
      </c>
      <c r="Q179" s="73">
        <v>0.96</v>
      </c>
      <c r="R179" s="73" t="s">
        <v>229</v>
      </c>
      <c r="S179" s="73"/>
      <c r="T179" s="73">
        <v>38.14</v>
      </c>
      <c r="U179" s="73">
        <v>10.63</v>
      </c>
      <c r="V179" s="73">
        <v>1</v>
      </c>
      <c r="W179" s="73">
        <v>0.95</v>
      </c>
      <c r="X179" s="73" t="s">
        <v>229</v>
      </c>
      <c r="Y179" s="73"/>
      <c r="Z179" s="73">
        <v>37.81</v>
      </c>
      <c r="AA179" s="73">
        <v>10.51</v>
      </c>
      <c r="AB179" s="73">
        <v>1</v>
      </c>
      <c r="AC179" s="33"/>
    </row>
    <row r="180" s="155" customFormat="1" ht="24.95" customHeight="1" spans="1:29">
      <c r="A180" s="176">
        <v>25</v>
      </c>
      <c r="B180" s="176"/>
      <c r="C180" s="4"/>
      <c r="D180" s="4" t="s">
        <v>38</v>
      </c>
      <c r="E180" s="73"/>
      <c r="F180" s="73"/>
      <c r="G180" s="73"/>
      <c r="H180" s="73"/>
      <c r="I180" s="73"/>
      <c r="J180" s="73">
        <v>1</v>
      </c>
      <c r="K180" s="73"/>
      <c r="L180" s="73"/>
      <c r="M180" s="73"/>
      <c r="N180" s="73"/>
      <c r="O180" s="73"/>
      <c r="P180" s="73">
        <v>1</v>
      </c>
      <c r="Q180" s="73"/>
      <c r="R180" s="73"/>
      <c r="S180" s="73"/>
      <c r="T180" s="73"/>
      <c r="U180" s="73"/>
      <c r="V180" s="73">
        <v>1</v>
      </c>
      <c r="W180" s="73"/>
      <c r="X180" s="73"/>
      <c r="Y180" s="73"/>
      <c r="Z180" s="73"/>
      <c r="AA180" s="73"/>
      <c r="AB180" s="73">
        <v>1</v>
      </c>
      <c r="AC180" s="33"/>
    </row>
    <row r="181" s="155" customFormat="1" ht="24.95" customHeight="1" spans="1:29">
      <c r="A181" s="176">
        <v>26</v>
      </c>
      <c r="B181" s="176"/>
      <c r="C181" s="4" t="s">
        <v>230</v>
      </c>
      <c r="D181" s="4" t="s">
        <v>36</v>
      </c>
      <c r="E181" s="73">
        <v>1</v>
      </c>
      <c r="F181" s="163" t="s">
        <v>231</v>
      </c>
      <c r="G181" s="73"/>
      <c r="H181" s="73">
        <v>35.32</v>
      </c>
      <c r="I181" s="73">
        <v>10.24</v>
      </c>
      <c r="J181" s="73">
        <v>3</v>
      </c>
      <c r="K181" s="73">
        <v>0.96</v>
      </c>
      <c r="L181" s="163" t="s">
        <v>231</v>
      </c>
      <c r="M181" s="73"/>
      <c r="N181" s="73">
        <v>35.34</v>
      </c>
      <c r="O181" s="73">
        <v>10.12</v>
      </c>
      <c r="P181" s="73">
        <v>3</v>
      </c>
      <c r="Q181" s="73">
        <v>0.98</v>
      </c>
      <c r="R181" s="163" t="s">
        <v>221</v>
      </c>
      <c r="S181" s="73"/>
      <c r="T181" s="73">
        <v>36.77</v>
      </c>
      <c r="U181" s="73">
        <v>10.62</v>
      </c>
      <c r="V181" s="73">
        <v>3</v>
      </c>
      <c r="W181" s="73">
        <v>0.96</v>
      </c>
      <c r="X181" s="163" t="s">
        <v>221</v>
      </c>
      <c r="Y181" s="73"/>
      <c r="Z181" s="73">
        <v>36.49</v>
      </c>
      <c r="AA181" s="73">
        <v>10.51</v>
      </c>
      <c r="AB181" s="73">
        <v>3</v>
      </c>
      <c r="AC181" s="33"/>
    </row>
    <row r="182" s="155" customFormat="1" ht="24.95" customHeight="1" spans="1:29">
      <c r="A182" s="176">
        <v>27</v>
      </c>
      <c r="B182" s="176"/>
      <c r="C182" s="4"/>
      <c r="D182" s="4" t="s">
        <v>38</v>
      </c>
      <c r="E182" s="73">
        <v>0.98</v>
      </c>
      <c r="F182" s="73"/>
      <c r="G182" s="73"/>
      <c r="H182" s="73">
        <v>35.32</v>
      </c>
      <c r="I182" s="73">
        <v>10.26</v>
      </c>
      <c r="J182" s="73">
        <v>3</v>
      </c>
      <c r="K182" s="73">
        <v>0.96</v>
      </c>
      <c r="L182" s="73"/>
      <c r="M182" s="73"/>
      <c r="N182" s="73">
        <v>35.34</v>
      </c>
      <c r="O182" s="73">
        <v>10.14</v>
      </c>
      <c r="P182" s="73">
        <v>3</v>
      </c>
      <c r="Q182" s="73">
        <v>0.96</v>
      </c>
      <c r="R182" s="73"/>
      <c r="S182" s="73"/>
      <c r="T182" s="73">
        <v>36.77</v>
      </c>
      <c r="U182" s="73">
        <v>10.63</v>
      </c>
      <c r="V182" s="73">
        <v>3</v>
      </c>
      <c r="W182" s="73">
        <v>0.96</v>
      </c>
      <c r="X182" s="73"/>
      <c r="Y182" s="73"/>
      <c r="Z182" s="73">
        <v>36.49</v>
      </c>
      <c r="AA182" s="73">
        <v>10.53</v>
      </c>
      <c r="AB182" s="73">
        <v>3</v>
      </c>
      <c r="AC182" s="33"/>
    </row>
    <row r="183" s="155" customFormat="1" ht="24.95" customHeight="1" spans="1:29">
      <c r="A183" s="176">
        <v>28</v>
      </c>
      <c r="B183" s="176"/>
      <c r="C183" s="4" t="s">
        <v>232</v>
      </c>
      <c r="D183" s="4" t="s">
        <v>36</v>
      </c>
      <c r="E183" s="73">
        <v>0.99</v>
      </c>
      <c r="F183" s="73" t="s">
        <v>233</v>
      </c>
      <c r="G183" s="73"/>
      <c r="H183" s="73">
        <v>36.4</v>
      </c>
      <c r="I183" s="73">
        <v>10.42</v>
      </c>
      <c r="J183" s="73">
        <v>2</v>
      </c>
      <c r="K183" s="73">
        <v>0.98</v>
      </c>
      <c r="L183" s="73" t="s">
        <v>233</v>
      </c>
      <c r="M183" s="73"/>
      <c r="N183" s="73">
        <v>36.79</v>
      </c>
      <c r="O183" s="73">
        <v>10.51</v>
      </c>
      <c r="P183" s="73">
        <v>2</v>
      </c>
      <c r="Q183" s="73">
        <v>0.99</v>
      </c>
      <c r="R183" s="73" t="s">
        <v>233</v>
      </c>
      <c r="S183" s="73"/>
      <c r="T183" s="73">
        <v>36.99</v>
      </c>
      <c r="U183" s="73">
        <v>10.7</v>
      </c>
      <c r="V183" s="73">
        <v>2</v>
      </c>
      <c r="W183" s="73">
        <v>0.99</v>
      </c>
      <c r="X183" s="73" t="s">
        <v>233</v>
      </c>
      <c r="Y183" s="73"/>
      <c r="Z183" s="73">
        <v>36.99</v>
      </c>
      <c r="AA183" s="73">
        <v>10.67</v>
      </c>
      <c r="AB183" s="73">
        <v>2</v>
      </c>
      <c r="AC183" s="33"/>
    </row>
    <row r="184" s="155" customFormat="1" ht="24.95" customHeight="1" spans="1:29">
      <c r="A184" s="176">
        <v>29</v>
      </c>
      <c r="B184" s="176"/>
      <c r="C184" s="4"/>
      <c r="D184" s="4" t="s">
        <v>38</v>
      </c>
      <c r="E184" s="73"/>
      <c r="F184" s="73" t="s">
        <v>74</v>
      </c>
      <c r="G184" s="73"/>
      <c r="H184" s="73"/>
      <c r="I184" s="73"/>
      <c r="J184" s="73"/>
      <c r="K184" s="73"/>
      <c r="L184" s="73" t="s">
        <v>74</v>
      </c>
      <c r="M184" s="73"/>
      <c r="N184" s="73"/>
      <c r="O184" s="73"/>
      <c r="P184" s="73"/>
      <c r="Q184" s="73"/>
      <c r="R184" s="73" t="s">
        <v>74</v>
      </c>
      <c r="S184" s="73"/>
      <c r="T184" s="73"/>
      <c r="U184" s="73"/>
      <c r="V184" s="73"/>
      <c r="W184" s="73"/>
      <c r="X184" s="73" t="s">
        <v>74</v>
      </c>
      <c r="Y184" s="73"/>
      <c r="Z184" s="73"/>
      <c r="AA184" s="73"/>
      <c r="AB184" s="73"/>
      <c r="AC184" s="33"/>
    </row>
    <row r="185" s="155" customFormat="1" ht="24.95" customHeight="1" spans="1:29">
      <c r="A185" s="176">
        <v>30</v>
      </c>
      <c r="B185" s="176"/>
      <c r="C185" s="4" t="s">
        <v>234</v>
      </c>
      <c r="D185" s="4" t="s">
        <v>38</v>
      </c>
      <c r="E185" s="186">
        <v>0.94</v>
      </c>
      <c r="F185" s="187" t="s">
        <v>235</v>
      </c>
      <c r="G185" s="188" t="s">
        <v>19</v>
      </c>
      <c r="H185" s="186">
        <v>36.2</v>
      </c>
      <c r="I185" s="187">
        <v>10.24</v>
      </c>
      <c r="J185" s="62">
        <v>4</v>
      </c>
      <c r="K185" s="186">
        <v>0.96</v>
      </c>
      <c r="L185" s="187" t="s">
        <v>235</v>
      </c>
      <c r="M185" s="188" t="s">
        <v>19</v>
      </c>
      <c r="N185" s="186">
        <v>35.7</v>
      </c>
      <c r="O185" s="187">
        <v>10.27</v>
      </c>
      <c r="P185" s="62">
        <v>4</v>
      </c>
      <c r="Q185" s="186">
        <v>0.96</v>
      </c>
      <c r="R185" s="187" t="s">
        <v>235</v>
      </c>
      <c r="S185" s="188" t="s">
        <v>19</v>
      </c>
      <c r="T185" s="186">
        <v>35.9</v>
      </c>
      <c r="U185" s="187">
        <v>10.29</v>
      </c>
      <c r="V185" s="62">
        <v>4</v>
      </c>
      <c r="W185" s="186">
        <v>0.94</v>
      </c>
      <c r="X185" s="187" t="s">
        <v>235</v>
      </c>
      <c r="Y185" s="188" t="s">
        <v>19</v>
      </c>
      <c r="Z185" s="186">
        <v>35.6</v>
      </c>
      <c r="AA185" s="187">
        <v>10.23</v>
      </c>
      <c r="AB185" s="62">
        <v>4</v>
      </c>
      <c r="AC185" s="33"/>
    </row>
    <row r="186" s="155" customFormat="1" ht="24.95" customHeight="1" spans="1:29">
      <c r="A186" s="176">
        <v>31</v>
      </c>
      <c r="B186" s="176"/>
      <c r="C186" s="4" t="s">
        <v>236</v>
      </c>
      <c r="D186" s="4" t="s">
        <v>38</v>
      </c>
      <c r="E186" s="186">
        <v>0.94</v>
      </c>
      <c r="F186" s="187" t="s">
        <v>237</v>
      </c>
      <c r="G186" s="188" t="s">
        <v>19</v>
      </c>
      <c r="H186" s="186">
        <v>35.28</v>
      </c>
      <c r="I186" s="187" t="s">
        <v>238</v>
      </c>
      <c r="J186" s="64">
        <v>4</v>
      </c>
      <c r="K186" s="186">
        <v>0.95</v>
      </c>
      <c r="L186" s="187" t="s">
        <v>237</v>
      </c>
      <c r="M186" s="188" t="s">
        <v>19</v>
      </c>
      <c r="N186" s="186">
        <v>35.69</v>
      </c>
      <c r="O186" s="187" t="s">
        <v>238</v>
      </c>
      <c r="P186" s="64">
        <v>4</v>
      </c>
      <c r="Q186" s="186">
        <v>0.95</v>
      </c>
      <c r="R186" s="187" t="s">
        <v>237</v>
      </c>
      <c r="S186" s="188" t="s">
        <v>19</v>
      </c>
      <c r="T186" s="186">
        <v>35.63</v>
      </c>
      <c r="U186" s="187" t="s">
        <v>238</v>
      </c>
      <c r="V186" s="64">
        <v>4</v>
      </c>
      <c r="W186" s="186">
        <v>0.94</v>
      </c>
      <c r="X186" s="187" t="s">
        <v>237</v>
      </c>
      <c r="Y186" s="188" t="s">
        <v>19</v>
      </c>
      <c r="Z186" s="186">
        <v>35.93</v>
      </c>
      <c r="AA186" s="187" t="s">
        <v>238</v>
      </c>
      <c r="AB186" s="64">
        <v>4</v>
      </c>
      <c r="AC186" s="33"/>
    </row>
    <row r="187" s="155" customFormat="1" ht="24.95" customHeight="1" spans="1:29">
      <c r="A187" s="176">
        <v>32</v>
      </c>
      <c r="B187" s="176"/>
      <c r="C187" s="4" t="s">
        <v>239</v>
      </c>
      <c r="D187" s="4" t="s">
        <v>38</v>
      </c>
      <c r="E187" s="186">
        <v>0.93</v>
      </c>
      <c r="F187" s="187" t="s">
        <v>240</v>
      </c>
      <c r="G187" s="188" t="s">
        <v>19</v>
      </c>
      <c r="H187" s="186">
        <v>35.5</v>
      </c>
      <c r="I187" s="187">
        <v>10.38</v>
      </c>
      <c r="J187" s="62">
        <v>3</v>
      </c>
      <c r="K187" s="186">
        <v>0.95</v>
      </c>
      <c r="L187" s="187" t="s">
        <v>240</v>
      </c>
      <c r="M187" s="188" t="s">
        <v>19</v>
      </c>
      <c r="N187" s="186">
        <v>35.5</v>
      </c>
      <c r="O187" s="187">
        <v>10.31</v>
      </c>
      <c r="P187" s="62">
        <v>3</v>
      </c>
      <c r="Q187" s="186">
        <v>0.96</v>
      </c>
      <c r="R187" s="187" t="s">
        <v>240</v>
      </c>
      <c r="S187" s="188" t="s">
        <v>19</v>
      </c>
      <c r="T187" s="186">
        <v>35.63</v>
      </c>
      <c r="U187" s="187">
        <v>10.32</v>
      </c>
      <c r="V187" s="62">
        <v>3</v>
      </c>
      <c r="W187" s="186">
        <v>0.92</v>
      </c>
      <c r="X187" s="187" t="s">
        <v>240</v>
      </c>
      <c r="Y187" s="188" t="s">
        <v>19</v>
      </c>
      <c r="Z187" s="186">
        <v>35.69</v>
      </c>
      <c r="AA187" s="187">
        <v>10.32</v>
      </c>
      <c r="AB187" s="62">
        <v>3</v>
      </c>
      <c r="AC187" s="33"/>
    </row>
    <row r="188" s="155" customFormat="1" ht="24.95" customHeight="1" spans="1:29">
      <c r="A188" s="176">
        <v>33</v>
      </c>
      <c r="B188" s="176"/>
      <c r="C188" s="4" t="s">
        <v>241</v>
      </c>
      <c r="D188" s="4" t="s">
        <v>36</v>
      </c>
      <c r="E188" s="186">
        <v>0.93</v>
      </c>
      <c r="F188" s="187" t="s">
        <v>242</v>
      </c>
      <c r="G188" s="188" t="s">
        <v>19</v>
      </c>
      <c r="H188" s="186">
        <v>35.18</v>
      </c>
      <c r="I188" s="187">
        <v>10.27</v>
      </c>
      <c r="J188" s="62">
        <v>3</v>
      </c>
      <c r="K188" s="186">
        <v>0.95</v>
      </c>
      <c r="L188" s="187" t="s">
        <v>242</v>
      </c>
      <c r="M188" s="188" t="s">
        <v>19</v>
      </c>
      <c r="N188" s="186">
        <v>35.68</v>
      </c>
      <c r="O188" s="187">
        <v>10.27</v>
      </c>
      <c r="P188" s="62">
        <v>3</v>
      </c>
      <c r="Q188" s="186">
        <v>0.95</v>
      </c>
      <c r="R188" s="187" t="s">
        <v>242</v>
      </c>
      <c r="S188" s="188" t="s">
        <v>19</v>
      </c>
      <c r="T188" s="186">
        <v>35.81</v>
      </c>
      <c r="U188" s="187">
        <v>10.24</v>
      </c>
      <c r="V188" s="62">
        <v>3</v>
      </c>
      <c r="W188" s="186">
        <v>0.93</v>
      </c>
      <c r="X188" s="187" t="s">
        <v>242</v>
      </c>
      <c r="Y188" s="188" t="s">
        <v>19</v>
      </c>
      <c r="Z188" s="186">
        <v>35.41</v>
      </c>
      <c r="AA188" s="187">
        <v>10.34</v>
      </c>
      <c r="AB188" s="62">
        <v>3</v>
      </c>
      <c r="AC188" s="33"/>
    </row>
    <row r="189" s="155" customFormat="1" ht="24.95" customHeight="1" spans="1:29">
      <c r="A189" s="176">
        <v>34</v>
      </c>
      <c r="B189" s="176"/>
      <c r="C189" s="4" t="s">
        <v>243</v>
      </c>
      <c r="D189" s="4" t="s">
        <v>36</v>
      </c>
      <c r="E189" s="186">
        <v>0.94</v>
      </c>
      <c r="F189" s="187" t="s">
        <v>244</v>
      </c>
      <c r="G189" s="188" t="s">
        <v>19</v>
      </c>
      <c r="H189" s="186">
        <v>35.31</v>
      </c>
      <c r="I189" s="186">
        <v>10.36</v>
      </c>
      <c r="J189" s="62">
        <v>4</v>
      </c>
      <c r="K189" s="186">
        <v>0.96</v>
      </c>
      <c r="L189" s="187" t="s">
        <v>244</v>
      </c>
      <c r="M189" s="188" t="s">
        <v>19</v>
      </c>
      <c r="N189" s="186">
        <v>35.31</v>
      </c>
      <c r="O189" s="186">
        <v>10.33</v>
      </c>
      <c r="P189" s="62">
        <v>4</v>
      </c>
      <c r="Q189" s="186">
        <v>0.96</v>
      </c>
      <c r="R189" s="187" t="s">
        <v>244</v>
      </c>
      <c r="S189" s="188" t="s">
        <v>19</v>
      </c>
      <c r="T189" s="186">
        <v>35.62</v>
      </c>
      <c r="U189" s="186">
        <v>10.36</v>
      </c>
      <c r="V189" s="62">
        <v>4</v>
      </c>
      <c r="W189" s="186">
        <v>0.94</v>
      </c>
      <c r="X189" s="187" t="s">
        <v>244</v>
      </c>
      <c r="Y189" s="188" t="s">
        <v>19</v>
      </c>
      <c r="Z189" s="186">
        <v>35.69</v>
      </c>
      <c r="AA189" s="186">
        <v>10.29</v>
      </c>
      <c r="AB189" s="62">
        <v>4</v>
      </c>
      <c r="AC189" s="33"/>
    </row>
    <row r="190" s="155" customFormat="1" ht="24.95" customHeight="1" spans="1:29">
      <c r="A190" s="176">
        <v>35</v>
      </c>
      <c r="B190" s="176"/>
      <c r="C190" s="4" t="s">
        <v>245</v>
      </c>
      <c r="D190" s="4" t="s">
        <v>36</v>
      </c>
      <c r="E190" s="186">
        <v>0.94</v>
      </c>
      <c r="F190" s="187" t="s">
        <v>246</v>
      </c>
      <c r="G190" s="188" t="s">
        <v>19</v>
      </c>
      <c r="H190" s="186">
        <v>35.31</v>
      </c>
      <c r="I190" s="187">
        <v>10.28</v>
      </c>
      <c r="J190" s="62">
        <v>2</v>
      </c>
      <c r="K190" s="186">
        <v>0.97</v>
      </c>
      <c r="L190" s="187" t="s">
        <v>246</v>
      </c>
      <c r="M190" s="188" t="s">
        <v>19</v>
      </c>
      <c r="N190" s="186">
        <v>35.71</v>
      </c>
      <c r="O190" s="187">
        <v>10.22</v>
      </c>
      <c r="P190" s="62">
        <v>2</v>
      </c>
      <c r="Q190" s="186">
        <v>0.96</v>
      </c>
      <c r="R190" s="187" t="s">
        <v>246</v>
      </c>
      <c r="S190" s="188" t="s">
        <v>19</v>
      </c>
      <c r="T190" s="186">
        <v>35.91</v>
      </c>
      <c r="U190" s="187">
        <v>10.23</v>
      </c>
      <c r="V190" s="62">
        <v>2</v>
      </c>
      <c r="W190" s="186">
        <v>0.92</v>
      </c>
      <c r="X190" s="187" t="s">
        <v>246</v>
      </c>
      <c r="Y190" s="188" t="s">
        <v>19</v>
      </c>
      <c r="Z190" s="186">
        <v>35.58</v>
      </c>
      <c r="AA190" s="187">
        <v>10.26</v>
      </c>
      <c r="AB190" s="62">
        <v>2</v>
      </c>
      <c r="AC190" s="33"/>
    </row>
    <row r="191" s="155" customFormat="1" ht="24.95" customHeight="1" spans="1:29">
      <c r="A191" s="176">
        <v>36</v>
      </c>
      <c r="B191" s="176"/>
      <c r="C191" s="4" t="s">
        <v>247</v>
      </c>
      <c r="D191" s="4" t="s">
        <v>36</v>
      </c>
      <c r="E191" s="186">
        <v>0.93</v>
      </c>
      <c r="F191" s="187" t="s">
        <v>248</v>
      </c>
      <c r="G191" s="188" t="s">
        <v>19</v>
      </c>
      <c r="H191" s="186">
        <v>35.64</v>
      </c>
      <c r="I191" s="187">
        <v>10.31</v>
      </c>
      <c r="J191" s="62">
        <v>3</v>
      </c>
      <c r="K191" s="186">
        <v>0.96</v>
      </c>
      <c r="L191" s="187" t="s">
        <v>248</v>
      </c>
      <c r="M191" s="188" t="s">
        <v>19</v>
      </c>
      <c r="N191" s="186">
        <v>35.68</v>
      </c>
      <c r="O191" s="187">
        <v>10.39</v>
      </c>
      <c r="P191" s="62">
        <v>3</v>
      </c>
      <c r="Q191" s="186">
        <v>0.96</v>
      </c>
      <c r="R191" s="187" t="s">
        <v>248</v>
      </c>
      <c r="S191" s="188" t="s">
        <v>19</v>
      </c>
      <c r="T191" s="186">
        <v>35.81</v>
      </c>
      <c r="U191" s="187">
        <v>10.34</v>
      </c>
      <c r="V191" s="62">
        <v>3</v>
      </c>
      <c r="W191" s="186">
        <v>0.93</v>
      </c>
      <c r="X191" s="187" t="s">
        <v>248</v>
      </c>
      <c r="Y191" s="188" t="s">
        <v>19</v>
      </c>
      <c r="Z191" s="186">
        <v>35.71</v>
      </c>
      <c r="AA191" s="187">
        <v>10.34</v>
      </c>
      <c r="AB191" s="62">
        <v>3</v>
      </c>
      <c r="AC191" s="33"/>
    </row>
    <row r="192" s="155" customFormat="1" ht="24.95" customHeight="1" spans="1:29">
      <c r="A192" s="176">
        <v>37</v>
      </c>
      <c r="B192" s="176"/>
      <c r="C192" s="4" t="s">
        <v>249</v>
      </c>
      <c r="D192" s="4" t="s">
        <v>36</v>
      </c>
      <c r="E192" s="189" t="s">
        <v>250</v>
      </c>
      <c r="F192" s="4" t="s">
        <v>251</v>
      </c>
      <c r="G192" s="188" t="s">
        <v>19</v>
      </c>
      <c r="H192" s="190" t="s">
        <v>250</v>
      </c>
      <c r="I192" s="162" t="s">
        <v>250</v>
      </c>
      <c r="J192" s="162" t="s">
        <v>250</v>
      </c>
      <c r="K192" s="189" t="s">
        <v>250</v>
      </c>
      <c r="L192" s="4" t="s">
        <v>251</v>
      </c>
      <c r="M192" s="188" t="s">
        <v>19</v>
      </c>
      <c r="N192" s="190" t="s">
        <v>250</v>
      </c>
      <c r="O192" s="162" t="s">
        <v>250</v>
      </c>
      <c r="P192" s="162" t="s">
        <v>250</v>
      </c>
      <c r="Q192" s="189" t="s">
        <v>250</v>
      </c>
      <c r="R192" s="4" t="s">
        <v>251</v>
      </c>
      <c r="S192" s="188" t="s">
        <v>19</v>
      </c>
      <c r="T192" s="190" t="s">
        <v>250</v>
      </c>
      <c r="U192" s="162" t="s">
        <v>250</v>
      </c>
      <c r="V192" s="162" t="s">
        <v>250</v>
      </c>
      <c r="W192" s="189" t="s">
        <v>250</v>
      </c>
      <c r="X192" s="4" t="s">
        <v>251</v>
      </c>
      <c r="Y192" s="188" t="s">
        <v>19</v>
      </c>
      <c r="Z192" s="190" t="s">
        <v>250</v>
      </c>
      <c r="AA192" s="162" t="s">
        <v>250</v>
      </c>
      <c r="AB192" s="162" t="s">
        <v>250</v>
      </c>
      <c r="AC192" s="33"/>
    </row>
    <row r="193" s="155" customFormat="1" ht="24.95" customHeight="1" spans="1:29">
      <c r="A193" s="176">
        <v>38</v>
      </c>
      <c r="B193" s="176"/>
      <c r="C193" s="4"/>
      <c r="D193" s="4" t="s">
        <v>38</v>
      </c>
      <c r="E193" s="189">
        <v>0.99</v>
      </c>
      <c r="F193" s="4"/>
      <c r="G193" s="188" t="s">
        <v>19</v>
      </c>
      <c r="H193" s="190">
        <v>35.55</v>
      </c>
      <c r="I193" s="33">
        <v>10.47</v>
      </c>
      <c r="J193" s="162">
        <v>3</v>
      </c>
      <c r="K193" s="189">
        <v>0.98</v>
      </c>
      <c r="L193" s="4"/>
      <c r="M193" s="188" t="s">
        <v>19</v>
      </c>
      <c r="N193" s="190">
        <v>35.51</v>
      </c>
      <c r="O193" s="162">
        <v>10.45</v>
      </c>
      <c r="P193" s="162">
        <v>3</v>
      </c>
      <c r="Q193" s="189">
        <v>0.99</v>
      </c>
      <c r="R193" s="4"/>
      <c r="S193" s="188" t="s">
        <v>19</v>
      </c>
      <c r="T193" s="190">
        <v>35.49</v>
      </c>
      <c r="U193" s="162">
        <v>10.42</v>
      </c>
      <c r="V193" s="162">
        <v>3</v>
      </c>
      <c r="W193" s="189">
        <v>0.98</v>
      </c>
      <c r="X193" s="4"/>
      <c r="Y193" s="188" t="s">
        <v>19</v>
      </c>
      <c r="Z193" s="190">
        <v>35.42</v>
      </c>
      <c r="AA193" s="162">
        <v>10.4</v>
      </c>
      <c r="AB193" s="162">
        <v>3</v>
      </c>
      <c r="AC193" s="33"/>
    </row>
    <row r="194" s="155" customFormat="1" ht="24.95" customHeight="1" spans="1:29">
      <c r="A194" s="176">
        <v>39</v>
      </c>
      <c r="B194" s="176"/>
      <c r="C194" s="4" t="s">
        <v>214</v>
      </c>
      <c r="D194" s="4" t="s">
        <v>36</v>
      </c>
      <c r="E194" s="190">
        <v>1</v>
      </c>
      <c r="F194" s="4" t="s">
        <v>252</v>
      </c>
      <c r="G194" s="188" t="s">
        <v>19</v>
      </c>
      <c r="H194" s="190">
        <v>37.71</v>
      </c>
      <c r="I194" s="162">
        <v>10.22</v>
      </c>
      <c r="J194" s="162">
        <v>1</v>
      </c>
      <c r="K194" s="190">
        <v>1</v>
      </c>
      <c r="L194" s="4" t="s">
        <v>252</v>
      </c>
      <c r="M194" s="188" t="s">
        <v>19</v>
      </c>
      <c r="N194" s="190">
        <v>37.73</v>
      </c>
      <c r="O194" s="162">
        <v>10.23</v>
      </c>
      <c r="P194" s="162">
        <v>2</v>
      </c>
      <c r="Q194" s="190">
        <v>0.92</v>
      </c>
      <c r="R194" s="4" t="s">
        <v>252</v>
      </c>
      <c r="S194" s="188" t="s">
        <v>19</v>
      </c>
      <c r="T194" s="190">
        <v>38.09</v>
      </c>
      <c r="U194" s="162">
        <v>10.62</v>
      </c>
      <c r="V194" s="162">
        <v>1</v>
      </c>
      <c r="W194" s="190">
        <v>0.94</v>
      </c>
      <c r="X194" s="4" t="s">
        <v>252</v>
      </c>
      <c r="Y194" s="188" t="s">
        <v>19</v>
      </c>
      <c r="Z194" s="190">
        <v>38.11</v>
      </c>
      <c r="AA194" s="162">
        <v>10.45</v>
      </c>
      <c r="AB194" s="162">
        <v>1</v>
      </c>
      <c r="AC194" s="33"/>
    </row>
    <row r="195" s="155" customFormat="1" ht="24.95" customHeight="1" spans="1:29">
      <c r="A195" s="176">
        <v>40</v>
      </c>
      <c r="B195" s="176"/>
      <c r="C195" s="4"/>
      <c r="D195" s="4" t="s">
        <v>38</v>
      </c>
      <c r="E195" s="190">
        <v>1</v>
      </c>
      <c r="F195" s="4"/>
      <c r="G195" s="188" t="s">
        <v>19</v>
      </c>
      <c r="H195" s="190">
        <v>37.71</v>
      </c>
      <c r="I195" s="162">
        <v>10.22</v>
      </c>
      <c r="J195" s="162">
        <v>2</v>
      </c>
      <c r="K195" s="190">
        <v>1</v>
      </c>
      <c r="L195" s="4"/>
      <c r="M195" s="188" t="s">
        <v>19</v>
      </c>
      <c r="N195" s="190">
        <v>37.73</v>
      </c>
      <c r="O195" s="162">
        <v>10.21</v>
      </c>
      <c r="P195" s="162">
        <v>2</v>
      </c>
      <c r="Q195" s="190">
        <v>0.92</v>
      </c>
      <c r="R195" s="4"/>
      <c r="S195" s="188" t="s">
        <v>19</v>
      </c>
      <c r="T195" s="190">
        <v>38.09</v>
      </c>
      <c r="U195" s="162">
        <v>10.62</v>
      </c>
      <c r="V195" s="162">
        <v>2</v>
      </c>
      <c r="W195" s="190">
        <v>0.94</v>
      </c>
      <c r="X195" s="4"/>
      <c r="Y195" s="188" t="s">
        <v>19</v>
      </c>
      <c r="Z195" s="190">
        <v>38.11</v>
      </c>
      <c r="AA195" s="162">
        <v>10.45</v>
      </c>
      <c r="AB195" s="162">
        <v>2</v>
      </c>
      <c r="AC195" s="33"/>
    </row>
    <row r="196" s="155" customFormat="1" ht="24.95" customHeight="1" spans="1:29">
      <c r="A196" s="176">
        <v>41</v>
      </c>
      <c r="B196" s="176"/>
      <c r="C196" s="4"/>
      <c r="D196" s="4" t="s">
        <v>106</v>
      </c>
      <c r="E196" s="190">
        <v>0.91</v>
      </c>
      <c r="F196" s="4"/>
      <c r="G196" s="188" t="s">
        <v>19</v>
      </c>
      <c r="H196" s="190" t="s">
        <v>250</v>
      </c>
      <c r="I196" s="162">
        <v>10.31</v>
      </c>
      <c r="J196" s="162">
        <v>1</v>
      </c>
      <c r="K196" s="190">
        <v>0.91</v>
      </c>
      <c r="L196" s="4"/>
      <c r="M196" s="188" t="s">
        <v>19</v>
      </c>
      <c r="N196" s="190" t="s">
        <v>250</v>
      </c>
      <c r="O196" s="162">
        <v>10.31</v>
      </c>
      <c r="P196" s="162">
        <v>2</v>
      </c>
      <c r="Q196" s="190">
        <v>0.95</v>
      </c>
      <c r="R196" s="4"/>
      <c r="S196" s="188" t="s">
        <v>19</v>
      </c>
      <c r="T196" s="190" t="s">
        <v>250</v>
      </c>
      <c r="U196" s="162">
        <v>10.69</v>
      </c>
      <c r="V196" s="162">
        <v>1</v>
      </c>
      <c r="W196" s="190">
        <v>0.97</v>
      </c>
      <c r="X196" s="4"/>
      <c r="Y196" s="188" t="s">
        <v>19</v>
      </c>
      <c r="Z196" s="190" t="s">
        <v>250</v>
      </c>
      <c r="AA196" s="162">
        <v>10.55</v>
      </c>
      <c r="AB196" s="162">
        <v>1</v>
      </c>
      <c r="AC196" s="33"/>
    </row>
    <row r="197" s="155" customFormat="1" ht="24.95" customHeight="1" spans="1:29">
      <c r="A197" s="176">
        <v>42</v>
      </c>
      <c r="B197" s="176"/>
      <c r="C197" s="4" t="s">
        <v>253</v>
      </c>
      <c r="D197" s="4" t="s">
        <v>36</v>
      </c>
      <c r="E197" s="189">
        <v>0.97</v>
      </c>
      <c r="F197" s="4" t="s">
        <v>254</v>
      </c>
      <c r="G197" s="188" t="s">
        <v>19</v>
      </c>
      <c r="H197" s="190">
        <v>36.8</v>
      </c>
      <c r="I197" s="162">
        <v>10.4</v>
      </c>
      <c r="J197" s="162">
        <v>2</v>
      </c>
      <c r="K197" s="189">
        <v>0.96</v>
      </c>
      <c r="L197" s="4" t="s">
        <v>254</v>
      </c>
      <c r="M197" s="188" t="s">
        <v>19</v>
      </c>
      <c r="N197" s="190">
        <v>36.9</v>
      </c>
      <c r="O197" s="162">
        <v>10.4</v>
      </c>
      <c r="P197" s="162">
        <v>2</v>
      </c>
      <c r="Q197" s="189">
        <v>0.96</v>
      </c>
      <c r="R197" s="4" t="s">
        <v>254</v>
      </c>
      <c r="S197" s="188" t="s">
        <v>19</v>
      </c>
      <c r="T197" s="190">
        <v>37.1</v>
      </c>
      <c r="U197" s="162">
        <v>10.5</v>
      </c>
      <c r="V197" s="162">
        <v>2</v>
      </c>
      <c r="W197" s="189">
        <v>0.98</v>
      </c>
      <c r="X197" s="4" t="s">
        <v>254</v>
      </c>
      <c r="Y197" s="188" t="s">
        <v>19</v>
      </c>
      <c r="Z197" s="190">
        <v>37.1</v>
      </c>
      <c r="AA197" s="162">
        <v>10.5</v>
      </c>
      <c r="AB197" s="162">
        <v>2</v>
      </c>
      <c r="AC197" s="33"/>
    </row>
    <row r="198" s="155" customFormat="1" ht="24.95" customHeight="1" spans="1:29">
      <c r="A198" s="176">
        <v>43</v>
      </c>
      <c r="B198" s="176"/>
      <c r="C198" s="4"/>
      <c r="D198" s="4" t="s">
        <v>38</v>
      </c>
      <c r="E198" s="189">
        <v>0.97</v>
      </c>
      <c r="F198" s="4"/>
      <c r="G198" s="188" t="s">
        <v>19</v>
      </c>
      <c r="H198" s="190">
        <v>36.8</v>
      </c>
      <c r="I198" s="33">
        <v>10.4</v>
      </c>
      <c r="J198" s="162">
        <v>2</v>
      </c>
      <c r="K198" s="189">
        <v>0.96</v>
      </c>
      <c r="L198" s="4"/>
      <c r="M198" s="188" t="s">
        <v>19</v>
      </c>
      <c r="N198" s="190">
        <v>36.9</v>
      </c>
      <c r="O198" s="33">
        <v>10.4</v>
      </c>
      <c r="P198" s="162">
        <v>2</v>
      </c>
      <c r="Q198" s="189">
        <v>0.96</v>
      </c>
      <c r="R198" s="4"/>
      <c r="S198" s="188" t="s">
        <v>19</v>
      </c>
      <c r="T198" s="162">
        <v>37.1</v>
      </c>
      <c r="U198" s="33">
        <v>10.5</v>
      </c>
      <c r="V198" s="162">
        <v>2</v>
      </c>
      <c r="W198" s="189">
        <v>0.98</v>
      </c>
      <c r="X198" s="4"/>
      <c r="Y198" s="188" t="s">
        <v>19</v>
      </c>
      <c r="Z198" s="162">
        <v>37.1</v>
      </c>
      <c r="AA198" s="162">
        <v>10.5</v>
      </c>
      <c r="AB198" s="162">
        <v>2</v>
      </c>
      <c r="AC198" s="4"/>
    </row>
    <row r="199" s="155" customFormat="1" ht="24.95" customHeight="1" spans="1:29">
      <c r="A199" s="176">
        <v>44</v>
      </c>
      <c r="B199" s="176"/>
      <c r="C199" s="4" t="s">
        <v>255</v>
      </c>
      <c r="D199" s="4" t="s">
        <v>36</v>
      </c>
      <c r="E199" s="162">
        <v>0.93</v>
      </c>
      <c r="F199" s="166" t="s">
        <v>256</v>
      </c>
      <c r="G199" s="188" t="s">
        <v>19</v>
      </c>
      <c r="H199" s="190">
        <v>35.28</v>
      </c>
      <c r="I199" s="162">
        <v>10.46</v>
      </c>
      <c r="J199" s="162">
        <v>4</v>
      </c>
      <c r="K199" s="162">
        <v>0.93</v>
      </c>
      <c r="L199" s="166" t="s">
        <v>256</v>
      </c>
      <c r="M199" s="188" t="s">
        <v>19</v>
      </c>
      <c r="N199" s="190">
        <v>35.42</v>
      </c>
      <c r="O199" s="162">
        <v>10.4</v>
      </c>
      <c r="P199" s="162">
        <v>4</v>
      </c>
      <c r="Q199" s="162">
        <v>0.92</v>
      </c>
      <c r="R199" s="166" t="s">
        <v>256</v>
      </c>
      <c r="S199" s="188" t="s">
        <v>19</v>
      </c>
      <c r="T199" s="190">
        <v>36.54</v>
      </c>
      <c r="U199" s="162">
        <v>10.34</v>
      </c>
      <c r="V199" s="162">
        <v>4</v>
      </c>
      <c r="W199" s="162">
        <v>0.91</v>
      </c>
      <c r="X199" s="166" t="s">
        <v>256</v>
      </c>
      <c r="Y199" s="188" t="s">
        <v>19</v>
      </c>
      <c r="Z199" s="190">
        <v>36.33</v>
      </c>
      <c r="AA199" s="162">
        <v>10.25</v>
      </c>
      <c r="AB199" s="162">
        <v>4</v>
      </c>
      <c r="AC199" s="33"/>
    </row>
    <row r="200" s="155" customFormat="1" ht="24.95" customHeight="1" spans="1:29">
      <c r="A200" s="176">
        <v>45</v>
      </c>
      <c r="B200" s="176"/>
      <c r="C200" s="4"/>
      <c r="D200" s="4" t="s">
        <v>38</v>
      </c>
      <c r="E200" s="189" t="s">
        <v>250</v>
      </c>
      <c r="F200" s="166"/>
      <c r="G200" s="188" t="s">
        <v>19</v>
      </c>
      <c r="H200" s="190" t="s">
        <v>250</v>
      </c>
      <c r="I200" s="162"/>
      <c r="J200" s="162">
        <v>2</v>
      </c>
      <c r="K200" s="189" t="s">
        <v>250</v>
      </c>
      <c r="L200" s="166"/>
      <c r="M200" s="188" t="s">
        <v>19</v>
      </c>
      <c r="N200" s="190" t="s">
        <v>250</v>
      </c>
      <c r="O200" s="162"/>
      <c r="P200" s="162">
        <v>2</v>
      </c>
      <c r="Q200" s="189" t="s">
        <v>250</v>
      </c>
      <c r="R200" s="166"/>
      <c r="S200" s="188" t="s">
        <v>19</v>
      </c>
      <c r="T200" s="190" t="s">
        <v>250</v>
      </c>
      <c r="U200" s="162"/>
      <c r="V200" s="162">
        <v>2</v>
      </c>
      <c r="W200" s="189" t="s">
        <v>250</v>
      </c>
      <c r="X200" s="166"/>
      <c r="Y200" s="188" t="s">
        <v>19</v>
      </c>
      <c r="Z200" s="190" t="s">
        <v>250</v>
      </c>
      <c r="AA200" s="162"/>
      <c r="AB200" s="162">
        <v>2</v>
      </c>
      <c r="AC200" s="33" t="s">
        <v>79</v>
      </c>
    </row>
    <row r="201" s="155" customFormat="1" ht="24.95" customHeight="1" spans="1:29">
      <c r="A201" s="176">
        <v>46</v>
      </c>
      <c r="B201" s="176"/>
      <c r="C201" s="4" t="s">
        <v>257</v>
      </c>
      <c r="D201" s="4" t="s">
        <v>36</v>
      </c>
      <c r="E201" s="190">
        <v>0.97</v>
      </c>
      <c r="F201" s="4" t="s">
        <v>254</v>
      </c>
      <c r="G201" s="188" t="s">
        <v>19</v>
      </c>
      <c r="H201" s="162"/>
      <c r="I201" s="162">
        <v>10.44</v>
      </c>
      <c r="J201" s="162">
        <v>1</v>
      </c>
      <c r="K201" s="190">
        <v>0.96</v>
      </c>
      <c r="L201" s="4" t="s">
        <v>254</v>
      </c>
      <c r="M201" s="188" t="s">
        <v>19</v>
      </c>
      <c r="N201" s="162"/>
      <c r="O201" s="162">
        <v>10.5</v>
      </c>
      <c r="P201" s="162">
        <v>1</v>
      </c>
      <c r="Q201" s="190">
        <v>0.96</v>
      </c>
      <c r="R201" s="4" t="s">
        <v>254</v>
      </c>
      <c r="S201" s="188" t="s">
        <v>19</v>
      </c>
      <c r="T201" s="162"/>
      <c r="U201" s="162">
        <v>10.51</v>
      </c>
      <c r="V201" s="162">
        <v>1</v>
      </c>
      <c r="W201" s="190">
        <v>0.98</v>
      </c>
      <c r="X201" s="4" t="s">
        <v>254</v>
      </c>
      <c r="Y201" s="188" t="s">
        <v>19</v>
      </c>
      <c r="Z201" s="162"/>
      <c r="AA201" s="162">
        <v>10.82</v>
      </c>
      <c r="AB201" s="162">
        <v>1</v>
      </c>
      <c r="AC201" s="33"/>
    </row>
    <row r="202" s="155" customFormat="1" ht="24.95" customHeight="1" spans="1:29">
      <c r="A202" s="176">
        <v>47</v>
      </c>
      <c r="B202" s="176"/>
      <c r="C202" s="4" t="s">
        <v>258</v>
      </c>
      <c r="D202" s="4" t="s">
        <v>36</v>
      </c>
      <c r="E202" s="170">
        <v>0.92</v>
      </c>
      <c r="F202" s="188">
        <v>0.2</v>
      </c>
      <c r="G202" s="188">
        <v>0.2</v>
      </c>
      <c r="H202" s="170">
        <v>36.6</v>
      </c>
      <c r="I202" s="170">
        <v>10.4</v>
      </c>
      <c r="J202" s="198">
        <v>5</v>
      </c>
      <c r="K202" s="170">
        <v>0.92</v>
      </c>
      <c r="L202" s="188">
        <v>0.24</v>
      </c>
      <c r="M202" s="188">
        <v>0</v>
      </c>
      <c r="N202" s="170">
        <v>36.6</v>
      </c>
      <c r="O202" s="170">
        <v>10.4</v>
      </c>
      <c r="P202" s="198">
        <v>5</v>
      </c>
      <c r="Q202" s="170">
        <v>0.93</v>
      </c>
      <c r="R202" s="193" t="s">
        <v>259</v>
      </c>
      <c r="S202" s="193" t="s">
        <v>19</v>
      </c>
      <c r="T202" s="170">
        <v>37.6</v>
      </c>
      <c r="U202" s="170">
        <v>10.7</v>
      </c>
      <c r="V202" s="198">
        <v>3</v>
      </c>
      <c r="W202" s="170">
        <v>0.91</v>
      </c>
      <c r="X202" s="193" t="s">
        <v>259</v>
      </c>
      <c r="Y202" s="193" t="s">
        <v>19</v>
      </c>
      <c r="Z202" s="170">
        <v>37.6</v>
      </c>
      <c r="AA202" s="170">
        <v>10.7</v>
      </c>
      <c r="AB202" s="198">
        <v>3</v>
      </c>
      <c r="AC202" s="33"/>
    </row>
    <row r="203" s="155" customFormat="1" ht="24.95" customHeight="1" spans="1:29">
      <c r="A203" s="176">
        <v>48</v>
      </c>
      <c r="B203" s="176"/>
      <c r="C203" s="4"/>
      <c r="D203" s="4" t="s">
        <v>38</v>
      </c>
      <c r="E203" s="170" t="s">
        <v>223</v>
      </c>
      <c r="F203" s="4">
        <v>0</v>
      </c>
      <c r="G203" s="4">
        <v>0</v>
      </c>
      <c r="H203" s="170"/>
      <c r="I203" s="170"/>
      <c r="J203" s="198"/>
      <c r="K203" s="170"/>
      <c r="L203" s="4">
        <v>0</v>
      </c>
      <c r="M203" s="4">
        <v>0</v>
      </c>
      <c r="N203" s="170"/>
      <c r="O203" s="170"/>
      <c r="P203" s="198"/>
      <c r="Q203" s="170"/>
      <c r="R203" s="193" t="s">
        <v>251</v>
      </c>
      <c r="S203" s="193" t="s">
        <v>19</v>
      </c>
      <c r="T203" s="170"/>
      <c r="U203" s="170"/>
      <c r="V203" s="198"/>
      <c r="W203" s="170"/>
      <c r="X203" s="193" t="s">
        <v>251</v>
      </c>
      <c r="Y203" s="193" t="s">
        <v>19</v>
      </c>
      <c r="Z203" s="170"/>
      <c r="AA203" s="170"/>
      <c r="AB203" s="198"/>
      <c r="AC203" s="33" t="s">
        <v>260</v>
      </c>
    </row>
    <row r="204" s="155" customFormat="1" ht="24.95" customHeight="1" spans="1:29">
      <c r="A204" s="176">
        <v>49</v>
      </c>
      <c r="B204" s="176"/>
      <c r="C204" s="4" t="s">
        <v>261</v>
      </c>
      <c r="D204" s="4" t="s">
        <v>36</v>
      </c>
      <c r="E204" s="170">
        <v>0.9</v>
      </c>
      <c r="F204" s="188">
        <v>0</v>
      </c>
      <c r="G204" s="188">
        <v>0</v>
      </c>
      <c r="H204" s="170">
        <v>36</v>
      </c>
      <c r="I204" s="170">
        <v>10.6</v>
      </c>
      <c r="J204" s="198">
        <v>1</v>
      </c>
      <c r="K204" s="170">
        <v>0.91</v>
      </c>
      <c r="L204" s="188">
        <v>0</v>
      </c>
      <c r="M204" s="188">
        <v>0</v>
      </c>
      <c r="N204" s="170">
        <v>36.1</v>
      </c>
      <c r="O204" s="170">
        <v>10.5</v>
      </c>
      <c r="P204" s="198">
        <v>1</v>
      </c>
      <c r="Q204" s="170">
        <v>0.93</v>
      </c>
      <c r="R204" s="193" t="s">
        <v>215</v>
      </c>
      <c r="S204" s="193" t="s">
        <v>19</v>
      </c>
      <c r="T204" s="170">
        <v>38</v>
      </c>
      <c r="U204" s="170">
        <v>10.8</v>
      </c>
      <c r="V204" s="198">
        <v>1</v>
      </c>
      <c r="W204" s="170">
        <v>0.92</v>
      </c>
      <c r="X204" s="193" t="s">
        <v>215</v>
      </c>
      <c r="Y204" s="193" t="s">
        <v>19</v>
      </c>
      <c r="Z204" s="170">
        <v>37.6</v>
      </c>
      <c r="AA204" s="170">
        <v>10.7</v>
      </c>
      <c r="AB204" s="198">
        <v>1</v>
      </c>
      <c r="AC204" s="33"/>
    </row>
    <row r="205" s="155" customFormat="1" ht="24.95" customHeight="1" spans="1:29">
      <c r="A205" s="176">
        <v>50</v>
      </c>
      <c r="B205" s="176"/>
      <c r="C205" s="4" t="s">
        <v>262</v>
      </c>
      <c r="D205" s="4" t="s">
        <v>36</v>
      </c>
      <c r="E205" s="170">
        <v>0.91</v>
      </c>
      <c r="F205" s="188">
        <v>0</v>
      </c>
      <c r="G205" s="188">
        <v>0</v>
      </c>
      <c r="H205" s="170">
        <v>36.56</v>
      </c>
      <c r="I205" s="170">
        <v>10.2</v>
      </c>
      <c r="J205" s="198">
        <v>1</v>
      </c>
      <c r="K205" s="170">
        <v>0.92</v>
      </c>
      <c r="L205" s="188">
        <v>0</v>
      </c>
      <c r="M205" s="188">
        <v>0</v>
      </c>
      <c r="N205" s="170">
        <v>37</v>
      </c>
      <c r="O205" s="170">
        <v>10.3</v>
      </c>
      <c r="P205" s="198">
        <v>1</v>
      </c>
      <c r="Q205" s="170">
        <v>0.92</v>
      </c>
      <c r="R205" s="193" t="s">
        <v>263</v>
      </c>
      <c r="S205" s="193" t="s">
        <v>19</v>
      </c>
      <c r="T205" s="170">
        <v>38.07</v>
      </c>
      <c r="U205" s="170">
        <v>10.62</v>
      </c>
      <c r="V205" s="198">
        <v>1</v>
      </c>
      <c r="W205" s="170">
        <v>0.92</v>
      </c>
      <c r="X205" s="193" t="s">
        <v>263</v>
      </c>
      <c r="Y205" s="193" t="s">
        <v>19</v>
      </c>
      <c r="Z205" s="170">
        <v>37.67</v>
      </c>
      <c r="AA205" s="170">
        <v>10.48</v>
      </c>
      <c r="AB205" s="198">
        <v>1</v>
      </c>
      <c r="AC205" s="33"/>
    </row>
    <row r="206" s="155" customFormat="1" ht="24.95" customHeight="1" spans="1:29">
      <c r="A206" s="176">
        <v>51</v>
      </c>
      <c r="B206" s="176"/>
      <c r="C206" s="4" t="s">
        <v>264</v>
      </c>
      <c r="D206" s="4" t="s">
        <v>36</v>
      </c>
      <c r="E206" s="170">
        <v>0.9</v>
      </c>
      <c r="F206" s="191">
        <v>0</v>
      </c>
      <c r="G206" s="191">
        <v>0</v>
      </c>
      <c r="H206" s="170">
        <v>36.7</v>
      </c>
      <c r="I206" s="170">
        <v>10.4</v>
      </c>
      <c r="J206" s="198">
        <v>1</v>
      </c>
      <c r="K206" s="170">
        <v>0.92</v>
      </c>
      <c r="L206" s="191">
        <v>0</v>
      </c>
      <c r="M206" s="191">
        <v>0</v>
      </c>
      <c r="N206" s="170">
        <v>36.9</v>
      </c>
      <c r="O206" s="170">
        <v>10.5</v>
      </c>
      <c r="P206" s="198">
        <v>1</v>
      </c>
      <c r="Q206" s="170">
        <v>0.92</v>
      </c>
      <c r="R206" s="193" t="s">
        <v>265</v>
      </c>
      <c r="S206" s="193" t="s">
        <v>19</v>
      </c>
      <c r="T206" s="170">
        <v>37.4</v>
      </c>
      <c r="U206" s="170">
        <v>10.4</v>
      </c>
      <c r="V206" s="198">
        <v>1</v>
      </c>
      <c r="W206" s="170">
        <v>0.91</v>
      </c>
      <c r="X206" s="193" t="s">
        <v>265</v>
      </c>
      <c r="Y206" s="193" t="s">
        <v>19</v>
      </c>
      <c r="Z206" s="170">
        <v>37.3</v>
      </c>
      <c r="AA206" s="170">
        <v>10.4</v>
      </c>
      <c r="AB206" s="198">
        <v>1</v>
      </c>
      <c r="AC206" s="33"/>
    </row>
    <row r="207" s="155" customFormat="1" ht="24.95" customHeight="1" spans="1:29">
      <c r="A207" s="176">
        <v>52</v>
      </c>
      <c r="B207" s="176"/>
      <c r="C207" s="4"/>
      <c r="D207" s="4" t="s">
        <v>38</v>
      </c>
      <c r="E207" s="170" t="s">
        <v>223</v>
      </c>
      <c r="F207" s="193"/>
      <c r="G207" s="193"/>
      <c r="H207" s="170"/>
      <c r="I207" s="170"/>
      <c r="J207" s="198"/>
      <c r="K207" s="170"/>
      <c r="L207" s="193"/>
      <c r="M207" s="193"/>
      <c r="N207" s="170"/>
      <c r="O207" s="170"/>
      <c r="P207" s="198"/>
      <c r="Q207" s="170"/>
      <c r="R207" s="193"/>
      <c r="S207" s="193"/>
      <c r="T207" s="170"/>
      <c r="U207" s="170"/>
      <c r="V207" s="198"/>
      <c r="W207" s="170"/>
      <c r="X207" s="193"/>
      <c r="Y207" s="193"/>
      <c r="Z207" s="170"/>
      <c r="AA207" s="170"/>
      <c r="AB207" s="198"/>
      <c r="AC207" s="33" t="s">
        <v>260</v>
      </c>
    </row>
    <row r="208" s="155" customFormat="1" ht="24.95" customHeight="1" spans="1:29">
      <c r="A208" s="176">
        <v>53</v>
      </c>
      <c r="B208" s="176"/>
      <c r="C208" s="4" t="s">
        <v>266</v>
      </c>
      <c r="D208" s="4" t="s">
        <v>36</v>
      </c>
      <c r="E208" s="170">
        <v>0.91</v>
      </c>
      <c r="F208" s="193" t="s">
        <v>74</v>
      </c>
      <c r="G208" s="193" t="s">
        <v>19</v>
      </c>
      <c r="H208" s="170">
        <v>37.12</v>
      </c>
      <c r="I208" s="170">
        <v>10.59</v>
      </c>
      <c r="J208" s="198">
        <v>2</v>
      </c>
      <c r="K208" s="170">
        <v>0.91</v>
      </c>
      <c r="L208" s="193" t="s">
        <v>74</v>
      </c>
      <c r="M208" s="193" t="s">
        <v>19</v>
      </c>
      <c r="N208" s="170">
        <v>37.22</v>
      </c>
      <c r="O208" s="170">
        <v>10.58</v>
      </c>
      <c r="P208" s="198">
        <v>2</v>
      </c>
      <c r="Q208" s="170">
        <v>0.9</v>
      </c>
      <c r="R208" s="193" t="s">
        <v>74</v>
      </c>
      <c r="S208" s="193" t="s">
        <v>19</v>
      </c>
      <c r="T208" s="170">
        <v>36.89</v>
      </c>
      <c r="U208" s="170">
        <v>10.47</v>
      </c>
      <c r="V208" s="198">
        <v>2</v>
      </c>
      <c r="W208" s="170">
        <v>0.9</v>
      </c>
      <c r="X208" s="193" t="s">
        <v>74</v>
      </c>
      <c r="Y208" s="193" t="s">
        <v>19</v>
      </c>
      <c r="Z208" s="170">
        <v>36.75</v>
      </c>
      <c r="AA208" s="170">
        <v>10.46</v>
      </c>
      <c r="AB208" s="198">
        <v>2</v>
      </c>
      <c r="AC208" s="33"/>
    </row>
    <row r="209" s="155" customFormat="1" ht="24.95" customHeight="1" spans="1:29">
      <c r="A209" s="176">
        <v>54</v>
      </c>
      <c r="B209" s="176"/>
      <c r="C209" s="4" t="s">
        <v>267</v>
      </c>
      <c r="D209" s="33" t="s">
        <v>36</v>
      </c>
      <c r="E209" s="170" t="s">
        <v>223</v>
      </c>
      <c r="F209" s="193" t="s">
        <v>268</v>
      </c>
      <c r="G209" s="193" t="s">
        <v>19</v>
      </c>
      <c r="H209" s="170"/>
      <c r="I209" s="170"/>
      <c r="J209" s="198"/>
      <c r="K209" s="170"/>
      <c r="L209" s="193" t="s">
        <v>268</v>
      </c>
      <c r="M209" s="193" t="s">
        <v>19</v>
      </c>
      <c r="N209" s="170"/>
      <c r="O209" s="170"/>
      <c r="P209" s="198"/>
      <c r="Q209" s="170"/>
      <c r="R209" s="193" t="s">
        <v>268</v>
      </c>
      <c r="S209" s="193" t="s">
        <v>19</v>
      </c>
      <c r="T209" s="170"/>
      <c r="U209" s="170"/>
      <c r="V209" s="198"/>
      <c r="W209" s="170"/>
      <c r="X209" s="193" t="s">
        <v>268</v>
      </c>
      <c r="Y209" s="193" t="s">
        <v>19</v>
      </c>
      <c r="Z209" s="170"/>
      <c r="AA209" s="170"/>
      <c r="AB209" s="198"/>
      <c r="AC209" s="33" t="s">
        <v>260</v>
      </c>
    </row>
    <row r="210" s="155" customFormat="1" ht="24.95" customHeight="1" spans="1:29">
      <c r="A210" s="176">
        <v>55</v>
      </c>
      <c r="B210" s="176"/>
      <c r="C210" s="4"/>
      <c r="D210" s="4" t="s">
        <v>38</v>
      </c>
      <c r="E210" s="170">
        <v>0.9</v>
      </c>
      <c r="F210" s="193"/>
      <c r="G210" s="193" t="s">
        <v>19</v>
      </c>
      <c r="H210" s="170">
        <v>36.73</v>
      </c>
      <c r="I210" s="170">
        <v>10.43</v>
      </c>
      <c r="J210" s="198">
        <v>2</v>
      </c>
      <c r="K210" s="170">
        <v>0.94</v>
      </c>
      <c r="L210" s="193"/>
      <c r="M210" s="193" t="s">
        <v>19</v>
      </c>
      <c r="N210" s="170">
        <v>36.6</v>
      </c>
      <c r="O210" s="170">
        <v>10.29</v>
      </c>
      <c r="P210" s="198">
        <v>2</v>
      </c>
      <c r="Q210" s="170">
        <v>0.97</v>
      </c>
      <c r="R210" s="193"/>
      <c r="S210" s="193" t="s">
        <v>19</v>
      </c>
      <c r="T210" s="170">
        <v>37.76</v>
      </c>
      <c r="U210" s="170">
        <v>10.58</v>
      </c>
      <c r="V210" s="198">
        <v>1</v>
      </c>
      <c r="W210" s="170">
        <v>0.98</v>
      </c>
      <c r="X210" s="193"/>
      <c r="Y210" s="193" t="s">
        <v>19</v>
      </c>
      <c r="Z210" s="170">
        <v>37.44</v>
      </c>
      <c r="AA210" s="170">
        <v>10.46</v>
      </c>
      <c r="AB210" s="198">
        <v>1</v>
      </c>
      <c r="AC210" s="33"/>
    </row>
    <row r="211" s="155" customFormat="1" ht="24.95" customHeight="1" spans="1:29">
      <c r="A211" s="176">
        <v>56</v>
      </c>
      <c r="B211" s="176"/>
      <c r="C211" s="4" t="s">
        <v>269</v>
      </c>
      <c r="D211" s="4" t="s">
        <v>36</v>
      </c>
      <c r="E211" s="170">
        <v>0.92</v>
      </c>
      <c r="F211" s="193" t="s">
        <v>233</v>
      </c>
      <c r="G211" s="193" t="s">
        <v>19</v>
      </c>
      <c r="H211" s="170">
        <v>37.58</v>
      </c>
      <c r="I211" s="170">
        <v>10.35</v>
      </c>
      <c r="J211" s="198">
        <v>1</v>
      </c>
      <c r="K211" s="170">
        <v>0.91</v>
      </c>
      <c r="L211" s="193" t="s">
        <v>233</v>
      </c>
      <c r="M211" s="193" t="s">
        <v>19</v>
      </c>
      <c r="N211" s="170">
        <v>37.43</v>
      </c>
      <c r="O211" s="170">
        <v>10.31</v>
      </c>
      <c r="P211" s="198">
        <v>1</v>
      </c>
      <c r="Q211" s="170">
        <v>0.9</v>
      </c>
      <c r="R211" s="193" t="s">
        <v>233</v>
      </c>
      <c r="S211" s="193" t="s">
        <v>19</v>
      </c>
      <c r="T211" s="170">
        <v>37.43</v>
      </c>
      <c r="U211" s="170">
        <v>10.39</v>
      </c>
      <c r="V211" s="198">
        <v>1</v>
      </c>
      <c r="W211" s="170">
        <v>0.9</v>
      </c>
      <c r="X211" s="193" t="s">
        <v>233</v>
      </c>
      <c r="Y211" s="193" t="s">
        <v>19</v>
      </c>
      <c r="Z211" s="170">
        <v>37.46</v>
      </c>
      <c r="AA211" s="170">
        <v>10.47</v>
      </c>
      <c r="AB211" s="198">
        <v>1</v>
      </c>
      <c r="AC211" s="33"/>
    </row>
    <row r="212" s="155" customFormat="1" ht="24.95" customHeight="1" spans="1:29">
      <c r="A212" s="176">
        <v>57</v>
      </c>
      <c r="B212" s="176"/>
      <c r="C212" s="4" t="s">
        <v>270</v>
      </c>
      <c r="D212" s="4" t="s">
        <v>36</v>
      </c>
      <c r="E212" s="170">
        <v>0.91</v>
      </c>
      <c r="F212" s="193" t="s">
        <v>271</v>
      </c>
      <c r="G212" s="193" t="s">
        <v>19</v>
      </c>
      <c r="H212" s="170">
        <v>36.41</v>
      </c>
      <c r="I212" s="170">
        <v>10.28</v>
      </c>
      <c r="J212" s="198">
        <v>3</v>
      </c>
      <c r="K212" s="170">
        <v>0.92</v>
      </c>
      <c r="L212" s="193" t="s">
        <v>271</v>
      </c>
      <c r="M212" s="193" t="s">
        <v>19</v>
      </c>
      <c r="N212" s="170">
        <v>36.56</v>
      </c>
      <c r="O212" s="170">
        <v>10.29</v>
      </c>
      <c r="P212" s="198">
        <v>3</v>
      </c>
      <c r="Q212" s="170">
        <v>0.9</v>
      </c>
      <c r="R212" s="193" t="s">
        <v>271</v>
      </c>
      <c r="S212" s="193" t="s">
        <v>19</v>
      </c>
      <c r="T212" s="170">
        <v>37.9</v>
      </c>
      <c r="U212" s="170">
        <v>10.34</v>
      </c>
      <c r="V212" s="198">
        <v>1</v>
      </c>
      <c r="W212" s="170">
        <v>0.92</v>
      </c>
      <c r="X212" s="193" t="s">
        <v>271</v>
      </c>
      <c r="Y212" s="193" t="s">
        <v>19</v>
      </c>
      <c r="Z212" s="170">
        <v>37.88</v>
      </c>
      <c r="AA212" s="170">
        <v>10.31</v>
      </c>
      <c r="AB212" s="198">
        <v>1</v>
      </c>
      <c r="AC212" s="33"/>
    </row>
    <row r="213" s="155" customFormat="1" ht="24.95" customHeight="1" spans="1:29">
      <c r="A213" s="176"/>
      <c r="B213" s="176"/>
      <c r="C213" s="4"/>
      <c r="D213" s="4"/>
      <c r="E213" s="170" t="s">
        <v>223</v>
      </c>
      <c r="F213" s="193"/>
      <c r="G213" s="193"/>
      <c r="H213" s="170"/>
      <c r="I213" s="170"/>
      <c r="J213" s="198"/>
      <c r="K213" s="170"/>
      <c r="L213" s="193"/>
      <c r="M213" s="193"/>
      <c r="N213" s="170"/>
      <c r="O213" s="170"/>
      <c r="P213" s="198"/>
      <c r="Q213" s="170"/>
      <c r="R213" s="193"/>
      <c r="S213" s="193"/>
      <c r="T213" s="170"/>
      <c r="U213" s="170"/>
      <c r="V213" s="198"/>
      <c r="W213" s="170"/>
      <c r="X213" s="193"/>
      <c r="Y213" s="193"/>
      <c r="Z213" s="170"/>
      <c r="AA213" s="170"/>
      <c r="AB213" s="198"/>
      <c r="AC213" s="33" t="s">
        <v>260</v>
      </c>
    </row>
    <row r="214" s="155" customFormat="1" ht="24.95" customHeight="1" spans="1:29">
      <c r="A214" s="176">
        <v>58</v>
      </c>
      <c r="B214" s="176"/>
      <c r="C214" s="4" t="s">
        <v>272</v>
      </c>
      <c r="D214" s="4" t="s">
        <v>106</v>
      </c>
      <c r="E214" s="170">
        <v>0.9</v>
      </c>
      <c r="F214" s="193" t="s">
        <v>215</v>
      </c>
      <c r="G214" s="193" t="s">
        <v>19</v>
      </c>
      <c r="H214" s="170">
        <v>36.28</v>
      </c>
      <c r="I214" s="170">
        <v>10.4</v>
      </c>
      <c r="J214" s="198">
        <v>1</v>
      </c>
      <c r="K214" s="170">
        <v>0.91</v>
      </c>
      <c r="L214" s="193" t="s">
        <v>215</v>
      </c>
      <c r="M214" s="193" t="s">
        <v>19</v>
      </c>
      <c r="N214" s="170">
        <v>38.67</v>
      </c>
      <c r="O214" s="170">
        <v>10.39</v>
      </c>
      <c r="P214" s="198">
        <v>1</v>
      </c>
      <c r="Q214" s="170">
        <v>0.96</v>
      </c>
      <c r="R214" s="193" t="s">
        <v>215</v>
      </c>
      <c r="S214" s="193" t="s">
        <v>19</v>
      </c>
      <c r="T214" s="170">
        <v>37.73</v>
      </c>
      <c r="U214" s="170">
        <v>10.39</v>
      </c>
      <c r="V214" s="198">
        <v>1</v>
      </c>
      <c r="W214" s="170">
        <v>0.91</v>
      </c>
      <c r="X214" s="193" t="s">
        <v>215</v>
      </c>
      <c r="Y214" s="193" t="s">
        <v>19</v>
      </c>
      <c r="Z214" s="170">
        <v>36.35</v>
      </c>
      <c r="AA214" s="170">
        <v>10.36</v>
      </c>
      <c r="AB214" s="198">
        <v>1</v>
      </c>
      <c r="AC214" s="33"/>
    </row>
    <row r="215" s="152" customFormat="1" ht="12" spans="1:28">
      <c r="A215" s="194"/>
      <c r="B215" s="194"/>
      <c r="C215" s="194"/>
      <c r="D215" s="194"/>
      <c r="E215" s="194"/>
      <c r="F215" s="194"/>
      <c r="G215" s="195"/>
      <c r="H215" s="194"/>
      <c r="I215" s="194"/>
      <c r="J215" s="194"/>
      <c r="K215" s="194"/>
      <c r="L215" s="194"/>
      <c r="M215" s="195"/>
      <c r="N215" s="194"/>
      <c r="O215" s="194"/>
      <c r="P215" s="195"/>
      <c r="Q215" s="194"/>
      <c r="R215" s="194"/>
      <c r="S215" s="195"/>
      <c r="T215" s="194"/>
      <c r="U215" s="194"/>
      <c r="V215" s="195"/>
      <c r="W215" s="194"/>
      <c r="X215" s="194"/>
      <c r="Y215" s="195"/>
      <c r="Z215" s="194"/>
      <c r="AA215" s="194"/>
      <c r="AB215" s="195"/>
    </row>
    <row r="216" s="152" customFormat="1" ht="12" spans="1:28">
      <c r="A216" s="194"/>
      <c r="B216" s="194"/>
      <c r="C216" s="194"/>
      <c r="D216" s="194"/>
      <c r="E216" s="194"/>
      <c r="F216" s="194"/>
      <c r="G216" s="195"/>
      <c r="H216" s="194"/>
      <c r="I216" s="194"/>
      <c r="J216" s="194"/>
      <c r="K216" s="194"/>
      <c r="L216" s="194"/>
      <c r="M216" s="195"/>
      <c r="N216" s="194"/>
      <c r="O216" s="194"/>
      <c r="P216" s="195"/>
      <c r="Q216" s="194"/>
      <c r="R216" s="194"/>
      <c r="S216" s="195"/>
      <c r="T216" s="194"/>
      <c r="U216" s="194"/>
      <c r="V216" s="195"/>
      <c r="W216" s="194"/>
      <c r="X216" s="194"/>
      <c r="Y216" s="195"/>
      <c r="Z216" s="194"/>
      <c r="AA216" s="194"/>
      <c r="AB216" s="195"/>
    </row>
    <row r="217" s="152" customFormat="1" ht="12" spans="1:28">
      <c r="A217" s="194"/>
      <c r="B217" s="194"/>
      <c r="C217" s="194"/>
      <c r="D217" s="194"/>
      <c r="E217" s="194"/>
      <c r="F217" s="194"/>
      <c r="G217" s="195"/>
      <c r="H217" s="194"/>
      <c r="I217" s="194"/>
      <c r="J217" s="194"/>
      <c r="K217" s="194"/>
      <c r="L217" s="194"/>
      <c r="M217" s="195"/>
      <c r="N217" s="194"/>
      <c r="O217" s="194"/>
      <c r="P217" s="195"/>
      <c r="Q217" s="194"/>
      <c r="R217" s="194"/>
      <c r="S217" s="195"/>
      <c r="T217" s="194"/>
      <c r="U217" s="194"/>
      <c r="V217" s="195"/>
      <c r="W217" s="194"/>
      <c r="X217" s="194"/>
      <c r="Y217" s="195"/>
      <c r="Z217" s="194"/>
      <c r="AA217" s="194"/>
      <c r="AB217" s="195"/>
    </row>
    <row r="219" spans="2:9">
      <c r="B219" s="147" t="s">
        <v>273</v>
      </c>
      <c r="C219" s="147"/>
      <c r="D219" s="147"/>
      <c r="E219" s="149"/>
      <c r="F219" s="196"/>
      <c r="G219" s="147"/>
      <c r="H219" s="149"/>
      <c r="I219" s="149"/>
    </row>
    <row r="220" spans="2:9">
      <c r="B220" s="197"/>
      <c r="C220" s="144"/>
      <c r="D220" s="147" t="s">
        <v>274</v>
      </c>
      <c r="E220" s="149"/>
      <c r="F220" s="196"/>
      <c r="G220" s="147"/>
      <c r="H220" s="149"/>
      <c r="I220" s="149"/>
    </row>
    <row r="221" spans="2:9">
      <c r="B221" s="197"/>
      <c r="C221" s="144"/>
      <c r="D221" s="147"/>
      <c r="E221" s="149"/>
      <c r="F221" s="196"/>
      <c r="G221" s="147"/>
      <c r="H221" s="149"/>
      <c r="I221" s="149"/>
    </row>
  </sheetData>
  <mergeCells count="66">
    <mergeCell ref="E3:J3"/>
    <mergeCell ref="K3:P3"/>
    <mergeCell ref="Q3:V3"/>
    <mergeCell ref="W3:AB3"/>
    <mergeCell ref="B219:I219"/>
    <mergeCell ref="A3:A4"/>
    <mergeCell ref="B3:B4"/>
    <mergeCell ref="B5:B42"/>
    <mergeCell ref="B43:B155"/>
    <mergeCell ref="B156:B214"/>
    <mergeCell ref="C3:C4"/>
    <mergeCell ref="C5:C7"/>
    <mergeCell ref="C10:C12"/>
    <mergeCell ref="C17:C18"/>
    <mergeCell ref="C21:C22"/>
    <mergeCell ref="C43:C44"/>
    <mergeCell ref="C45:C46"/>
    <mergeCell ref="C47:C48"/>
    <mergeCell ref="C49:C50"/>
    <mergeCell ref="C51:C53"/>
    <mergeCell ref="C54:C56"/>
    <mergeCell ref="C57:C58"/>
    <mergeCell ref="C61:C62"/>
    <mergeCell ref="C63:C64"/>
    <mergeCell ref="C65:C66"/>
    <mergeCell ref="C67:C68"/>
    <mergeCell ref="C157:C158"/>
    <mergeCell ref="C160:C161"/>
    <mergeCell ref="C162:C163"/>
    <mergeCell ref="C164:C165"/>
    <mergeCell ref="C166:C167"/>
    <mergeCell ref="C169:C170"/>
    <mergeCell ref="C171:C172"/>
    <mergeCell ref="C173:C174"/>
    <mergeCell ref="C175:C176"/>
    <mergeCell ref="C177:C178"/>
    <mergeCell ref="C179:C180"/>
    <mergeCell ref="C181:C182"/>
    <mergeCell ref="C183:C184"/>
    <mergeCell ref="C192:C193"/>
    <mergeCell ref="C194:C196"/>
    <mergeCell ref="C197:C198"/>
    <mergeCell ref="C199:C200"/>
    <mergeCell ref="D3:D4"/>
    <mergeCell ref="F192:F193"/>
    <mergeCell ref="F194:F196"/>
    <mergeCell ref="F197:F198"/>
    <mergeCell ref="F199:F200"/>
    <mergeCell ref="F209:F210"/>
    <mergeCell ref="L192:L193"/>
    <mergeCell ref="L194:L196"/>
    <mergeCell ref="L197:L198"/>
    <mergeCell ref="L199:L200"/>
    <mergeCell ref="L209:L210"/>
    <mergeCell ref="R192:R193"/>
    <mergeCell ref="R194:R196"/>
    <mergeCell ref="R197:R198"/>
    <mergeCell ref="R199:R200"/>
    <mergeCell ref="R209:R210"/>
    <mergeCell ref="X192:X193"/>
    <mergeCell ref="X194:X196"/>
    <mergeCell ref="X197:X198"/>
    <mergeCell ref="X199:X200"/>
    <mergeCell ref="X209:X210"/>
    <mergeCell ref="A1:AB2"/>
    <mergeCell ref="D220:I221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zoomScale="78" zoomScaleNormal="78"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48"/>
  <sheetViews>
    <sheetView zoomScale="85" zoomScaleNormal="85" topLeftCell="A206" workbookViewId="0">
      <selection activeCell="R238" sqref="R238:R242"/>
    </sheetView>
  </sheetViews>
  <sheetFormatPr defaultColWidth="9" defaultRowHeight="14.25"/>
  <cols>
    <col min="1" max="2" width="12.75" style="81" customWidth="1"/>
    <col min="3" max="3" width="20.875" style="81" customWidth="1"/>
    <col min="4" max="4" width="10" style="81" customWidth="1"/>
    <col min="5" max="5" width="11.25" style="81" customWidth="1"/>
    <col min="6" max="6" width="9.75" style="81" customWidth="1"/>
    <col min="7" max="7" width="12.125" style="81" customWidth="1"/>
    <col min="8" max="9" width="11" style="81" customWidth="1"/>
    <col min="10" max="11" width="12.625" style="81" customWidth="1"/>
    <col min="12" max="12" width="12.75" style="81" customWidth="1"/>
    <col min="13" max="13" width="9.375" style="81" customWidth="1"/>
    <col min="14" max="14" width="7.75" style="81" customWidth="1"/>
    <col min="15" max="15" width="8.25" style="81" customWidth="1"/>
    <col min="16" max="16" width="12.5" style="81" customWidth="1"/>
    <col min="17" max="17" width="11.25" style="81" customWidth="1"/>
    <col min="18" max="18" width="10.5" style="81" customWidth="1"/>
    <col min="19" max="19" width="10.75" style="81" customWidth="1"/>
    <col min="20" max="20" width="9" style="81"/>
    <col min="21" max="16157" width="9" style="81" hidden="1" customWidth="1"/>
    <col min="16158" max="16384" width="9" style="81"/>
  </cols>
  <sheetData>
    <row r="1" hidden="1" spans="15:15">
      <c r="O1" s="82"/>
    </row>
    <row r="2" hidden="1" spans="15:15">
      <c r="O2" s="82"/>
    </row>
    <row r="3" hidden="1" spans="15:15">
      <c r="O3" s="82"/>
    </row>
    <row r="4" hidden="1" spans="15:15">
      <c r="O4" s="82"/>
    </row>
    <row r="5" hidden="1" spans="15:15">
      <c r="O5" s="82"/>
    </row>
    <row r="6" hidden="1" spans="15:15">
      <c r="O6" s="82"/>
    </row>
    <row r="7" hidden="1" spans="15:15">
      <c r="O7" s="82"/>
    </row>
    <row r="8" hidden="1" spans="15:15">
      <c r="O8" s="82"/>
    </row>
    <row r="9" hidden="1" spans="15:15">
      <c r="O9" s="82"/>
    </row>
    <row r="10" hidden="1" spans="15:15">
      <c r="O10" s="82"/>
    </row>
    <row r="11" hidden="1" spans="15:15">
      <c r="O11" s="82"/>
    </row>
    <row r="12" hidden="1" spans="15:15">
      <c r="O12" s="82"/>
    </row>
    <row r="13" hidden="1" spans="15:15">
      <c r="O13" s="82"/>
    </row>
    <row r="14" hidden="1" spans="15:15">
      <c r="O14" s="82"/>
    </row>
    <row r="15" hidden="1" spans="15:15">
      <c r="O15" s="82"/>
    </row>
    <row r="16" hidden="1" spans="15:15">
      <c r="O16" s="82"/>
    </row>
    <row r="17" hidden="1" spans="15:15">
      <c r="O17" s="82"/>
    </row>
    <row r="18" hidden="1" spans="15:15">
      <c r="O18" s="82"/>
    </row>
    <row r="19" hidden="1" spans="15:15">
      <c r="O19" s="82"/>
    </row>
    <row r="20" hidden="1" spans="15:15">
      <c r="O20" s="82"/>
    </row>
    <row r="21" hidden="1" spans="15:15">
      <c r="O21" s="82"/>
    </row>
    <row r="22" hidden="1" spans="15:15">
      <c r="O22" s="82"/>
    </row>
    <row r="23" hidden="1" spans="15:15">
      <c r="O23" s="82"/>
    </row>
    <row r="24" hidden="1" spans="15:15">
      <c r="O24" s="82"/>
    </row>
    <row r="25" hidden="1" spans="15:15">
      <c r="O25" s="82"/>
    </row>
    <row r="26" hidden="1" spans="15:15">
      <c r="O26" s="82"/>
    </row>
    <row r="27" hidden="1" spans="15:15">
      <c r="O27" s="82"/>
    </row>
    <row r="28" hidden="1" spans="15:15">
      <c r="O28" s="82"/>
    </row>
    <row r="29" hidden="1" spans="15:15">
      <c r="O29" s="82"/>
    </row>
    <row r="30" hidden="1" spans="15:15">
      <c r="O30" s="82"/>
    </row>
    <row r="31" hidden="1" spans="15:15">
      <c r="O31" s="82"/>
    </row>
    <row r="32" hidden="1" spans="15:15">
      <c r="O32" s="82"/>
    </row>
    <row r="33" hidden="1" spans="15:15">
      <c r="O33" s="82"/>
    </row>
    <row r="34" hidden="1" spans="15:15">
      <c r="O34" s="82"/>
    </row>
    <row r="35" hidden="1" spans="15:15">
      <c r="O35" s="82"/>
    </row>
    <row r="36" hidden="1" spans="15:15">
      <c r="O36" s="82"/>
    </row>
    <row r="37" hidden="1" spans="15:15">
      <c r="O37" s="82"/>
    </row>
    <row r="38" hidden="1" spans="15:15">
      <c r="O38" s="82"/>
    </row>
    <row r="39" hidden="1" spans="15:15">
      <c r="O39" s="82"/>
    </row>
    <row r="40" hidden="1" spans="15:15">
      <c r="O40" s="82"/>
    </row>
    <row r="41" hidden="1" spans="15:15">
      <c r="O41" s="82"/>
    </row>
    <row r="42" hidden="1" spans="15:15">
      <c r="O42" s="82"/>
    </row>
    <row r="43" hidden="1" spans="15:15">
      <c r="O43" s="82"/>
    </row>
    <row r="44" hidden="1" spans="15:15">
      <c r="O44" s="82"/>
    </row>
    <row r="45" hidden="1" spans="15:15">
      <c r="O45" s="82"/>
    </row>
    <row r="46" hidden="1" spans="15:15">
      <c r="O46" s="82"/>
    </row>
    <row r="47" hidden="1" spans="15:15">
      <c r="O47" s="82"/>
    </row>
    <row r="48" hidden="1" spans="15:15">
      <c r="O48" s="82"/>
    </row>
    <row r="49" hidden="1" spans="15:15">
      <c r="O49" s="82"/>
    </row>
    <row r="50" hidden="1" spans="15:15">
      <c r="O50" s="82"/>
    </row>
    <row r="51" hidden="1" spans="15:15">
      <c r="O51" s="82"/>
    </row>
    <row r="52" hidden="1" spans="15:15">
      <c r="O52" s="82"/>
    </row>
    <row r="53" hidden="1" spans="15:15">
      <c r="O53" s="82"/>
    </row>
    <row r="54" hidden="1" spans="15:15">
      <c r="O54" s="82"/>
    </row>
    <row r="55" hidden="1" spans="15:15">
      <c r="O55" s="82"/>
    </row>
    <row r="56" hidden="1" spans="15:15">
      <c r="O56" s="82"/>
    </row>
    <row r="57" hidden="1" spans="15:15">
      <c r="O57" s="82"/>
    </row>
    <row r="58" hidden="1" spans="15:15">
      <c r="O58" s="82"/>
    </row>
    <row r="59" hidden="1" spans="15:15">
      <c r="O59" s="82"/>
    </row>
    <row r="60" hidden="1" spans="15:15">
      <c r="O60" s="82"/>
    </row>
    <row r="61" hidden="1" spans="15:15">
      <c r="O61" s="82"/>
    </row>
    <row r="62" hidden="1" spans="15:15">
      <c r="O62" s="82"/>
    </row>
    <row r="63" hidden="1" spans="15:15">
      <c r="O63" s="82"/>
    </row>
    <row r="64" hidden="1" spans="15:15">
      <c r="O64" s="82"/>
    </row>
    <row r="65" hidden="1" spans="15:15">
      <c r="O65" s="82"/>
    </row>
    <row r="66" hidden="1" spans="15:15">
      <c r="O66" s="82"/>
    </row>
    <row r="67" hidden="1" spans="15:15">
      <c r="O67" s="82"/>
    </row>
    <row r="68" hidden="1" spans="15:15">
      <c r="O68" s="82"/>
    </row>
    <row r="69" hidden="1" spans="15:15">
      <c r="O69" s="82"/>
    </row>
    <row r="70" hidden="1" spans="15:15">
      <c r="O70" s="82"/>
    </row>
    <row r="71" hidden="1" spans="15:15">
      <c r="O71" s="82"/>
    </row>
    <row r="72" hidden="1" spans="15:15">
      <c r="O72" s="82"/>
    </row>
    <row r="73" hidden="1" spans="15:15">
      <c r="O73" s="82"/>
    </row>
    <row r="74" hidden="1" spans="15:15">
      <c r="O74" s="82"/>
    </row>
    <row r="75" hidden="1" spans="15:15">
      <c r="O75" s="82"/>
    </row>
    <row r="76" hidden="1" spans="15:15">
      <c r="O76" s="82"/>
    </row>
    <row r="77" hidden="1" spans="15:15">
      <c r="O77" s="82"/>
    </row>
    <row r="78" hidden="1" spans="15:15">
      <c r="O78" s="82"/>
    </row>
    <row r="79" hidden="1" spans="15:15">
      <c r="O79" s="82"/>
    </row>
    <row r="80" hidden="1" spans="15:15">
      <c r="O80" s="82"/>
    </row>
    <row r="81" hidden="1" spans="15:15">
      <c r="O81" s="82"/>
    </row>
    <row r="82" hidden="1" spans="15:15">
      <c r="O82" s="82"/>
    </row>
    <row r="83" hidden="1" spans="15:15">
      <c r="O83" s="82"/>
    </row>
    <row r="84" hidden="1" spans="15:15">
      <c r="O84" s="82"/>
    </row>
    <row r="85" hidden="1" spans="15:15">
      <c r="O85" s="82"/>
    </row>
    <row r="86" hidden="1" spans="15:15">
      <c r="O86" s="82"/>
    </row>
    <row r="87" hidden="1" spans="15:15">
      <c r="O87" s="82"/>
    </row>
    <row r="88" hidden="1" spans="15:15">
      <c r="O88" s="82"/>
    </row>
    <row r="89" hidden="1" spans="15:15">
      <c r="O89" s="82"/>
    </row>
    <row r="90" hidden="1" spans="15:15">
      <c r="O90" s="82"/>
    </row>
    <row r="91" hidden="1" spans="15:15">
      <c r="O91" s="82"/>
    </row>
    <row r="92" hidden="1" spans="15:15">
      <c r="O92" s="82"/>
    </row>
    <row r="93" hidden="1" spans="15:15">
      <c r="O93" s="82"/>
    </row>
    <row r="94" hidden="1" spans="15:15">
      <c r="O94" s="82"/>
    </row>
    <row r="95" hidden="1" spans="15:15">
      <c r="O95" s="82"/>
    </row>
    <row r="96" hidden="1" spans="15:15">
      <c r="O96" s="82"/>
    </row>
    <row r="97" hidden="1" spans="15:15">
      <c r="O97" s="82"/>
    </row>
    <row r="98" hidden="1" spans="15:15">
      <c r="O98" s="82"/>
    </row>
    <row r="99" hidden="1" spans="15:15">
      <c r="O99" s="82"/>
    </row>
    <row r="100" hidden="1" spans="15:15">
      <c r="O100" s="82"/>
    </row>
    <row r="101" hidden="1" spans="15:15">
      <c r="O101" s="82"/>
    </row>
    <row r="102" hidden="1" spans="15:15">
      <c r="O102" s="82"/>
    </row>
    <row r="103" hidden="1" spans="15:15">
      <c r="O103" s="82"/>
    </row>
    <row r="104" hidden="1" spans="15:15">
      <c r="O104" s="82"/>
    </row>
    <row r="105" hidden="1" spans="15:15">
      <c r="O105" s="82"/>
    </row>
    <row r="106" hidden="1" spans="15:15">
      <c r="O106" s="82"/>
    </row>
    <row r="107" hidden="1" spans="15:15">
      <c r="O107" s="82"/>
    </row>
    <row r="108" hidden="1" spans="15:15">
      <c r="O108" s="82"/>
    </row>
    <row r="109" hidden="1" spans="15:15">
      <c r="O109" s="82"/>
    </row>
    <row r="110" hidden="1" spans="15:15">
      <c r="O110" s="82"/>
    </row>
    <row r="111" hidden="1" spans="15:15">
      <c r="O111" s="82"/>
    </row>
    <row r="112" hidden="1" spans="15:15">
      <c r="O112" s="82"/>
    </row>
    <row r="113" hidden="1" spans="15:15">
      <c r="O113" s="82"/>
    </row>
    <row r="114" hidden="1" spans="15:15">
      <c r="O114" s="82"/>
    </row>
    <row r="115" hidden="1" spans="15:15">
      <c r="O115" s="82"/>
    </row>
    <row r="116" hidden="1" spans="15:15">
      <c r="O116" s="82"/>
    </row>
    <row r="117" hidden="1" spans="15:15">
      <c r="O117" s="82"/>
    </row>
    <row r="118" hidden="1" spans="15:15">
      <c r="O118" s="82"/>
    </row>
    <row r="119" hidden="1" spans="15:15">
      <c r="O119" s="82"/>
    </row>
    <row r="120" hidden="1" spans="15:15">
      <c r="O120" s="82"/>
    </row>
    <row r="121" hidden="1" spans="15:15">
      <c r="O121" s="82"/>
    </row>
    <row r="122" hidden="1" spans="15:15">
      <c r="O122" s="82"/>
    </row>
    <row r="123" hidden="1" spans="15:15">
      <c r="O123" s="82"/>
    </row>
    <row r="124" hidden="1" spans="15:15">
      <c r="O124" s="82"/>
    </row>
    <row r="125" hidden="1" spans="15:15">
      <c r="O125" s="82"/>
    </row>
    <row r="126" hidden="1" spans="15:15">
      <c r="O126" s="82"/>
    </row>
    <row r="127" s="80" customFormat="1" ht="27" customHeight="1" spans="1:20">
      <c r="A127" s="83" t="s">
        <v>275</v>
      </c>
      <c r="B127" s="83"/>
      <c r="C127" s="83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</row>
    <row r="128" s="80" customFormat="1" ht="24" customHeight="1" spans="1:20">
      <c r="A128" s="84" t="s">
        <v>276</v>
      </c>
      <c r="B128" s="84" t="s">
        <v>277</v>
      </c>
      <c r="C128" s="84" t="s">
        <v>3</v>
      </c>
      <c r="D128" s="85" t="s">
        <v>278</v>
      </c>
      <c r="E128" s="84" t="s">
        <v>279</v>
      </c>
      <c r="F128" s="84"/>
      <c r="G128" s="84"/>
      <c r="H128" s="84" t="s">
        <v>280</v>
      </c>
      <c r="I128" s="84"/>
      <c r="J128" s="84"/>
      <c r="K128" s="84" t="s">
        <v>281</v>
      </c>
      <c r="L128" s="84"/>
      <c r="M128" s="84" t="s">
        <v>282</v>
      </c>
      <c r="N128" s="84"/>
      <c r="O128" s="84"/>
      <c r="P128" s="84" t="s">
        <v>283</v>
      </c>
      <c r="Q128" s="84" t="s">
        <v>284</v>
      </c>
      <c r="R128" s="84" t="s">
        <v>285</v>
      </c>
      <c r="S128" s="84" t="s">
        <v>286</v>
      </c>
      <c r="T128" s="84" t="s">
        <v>287</v>
      </c>
    </row>
    <row r="129" s="80" customFormat="1" ht="24" spans="1:20">
      <c r="A129" s="84"/>
      <c r="B129" s="84"/>
      <c r="C129" s="84"/>
      <c r="D129" s="85"/>
      <c r="E129" s="84" t="s">
        <v>288</v>
      </c>
      <c r="F129" s="84" t="s">
        <v>289</v>
      </c>
      <c r="G129" s="84" t="s">
        <v>290</v>
      </c>
      <c r="H129" s="84" t="s">
        <v>288</v>
      </c>
      <c r="I129" s="84" t="s">
        <v>289</v>
      </c>
      <c r="J129" s="84" t="s">
        <v>290</v>
      </c>
      <c r="K129" s="84" t="s">
        <v>288</v>
      </c>
      <c r="L129" s="84" t="s">
        <v>291</v>
      </c>
      <c r="M129" s="84" t="s">
        <v>288</v>
      </c>
      <c r="N129" s="84" t="s">
        <v>289</v>
      </c>
      <c r="O129" s="84" t="s">
        <v>292</v>
      </c>
      <c r="P129" s="84"/>
      <c r="Q129" s="84"/>
      <c r="R129" s="84"/>
      <c r="S129" s="84"/>
      <c r="T129" s="84"/>
    </row>
    <row r="130" s="80" customFormat="1" spans="1:20">
      <c r="A130" s="86" t="s">
        <v>293</v>
      </c>
      <c r="B130" s="87" t="s">
        <v>15</v>
      </c>
      <c r="C130" s="88" t="s">
        <v>294</v>
      </c>
      <c r="D130" s="89">
        <v>36</v>
      </c>
      <c r="E130" s="88"/>
      <c r="F130" s="88"/>
      <c r="G130" s="88"/>
      <c r="H130" s="90"/>
      <c r="I130" s="106"/>
      <c r="J130" s="106"/>
      <c r="K130" s="106"/>
      <c r="L130" s="106"/>
      <c r="M130" s="106"/>
      <c r="N130" s="106"/>
      <c r="O130" s="106"/>
      <c r="P130" s="107">
        <f>M130+K130+H130+E130</f>
        <v>0</v>
      </c>
      <c r="Q130" s="99">
        <v>0</v>
      </c>
      <c r="R130" s="99">
        <v>720</v>
      </c>
      <c r="S130" s="128">
        <f t="shared" ref="S130:S193" si="0">1-(P130*Q130)/(D130*R130)</f>
        <v>1</v>
      </c>
      <c r="T130" s="88"/>
    </row>
    <row r="131" s="80" customFormat="1" spans="1:20">
      <c r="A131" s="86"/>
      <c r="B131" s="91"/>
      <c r="C131" s="88" t="s">
        <v>295</v>
      </c>
      <c r="D131" s="92">
        <v>30</v>
      </c>
      <c r="E131" s="90"/>
      <c r="F131" s="90"/>
      <c r="G131" s="90"/>
      <c r="H131" s="90"/>
      <c r="I131" s="90"/>
      <c r="J131" s="90"/>
      <c r="K131" s="90"/>
      <c r="L131" s="90"/>
      <c r="M131" s="90"/>
      <c r="N131" s="90"/>
      <c r="O131" s="90"/>
      <c r="P131" s="107">
        <f t="shared" ref="P131:P194" si="1">E131+H131+K131+M131</f>
        <v>0</v>
      </c>
      <c r="Q131" s="99">
        <v>0</v>
      </c>
      <c r="R131" s="99">
        <v>720</v>
      </c>
      <c r="S131" s="128">
        <f t="shared" si="0"/>
        <v>1</v>
      </c>
      <c r="T131" s="88"/>
    </row>
    <row r="132" s="80" customFormat="1" spans="1:20">
      <c r="A132" s="86"/>
      <c r="B132" s="91"/>
      <c r="C132" s="88" t="s">
        <v>296</v>
      </c>
      <c r="D132" s="89">
        <v>18</v>
      </c>
      <c r="E132" s="93"/>
      <c r="F132" s="88"/>
      <c r="G132" s="88"/>
      <c r="H132" s="88"/>
      <c r="I132" s="88"/>
      <c r="J132" s="88"/>
      <c r="K132" s="88"/>
      <c r="L132" s="88"/>
      <c r="M132" s="88"/>
      <c r="N132" s="88"/>
      <c r="O132" s="93"/>
      <c r="P132" s="107">
        <f t="shared" si="1"/>
        <v>0</v>
      </c>
      <c r="Q132" s="99">
        <v>0</v>
      </c>
      <c r="R132" s="99">
        <v>720</v>
      </c>
      <c r="S132" s="128">
        <f t="shared" si="0"/>
        <v>1</v>
      </c>
      <c r="T132" s="108"/>
    </row>
    <row r="133" s="80" customFormat="1" ht="77.25" customHeight="1" spans="1:20">
      <c r="A133" s="86"/>
      <c r="B133" s="91"/>
      <c r="C133" s="88" t="s">
        <v>297</v>
      </c>
      <c r="D133" s="89">
        <v>40.032</v>
      </c>
      <c r="E133" s="88"/>
      <c r="F133" s="88"/>
      <c r="G133" s="88"/>
      <c r="H133" s="88"/>
      <c r="I133" s="88"/>
      <c r="J133" s="88"/>
      <c r="K133" s="88"/>
      <c r="L133" s="88"/>
      <c r="M133" s="88"/>
      <c r="N133" s="88"/>
      <c r="O133" s="88"/>
      <c r="P133" s="107">
        <f t="shared" si="1"/>
        <v>0</v>
      </c>
      <c r="Q133" s="99">
        <v>0</v>
      </c>
      <c r="R133" s="99">
        <v>720</v>
      </c>
      <c r="S133" s="128">
        <f t="shared" si="0"/>
        <v>1</v>
      </c>
      <c r="T133" s="110"/>
    </row>
    <row r="134" s="80" customFormat="1" ht="24.75" spans="1:20">
      <c r="A134" s="86"/>
      <c r="B134" s="91"/>
      <c r="C134" s="88" t="s">
        <v>298</v>
      </c>
      <c r="D134" s="89">
        <v>36</v>
      </c>
      <c r="E134" s="88"/>
      <c r="F134" s="88"/>
      <c r="G134" s="88"/>
      <c r="H134" s="88">
        <v>18</v>
      </c>
      <c r="I134" s="88"/>
      <c r="J134" s="88"/>
      <c r="K134" s="88">
        <v>18</v>
      </c>
      <c r="L134" s="88"/>
      <c r="M134" s="88"/>
      <c r="N134" s="88"/>
      <c r="O134" s="88"/>
      <c r="P134" s="107">
        <f t="shared" si="1"/>
        <v>36</v>
      </c>
      <c r="Q134" s="99">
        <v>720</v>
      </c>
      <c r="R134" s="99">
        <v>720</v>
      </c>
      <c r="S134" s="128">
        <f t="shared" si="0"/>
        <v>0</v>
      </c>
      <c r="T134" s="110" t="s">
        <v>299</v>
      </c>
    </row>
    <row r="135" s="80" customFormat="1" spans="1:20">
      <c r="A135" s="86"/>
      <c r="B135" s="91"/>
      <c r="C135" s="88" t="s">
        <v>300</v>
      </c>
      <c r="D135" s="89">
        <v>48.096</v>
      </c>
      <c r="E135" s="88"/>
      <c r="F135" s="88"/>
      <c r="G135" s="88"/>
      <c r="H135" s="88"/>
      <c r="I135" s="88"/>
      <c r="J135" s="88"/>
      <c r="K135" s="88"/>
      <c r="L135" s="88"/>
      <c r="M135" s="88"/>
      <c r="N135" s="88"/>
      <c r="O135" s="88"/>
      <c r="P135" s="107">
        <f t="shared" si="1"/>
        <v>0</v>
      </c>
      <c r="Q135" s="99">
        <v>0</v>
      </c>
      <c r="R135" s="99">
        <v>720</v>
      </c>
      <c r="S135" s="128">
        <f t="shared" si="0"/>
        <v>1</v>
      </c>
      <c r="T135" s="110"/>
    </row>
    <row r="136" s="80" customFormat="1" spans="1:20">
      <c r="A136" s="86"/>
      <c r="B136" s="91"/>
      <c r="C136" s="88" t="s">
        <v>301</v>
      </c>
      <c r="D136" s="89">
        <v>36</v>
      </c>
      <c r="E136" s="88"/>
      <c r="F136" s="88"/>
      <c r="G136" s="88"/>
      <c r="H136" s="88"/>
      <c r="I136" s="88"/>
      <c r="J136" s="88"/>
      <c r="K136" s="88"/>
      <c r="L136" s="88"/>
      <c r="M136" s="108"/>
      <c r="N136" s="88"/>
      <c r="O136" s="109"/>
      <c r="P136" s="107">
        <f t="shared" si="1"/>
        <v>0</v>
      </c>
      <c r="Q136" s="99">
        <v>0</v>
      </c>
      <c r="R136" s="99">
        <v>720</v>
      </c>
      <c r="S136" s="128">
        <f t="shared" si="0"/>
        <v>1</v>
      </c>
      <c r="T136" s="88"/>
    </row>
    <row r="137" s="80" customFormat="1" ht="15.75" spans="1:20">
      <c r="A137" s="86"/>
      <c r="B137" s="91"/>
      <c r="C137" s="88" t="s">
        <v>302</v>
      </c>
      <c r="D137" s="89">
        <v>36</v>
      </c>
      <c r="E137" s="88"/>
      <c r="F137" s="94"/>
      <c r="G137" s="88"/>
      <c r="H137" s="88"/>
      <c r="I137" s="88"/>
      <c r="J137" s="88"/>
      <c r="K137" s="88"/>
      <c r="L137" s="88"/>
      <c r="M137" s="88"/>
      <c r="N137" s="88"/>
      <c r="O137" s="88"/>
      <c r="P137" s="107">
        <f t="shared" si="1"/>
        <v>0</v>
      </c>
      <c r="Q137" s="99">
        <v>0</v>
      </c>
      <c r="R137" s="99">
        <v>720</v>
      </c>
      <c r="S137" s="128">
        <f t="shared" si="0"/>
        <v>1</v>
      </c>
      <c r="T137" s="129"/>
    </row>
    <row r="138" s="80" customFormat="1" spans="1:20">
      <c r="A138" s="86"/>
      <c r="B138" s="91"/>
      <c r="C138" s="88" t="s">
        <v>303</v>
      </c>
      <c r="D138" s="89">
        <v>22.5</v>
      </c>
      <c r="E138" s="88"/>
      <c r="F138" s="88"/>
      <c r="G138" s="88"/>
      <c r="H138" s="88"/>
      <c r="I138" s="88"/>
      <c r="J138" s="88"/>
      <c r="K138" s="88"/>
      <c r="L138" s="88"/>
      <c r="M138" s="88"/>
      <c r="N138" s="88"/>
      <c r="O138" s="88"/>
      <c r="P138" s="107">
        <f t="shared" si="1"/>
        <v>0</v>
      </c>
      <c r="Q138" s="99">
        <v>0</v>
      </c>
      <c r="R138" s="99">
        <v>720</v>
      </c>
      <c r="S138" s="128">
        <f t="shared" si="0"/>
        <v>1</v>
      </c>
      <c r="T138" s="88"/>
    </row>
    <row r="139" s="80" customFormat="1" ht="24.75" customHeight="1" spans="1:20">
      <c r="A139" s="86"/>
      <c r="B139" s="91"/>
      <c r="C139" s="88" t="s">
        <v>304</v>
      </c>
      <c r="D139" s="89">
        <v>8.4</v>
      </c>
      <c r="E139" s="88"/>
      <c r="F139" s="88"/>
      <c r="G139" s="88"/>
      <c r="H139" s="88"/>
      <c r="I139" s="88"/>
      <c r="J139" s="88"/>
      <c r="K139" s="88"/>
      <c r="L139" s="88"/>
      <c r="M139" s="90">
        <v>4.2</v>
      </c>
      <c r="N139" s="110" t="s">
        <v>305</v>
      </c>
      <c r="O139" s="110" t="s">
        <v>306</v>
      </c>
      <c r="P139" s="107">
        <f t="shared" si="1"/>
        <v>4.2</v>
      </c>
      <c r="Q139" s="99">
        <v>720</v>
      </c>
      <c r="R139" s="99">
        <v>720</v>
      </c>
      <c r="S139" s="128">
        <f t="shared" si="0"/>
        <v>0.5</v>
      </c>
      <c r="T139" s="88"/>
    </row>
    <row r="140" s="80" customFormat="1" spans="1:20">
      <c r="A140" s="86"/>
      <c r="B140" s="91"/>
      <c r="C140" s="88" t="s">
        <v>307</v>
      </c>
      <c r="D140" s="89">
        <v>40</v>
      </c>
      <c r="E140" s="88"/>
      <c r="F140" s="95"/>
      <c r="G140" s="88"/>
      <c r="H140" s="88"/>
      <c r="I140" s="88"/>
      <c r="J140" s="88"/>
      <c r="K140" s="88"/>
      <c r="L140" s="88"/>
      <c r="M140" s="90"/>
      <c r="N140" s="111"/>
      <c r="O140" s="111"/>
      <c r="P140" s="107">
        <f t="shared" si="1"/>
        <v>0</v>
      </c>
      <c r="Q140" s="99">
        <v>0</v>
      </c>
      <c r="R140" s="99">
        <v>720</v>
      </c>
      <c r="S140" s="128">
        <f t="shared" si="0"/>
        <v>1</v>
      </c>
      <c r="T140" s="88"/>
    </row>
    <row r="141" s="80" customFormat="1" spans="1:20">
      <c r="A141" s="86"/>
      <c r="B141" s="91"/>
      <c r="C141" s="88" t="s">
        <v>308</v>
      </c>
      <c r="D141" s="89">
        <v>48</v>
      </c>
      <c r="E141" s="88"/>
      <c r="F141" s="88"/>
      <c r="G141" s="88"/>
      <c r="H141" s="88"/>
      <c r="I141" s="88"/>
      <c r="J141" s="88"/>
      <c r="K141" s="88"/>
      <c r="L141" s="88"/>
      <c r="M141" s="88"/>
      <c r="N141" s="88"/>
      <c r="O141" s="88"/>
      <c r="P141" s="107">
        <f t="shared" si="1"/>
        <v>0</v>
      </c>
      <c r="Q141" s="99">
        <v>0</v>
      </c>
      <c r="R141" s="99">
        <v>720</v>
      </c>
      <c r="S141" s="128">
        <f t="shared" si="0"/>
        <v>1</v>
      </c>
      <c r="T141" s="88"/>
    </row>
    <row r="142" s="80" customFormat="1" spans="1:20">
      <c r="A142" s="86"/>
      <c r="B142" s="91"/>
      <c r="C142" s="88" t="s">
        <v>309</v>
      </c>
      <c r="D142" s="89">
        <v>48</v>
      </c>
      <c r="E142" s="88"/>
      <c r="F142" s="88"/>
      <c r="G142" s="88"/>
      <c r="H142" s="88"/>
      <c r="I142" s="88"/>
      <c r="J142" s="88"/>
      <c r="K142" s="88"/>
      <c r="L142" s="88"/>
      <c r="M142" s="88"/>
      <c r="N142" s="88"/>
      <c r="O142" s="88"/>
      <c r="P142" s="107">
        <f t="shared" si="1"/>
        <v>0</v>
      </c>
      <c r="Q142" s="99">
        <v>0</v>
      </c>
      <c r="R142" s="99">
        <v>720</v>
      </c>
      <c r="S142" s="128">
        <f t="shared" si="0"/>
        <v>1</v>
      </c>
      <c r="T142" s="88"/>
    </row>
    <row r="143" s="80" customFormat="1" spans="1:20">
      <c r="A143" s="86"/>
      <c r="B143" s="91"/>
      <c r="C143" s="88" t="s">
        <v>310</v>
      </c>
      <c r="D143" s="89">
        <v>48</v>
      </c>
      <c r="E143" s="88"/>
      <c r="F143" s="88"/>
      <c r="G143" s="88"/>
      <c r="H143" s="88"/>
      <c r="I143" s="88"/>
      <c r="J143" s="88"/>
      <c r="K143" s="88"/>
      <c r="L143" s="88"/>
      <c r="M143" s="88"/>
      <c r="N143" s="88"/>
      <c r="O143" s="88"/>
      <c r="P143" s="107">
        <f t="shared" si="1"/>
        <v>0</v>
      </c>
      <c r="Q143" s="99">
        <v>0</v>
      </c>
      <c r="R143" s="99">
        <v>720</v>
      </c>
      <c r="S143" s="128">
        <f t="shared" si="0"/>
        <v>1</v>
      </c>
      <c r="T143" s="88"/>
    </row>
    <row r="144" s="80" customFormat="1" spans="1:20">
      <c r="A144" s="86"/>
      <c r="B144" s="91"/>
      <c r="C144" s="88" t="s">
        <v>311</v>
      </c>
      <c r="D144" s="89">
        <v>36</v>
      </c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8"/>
      <c r="P144" s="107">
        <f t="shared" si="1"/>
        <v>0</v>
      </c>
      <c r="Q144" s="99">
        <v>0</v>
      </c>
      <c r="R144" s="99">
        <v>720</v>
      </c>
      <c r="S144" s="128">
        <f t="shared" si="0"/>
        <v>1</v>
      </c>
      <c r="T144" s="88"/>
    </row>
    <row r="145" s="80" customFormat="1" spans="1:20">
      <c r="A145" s="86"/>
      <c r="B145" s="91"/>
      <c r="C145" s="88" t="s">
        <v>312</v>
      </c>
      <c r="D145" s="89">
        <v>48</v>
      </c>
      <c r="E145" s="88"/>
      <c r="F145" s="88"/>
      <c r="G145" s="88"/>
      <c r="H145" s="88"/>
      <c r="I145" s="88"/>
      <c r="J145" s="88"/>
      <c r="K145" s="88"/>
      <c r="L145" s="88"/>
      <c r="M145" s="112"/>
      <c r="N145" s="113"/>
      <c r="O145" s="114"/>
      <c r="P145" s="107">
        <f t="shared" si="1"/>
        <v>0</v>
      </c>
      <c r="Q145" s="99">
        <v>0</v>
      </c>
      <c r="R145" s="99">
        <v>720</v>
      </c>
      <c r="S145" s="128">
        <f t="shared" si="0"/>
        <v>1</v>
      </c>
      <c r="T145" s="88"/>
    </row>
    <row r="146" s="80" customFormat="1" spans="1:20">
      <c r="A146" s="86"/>
      <c r="B146" s="91"/>
      <c r="C146" s="88" t="s">
        <v>313</v>
      </c>
      <c r="D146" s="89">
        <v>48</v>
      </c>
      <c r="E146" s="88"/>
      <c r="F146" s="88"/>
      <c r="G146" s="88"/>
      <c r="H146" s="88"/>
      <c r="I146" s="88"/>
      <c r="J146" s="88"/>
      <c r="K146" s="88"/>
      <c r="L146" s="88"/>
      <c r="M146" s="112"/>
      <c r="N146" s="113"/>
      <c r="O146" s="114"/>
      <c r="P146" s="107">
        <f t="shared" si="1"/>
        <v>0</v>
      </c>
      <c r="Q146" s="99">
        <v>0</v>
      </c>
      <c r="R146" s="99">
        <v>720</v>
      </c>
      <c r="S146" s="128">
        <f t="shared" si="0"/>
        <v>1</v>
      </c>
      <c r="T146" s="88"/>
    </row>
    <row r="147" s="80" customFormat="1" spans="1:20">
      <c r="A147" s="86"/>
      <c r="B147" s="96"/>
      <c r="C147" s="88" t="s">
        <v>314</v>
      </c>
      <c r="D147" s="89">
        <v>48</v>
      </c>
      <c r="E147" s="88"/>
      <c r="F147" s="88"/>
      <c r="G147" s="88"/>
      <c r="H147" s="88"/>
      <c r="I147" s="88"/>
      <c r="J147" s="88"/>
      <c r="K147" s="88"/>
      <c r="L147" s="88"/>
      <c r="M147" s="112"/>
      <c r="N147" s="113"/>
      <c r="O147" s="114"/>
      <c r="P147" s="107">
        <f t="shared" si="1"/>
        <v>0</v>
      </c>
      <c r="Q147" s="99">
        <v>0</v>
      </c>
      <c r="R147" s="99">
        <v>720</v>
      </c>
      <c r="S147" s="128">
        <f t="shared" si="0"/>
        <v>1</v>
      </c>
      <c r="T147" s="88"/>
    </row>
    <row r="148" s="80" customFormat="1" spans="1:20">
      <c r="A148" s="86"/>
      <c r="B148" s="87" t="s">
        <v>70</v>
      </c>
      <c r="C148" s="88" t="s">
        <v>315</v>
      </c>
      <c r="D148" s="89">
        <v>19.2</v>
      </c>
      <c r="E148" s="88"/>
      <c r="F148" s="88"/>
      <c r="G148" s="88"/>
      <c r="H148" s="89"/>
      <c r="I148" s="115"/>
      <c r="J148" s="88"/>
      <c r="K148" s="88"/>
      <c r="L148" s="116"/>
      <c r="M148" s="88"/>
      <c r="N148" s="88"/>
      <c r="O148" s="88"/>
      <c r="P148" s="107">
        <f t="shared" si="1"/>
        <v>0</v>
      </c>
      <c r="Q148" s="99">
        <v>0</v>
      </c>
      <c r="R148" s="99">
        <v>720</v>
      </c>
      <c r="S148" s="128">
        <f t="shared" si="0"/>
        <v>1</v>
      </c>
      <c r="T148" s="110"/>
    </row>
    <row r="149" s="80" customFormat="1" spans="1:20">
      <c r="A149" s="86"/>
      <c r="B149" s="91"/>
      <c r="C149" s="88" t="s">
        <v>316</v>
      </c>
      <c r="D149" s="89">
        <v>4.2</v>
      </c>
      <c r="E149" s="88"/>
      <c r="F149" s="88"/>
      <c r="G149" s="88"/>
      <c r="H149" s="89"/>
      <c r="I149" s="115"/>
      <c r="J149" s="115"/>
      <c r="K149" s="88"/>
      <c r="L149" s="116"/>
      <c r="M149" s="88"/>
      <c r="N149" s="88"/>
      <c r="O149" s="88"/>
      <c r="P149" s="107">
        <f t="shared" si="1"/>
        <v>0</v>
      </c>
      <c r="Q149" s="99">
        <v>0</v>
      </c>
      <c r="R149" s="99">
        <v>720</v>
      </c>
      <c r="S149" s="128">
        <f t="shared" si="0"/>
        <v>1</v>
      </c>
      <c r="T149" s="88"/>
    </row>
    <row r="150" s="80" customFormat="1" spans="1:20">
      <c r="A150" s="86"/>
      <c r="B150" s="91"/>
      <c r="C150" s="88" t="s">
        <v>317</v>
      </c>
      <c r="D150" s="89">
        <v>10.812</v>
      </c>
      <c r="E150" s="88"/>
      <c r="F150" s="88"/>
      <c r="G150" s="88"/>
      <c r="H150" s="89"/>
      <c r="I150" s="115"/>
      <c r="J150" s="115"/>
      <c r="K150" s="88"/>
      <c r="L150" s="116"/>
      <c r="M150" s="88"/>
      <c r="N150" s="88"/>
      <c r="O150" s="88"/>
      <c r="P150" s="107">
        <f t="shared" si="1"/>
        <v>0</v>
      </c>
      <c r="Q150" s="99">
        <v>0</v>
      </c>
      <c r="R150" s="99">
        <v>720</v>
      </c>
      <c r="S150" s="128">
        <f t="shared" si="0"/>
        <v>1</v>
      </c>
      <c r="T150" s="130"/>
    </row>
    <row r="151" s="80" customFormat="1" spans="1:20">
      <c r="A151" s="86"/>
      <c r="B151" s="91"/>
      <c r="C151" s="88" t="s">
        <v>318</v>
      </c>
      <c r="D151" s="89">
        <v>8.4</v>
      </c>
      <c r="E151" s="88"/>
      <c r="F151" s="88"/>
      <c r="G151" s="88"/>
      <c r="H151" s="89"/>
      <c r="I151" s="115"/>
      <c r="J151" s="115"/>
      <c r="K151" s="88"/>
      <c r="L151" s="116"/>
      <c r="M151" s="88"/>
      <c r="N151" s="88"/>
      <c r="O151" s="88"/>
      <c r="P151" s="107">
        <f t="shared" si="1"/>
        <v>0</v>
      </c>
      <c r="Q151" s="99">
        <v>0</v>
      </c>
      <c r="R151" s="99">
        <v>720</v>
      </c>
      <c r="S151" s="128">
        <f t="shared" si="0"/>
        <v>1</v>
      </c>
      <c r="T151" s="110"/>
    </row>
    <row r="152" s="80" customFormat="1" spans="1:20">
      <c r="A152" s="86"/>
      <c r="B152" s="91"/>
      <c r="C152" s="97" t="s">
        <v>319</v>
      </c>
      <c r="D152" s="89">
        <v>14.4</v>
      </c>
      <c r="E152" s="97"/>
      <c r="F152" s="97"/>
      <c r="G152" s="97"/>
      <c r="H152" s="98"/>
      <c r="I152" s="117"/>
      <c r="J152" s="117"/>
      <c r="K152" s="97"/>
      <c r="L152" s="73"/>
      <c r="M152" s="97"/>
      <c r="N152" s="97"/>
      <c r="O152" s="97"/>
      <c r="P152" s="107">
        <f t="shared" si="1"/>
        <v>0</v>
      </c>
      <c r="Q152" s="99">
        <v>0</v>
      </c>
      <c r="R152" s="99">
        <v>720</v>
      </c>
      <c r="S152" s="128">
        <f t="shared" si="0"/>
        <v>1</v>
      </c>
      <c r="T152" s="97"/>
    </row>
    <row r="153" s="80" customFormat="1" spans="1:20">
      <c r="A153" s="86"/>
      <c r="B153" s="91"/>
      <c r="C153" s="88" t="s">
        <v>320</v>
      </c>
      <c r="D153" s="89">
        <v>21.6</v>
      </c>
      <c r="E153" s="88"/>
      <c r="F153" s="88"/>
      <c r="G153" s="88"/>
      <c r="H153" s="89"/>
      <c r="I153" s="103"/>
      <c r="J153" s="103"/>
      <c r="K153" s="88"/>
      <c r="L153" s="4"/>
      <c r="M153" s="88"/>
      <c r="N153" s="88"/>
      <c r="O153" s="88"/>
      <c r="P153" s="107">
        <f t="shared" si="1"/>
        <v>0</v>
      </c>
      <c r="Q153" s="99">
        <v>0</v>
      </c>
      <c r="R153" s="99">
        <v>720</v>
      </c>
      <c r="S153" s="128">
        <f t="shared" si="0"/>
        <v>1</v>
      </c>
      <c r="T153" s="88"/>
    </row>
    <row r="154" s="80" customFormat="1" spans="1:20">
      <c r="A154" s="86"/>
      <c r="B154" s="91"/>
      <c r="C154" s="88" t="s">
        <v>321</v>
      </c>
      <c r="D154" s="89">
        <v>4.8</v>
      </c>
      <c r="E154" s="88"/>
      <c r="F154" s="88"/>
      <c r="G154" s="88"/>
      <c r="H154" s="89"/>
      <c r="I154" s="115"/>
      <c r="J154" s="115"/>
      <c r="K154" s="88"/>
      <c r="L154" s="116"/>
      <c r="M154" s="92"/>
      <c r="N154" s="118"/>
      <c r="O154" s="90"/>
      <c r="P154" s="107">
        <f t="shared" si="1"/>
        <v>0</v>
      </c>
      <c r="Q154" s="99">
        <v>0</v>
      </c>
      <c r="R154" s="99">
        <v>720</v>
      </c>
      <c r="S154" s="128">
        <f t="shared" si="0"/>
        <v>1</v>
      </c>
      <c r="T154" s="88"/>
    </row>
    <row r="155" s="80" customFormat="1" spans="1:20">
      <c r="A155" s="86"/>
      <c r="B155" s="91"/>
      <c r="C155" s="88" t="s">
        <v>322</v>
      </c>
      <c r="D155" s="89">
        <v>12</v>
      </c>
      <c r="E155" s="88"/>
      <c r="F155" s="88"/>
      <c r="G155" s="88"/>
      <c r="H155" s="89"/>
      <c r="I155" s="103"/>
      <c r="J155" s="103"/>
      <c r="K155" s="88"/>
      <c r="L155" s="4"/>
      <c r="M155" s="88"/>
      <c r="N155" s="88"/>
      <c r="O155" s="88"/>
      <c r="P155" s="107">
        <f t="shared" si="1"/>
        <v>0</v>
      </c>
      <c r="Q155" s="99">
        <v>0</v>
      </c>
      <c r="R155" s="99">
        <v>720</v>
      </c>
      <c r="S155" s="128">
        <f t="shared" si="0"/>
        <v>1</v>
      </c>
      <c r="T155" s="88"/>
    </row>
    <row r="156" s="80" customFormat="1" spans="1:20">
      <c r="A156" s="86"/>
      <c r="B156" s="91"/>
      <c r="C156" s="88" t="s">
        <v>323</v>
      </c>
      <c r="D156" s="89">
        <v>4.8</v>
      </c>
      <c r="E156" s="88"/>
      <c r="F156" s="88"/>
      <c r="G156" s="88"/>
      <c r="H156" s="89"/>
      <c r="I156" s="103"/>
      <c r="J156" s="103"/>
      <c r="K156" s="88"/>
      <c r="L156" s="4"/>
      <c r="M156" s="88"/>
      <c r="N156" s="88"/>
      <c r="O156" s="88"/>
      <c r="P156" s="107">
        <f t="shared" si="1"/>
        <v>0</v>
      </c>
      <c r="Q156" s="99">
        <v>0</v>
      </c>
      <c r="R156" s="99">
        <v>720</v>
      </c>
      <c r="S156" s="128">
        <f t="shared" si="0"/>
        <v>1</v>
      </c>
      <c r="T156" s="88"/>
    </row>
    <row r="157" s="80" customFormat="1" spans="1:20">
      <c r="A157" s="86"/>
      <c r="B157" s="91"/>
      <c r="C157" s="88" t="s">
        <v>324</v>
      </c>
      <c r="D157" s="89">
        <v>7.8</v>
      </c>
      <c r="E157" s="88"/>
      <c r="F157" s="88"/>
      <c r="G157" s="88"/>
      <c r="H157" s="89"/>
      <c r="I157" s="103"/>
      <c r="J157" s="103"/>
      <c r="K157" s="88"/>
      <c r="L157" s="4"/>
      <c r="M157" s="88"/>
      <c r="N157" s="88"/>
      <c r="O157" s="88"/>
      <c r="P157" s="107">
        <f t="shared" si="1"/>
        <v>0</v>
      </c>
      <c r="Q157" s="99">
        <v>0</v>
      </c>
      <c r="R157" s="99">
        <v>720</v>
      </c>
      <c r="S157" s="128">
        <f t="shared" si="0"/>
        <v>1</v>
      </c>
      <c r="T157" s="88"/>
    </row>
    <row r="158" s="80" customFormat="1" spans="1:20">
      <c r="A158" s="86"/>
      <c r="B158" s="91"/>
      <c r="C158" s="88" t="s">
        <v>325</v>
      </c>
      <c r="D158" s="89">
        <v>19.2</v>
      </c>
      <c r="E158" s="88"/>
      <c r="F158" s="88"/>
      <c r="G158" s="88"/>
      <c r="H158" s="88"/>
      <c r="I158" s="88"/>
      <c r="J158" s="88"/>
      <c r="K158" s="88"/>
      <c r="L158" s="4"/>
      <c r="M158" s="88"/>
      <c r="N158" s="88"/>
      <c r="O158" s="88"/>
      <c r="P158" s="107">
        <f t="shared" si="1"/>
        <v>0</v>
      </c>
      <c r="Q158" s="99">
        <v>0</v>
      </c>
      <c r="R158" s="99">
        <v>720</v>
      </c>
      <c r="S158" s="128">
        <f t="shared" si="0"/>
        <v>1</v>
      </c>
      <c r="T158" s="88"/>
    </row>
    <row r="159" s="80" customFormat="1" spans="1:20">
      <c r="A159" s="86"/>
      <c r="B159" s="91"/>
      <c r="C159" s="88" t="s">
        <v>326</v>
      </c>
      <c r="D159" s="89">
        <v>28.8</v>
      </c>
      <c r="E159" s="88"/>
      <c r="F159" s="88"/>
      <c r="G159" s="88"/>
      <c r="H159" s="89"/>
      <c r="I159" s="103"/>
      <c r="J159" s="103"/>
      <c r="K159" s="88"/>
      <c r="L159" s="4"/>
      <c r="M159" s="88"/>
      <c r="N159" s="88"/>
      <c r="O159" s="88"/>
      <c r="P159" s="107">
        <f t="shared" si="1"/>
        <v>0</v>
      </c>
      <c r="Q159" s="99">
        <v>0</v>
      </c>
      <c r="R159" s="99">
        <v>720</v>
      </c>
      <c r="S159" s="128">
        <f t="shared" si="0"/>
        <v>1</v>
      </c>
      <c r="T159" s="88"/>
    </row>
    <row r="160" s="80" customFormat="1" spans="1:20">
      <c r="A160" s="86"/>
      <c r="B160" s="91"/>
      <c r="C160" s="88" t="s">
        <v>327</v>
      </c>
      <c r="D160" s="89">
        <v>30</v>
      </c>
      <c r="E160" s="88"/>
      <c r="F160" s="88"/>
      <c r="G160" s="88"/>
      <c r="H160" s="89"/>
      <c r="I160" s="103"/>
      <c r="J160" s="103"/>
      <c r="K160" s="88"/>
      <c r="L160" s="4"/>
      <c r="M160" s="119"/>
      <c r="N160" s="119"/>
      <c r="O160" s="119"/>
      <c r="P160" s="107">
        <f t="shared" si="1"/>
        <v>0</v>
      </c>
      <c r="Q160" s="99">
        <v>0</v>
      </c>
      <c r="R160" s="99">
        <v>720</v>
      </c>
      <c r="S160" s="128">
        <f t="shared" si="0"/>
        <v>1</v>
      </c>
      <c r="T160" s="88"/>
    </row>
    <row r="161" s="80" customFormat="1" spans="1:20">
      <c r="A161" s="86"/>
      <c r="B161" s="91"/>
      <c r="C161" s="88" t="s">
        <v>328</v>
      </c>
      <c r="D161" s="89">
        <v>6</v>
      </c>
      <c r="E161" s="88"/>
      <c r="F161" s="88"/>
      <c r="G161" s="88"/>
      <c r="H161" s="89"/>
      <c r="I161" s="103"/>
      <c r="J161" s="103"/>
      <c r="K161" s="88"/>
      <c r="L161" s="4"/>
      <c r="M161" s="88"/>
      <c r="N161" s="120"/>
      <c r="O161" s="121"/>
      <c r="P161" s="107">
        <f t="shared" si="1"/>
        <v>0</v>
      </c>
      <c r="Q161" s="99">
        <v>0</v>
      </c>
      <c r="R161" s="99">
        <v>720</v>
      </c>
      <c r="S161" s="128">
        <f t="shared" si="0"/>
        <v>1</v>
      </c>
      <c r="T161" s="88"/>
    </row>
    <row r="162" s="80" customFormat="1" spans="1:20">
      <c r="A162" s="86"/>
      <c r="B162" s="91"/>
      <c r="C162" s="88" t="s">
        <v>329</v>
      </c>
      <c r="D162" s="89">
        <v>6</v>
      </c>
      <c r="E162" s="88"/>
      <c r="F162" s="88"/>
      <c r="G162" s="88"/>
      <c r="H162" s="89"/>
      <c r="I162" s="103"/>
      <c r="J162" s="103"/>
      <c r="K162" s="88"/>
      <c r="L162" s="4"/>
      <c r="M162" s="88"/>
      <c r="N162" s="88"/>
      <c r="O162" s="88"/>
      <c r="P162" s="107">
        <f t="shared" si="1"/>
        <v>0</v>
      </c>
      <c r="Q162" s="99">
        <v>0</v>
      </c>
      <c r="R162" s="99">
        <v>720</v>
      </c>
      <c r="S162" s="128">
        <f t="shared" si="0"/>
        <v>1</v>
      </c>
      <c r="T162" s="88"/>
    </row>
    <row r="163" s="80" customFormat="1" spans="1:20">
      <c r="A163" s="86"/>
      <c r="B163" s="91"/>
      <c r="C163" s="88" t="s">
        <v>330</v>
      </c>
      <c r="D163" s="89">
        <v>2</v>
      </c>
      <c r="E163" s="88"/>
      <c r="F163" s="88"/>
      <c r="G163" s="88"/>
      <c r="H163" s="89"/>
      <c r="I163" s="103"/>
      <c r="J163" s="103"/>
      <c r="K163" s="88"/>
      <c r="L163" s="4"/>
      <c r="M163" s="88"/>
      <c r="N163" s="88"/>
      <c r="O163" s="88"/>
      <c r="P163" s="107">
        <f t="shared" si="1"/>
        <v>0</v>
      </c>
      <c r="Q163" s="99">
        <v>0</v>
      </c>
      <c r="R163" s="99">
        <v>720</v>
      </c>
      <c r="S163" s="128">
        <f t="shared" si="0"/>
        <v>1</v>
      </c>
      <c r="T163" s="88"/>
    </row>
    <row r="164" s="80" customFormat="1" spans="1:20">
      <c r="A164" s="86"/>
      <c r="B164" s="91"/>
      <c r="C164" s="88" t="s">
        <v>331</v>
      </c>
      <c r="D164" s="89">
        <v>6</v>
      </c>
      <c r="E164" s="88"/>
      <c r="F164" s="88"/>
      <c r="G164" s="88"/>
      <c r="H164" s="89"/>
      <c r="I164" s="103"/>
      <c r="J164" s="103"/>
      <c r="K164" s="88"/>
      <c r="L164" s="4"/>
      <c r="M164" s="88"/>
      <c r="N164" s="88"/>
      <c r="O164" s="88"/>
      <c r="P164" s="107">
        <f t="shared" si="1"/>
        <v>0</v>
      </c>
      <c r="Q164" s="99">
        <v>0</v>
      </c>
      <c r="R164" s="99">
        <v>720</v>
      </c>
      <c r="S164" s="128">
        <f t="shared" si="0"/>
        <v>1</v>
      </c>
      <c r="T164" s="88"/>
    </row>
    <row r="165" s="80" customFormat="1" spans="1:20">
      <c r="A165" s="86"/>
      <c r="B165" s="91"/>
      <c r="C165" s="88" t="s">
        <v>332</v>
      </c>
      <c r="D165" s="89">
        <v>6</v>
      </c>
      <c r="E165" s="88"/>
      <c r="F165" s="88"/>
      <c r="G165" s="88"/>
      <c r="H165" s="88"/>
      <c r="I165" s="88"/>
      <c r="J165" s="88"/>
      <c r="K165" s="88"/>
      <c r="L165" s="4"/>
      <c r="M165" s="88"/>
      <c r="N165" s="88"/>
      <c r="O165" s="88"/>
      <c r="P165" s="107">
        <f t="shared" si="1"/>
        <v>0</v>
      </c>
      <c r="Q165" s="99">
        <v>0</v>
      </c>
      <c r="R165" s="99">
        <v>720</v>
      </c>
      <c r="S165" s="128">
        <f t="shared" si="0"/>
        <v>1</v>
      </c>
      <c r="T165" s="88"/>
    </row>
    <row r="166" s="80" customFormat="1" spans="1:20">
      <c r="A166" s="86"/>
      <c r="B166" s="91"/>
      <c r="C166" s="88" t="s">
        <v>333</v>
      </c>
      <c r="D166" s="89">
        <v>20</v>
      </c>
      <c r="E166" s="88"/>
      <c r="F166" s="88"/>
      <c r="G166" s="88"/>
      <c r="H166" s="89"/>
      <c r="I166" s="103"/>
      <c r="J166" s="103"/>
      <c r="K166" s="88"/>
      <c r="L166" s="4"/>
      <c r="M166" s="88"/>
      <c r="N166" s="88"/>
      <c r="O166" s="88"/>
      <c r="P166" s="107">
        <f t="shared" si="1"/>
        <v>0</v>
      </c>
      <c r="Q166" s="99">
        <v>0</v>
      </c>
      <c r="R166" s="99">
        <v>720</v>
      </c>
      <c r="S166" s="128">
        <f t="shared" si="0"/>
        <v>1</v>
      </c>
      <c r="T166" s="88"/>
    </row>
    <row r="167" s="80" customFormat="1" spans="1:20">
      <c r="A167" s="86"/>
      <c r="B167" s="91"/>
      <c r="C167" s="88" t="s">
        <v>334</v>
      </c>
      <c r="D167" s="89">
        <v>19.224</v>
      </c>
      <c r="E167" s="88"/>
      <c r="F167" s="88"/>
      <c r="G167" s="88"/>
      <c r="H167" s="89"/>
      <c r="I167" s="103"/>
      <c r="J167" s="103"/>
      <c r="K167" s="88"/>
      <c r="L167" s="4"/>
      <c r="M167" s="88"/>
      <c r="N167" s="88"/>
      <c r="O167" s="88"/>
      <c r="P167" s="107">
        <f t="shared" si="1"/>
        <v>0</v>
      </c>
      <c r="Q167" s="99">
        <v>0</v>
      </c>
      <c r="R167" s="99">
        <v>720</v>
      </c>
      <c r="S167" s="128">
        <f t="shared" si="0"/>
        <v>1</v>
      </c>
      <c r="T167" s="88"/>
    </row>
    <row r="168" s="80" customFormat="1" spans="1:20">
      <c r="A168" s="86"/>
      <c r="B168" s="91"/>
      <c r="C168" s="88" t="s">
        <v>335</v>
      </c>
      <c r="D168" s="89">
        <v>9.6</v>
      </c>
      <c r="E168" s="88"/>
      <c r="F168" s="88"/>
      <c r="G168" s="88"/>
      <c r="H168" s="89"/>
      <c r="I168" s="103"/>
      <c r="J168" s="103"/>
      <c r="K168" s="88"/>
      <c r="L168" s="4"/>
      <c r="M168" s="88"/>
      <c r="N168" s="88"/>
      <c r="O168" s="88"/>
      <c r="P168" s="107">
        <f t="shared" si="1"/>
        <v>0</v>
      </c>
      <c r="Q168" s="99">
        <v>0</v>
      </c>
      <c r="R168" s="99">
        <v>720</v>
      </c>
      <c r="S168" s="128">
        <f t="shared" si="0"/>
        <v>1</v>
      </c>
      <c r="T168" s="88"/>
    </row>
    <row r="169" s="80" customFormat="1" spans="1:20">
      <c r="A169" s="86"/>
      <c r="B169" s="91"/>
      <c r="C169" s="99" t="s">
        <v>336</v>
      </c>
      <c r="D169" s="100">
        <v>0</v>
      </c>
      <c r="E169" s="99"/>
      <c r="F169" s="99"/>
      <c r="G169" s="99"/>
      <c r="H169" s="100"/>
      <c r="I169" s="103"/>
      <c r="J169" s="103"/>
      <c r="K169" s="99"/>
      <c r="L169" s="4"/>
      <c r="M169" s="99"/>
      <c r="N169" s="99"/>
      <c r="O169" s="99"/>
      <c r="P169" s="107">
        <f t="shared" si="1"/>
        <v>0</v>
      </c>
      <c r="Q169" s="97">
        <v>0</v>
      </c>
      <c r="R169" s="99">
        <v>720</v>
      </c>
      <c r="S169" s="128" t="e">
        <f t="shared" si="0"/>
        <v>#DIV/0!</v>
      </c>
      <c r="T169" s="97"/>
    </row>
    <row r="170" s="80" customFormat="1" spans="1:20">
      <c r="A170" s="86"/>
      <c r="B170" s="91"/>
      <c r="C170" s="99" t="s">
        <v>337</v>
      </c>
      <c r="D170" s="100">
        <v>11.6</v>
      </c>
      <c r="E170" s="101"/>
      <c r="F170" s="101"/>
      <c r="G170" s="101"/>
      <c r="H170" s="100"/>
      <c r="I170" s="103"/>
      <c r="J170" s="103"/>
      <c r="K170" s="99"/>
      <c r="L170" s="4"/>
      <c r="M170" s="99"/>
      <c r="N170" s="99"/>
      <c r="O170" s="99"/>
      <c r="P170" s="107">
        <f t="shared" si="1"/>
        <v>0</v>
      </c>
      <c r="Q170" s="99">
        <v>0</v>
      </c>
      <c r="R170" s="99">
        <v>720</v>
      </c>
      <c r="S170" s="128">
        <f t="shared" si="0"/>
        <v>1</v>
      </c>
      <c r="T170" s="88"/>
    </row>
    <row r="171" s="80" customFormat="1" ht="42.75" spans="1:20">
      <c r="A171" s="86"/>
      <c r="B171" s="91"/>
      <c r="C171" s="99" t="s">
        <v>338</v>
      </c>
      <c r="D171" s="100">
        <v>16</v>
      </c>
      <c r="E171" s="101">
        <v>4</v>
      </c>
      <c r="F171" s="101" t="s">
        <v>339</v>
      </c>
      <c r="G171" s="101" t="s">
        <v>340</v>
      </c>
      <c r="H171" s="100"/>
      <c r="I171" s="103"/>
      <c r="J171" s="103"/>
      <c r="K171" s="99"/>
      <c r="L171" s="4"/>
      <c r="M171" s="99"/>
      <c r="N171" s="99"/>
      <c r="O171" s="99"/>
      <c r="P171" s="107">
        <f t="shared" si="1"/>
        <v>4</v>
      </c>
      <c r="Q171" s="99">
        <v>720</v>
      </c>
      <c r="R171" s="99">
        <v>720</v>
      </c>
      <c r="S171" s="128">
        <f t="shared" si="0"/>
        <v>0.75</v>
      </c>
      <c r="T171" s="88"/>
    </row>
    <row r="172" s="80" customFormat="1" spans="1:20">
      <c r="A172" s="86"/>
      <c r="B172" s="91"/>
      <c r="C172" s="99" t="s">
        <v>341</v>
      </c>
      <c r="D172" s="100">
        <v>1.6</v>
      </c>
      <c r="E172" s="99"/>
      <c r="F172" s="99"/>
      <c r="G172" s="99"/>
      <c r="H172" s="100"/>
      <c r="I172" s="103"/>
      <c r="J172" s="103"/>
      <c r="K172" s="99"/>
      <c r="L172" s="4"/>
      <c r="M172" s="99"/>
      <c r="N172" s="99"/>
      <c r="O172" s="99"/>
      <c r="P172" s="107">
        <f t="shared" si="1"/>
        <v>0</v>
      </c>
      <c r="Q172" s="99">
        <v>0</v>
      </c>
      <c r="R172" s="99">
        <v>720</v>
      </c>
      <c r="S172" s="128">
        <f t="shared" si="0"/>
        <v>1</v>
      </c>
      <c r="T172" s="88"/>
    </row>
    <row r="173" s="80" customFormat="1" spans="1:20">
      <c r="A173" s="86"/>
      <c r="B173" s="91"/>
      <c r="C173" s="99" t="s">
        <v>342</v>
      </c>
      <c r="D173" s="100">
        <v>9.6</v>
      </c>
      <c r="E173" s="99"/>
      <c r="F173" s="99"/>
      <c r="G173" s="99"/>
      <c r="H173" s="100"/>
      <c r="I173" s="103"/>
      <c r="J173" s="103"/>
      <c r="K173" s="99"/>
      <c r="L173" s="4"/>
      <c r="M173" s="99"/>
      <c r="N173" s="99"/>
      <c r="O173" s="99"/>
      <c r="P173" s="107">
        <f t="shared" si="1"/>
        <v>0</v>
      </c>
      <c r="Q173" s="99">
        <v>0</v>
      </c>
      <c r="R173" s="99">
        <v>720</v>
      </c>
      <c r="S173" s="128">
        <f t="shared" si="0"/>
        <v>1</v>
      </c>
      <c r="T173" s="88"/>
    </row>
    <row r="174" s="80" customFormat="1" spans="1:20">
      <c r="A174" s="86"/>
      <c r="B174" s="91"/>
      <c r="C174" s="88" t="s">
        <v>343</v>
      </c>
      <c r="D174" s="89">
        <v>12</v>
      </c>
      <c r="E174" s="88"/>
      <c r="F174" s="88"/>
      <c r="G174" s="88"/>
      <c r="H174" s="88"/>
      <c r="I174" s="88"/>
      <c r="J174" s="88"/>
      <c r="K174" s="88"/>
      <c r="L174" s="88"/>
      <c r="M174" s="88"/>
      <c r="N174" s="122"/>
      <c r="O174" s="122"/>
      <c r="P174" s="107">
        <f t="shared" si="1"/>
        <v>0</v>
      </c>
      <c r="Q174" s="99">
        <v>0</v>
      </c>
      <c r="R174" s="99">
        <v>720</v>
      </c>
      <c r="S174" s="128">
        <f t="shared" si="0"/>
        <v>1</v>
      </c>
      <c r="T174" s="88"/>
    </row>
    <row r="175" s="80" customFormat="1" spans="1:20">
      <c r="A175" s="86"/>
      <c r="B175" s="91"/>
      <c r="C175" s="88" t="s">
        <v>344</v>
      </c>
      <c r="D175" s="89">
        <v>12</v>
      </c>
      <c r="E175" s="88"/>
      <c r="F175" s="88"/>
      <c r="G175" s="88"/>
      <c r="H175" s="89"/>
      <c r="I175" s="115"/>
      <c r="J175" s="115"/>
      <c r="K175" s="88"/>
      <c r="L175" s="116"/>
      <c r="M175" s="88"/>
      <c r="N175" s="88"/>
      <c r="O175" s="88"/>
      <c r="P175" s="107">
        <f t="shared" si="1"/>
        <v>0</v>
      </c>
      <c r="Q175" s="99">
        <v>0</v>
      </c>
      <c r="R175" s="99">
        <v>720</v>
      </c>
      <c r="S175" s="128">
        <f t="shared" si="0"/>
        <v>1</v>
      </c>
      <c r="T175" s="88"/>
    </row>
    <row r="176" s="80" customFormat="1" spans="1:20">
      <c r="A176" s="86"/>
      <c r="B176" s="91"/>
      <c r="C176" s="88" t="s">
        <v>345</v>
      </c>
      <c r="D176" s="89">
        <v>10.2</v>
      </c>
      <c r="E176" s="88"/>
      <c r="F176" s="88"/>
      <c r="G176" s="88"/>
      <c r="H176" s="89"/>
      <c r="I176" s="103"/>
      <c r="J176" s="103"/>
      <c r="K176" s="88"/>
      <c r="L176" s="4"/>
      <c r="M176" s="88"/>
      <c r="N176" s="88"/>
      <c r="O176" s="88"/>
      <c r="P176" s="107">
        <f t="shared" si="1"/>
        <v>0</v>
      </c>
      <c r="Q176" s="99">
        <v>0</v>
      </c>
      <c r="R176" s="99">
        <v>720</v>
      </c>
      <c r="S176" s="128">
        <f t="shared" si="0"/>
        <v>1</v>
      </c>
      <c r="T176" s="88"/>
    </row>
    <row r="177" s="80" customFormat="1" spans="1:20">
      <c r="A177" s="86"/>
      <c r="B177" s="91"/>
      <c r="C177" s="88" t="s">
        <v>346</v>
      </c>
      <c r="D177" s="89">
        <v>0</v>
      </c>
      <c r="E177" s="88"/>
      <c r="F177" s="88"/>
      <c r="G177" s="88"/>
      <c r="H177" s="89"/>
      <c r="I177" s="103"/>
      <c r="J177" s="103"/>
      <c r="K177" s="88"/>
      <c r="L177" s="4"/>
      <c r="M177" s="88"/>
      <c r="N177" s="88"/>
      <c r="O177" s="88"/>
      <c r="P177" s="107">
        <f t="shared" si="1"/>
        <v>0</v>
      </c>
      <c r="Q177" s="99">
        <v>0</v>
      </c>
      <c r="R177" s="99">
        <v>720</v>
      </c>
      <c r="S177" s="128" t="e">
        <f t="shared" si="0"/>
        <v>#DIV/0!</v>
      </c>
      <c r="T177" s="88" t="s">
        <v>238</v>
      </c>
    </row>
    <row r="178" s="80" customFormat="1" spans="1:20">
      <c r="A178" s="86"/>
      <c r="B178" s="91"/>
      <c r="C178" s="88" t="s">
        <v>347</v>
      </c>
      <c r="D178" s="89">
        <v>14.4</v>
      </c>
      <c r="E178" s="88"/>
      <c r="F178" s="88"/>
      <c r="G178" s="88"/>
      <c r="H178" s="89"/>
      <c r="I178" s="103"/>
      <c r="J178" s="103"/>
      <c r="K178" s="88"/>
      <c r="L178" s="4"/>
      <c r="M178" s="88"/>
      <c r="N178" s="88"/>
      <c r="O178" s="88"/>
      <c r="P178" s="107">
        <f t="shared" si="1"/>
        <v>0</v>
      </c>
      <c r="Q178" s="99">
        <v>0</v>
      </c>
      <c r="R178" s="99">
        <v>720</v>
      </c>
      <c r="S178" s="128">
        <f t="shared" si="0"/>
        <v>1</v>
      </c>
      <c r="T178" s="88"/>
    </row>
    <row r="179" s="80" customFormat="1" spans="1:20">
      <c r="A179" s="86"/>
      <c r="B179" s="91"/>
      <c r="C179" s="88" t="s">
        <v>348</v>
      </c>
      <c r="D179" s="89">
        <v>7.8</v>
      </c>
      <c r="E179" s="88"/>
      <c r="F179" s="88"/>
      <c r="G179" s="88"/>
      <c r="H179" s="89"/>
      <c r="I179" s="88"/>
      <c r="J179" s="103"/>
      <c r="K179" s="88"/>
      <c r="L179" s="4"/>
      <c r="M179" s="88"/>
      <c r="N179" s="88"/>
      <c r="O179" s="88"/>
      <c r="P179" s="107">
        <f t="shared" si="1"/>
        <v>0</v>
      </c>
      <c r="Q179" s="99">
        <v>0</v>
      </c>
      <c r="R179" s="99">
        <v>720</v>
      </c>
      <c r="S179" s="128">
        <f t="shared" si="0"/>
        <v>1</v>
      </c>
      <c r="T179" s="86"/>
    </row>
    <row r="180" s="80" customFormat="1" spans="1:20">
      <c r="A180" s="86"/>
      <c r="B180" s="91"/>
      <c r="C180" s="88" t="s">
        <v>349</v>
      </c>
      <c r="D180" s="89">
        <v>6.6</v>
      </c>
      <c r="E180" s="88"/>
      <c r="F180" s="88"/>
      <c r="G180" s="88"/>
      <c r="H180" s="89"/>
      <c r="I180" s="123"/>
      <c r="J180" s="123"/>
      <c r="K180" s="88"/>
      <c r="L180" s="124"/>
      <c r="M180" s="88"/>
      <c r="N180" s="88"/>
      <c r="O180" s="112"/>
      <c r="P180" s="107">
        <f t="shared" si="1"/>
        <v>0</v>
      </c>
      <c r="Q180" s="99">
        <v>0</v>
      </c>
      <c r="R180" s="99">
        <v>720</v>
      </c>
      <c r="S180" s="128">
        <f t="shared" si="0"/>
        <v>1</v>
      </c>
      <c r="T180" s="88"/>
    </row>
    <row r="181" s="80" customFormat="1" spans="1:20">
      <c r="A181" s="86"/>
      <c r="B181" s="91"/>
      <c r="C181" s="88" t="s">
        <v>350</v>
      </c>
      <c r="D181" s="89">
        <v>25</v>
      </c>
      <c r="E181" s="102"/>
      <c r="F181" s="88"/>
      <c r="G181" s="88"/>
      <c r="H181" s="89"/>
      <c r="I181" s="88"/>
      <c r="J181" s="123"/>
      <c r="K181" s="88"/>
      <c r="L181" s="124"/>
      <c r="M181" s="88"/>
      <c r="N181" s="88"/>
      <c r="O181" s="125"/>
      <c r="P181" s="107">
        <f t="shared" si="1"/>
        <v>0</v>
      </c>
      <c r="Q181" s="99">
        <v>0</v>
      </c>
      <c r="R181" s="99">
        <v>720</v>
      </c>
      <c r="S181" s="128">
        <f t="shared" si="0"/>
        <v>1</v>
      </c>
      <c r="T181" s="86"/>
    </row>
    <row r="182" s="80" customFormat="1" spans="1:20">
      <c r="A182" s="86"/>
      <c r="B182" s="91"/>
      <c r="C182" s="88" t="s">
        <v>351</v>
      </c>
      <c r="D182" s="89">
        <v>7.2</v>
      </c>
      <c r="E182" s="88"/>
      <c r="F182" s="88"/>
      <c r="G182" s="88"/>
      <c r="H182" s="89"/>
      <c r="I182" s="103"/>
      <c r="J182" s="103"/>
      <c r="K182" s="88"/>
      <c r="L182" s="4"/>
      <c r="M182" s="88"/>
      <c r="N182" s="88"/>
      <c r="O182" s="88"/>
      <c r="P182" s="107">
        <f t="shared" si="1"/>
        <v>0</v>
      </c>
      <c r="Q182" s="99">
        <v>0</v>
      </c>
      <c r="R182" s="99">
        <v>720</v>
      </c>
      <c r="S182" s="128">
        <f t="shared" si="0"/>
        <v>1</v>
      </c>
      <c r="T182" s="86"/>
    </row>
    <row r="183" s="80" customFormat="1" spans="1:20">
      <c r="A183" s="86"/>
      <c r="B183" s="91"/>
      <c r="C183" s="88" t="s">
        <v>352</v>
      </c>
      <c r="D183" s="89">
        <v>15.6</v>
      </c>
      <c r="E183" s="88"/>
      <c r="F183" s="88"/>
      <c r="G183" s="88"/>
      <c r="H183" s="88"/>
      <c r="I183" s="88"/>
      <c r="J183" s="88"/>
      <c r="K183" s="88"/>
      <c r="L183" s="4"/>
      <c r="M183" s="88"/>
      <c r="N183" s="126"/>
      <c r="O183" s="121"/>
      <c r="P183" s="107">
        <f t="shared" si="1"/>
        <v>0</v>
      </c>
      <c r="Q183" s="99">
        <v>0</v>
      </c>
      <c r="R183" s="99">
        <v>720</v>
      </c>
      <c r="S183" s="128">
        <f t="shared" si="0"/>
        <v>1</v>
      </c>
      <c r="T183" s="88"/>
    </row>
    <row r="184" s="80" customFormat="1" spans="1:20">
      <c r="A184" s="86"/>
      <c r="B184" s="91"/>
      <c r="C184" s="88" t="s">
        <v>353</v>
      </c>
      <c r="D184" s="89">
        <v>21.018</v>
      </c>
      <c r="E184" s="88"/>
      <c r="F184" s="88"/>
      <c r="G184" s="88"/>
      <c r="H184" s="89"/>
      <c r="I184" s="123"/>
      <c r="J184" s="123"/>
      <c r="K184" s="88"/>
      <c r="L184" s="124"/>
      <c r="M184" s="127"/>
      <c r="N184" s="88"/>
      <c r="O184" s="88"/>
      <c r="P184" s="107">
        <f t="shared" si="1"/>
        <v>0</v>
      </c>
      <c r="Q184" s="99">
        <v>0</v>
      </c>
      <c r="R184" s="99">
        <v>720</v>
      </c>
      <c r="S184" s="128">
        <f t="shared" si="0"/>
        <v>1</v>
      </c>
      <c r="T184" s="86"/>
    </row>
    <row r="185" s="80" customFormat="1" spans="1:20">
      <c r="A185" s="86"/>
      <c r="B185" s="91"/>
      <c r="C185" s="103" t="s">
        <v>354</v>
      </c>
      <c r="D185" s="89">
        <v>15</v>
      </c>
      <c r="E185" s="88"/>
      <c r="F185" s="88"/>
      <c r="G185" s="88"/>
      <c r="H185" s="89"/>
      <c r="I185" s="103"/>
      <c r="J185" s="103"/>
      <c r="K185" s="88"/>
      <c r="L185" s="4"/>
      <c r="M185" s="88"/>
      <c r="N185" s="88"/>
      <c r="O185" s="88"/>
      <c r="P185" s="107">
        <f t="shared" si="1"/>
        <v>0</v>
      </c>
      <c r="Q185" s="99">
        <v>0</v>
      </c>
      <c r="R185" s="99">
        <v>720</v>
      </c>
      <c r="S185" s="128">
        <f t="shared" si="0"/>
        <v>1</v>
      </c>
      <c r="T185" s="86"/>
    </row>
    <row r="186" s="80" customFormat="1" spans="1:20">
      <c r="A186" s="86"/>
      <c r="B186" s="91"/>
      <c r="C186" s="88" t="s">
        <v>355</v>
      </c>
      <c r="D186" s="89">
        <v>4</v>
      </c>
      <c r="E186" s="88"/>
      <c r="F186" s="88"/>
      <c r="G186" s="88"/>
      <c r="H186" s="89"/>
      <c r="I186" s="123"/>
      <c r="J186" s="123"/>
      <c r="K186" s="88"/>
      <c r="L186" s="124"/>
      <c r="M186" s="112"/>
      <c r="N186" s="112"/>
      <c r="O186" s="112"/>
      <c r="P186" s="107">
        <f t="shared" si="1"/>
        <v>0</v>
      </c>
      <c r="Q186" s="99">
        <v>0</v>
      </c>
      <c r="R186" s="99">
        <v>720</v>
      </c>
      <c r="S186" s="128">
        <f t="shared" si="0"/>
        <v>1</v>
      </c>
      <c r="T186" s="131"/>
    </row>
    <row r="187" s="80" customFormat="1" spans="1:20">
      <c r="A187" s="86"/>
      <c r="B187" s="91"/>
      <c r="C187" s="88" t="s">
        <v>356</v>
      </c>
      <c r="D187" s="89">
        <v>7.2</v>
      </c>
      <c r="E187" s="88"/>
      <c r="F187" s="88"/>
      <c r="G187" s="88"/>
      <c r="H187" s="89"/>
      <c r="I187" s="103"/>
      <c r="J187" s="103"/>
      <c r="K187" s="88"/>
      <c r="L187" s="4"/>
      <c r="M187" s="88"/>
      <c r="N187" s="88"/>
      <c r="O187" s="125"/>
      <c r="P187" s="107">
        <f t="shared" si="1"/>
        <v>0</v>
      </c>
      <c r="Q187" s="99">
        <v>0</v>
      </c>
      <c r="R187" s="99">
        <v>720</v>
      </c>
      <c r="S187" s="128">
        <f t="shared" si="0"/>
        <v>1</v>
      </c>
      <c r="T187" s="88"/>
    </row>
    <row r="188" s="80" customFormat="1" spans="1:20">
      <c r="A188" s="86"/>
      <c r="B188" s="91"/>
      <c r="C188" s="88" t="s">
        <v>357</v>
      </c>
      <c r="D188" s="89">
        <v>15.6</v>
      </c>
      <c r="E188" s="88"/>
      <c r="F188" s="88"/>
      <c r="G188" s="88"/>
      <c r="H188" s="89"/>
      <c r="I188" s="103"/>
      <c r="J188" s="103"/>
      <c r="K188" s="88"/>
      <c r="L188" s="4"/>
      <c r="M188" s="88"/>
      <c r="N188" s="88"/>
      <c r="O188" s="125"/>
      <c r="P188" s="107">
        <f t="shared" si="1"/>
        <v>0</v>
      </c>
      <c r="Q188" s="99">
        <v>0</v>
      </c>
      <c r="R188" s="99">
        <v>720</v>
      </c>
      <c r="S188" s="128">
        <f t="shared" si="0"/>
        <v>1</v>
      </c>
      <c r="T188" s="88"/>
    </row>
    <row r="189" s="80" customFormat="1" spans="1:20">
      <c r="A189" s="86"/>
      <c r="B189" s="91"/>
      <c r="C189" s="88" t="s">
        <v>358</v>
      </c>
      <c r="D189" s="89">
        <v>36</v>
      </c>
      <c r="E189" s="88"/>
      <c r="F189" s="88"/>
      <c r="G189" s="88"/>
      <c r="H189" s="89"/>
      <c r="I189" s="103"/>
      <c r="J189" s="103"/>
      <c r="K189" s="88"/>
      <c r="L189" s="4"/>
      <c r="M189" s="88"/>
      <c r="N189" s="88"/>
      <c r="O189" s="125"/>
      <c r="P189" s="107">
        <f t="shared" si="1"/>
        <v>0</v>
      </c>
      <c r="Q189" s="99">
        <v>0</v>
      </c>
      <c r="R189" s="99">
        <v>720</v>
      </c>
      <c r="S189" s="128">
        <f t="shared" si="0"/>
        <v>1</v>
      </c>
      <c r="T189" s="88"/>
    </row>
    <row r="190" s="80" customFormat="1" spans="1:20">
      <c r="A190" s="86"/>
      <c r="B190" s="91"/>
      <c r="C190" s="88" t="s">
        <v>359</v>
      </c>
      <c r="D190" s="89">
        <v>7.2</v>
      </c>
      <c r="E190" s="88"/>
      <c r="F190" s="88"/>
      <c r="G190" s="88"/>
      <c r="H190" s="89"/>
      <c r="I190" s="103"/>
      <c r="J190" s="103"/>
      <c r="K190" s="88"/>
      <c r="L190" s="4"/>
      <c r="M190" s="88"/>
      <c r="N190" s="88"/>
      <c r="O190" s="88"/>
      <c r="P190" s="107">
        <f t="shared" si="1"/>
        <v>0</v>
      </c>
      <c r="Q190" s="99">
        <v>0</v>
      </c>
      <c r="R190" s="99">
        <v>720</v>
      </c>
      <c r="S190" s="128">
        <f t="shared" si="0"/>
        <v>1</v>
      </c>
      <c r="T190" s="88"/>
    </row>
    <row r="191" s="80" customFormat="1" spans="1:20">
      <c r="A191" s="86"/>
      <c r="B191" s="91"/>
      <c r="C191" s="88" t="s">
        <v>360</v>
      </c>
      <c r="D191" s="89">
        <v>14.4</v>
      </c>
      <c r="E191" s="88"/>
      <c r="F191" s="104"/>
      <c r="G191" s="88"/>
      <c r="H191" s="89"/>
      <c r="I191" s="123"/>
      <c r="J191" s="123"/>
      <c r="K191" s="88"/>
      <c r="L191" s="124"/>
      <c r="M191" s="88"/>
      <c r="N191" s="88"/>
      <c r="O191" s="125"/>
      <c r="P191" s="107">
        <f t="shared" si="1"/>
        <v>0</v>
      </c>
      <c r="Q191" s="99">
        <v>0</v>
      </c>
      <c r="R191" s="99">
        <v>720</v>
      </c>
      <c r="S191" s="128">
        <f t="shared" si="0"/>
        <v>1</v>
      </c>
      <c r="T191" s="132"/>
    </row>
    <row r="192" s="80" customFormat="1" ht="18.75" spans="1:20">
      <c r="A192" s="86"/>
      <c r="B192" s="91"/>
      <c r="C192" s="99" t="s">
        <v>361</v>
      </c>
      <c r="D192" s="100">
        <v>7.8</v>
      </c>
      <c r="E192" s="99"/>
      <c r="F192" s="99"/>
      <c r="G192" s="99"/>
      <c r="H192" s="105"/>
      <c r="I192" s="105"/>
      <c r="J192" s="99"/>
      <c r="K192" s="99"/>
      <c r="L192" s="4"/>
      <c r="M192" s="99"/>
      <c r="N192" s="99"/>
      <c r="O192" s="99"/>
      <c r="P192" s="107">
        <f t="shared" si="1"/>
        <v>0</v>
      </c>
      <c r="Q192" s="99">
        <v>0</v>
      </c>
      <c r="R192" s="99">
        <v>720</v>
      </c>
      <c r="S192" s="128">
        <f t="shared" si="0"/>
        <v>1</v>
      </c>
      <c r="T192" s="88"/>
    </row>
    <row r="193" s="80" customFormat="1" ht="18.75" spans="1:20">
      <c r="A193" s="86"/>
      <c r="B193" s="91"/>
      <c r="C193" s="99" t="s">
        <v>362</v>
      </c>
      <c r="D193" s="100">
        <v>16.002</v>
      </c>
      <c r="E193" s="99"/>
      <c r="F193" s="99"/>
      <c r="G193" s="99"/>
      <c r="H193" s="105"/>
      <c r="I193" s="105"/>
      <c r="J193" s="99"/>
      <c r="K193" s="99"/>
      <c r="L193" s="4"/>
      <c r="M193" s="99"/>
      <c r="N193" s="99"/>
      <c r="O193" s="99"/>
      <c r="P193" s="107">
        <f t="shared" si="1"/>
        <v>0</v>
      </c>
      <c r="Q193" s="99">
        <v>0</v>
      </c>
      <c r="R193" s="99">
        <v>720</v>
      </c>
      <c r="S193" s="128">
        <f t="shared" si="0"/>
        <v>1</v>
      </c>
      <c r="T193" s="88"/>
    </row>
    <row r="194" s="80" customFormat="1" spans="1:20">
      <c r="A194" s="86"/>
      <c r="B194" s="91"/>
      <c r="C194" s="99" t="s">
        <v>363</v>
      </c>
      <c r="D194" s="100">
        <v>6.012</v>
      </c>
      <c r="E194" s="99"/>
      <c r="F194" s="99"/>
      <c r="G194" s="99"/>
      <c r="H194" s="99"/>
      <c r="I194" s="141"/>
      <c r="J194" s="99"/>
      <c r="K194" s="99"/>
      <c r="L194" s="4"/>
      <c r="M194" s="99"/>
      <c r="N194" s="99"/>
      <c r="O194" s="99"/>
      <c r="P194" s="107">
        <f t="shared" si="1"/>
        <v>0</v>
      </c>
      <c r="Q194" s="99">
        <v>0</v>
      </c>
      <c r="R194" s="99">
        <v>720</v>
      </c>
      <c r="S194" s="128">
        <f t="shared" ref="S194:S205" si="2">1-(P194*Q194)/(D194*R194)</f>
        <v>1</v>
      </c>
      <c r="T194" s="88"/>
    </row>
    <row r="195" s="80" customFormat="1" spans="1:20">
      <c r="A195" s="86"/>
      <c r="B195" s="91"/>
      <c r="C195" s="99" t="s">
        <v>364</v>
      </c>
      <c r="D195" s="100">
        <v>12</v>
      </c>
      <c r="E195" s="99"/>
      <c r="F195" s="99"/>
      <c r="G195" s="99"/>
      <c r="H195" s="99"/>
      <c r="I195" s="99"/>
      <c r="J195" s="99"/>
      <c r="K195" s="99"/>
      <c r="L195" s="4"/>
      <c r="M195" s="99"/>
      <c r="N195" s="99"/>
      <c r="O195" s="99"/>
      <c r="P195" s="107">
        <f t="shared" ref="P195:P205" si="3">E195+H195+K195+M195</f>
        <v>0</v>
      </c>
      <c r="Q195" s="99">
        <v>0</v>
      </c>
      <c r="R195" s="99">
        <v>720</v>
      </c>
      <c r="S195" s="128">
        <f t="shared" si="2"/>
        <v>1</v>
      </c>
      <c r="T195" s="88"/>
    </row>
    <row r="196" s="80" customFormat="1" spans="1:20">
      <c r="A196" s="86"/>
      <c r="B196" s="91"/>
      <c r="C196" s="88" t="s">
        <v>365</v>
      </c>
      <c r="D196" s="89">
        <v>8.7</v>
      </c>
      <c r="E196" s="88"/>
      <c r="F196" s="88"/>
      <c r="G196" s="88"/>
      <c r="H196" s="89"/>
      <c r="I196" s="103"/>
      <c r="J196" s="103"/>
      <c r="K196" s="88"/>
      <c r="L196" s="4"/>
      <c r="M196" s="88"/>
      <c r="N196" s="88"/>
      <c r="O196" s="88"/>
      <c r="P196" s="107">
        <f t="shared" si="3"/>
        <v>0</v>
      </c>
      <c r="Q196" s="99">
        <v>0</v>
      </c>
      <c r="R196" s="99">
        <v>720</v>
      </c>
      <c r="S196" s="128">
        <f t="shared" si="2"/>
        <v>1</v>
      </c>
      <c r="T196" s="88"/>
    </row>
    <row r="197" s="80" customFormat="1" spans="1:20">
      <c r="A197" s="86"/>
      <c r="B197" s="91"/>
      <c r="C197" s="99" t="s">
        <v>366</v>
      </c>
      <c r="D197" s="100">
        <v>10</v>
      </c>
      <c r="E197" s="99"/>
      <c r="F197" s="99"/>
      <c r="G197" s="99"/>
      <c r="H197" s="99"/>
      <c r="I197" s="99"/>
      <c r="J197" s="99"/>
      <c r="K197" s="99"/>
      <c r="L197" s="4"/>
      <c r="M197" s="99"/>
      <c r="N197" s="99"/>
      <c r="O197" s="99"/>
      <c r="P197" s="107">
        <f t="shared" si="3"/>
        <v>0</v>
      </c>
      <c r="Q197" s="99">
        <v>0</v>
      </c>
      <c r="R197" s="99">
        <v>720</v>
      </c>
      <c r="S197" s="128">
        <f t="shared" si="2"/>
        <v>1</v>
      </c>
      <c r="T197" s="88"/>
    </row>
    <row r="198" s="80" customFormat="1" spans="1:20">
      <c r="A198" s="86"/>
      <c r="B198" s="91"/>
      <c r="C198" s="99" t="s">
        <v>367</v>
      </c>
      <c r="D198" s="100">
        <v>9</v>
      </c>
      <c r="E198" s="99"/>
      <c r="F198" s="99"/>
      <c r="G198" s="99"/>
      <c r="H198" s="99"/>
      <c r="I198" s="99"/>
      <c r="J198" s="99"/>
      <c r="K198" s="99"/>
      <c r="L198" s="4"/>
      <c r="M198" s="99"/>
      <c r="N198" s="99"/>
      <c r="O198" s="99"/>
      <c r="P198" s="107">
        <f t="shared" si="3"/>
        <v>0</v>
      </c>
      <c r="Q198" s="99">
        <v>0</v>
      </c>
      <c r="R198" s="99">
        <v>720</v>
      </c>
      <c r="S198" s="128">
        <f t="shared" si="2"/>
        <v>1</v>
      </c>
      <c r="T198" s="88"/>
    </row>
    <row r="199" s="80" customFormat="1" spans="1:20">
      <c r="A199" s="86"/>
      <c r="B199" s="91"/>
      <c r="C199" s="99" t="s">
        <v>368</v>
      </c>
      <c r="D199" s="100">
        <v>9.6</v>
      </c>
      <c r="E199" s="99"/>
      <c r="F199" s="99"/>
      <c r="G199" s="99"/>
      <c r="H199" s="99"/>
      <c r="I199" s="99"/>
      <c r="J199" s="99"/>
      <c r="K199" s="99"/>
      <c r="L199" s="4"/>
      <c r="M199" s="99"/>
      <c r="N199" s="99"/>
      <c r="O199" s="99"/>
      <c r="P199" s="107">
        <f t="shared" si="3"/>
        <v>0</v>
      </c>
      <c r="Q199" s="99">
        <v>0</v>
      </c>
      <c r="R199" s="99">
        <v>720</v>
      </c>
      <c r="S199" s="128">
        <f t="shared" si="2"/>
        <v>1</v>
      </c>
      <c r="T199" s="88"/>
    </row>
    <row r="200" s="80" customFormat="1" ht="48" spans="1:20">
      <c r="A200" s="86"/>
      <c r="B200" s="91"/>
      <c r="C200" s="99" t="s">
        <v>369</v>
      </c>
      <c r="D200" s="100">
        <v>15.6</v>
      </c>
      <c r="E200" s="99"/>
      <c r="F200" s="99"/>
      <c r="G200" s="99"/>
      <c r="H200" s="99"/>
      <c r="I200" s="99"/>
      <c r="J200" s="99"/>
      <c r="K200" s="99"/>
      <c r="L200" s="4"/>
      <c r="M200" s="142">
        <v>9.6</v>
      </c>
      <c r="N200" s="142" t="s">
        <v>370</v>
      </c>
      <c r="O200" s="142" t="s">
        <v>371</v>
      </c>
      <c r="P200" s="107">
        <f t="shared" si="3"/>
        <v>9.6</v>
      </c>
      <c r="Q200" s="99">
        <v>720</v>
      </c>
      <c r="R200" s="99">
        <v>720</v>
      </c>
      <c r="S200" s="128">
        <f t="shared" si="2"/>
        <v>0.384615384615385</v>
      </c>
      <c r="T200" s="88"/>
    </row>
    <row r="201" s="80" customFormat="1" spans="1:20">
      <c r="A201" s="86"/>
      <c r="B201" s="91"/>
      <c r="C201" s="99" t="s">
        <v>372</v>
      </c>
      <c r="D201" s="100">
        <v>6.01</v>
      </c>
      <c r="E201" s="99"/>
      <c r="F201" s="99"/>
      <c r="G201" s="99"/>
      <c r="H201" s="99"/>
      <c r="I201" s="99"/>
      <c r="J201" s="99"/>
      <c r="K201" s="99"/>
      <c r="L201" s="4"/>
      <c r="M201" s="99"/>
      <c r="N201" s="90"/>
      <c r="O201" s="90"/>
      <c r="P201" s="107">
        <f t="shared" si="3"/>
        <v>0</v>
      </c>
      <c r="Q201" s="99">
        <v>0</v>
      </c>
      <c r="R201" s="99">
        <v>720</v>
      </c>
      <c r="S201" s="128">
        <f t="shared" si="2"/>
        <v>1</v>
      </c>
      <c r="T201" s="88"/>
    </row>
    <row r="202" s="80" customFormat="1" spans="1:20">
      <c r="A202" s="86"/>
      <c r="B202" s="91"/>
      <c r="C202" s="99" t="s">
        <v>373</v>
      </c>
      <c r="D202" s="100">
        <v>3.6</v>
      </c>
      <c r="E202" s="99"/>
      <c r="F202" s="99"/>
      <c r="G202" s="99"/>
      <c r="H202" s="100"/>
      <c r="I202" s="103"/>
      <c r="J202" s="103"/>
      <c r="K202" s="99"/>
      <c r="L202" s="4"/>
      <c r="M202" s="99"/>
      <c r="N202" s="99"/>
      <c r="O202" s="99"/>
      <c r="P202" s="107">
        <f t="shared" si="3"/>
        <v>0</v>
      </c>
      <c r="Q202" s="99">
        <v>0</v>
      </c>
      <c r="R202" s="99">
        <v>720</v>
      </c>
      <c r="S202" s="128">
        <f t="shared" si="2"/>
        <v>1</v>
      </c>
      <c r="T202" s="88"/>
    </row>
    <row r="203" s="80" customFormat="1" spans="1:20">
      <c r="A203" s="86"/>
      <c r="B203" s="91"/>
      <c r="C203" s="99" t="s">
        <v>374</v>
      </c>
      <c r="D203" s="100">
        <v>21.31</v>
      </c>
      <c r="E203" s="99"/>
      <c r="F203" s="99"/>
      <c r="G203" s="99"/>
      <c r="H203" s="100"/>
      <c r="I203" s="103"/>
      <c r="J203" s="103"/>
      <c r="K203" s="99"/>
      <c r="L203" s="4"/>
      <c r="M203" s="99"/>
      <c r="N203" s="99"/>
      <c r="O203" s="99"/>
      <c r="P203" s="107">
        <f t="shared" si="3"/>
        <v>0</v>
      </c>
      <c r="Q203" s="99">
        <v>0</v>
      </c>
      <c r="R203" s="99">
        <v>720</v>
      </c>
      <c r="S203" s="128">
        <f t="shared" si="2"/>
        <v>1</v>
      </c>
      <c r="T203" s="88"/>
    </row>
    <row r="204" s="80" customFormat="1" spans="1:20">
      <c r="A204" s="86"/>
      <c r="B204" s="91"/>
      <c r="C204" s="99" t="s">
        <v>375</v>
      </c>
      <c r="D204" s="100">
        <v>9.6</v>
      </c>
      <c r="E204" s="99"/>
      <c r="F204" s="99"/>
      <c r="G204" s="99"/>
      <c r="H204" s="99"/>
      <c r="I204" s="99"/>
      <c r="J204" s="99"/>
      <c r="K204" s="99"/>
      <c r="L204" s="4"/>
      <c r="M204" s="99"/>
      <c r="N204" s="99"/>
      <c r="O204" s="99"/>
      <c r="P204" s="107">
        <f t="shared" si="3"/>
        <v>0</v>
      </c>
      <c r="Q204" s="99">
        <v>0</v>
      </c>
      <c r="R204" s="99">
        <v>720</v>
      </c>
      <c r="S204" s="128">
        <f t="shared" si="2"/>
        <v>1</v>
      </c>
      <c r="T204" s="88"/>
    </row>
    <row r="205" s="80" customFormat="1" spans="1:20">
      <c r="A205" s="86"/>
      <c r="B205" s="96"/>
      <c r="C205" s="99" t="s">
        <v>376</v>
      </c>
      <c r="D205" s="100">
        <v>6</v>
      </c>
      <c r="E205" s="99"/>
      <c r="F205" s="99"/>
      <c r="G205" s="99"/>
      <c r="H205" s="99"/>
      <c r="I205" s="99"/>
      <c r="J205" s="99"/>
      <c r="K205" s="99"/>
      <c r="L205" s="4"/>
      <c r="M205" s="99"/>
      <c r="N205" s="99"/>
      <c r="O205" s="99"/>
      <c r="P205" s="107">
        <f t="shared" si="3"/>
        <v>0</v>
      </c>
      <c r="Q205" s="99">
        <v>0</v>
      </c>
      <c r="R205" s="99">
        <v>720</v>
      </c>
      <c r="S205" s="128">
        <f t="shared" si="2"/>
        <v>1</v>
      </c>
      <c r="T205" s="88"/>
    </row>
    <row r="206" s="80" customFormat="1" spans="1:20">
      <c r="A206" s="86"/>
      <c r="B206" s="88" t="s">
        <v>201</v>
      </c>
      <c r="C206" s="88" t="s">
        <v>377</v>
      </c>
      <c r="D206" s="89">
        <v>0.6</v>
      </c>
      <c r="E206" s="88"/>
      <c r="F206" s="88"/>
      <c r="G206" s="88"/>
      <c r="H206" s="88"/>
      <c r="I206" s="88"/>
      <c r="J206" s="88"/>
      <c r="K206" s="88"/>
      <c r="L206" s="4"/>
      <c r="M206" s="88"/>
      <c r="N206" s="88"/>
      <c r="O206" s="88"/>
      <c r="P206" s="107">
        <f t="shared" ref="P206:P243" si="4">E206+H206+K206+M206</f>
        <v>0</v>
      </c>
      <c r="Q206" s="99">
        <v>0</v>
      </c>
      <c r="R206" s="99">
        <v>720</v>
      </c>
      <c r="S206" s="128">
        <f t="shared" ref="S206:S243" si="5">1-(P206*Q206)/(D206*R206)</f>
        <v>1</v>
      </c>
      <c r="T206" s="88"/>
    </row>
    <row r="207" s="80" customFormat="1" spans="1:20">
      <c r="A207" s="86"/>
      <c r="B207" s="88"/>
      <c r="C207" s="97" t="s">
        <v>378</v>
      </c>
      <c r="D207" s="89">
        <v>1.2</v>
      </c>
      <c r="E207" s="97"/>
      <c r="F207" s="97"/>
      <c r="G207" s="97"/>
      <c r="H207" s="97"/>
      <c r="I207" s="97"/>
      <c r="J207" s="97"/>
      <c r="K207" s="97"/>
      <c r="L207" s="73"/>
      <c r="M207" s="97"/>
      <c r="N207" s="97"/>
      <c r="O207" s="97"/>
      <c r="P207" s="107">
        <f t="shared" si="4"/>
        <v>0</v>
      </c>
      <c r="Q207" s="99">
        <v>0</v>
      </c>
      <c r="R207" s="99">
        <v>720</v>
      </c>
      <c r="S207" s="128">
        <f t="shared" si="5"/>
        <v>1</v>
      </c>
      <c r="T207" s="97"/>
    </row>
    <row r="208" s="80" customFormat="1" spans="1:20">
      <c r="A208" s="86"/>
      <c r="B208" s="88"/>
      <c r="C208" s="97" t="s">
        <v>379</v>
      </c>
      <c r="D208" s="89">
        <v>0</v>
      </c>
      <c r="E208" s="97"/>
      <c r="F208" s="97"/>
      <c r="G208" s="97"/>
      <c r="H208" s="97"/>
      <c r="I208" s="97"/>
      <c r="J208" s="97"/>
      <c r="K208" s="97"/>
      <c r="L208" s="73"/>
      <c r="M208" s="97"/>
      <c r="N208" s="97"/>
      <c r="O208" s="97"/>
      <c r="P208" s="107">
        <f t="shared" si="4"/>
        <v>0</v>
      </c>
      <c r="Q208" s="99">
        <v>0</v>
      </c>
      <c r="R208" s="99">
        <v>720</v>
      </c>
      <c r="S208" s="128" t="e">
        <f t="shared" si="5"/>
        <v>#DIV/0!</v>
      </c>
      <c r="T208" s="97" t="s">
        <v>380</v>
      </c>
    </row>
    <row r="209" s="80" customFormat="1" spans="1:20">
      <c r="A209" s="86"/>
      <c r="B209" s="88"/>
      <c r="C209" s="88" t="s">
        <v>381</v>
      </c>
      <c r="D209" s="89">
        <v>2.4</v>
      </c>
      <c r="E209" s="88"/>
      <c r="F209" s="88"/>
      <c r="G209" s="88"/>
      <c r="H209" s="88"/>
      <c r="I209" s="88"/>
      <c r="J209" s="88"/>
      <c r="K209" s="88"/>
      <c r="L209" s="4"/>
      <c r="M209" s="88"/>
      <c r="N209" s="88"/>
      <c r="O209" s="88"/>
      <c r="P209" s="107">
        <f t="shared" si="4"/>
        <v>0</v>
      </c>
      <c r="Q209" s="99">
        <v>0</v>
      </c>
      <c r="R209" s="99">
        <v>720</v>
      </c>
      <c r="S209" s="128">
        <f t="shared" si="5"/>
        <v>1</v>
      </c>
      <c r="T209" s="88"/>
    </row>
    <row r="210" s="80" customFormat="1" spans="1:20">
      <c r="A210" s="86"/>
      <c r="B210" s="88"/>
      <c r="C210" s="88" t="s">
        <v>382</v>
      </c>
      <c r="D210" s="89">
        <v>3</v>
      </c>
      <c r="E210" s="88"/>
      <c r="F210" s="88"/>
      <c r="G210" s="88"/>
      <c r="H210" s="88"/>
      <c r="I210" s="88"/>
      <c r="J210" s="88"/>
      <c r="K210" s="88"/>
      <c r="L210" s="4"/>
      <c r="M210" s="88"/>
      <c r="N210" s="88"/>
      <c r="O210" s="88"/>
      <c r="P210" s="107">
        <f t="shared" si="4"/>
        <v>0</v>
      </c>
      <c r="Q210" s="99">
        <v>0</v>
      </c>
      <c r="R210" s="99">
        <v>720</v>
      </c>
      <c r="S210" s="128">
        <f t="shared" si="5"/>
        <v>1</v>
      </c>
      <c r="T210" s="88"/>
    </row>
    <row r="211" s="80" customFormat="1" spans="1:20">
      <c r="A211" s="86"/>
      <c r="B211" s="88"/>
      <c r="C211" s="88" t="s">
        <v>383</v>
      </c>
      <c r="D211" s="89">
        <v>0.3</v>
      </c>
      <c r="E211" s="88"/>
      <c r="F211" s="88"/>
      <c r="G211" s="88"/>
      <c r="H211" s="88"/>
      <c r="I211" s="88"/>
      <c r="J211" s="88"/>
      <c r="K211" s="88"/>
      <c r="L211" s="4"/>
      <c r="M211" s="88"/>
      <c r="N211" s="88"/>
      <c r="O211" s="88"/>
      <c r="P211" s="107">
        <f t="shared" si="4"/>
        <v>0</v>
      </c>
      <c r="Q211" s="99">
        <v>0</v>
      </c>
      <c r="R211" s="99">
        <v>720</v>
      </c>
      <c r="S211" s="128">
        <f t="shared" si="5"/>
        <v>1</v>
      </c>
      <c r="T211" s="88"/>
    </row>
    <row r="212" s="80" customFormat="1" spans="1:20">
      <c r="A212" s="86"/>
      <c r="B212" s="88"/>
      <c r="C212" s="88" t="s">
        <v>384</v>
      </c>
      <c r="D212" s="89">
        <v>3.3</v>
      </c>
      <c r="E212" s="88"/>
      <c r="F212" s="88"/>
      <c r="G212" s="88"/>
      <c r="H212" s="88"/>
      <c r="I212" s="88"/>
      <c r="J212" s="88"/>
      <c r="K212" s="88"/>
      <c r="L212" s="4"/>
      <c r="M212" s="88"/>
      <c r="N212" s="88"/>
      <c r="O212" s="88"/>
      <c r="P212" s="107">
        <f t="shared" si="4"/>
        <v>0</v>
      </c>
      <c r="Q212" s="99">
        <v>0</v>
      </c>
      <c r="R212" s="99">
        <v>720</v>
      </c>
      <c r="S212" s="128">
        <f t="shared" si="5"/>
        <v>1</v>
      </c>
      <c r="T212" s="88"/>
    </row>
    <row r="213" s="80" customFormat="1" spans="1:20">
      <c r="A213" s="86"/>
      <c r="B213" s="88"/>
      <c r="C213" s="88" t="s">
        <v>385</v>
      </c>
      <c r="D213" s="89">
        <v>2.4</v>
      </c>
      <c r="E213" s="88"/>
      <c r="F213" s="88"/>
      <c r="G213" s="88"/>
      <c r="H213" s="88"/>
      <c r="I213" s="88"/>
      <c r="J213" s="88"/>
      <c r="K213" s="88"/>
      <c r="L213" s="4"/>
      <c r="M213" s="88"/>
      <c r="N213" s="88"/>
      <c r="O213" s="88"/>
      <c r="P213" s="107">
        <f t="shared" si="4"/>
        <v>0</v>
      </c>
      <c r="Q213" s="99">
        <v>0</v>
      </c>
      <c r="R213" s="99">
        <v>720</v>
      </c>
      <c r="S213" s="128">
        <f t="shared" si="5"/>
        <v>1</v>
      </c>
      <c r="T213" s="88"/>
    </row>
    <row r="214" s="80" customFormat="1" spans="1:20">
      <c r="A214" s="86"/>
      <c r="B214" s="88"/>
      <c r="C214" s="99" t="s">
        <v>386</v>
      </c>
      <c r="D214" s="100">
        <v>4</v>
      </c>
      <c r="E214" s="99"/>
      <c r="F214" s="99"/>
      <c r="G214" s="99"/>
      <c r="H214" s="99"/>
      <c r="I214" s="99"/>
      <c r="J214" s="99"/>
      <c r="K214" s="99"/>
      <c r="L214" s="4"/>
      <c r="M214" s="99"/>
      <c r="N214" s="99"/>
      <c r="O214" s="99"/>
      <c r="P214" s="107">
        <f t="shared" si="4"/>
        <v>0</v>
      </c>
      <c r="Q214" s="99">
        <v>0</v>
      </c>
      <c r="R214" s="99">
        <v>720</v>
      </c>
      <c r="S214" s="128">
        <f t="shared" si="5"/>
        <v>1</v>
      </c>
      <c r="T214" s="88"/>
    </row>
    <row r="215" s="80" customFormat="1" spans="1:20">
      <c r="A215" s="86"/>
      <c r="B215" s="88"/>
      <c r="C215" s="99" t="s">
        <v>387</v>
      </c>
      <c r="D215" s="100">
        <v>2</v>
      </c>
      <c r="E215" s="99"/>
      <c r="F215" s="99"/>
      <c r="G215" s="99"/>
      <c r="H215" s="99"/>
      <c r="I215" s="99"/>
      <c r="J215" s="99"/>
      <c r="K215" s="99"/>
      <c r="L215" s="4"/>
      <c r="M215" s="99"/>
      <c r="N215" s="99"/>
      <c r="O215" s="99"/>
      <c r="P215" s="107">
        <f t="shared" si="4"/>
        <v>0</v>
      </c>
      <c r="Q215" s="99">
        <v>0</v>
      </c>
      <c r="R215" s="99">
        <v>720</v>
      </c>
      <c r="S215" s="128">
        <f t="shared" si="5"/>
        <v>1</v>
      </c>
      <c r="T215" s="88"/>
    </row>
    <row r="216" s="80" customFormat="1" spans="1:20">
      <c r="A216" s="86"/>
      <c r="B216" s="88"/>
      <c r="C216" s="133" t="s">
        <v>388</v>
      </c>
      <c r="D216" s="100">
        <v>3</v>
      </c>
      <c r="E216" s="99"/>
      <c r="F216" s="99"/>
      <c r="G216" s="99"/>
      <c r="H216" s="99"/>
      <c r="I216" s="99"/>
      <c r="J216" s="99"/>
      <c r="K216" s="99"/>
      <c r="L216" s="4"/>
      <c r="M216" s="99"/>
      <c r="N216" s="99"/>
      <c r="O216" s="99"/>
      <c r="P216" s="107">
        <f t="shared" si="4"/>
        <v>0</v>
      </c>
      <c r="Q216" s="99">
        <v>0</v>
      </c>
      <c r="R216" s="99">
        <v>720</v>
      </c>
      <c r="S216" s="128">
        <f t="shared" si="5"/>
        <v>1</v>
      </c>
      <c r="T216" s="88"/>
    </row>
    <row r="217" s="80" customFormat="1" spans="1:20">
      <c r="A217" s="86"/>
      <c r="B217" s="88"/>
      <c r="C217" s="99" t="s">
        <v>389</v>
      </c>
      <c r="D217" s="100">
        <v>2</v>
      </c>
      <c r="E217" s="99"/>
      <c r="F217" s="99"/>
      <c r="G217" s="99"/>
      <c r="H217" s="99"/>
      <c r="I217" s="99"/>
      <c r="J217" s="99"/>
      <c r="K217" s="99"/>
      <c r="L217" s="4"/>
      <c r="M217" s="99"/>
      <c r="N217" s="99"/>
      <c r="O217" s="99"/>
      <c r="P217" s="107">
        <f t="shared" si="4"/>
        <v>0</v>
      </c>
      <c r="Q217" s="99">
        <v>0</v>
      </c>
      <c r="R217" s="99">
        <v>720</v>
      </c>
      <c r="S217" s="128">
        <f t="shared" si="5"/>
        <v>1</v>
      </c>
      <c r="T217" s="88"/>
    </row>
    <row r="218" s="80" customFormat="1" spans="1:20">
      <c r="A218" s="86"/>
      <c r="B218" s="88"/>
      <c r="C218" s="99" t="s">
        <v>390</v>
      </c>
      <c r="D218" s="100">
        <v>2.4</v>
      </c>
      <c r="E218" s="99"/>
      <c r="F218" s="99"/>
      <c r="G218" s="99"/>
      <c r="H218" s="99"/>
      <c r="I218" s="99"/>
      <c r="J218" s="99"/>
      <c r="K218" s="99"/>
      <c r="L218" s="4"/>
      <c r="M218" s="99"/>
      <c r="N218" s="99"/>
      <c r="O218" s="99"/>
      <c r="P218" s="107">
        <f t="shared" si="4"/>
        <v>0</v>
      </c>
      <c r="Q218" s="99">
        <v>0</v>
      </c>
      <c r="R218" s="99">
        <v>720</v>
      </c>
      <c r="S218" s="128">
        <f t="shared" si="5"/>
        <v>1</v>
      </c>
      <c r="T218" s="88"/>
    </row>
    <row r="219" s="80" customFormat="1" spans="1:20">
      <c r="A219" s="86"/>
      <c r="B219" s="88"/>
      <c r="C219" s="99" t="s">
        <v>391</v>
      </c>
      <c r="D219" s="100">
        <v>3</v>
      </c>
      <c r="E219" s="99"/>
      <c r="F219" s="99"/>
      <c r="G219" s="99"/>
      <c r="H219" s="99"/>
      <c r="I219" s="99"/>
      <c r="J219" s="99"/>
      <c r="K219" s="99"/>
      <c r="L219" s="4"/>
      <c r="M219" s="99"/>
      <c r="N219" s="99"/>
      <c r="O219" s="99"/>
      <c r="P219" s="107">
        <f t="shared" si="4"/>
        <v>0</v>
      </c>
      <c r="Q219" s="99">
        <v>0</v>
      </c>
      <c r="R219" s="99">
        <v>720</v>
      </c>
      <c r="S219" s="128">
        <f t="shared" si="5"/>
        <v>1</v>
      </c>
      <c r="T219" s="88"/>
    </row>
    <row r="220" s="80" customFormat="1" spans="1:20">
      <c r="A220" s="86"/>
      <c r="B220" s="88"/>
      <c r="C220" s="4" t="s">
        <v>392</v>
      </c>
      <c r="D220" s="100">
        <v>1.2</v>
      </c>
      <c r="E220" s="99"/>
      <c r="F220" s="99"/>
      <c r="G220" s="99"/>
      <c r="H220" s="99"/>
      <c r="I220" s="99"/>
      <c r="J220" s="99"/>
      <c r="K220" s="99"/>
      <c r="L220" s="4"/>
      <c r="M220" s="99"/>
      <c r="N220" s="99"/>
      <c r="O220" s="99"/>
      <c r="P220" s="107">
        <f t="shared" si="4"/>
        <v>0</v>
      </c>
      <c r="Q220" s="99">
        <v>0</v>
      </c>
      <c r="R220" s="99">
        <v>720</v>
      </c>
      <c r="S220" s="128">
        <f t="shared" si="5"/>
        <v>1</v>
      </c>
      <c r="T220" s="88"/>
    </row>
    <row r="221" s="80" customFormat="1" spans="1:20">
      <c r="A221" s="86"/>
      <c r="B221" s="88"/>
      <c r="C221" s="133" t="s">
        <v>393</v>
      </c>
      <c r="D221" s="100">
        <v>2.4</v>
      </c>
      <c r="E221" s="99"/>
      <c r="F221" s="99"/>
      <c r="G221" s="99"/>
      <c r="H221" s="99"/>
      <c r="I221" s="99"/>
      <c r="J221" s="99"/>
      <c r="K221" s="99"/>
      <c r="L221" s="4"/>
      <c r="M221" s="99"/>
      <c r="N221" s="99"/>
      <c r="O221" s="99"/>
      <c r="P221" s="107">
        <f t="shared" si="4"/>
        <v>0</v>
      </c>
      <c r="Q221" s="99">
        <v>0</v>
      </c>
      <c r="R221" s="99">
        <v>720</v>
      </c>
      <c r="S221" s="128">
        <f t="shared" si="5"/>
        <v>1</v>
      </c>
      <c r="T221" s="88"/>
    </row>
    <row r="222" s="80" customFormat="1" spans="1:20">
      <c r="A222" s="86"/>
      <c r="B222" s="88"/>
      <c r="C222" s="97" t="s">
        <v>394</v>
      </c>
      <c r="D222" s="89">
        <v>1.8</v>
      </c>
      <c r="E222" s="88"/>
      <c r="F222" s="88"/>
      <c r="G222" s="88"/>
      <c r="H222" s="88"/>
      <c r="I222" s="88"/>
      <c r="J222" s="88"/>
      <c r="K222" s="88"/>
      <c r="L222" s="4"/>
      <c r="M222" s="88"/>
      <c r="N222" s="88"/>
      <c r="O222" s="88"/>
      <c r="P222" s="107">
        <f t="shared" si="4"/>
        <v>0</v>
      </c>
      <c r="Q222" s="99">
        <v>0</v>
      </c>
      <c r="R222" s="99">
        <v>720</v>
      </c>
      <c r="S222" s="128">
        <f t="shared" si="5"/>
        <v>1</v>
      </c>
      <c r="T222" s="88"/>
    </row>
    <row r="223" s="80" customFormat="1" spans="1:20">
      <c r="A223" s="86"/>
      <c r="B223" s="88"/>
      <c r="C223" s="97" t="s">
        <v>395</v>
      </c>
      <c r="D223" s="89">
        <v>0</v>
      </c>
      <c r="E223" s="88"/>
      <c r="F223" s="88"/>
      <c r="G223" s="88"/>
      <c r="H223" s="88"/>
      <c r="I223" s="88"/>
      <c r="J223" s="88"/>
      <c r="K223" s="88"/>
      <c r="L223" s="4"/>
      <c r="M223" s="88"/>
      <c r="N223" s="88"/>
      <c r="O223" s="88"/>
      <c r="P223" s="107">
        <f t="shared" si="4"/>
        <v>0</v>
      </c>
      <c r="Q223" s="99">
        <v>0</v>
      </c>
      <c r="R223" s="99">
        <v>720</v>
      </c>
      <c r="S223" s="128" t="e">
        <f t="shared" si="5"/>
        <v>#DIV/0!</v>
      </c>
      <c r="T223" s="88" t="s">
        <v>238</v>
      </c>
    </row>
    <row r="224" s="80" customFormat="1" spans="1:20">
      <c r="A224" s="86"/>
      <c r="B224" s="88"/>
      <c r="C224" s="97" t="s">
        <v>396</v>
      </c>
      <c r="D224" s="89">
        <v>0.7</v>
      </c>
      <c r="E224" s="88"/>
      <c r="F224" s="88"/>
      <c r="G224" s="88"/>
      <c r="H224" s="88"/>
      <c r="I224" s="88"/>
      <c r="J224" s="88"/>
      <c r="K224" s="88"/>
      <c r="L224" s="4"/>
      <c r="M224" s="88"/>
      <c r="N224" s="88"/>
      <c r="O224" s="88"/>
      <c r="P224" s="107">
        <f t="shared" si="4"/>
        <v>0</v>
      </c>
      <c r="Q224" s="99">
        <v>0</v>
      </c>
      <c r="R224" s="99">
        <v>720</v>
      </c>
      <c r="S224" s="128">
        <f t="shared" si="5"/>
        <v>1</v>
      </c>
      <c r="T224" s="88"/>
    </row>
    <row r="225" s="80" customFormat="1" spans="1:20">
      <c r="A225" s="86"/>
      <c r="B225" s="88"/>
      <c r="C225" s="134" t="s">
        <v>397</v>
      </c>
      <c r="D225" s="89">
        <v>1.4</v>
      </c>
      <c r="E225" s="88"/>
      <c r="F225" s="88"/>
      <c r="G225" s="88"/>
      <c r="H225" s="88"/>
      <c r="I225" s="88"/>
      <c r="J225" s="88"/>
      <c r="K225" s="88"/>
      <c r="L225" s="4"/>
      <c r="M225" s="88"/>
      <c r="N225" s="88"/>
      <c r="O225" s="88"/>
      <c r="P225" s="107">
        <f t="shared" si="4"/>
        <v>0</v>
      </c>
      <c r="Q225" s="99">
        <v>0</v>
      </c>
      <c r="R225" s="99">
        <v>720</v>
      </c>
      <c r="S225" s="128">
        <f t="shared" si="5"/>
        <v>1</v>
      </c>
      <c r="T225" s="88"/>
    </row>
    <row r="226" s="80" customFormat="1" spans="1:20">
      <c r="A226" s="86"/>
      <c r="B226" s="88"/>
      <c r="C226" s="134" t="s">
        <v>398</v>
      </c>
      <c r="D226" s="89">
        <v>1.2</v>
      </c>
      <c r="E226" s="88"/>
      <c r="F226" s="88"/>
      <c r="G226" s="88"/>
      <c r="H226" s="88"/>
      <c r="I226" s="88"/>
      <c r="J226" s="88"/>
      <c r="K226" s="88"/>
      <c r="L226" s="4"/>
      <c r="M226" s="88"/>
      <c r="N226" s="88"/>
      <c r="O226" s="88"/>
      <c r="P226" s="107">
        <f t="shared" si="4"/>
        <v>0</v>
      </c>
      <c r="Q226" s="99">
        <v>0</v>
      </c>
      <c r="R226" s="99">
        <v>720</v>
      </c>
      <c r="S226" s="128">
        <f t="shared" si="5"/>
        <v>1</v>
      </c>
      <c r="T226" s="88"/>
    </row>
    <row r="227" s="80" customFormat="1" spans="1:20">
      <c r="A227" s="86"/>
      <c r="B227" s="88"/>
      <c r="C227" s="134" t="s">
        <v>399</v>
      </c>
      <c r="D227" s="89">
        <v>1.4</v>
      </c>
      <c r="E227" s="88"/>
      <c r="F227" s="88"/>
      <c r="G227" s="88"/>
      <c r="H227" s="88"/>
      <c r="I227" s="88"/>
      <c r="J227" s="88"/>
      <c r="K227" s="88"/>
      <c r="L227" s="4"/>
      <c r="M227" s="88"/>
      <c r="N227" s="88"/>
      <c r="O227" s="88"/>
      <c r="P227" s="107">
        <f t="shared" si="4"/>
        <v>0</v>
      </c>
      <c r="Q227" s="99">
        <v>0</v>
      </c>
      <c r="R227" s="99">
        <v>720</v>
      </c>
      <c r="S227" s="128">
        <f t="shared" si="5"/>
        <v>1</v>
      </c>
      <c r="T227" s="88"/>
    </row>
    <row r="228" s="80" customFormat="1" spans="1:20">
      <c r="A228" s="86"/>
      <c r="B228" s="88"/>
      <c r="C228" s="97" t="s">
        <v>400</v>
      </c>
      <c r="D228" s="89"/>
      <c r="E228" s="88"/>
      <c r="F228" s="88"/>
      <c r="G228" s="88"/>
      <c r="H228" s="88"/>
      <c r="I228" s="88"/>
      <c r="J228" s="88"/>
      <c r="K228" s="88"/>
      <c r="L228" s="4"/>
      <c r="M228" s="88"/>
      <c r="N228" s="88"/>
      <c r="O228" s="88"/>
      <c r="P228" s="107">
        <f t="shared" si="4"/>
        <v>0</v>
      </c>
      <c r="Q228" s="99">
        <v>0</v>
      </c>
      <c r="R228" s="99">
        <v>720</v>
      </c>
      <c r="S228" s="128" t="e">
        <f t="shared" si="5"/>
        <v>#DIV/0!</v>
      </c>
      <c r="T228" s="88"/>
    </row>
    <row r="229" s="80" customFormat="1" spans="1:20">
      <c r="A229" s="86"/>
      <c r="B229" s="88"/>
      <c r="C229" s="133" t="s">
        <v>401</v>
      </c>
      <c r="D229" s="100">
        <v>1.8</v>
      </c>
      <c r="E229" s="99"/>
      <c r="F229" s="99"/>
      <c r="G229" s="99"/>
      <c r="H229" s="99"/>
      <c r="I229" s="99"/>
      <c r="J229" s="99"/>
      <c r="K229" s="99"/>
      <c r="L229" s="4"/>
      <c r="M229" s="99"/>
      <c r="N229" s="99"/>
      <c r="O229" s="99"/>
      <c r="P229" s="107">
        <f t="shared" si="4"/>
        <v>0</v>
      </c>
      <c r="Q229" s="99">
        <v>0</v>
      </c>
      <c r="R229" s="99">
        <v>720</v>
      </c>
      <c r="S229" s="128">
        <f t="shared" si="5"/>
        <v>1</v>
      </c>
      <c r="T229" s="88"/>
    </row>
    <row r="230" s="80" customFormat="1" spans="1:20">
      <c r="A230" s="86"/>
      <c r="B230" s="88"/>
      <c r="C230" s="133" t="s">
        <v>402</v>
      </c>
      <c r="D230" s="100">
        <v>0.534</v>
      </c>
      <c r="E230" s="99"/>
      <c r="F230" s="99"/>
      <c r="G230" s="99"/>
      <c r="H230" s="99"/>
      <c r="I230" s="99"/>
      <c r="J230" s="99"/>
      <c r="K230" s="99"/>
      <c r="L230" s="4"/>
      <c r="M230" s="99"/>
      <c r="N230" s="99"/>
      <c r="O230" s="99"/>
      <c r="P230" s="107">
        <f t="shared" si="4"/>
        <v>0</v>
      </c>
      <c r="Q230" s="99">
        <v>0</v>
      </c>
      <c r="R230" s="99">
        <v>720</v>
      </c>
      <c r="S230" s="128">
        <f t="shared" si="5"/>
        <v>1</v>
      </c>
      <c r="T230" s="88"/>
    </row>
    <row r="231" s="80" customFormat="1" spans="1:20">
      <c r="A231" s="86"/>
      <c r="B231" s="88"/>
      <c r="C231" s="133" t="s">
        <v>403</v>
      </c>
      <c r="D231" s="100">
        <v>3</v>
      </c>
      <c r="E231" s="99"/>
      <c r="F231" s="99"/>
      <c r="G231" s="99"/>
      <c r="H231" s="99"/>
      <c r="I231" s="99"/>
      <c r="J231" s="99"/>
      <c r="K231" s="99"/>
      <c r="L231" s="4"/>
      <c r="M231" s="99"/>
      <c r="N231" s="99"/>
      <c r="O231" s="99"/>
      <c r="P231" s="107">
        <f t="shared" si="4"/>
        <v>0</v>
      </c>
      <c r="Q231" s="99">
        <v>0</v>
      </c>
      <c r="R231" s="99">
        <v>720</v>
      </c>
      <c r="S231" s="128">
        <f t="shared" si="5"/>
        <v>1</v>
      </c>
      <c r="T231" s="88"/>
    </row>
    <row r="232" s="80" customFormat="1" spans="1:20">
      <c r="A232" s="86"/>
      <c r="B232" s="88"/>
      <c r="C232" s="133" t="s">
        <v>404</v>
      </c>
      <c r="D232" s="100">
        <v>5.004</v>
      </c>
      <c r="E232" s="99"/>
      <c r="F232" s="99"/>
      <c r="G232" s="99"/>
      <c r="H232" s="99"/>
      <c r="I232" s="99"/>
      <c r="J232" s="99"/>
      <c r="K232" s="99"/>
      <c r="L232" s="4"/>
      <c r="M232" s="99"/>
      <c r="N232" s="99"/>
      <c r="O232" s="99"/>
      <c r="P232" s="107">
        <f t="shared" si="4"/>
        <v>0</v>
      </c>
      <c r="Q232" s="99">
        <v>0</v>
      </c>
      <c r="R232" s="99">
        <v>720</v>
      </c>
      <c r="S232" s="128">
        <f t="shared" si="5"/>
        <v>1</v>
      </c>
      <c r="T232" s="88"/>
    </row>
    <row r="233" s="80" customFormat="1" spans="1:20">
      <c r="A233" s="86"/>
      <c r="B233" s="88"/>
      <c r="C233" s="133" t="s">
        <v>384</v>
      </c>
      <c r="D233" s="100">
        <v>3.3</v>
      </c>
      <c r="E233" s="99"/>
      <c r="F233" s="99"/>
      <c r="G233" s="99"/>
      <c r="H233" s="99"/>
      <c r="I233" s="99"/>
      <c r="J233" s="99"/>
      <c r="K233" s="99"/>
      <c r="L233" s="4"/>
      <c r="M233" s="99"/>
      <c r="N233" s="99"/>
      <c r="O233" s="99"/>
      <c r="P233" s="107">
        <f t="shared" si="4"/>
        <v>0</v>
      </c>
      <c r="Q233" s="99">
        <v>0</v>
      </c>
      <c r="R233" s="99">
        <v>720</v>
      </c>
      <c r="S233" s="128">
        <f t="shared" si="5"/>
        <v>1</v>
      </c>
      <c r="T233" s="88"/>
    </row>
    <row r="234" s="80" customFormat="1" spans="1:20">
      <c r="A234" s="86"/>
      <c r="B234" s="88"/>
      <c r="C234" s="97" t="s">
        <v>405</v>
      </c>
      <c r="D234" s="89">
        <v>3.3</v>
      </c>
      <c r="E234" s="88"/>
      <c r="F234" s="88"/>
      <c r="G234" s="88"/>
      <c r="H234" s="88"/>
      <c r="I234" s="88"/>
      <c r="J234" s="88"/>
      <c r="K234" s="88"/>
      <c r="L234" s="4"/>
      <c r="M234" s="88"/>
      <c r="N234" s="88"/>
      <c r="O234" s="88"/>
      <c r="P234" s="107">
        <f t="shared" si="4"/>
        <v>0</v>
      </c>
      <c r="Q234" s="99">
        <v>0</v>
      </c>
      <c r="R234" s="99">
        <v>720</v>
      </c>
      <c r="S234" s="128">
        <f t="shared" si="5"/>
        <v>1</v>
      </c>
      <c r="T234" s="88"/>
    </row>
    <row r="235" s="80" customFormat="1" spans="1:20">
      <c r="A235" s="86"/>
      <c r="B235" s="88"/>
      <c r="C235" s="134" t="s">
        <v>406</v>
      </c>
      <c r="D235" s="89">
        <v>1.5</v>
      </c>
      <c r="E235" s="88"/>
      <c r="F235" s="88"/>
      <c r="G235" s="88"/>
      <c r="H235" s="88"/>
      <c r="I235" s="88"/>
      <c r="J235" s="88"/>
      <c r="K235" s="88"/>
      <c r="L235" s="4"/>
      <c r="M235" s="88"/>
      <c r="N235" s="88"/>
      <c r="O235" s="88"/>
      <c r="P235" s="107">
        <f t="shared" si="4"/>
        <v>0</v>
      </c>
      <c r="Q235" s="99">
        <v>0</v>
      </c>
      <c r="R235" s="99">
        <v>720</v>
      </c>
      <c r="S235" s="128">
        <f t="shared" si="5"/>
        <v>1</v>
      </c>
      <c r="T235" s="88"/>
    </row>
    <row r="236" s="80" customFormat="1" spans="1:20">
      <c r="A236" s="86"/>
      <c r="B236" s="88"/>
      <c r="C236" s="134" t="s">
        <v>407</v>
      </c>
      <c r="D236" s="89">
        <v>1.8</v>
      </c>
      <c r="E236" s="88"/>
      <c r="F236" s="88"/>
      <c r="G236" s="88"/>
      <c r="H236" s="88"/>
      <c r="I236" s="88"/>
      <c r="J236" s="88"/>
      <c r="K236" s="88"/>
      <c r="L236" s="4"/>
      <c r="M236" s="88"/>
      <c r="N236" s="88"/>
      <c r="O236" s="88"/>
      <c r="P236" s="107">
        <f t="shared" si="4"/>
        <v>0</v>
      </c>
      <c r="Q236" s="99">
        <v>0</v>
      </c>
      <c r="R236" s="99">
        <v>720</v>
      </c>
      <c r="S236" s="128">
        <f t="shared" si="5"/>
        <v>1</v>
      </c>
      <c r="T236" s="88"/>
    </row>
    <row r="237" s="80" customFormat="1" spans="1:20">
      <c r="A237" s="86"/>
      <c r="B237" s="88"/>
      <c r="C237" s="134" t="s">
        <v>408</v>
      </c>
      <c r="D237" s="89">
        <v>0.9</v>
      </c>
      <c r="E237" s="88"/>
      <c r="F237" s="88"/>
      <c r="G237" s="88"/>
      <c r="H237" s="88"/>
      <c r="I237" s="88"/>
      <c r="J237" s="88"/>
      <c r="K237" s="88"/>
      <c r="L237" s="4"/>
      <c r="M237" s="88"/>
      <c r="N237" s="88"/>
      <c r="O237" s="88"/>
      <c r="P237" s="107">
        <f t="shared" si="4"/>
        <v>0</v>
      </c>
      <c r="Q237" s="99">
        <v>0</v>
      </c>
      <c r="R237" s="99">
        <v>720</v>
      </c>
      <c r="S237" s="128">
        <f t="shared" si="5"/>
        <v>1</v>
      </c>
      <c r="T237" s="88"/>
    </row>
    <row r="238" s="80" customFormat="1" spans="1:20">
      <c r="A238" s="86"/>
      <c r="B238" s="88"/>
      <c r="C238" s="134" t="s">
        <v>409</v>
      </c>
      <c r="D238" s="89">
        <v>2.4</v>
      </c>
      <c r="E238" s="88"/>
      <c r="F238" s="88"/>
      <c r="G238" s="88"/>
      <c r="H238" s="88"/>
      <c r="I238" s="88"/>
      <c r="J238" s="88"/>
      <c r="K238" s="88"/>
      <c r="L238" s="4"/>
      <c r="M238" s="88"/>
      <c r="N238" s="88"/>
      <c r="O238" s="88"/>
      <c r="P238" s="107">
        <f t="shared" si="4"/>
        <v>0</v>
      </c>
      <c r="Q238" s="99">
        <v>0</v>
      </c>
      <c r="R238" s="99">
        <v>720</v>
      </c>
      <c r="S238" s="128">
        <f t="shared" si="5"/>
        <v>1</v>
      </c>
      <c r="T238" s="88"/>
    </row>
    <row r="239" s="80" customFormat="1" spans="1:20">
      <c r="A239" s="86"/>
      <c r="B239" s="88"/>
      <c r="C239" s="134" t="s">
        <v>410</v>
      </c>
      <c r="D239" s="89">
        <v>1.2</v>
      </c>
      <c r="E239" s="88"/>
      <c r="F239" s="88"/>
      <c r="G239" s="88"/>
      <c r="H239" s="88"/>
      <c r="I239" s="88"/>
      <c r="J239" s="88"/>
      <c r="K239" s="88"/>
      <c r="L239" s="4"/>
      <c r="M239" s="88"/>
      <c r="N239" s="88"/>
      <c r="O239" s="88"/>
      <c r="P239" s="107">
        <f t="shared" si="4"/>
        <v>0</v>
      </c>
      <c r="Q239" s="99">
        <v>0</v>
      </c>
      <c r="R239" s="99">
        <v>720</v>
      </c>
      <c r="S239" s="128">
        <f t="shared" si="5"/>
        <v>1</v>
      </c>
      <c r="T239" s="88"/>
    </row>
    <row r="240" s="80" customFormat="1" spans="1:20">
      <c r="A240" s="86"/>
      <c r="B240" s="88"/>
      <c r="C240" s="134" t="s">
        <v>411</v>
      </c>
      <c r="D240" s="89">
        <v>0.6</v>
      </c>
      <c r="E240" s="88"/>
      <c r="F240" s="88"/>
      <c r="G240" s="88"/>
      <c r="H240" s="88"/>
      <c r="I240" s="88"/>
      <c r="J240" s="88"/>
      <c r="K240" s="88"/>
      <c r="L240" s="4"/>
      <c r="M240" s="92"/>
      <c r="N240" s="106"/>
      <c r="O240" s="90"/>
      <c r="P240" s="107">
        <f t="shared" si="4"/>
        <v>0</v>
      </c>
      <c r="Q240" s="99">
        <v>0</v>
      </c>
      <c r="R240" s="99">
        <v>720</v>
      </c>
      <c r="S240" s="128">
        <f t="shared" si="5"/>
        <v>1</v>
      </c>
      <c r="T240" s="88"/>
    </row>
    <row r="241" s="80" customFormat="1" spans="1:20">
      <c r="A241" s="86"/>
      <c r="B241" s="88"/>
      <c r="C241" s="134" t="s">
        <v>412</v>
      </c>
      <c r="D241" s="89">
        <v>0.6</v>
      </c>
      <c r="E241" s="88"/>
      <c r="F241" s="88"/>
      <c r="G241" s="88"/>
      <c r="H241" s="88"/>
      <c r="I241" s="88"/>
      <c r="J241" s="88"/>
      <c r="K241" s="88"/>
      <c r="L241" s="4"/>
      <c r="M241" s="88"/>
      <c r="N241" s="88"/>
      <c r="O241" s="88"/>
      <c r="P241" s="107">
        <f t="shared" si="4"/>
        <v>0</v>
      </c>
      <c r="Q241" s="99">
        <v>0</v>
      </c>
      <c r="R241" s="99">
        <v>720</v>
      </c>
      <c r="S241" s="128">
        <f t="shared" si="5"/>
        <v>1</v>
      </c>
      <c r="T241" s="88"/>
    </row>
    <row r="242" s="80" customFormat="1" spans="1:20">
      <c r="A242" s="86"/>
      <c r="B242" s="88"/>
      <c r="C242" s="134" t="s">
        <v>413</v>
      </c>
      <c r="D242" s="89">
        <v>1.5</v>
      </c>
      <c r="E242" s="88"/>
      <c r="F242" s="88"/>
      <c r="G242" s="88"/>
      <c r="H242" s="88"/>
      <c r="I242" s="88"/>
      <c r="J242" s="88"/>
      <c r="K242" s="88"/>
      <c r="L242" s="4"/>
      <c r="M242" s="88"/>
      <c r="N242" s="88"/>
      <c r="O242" s="88"/>
      <c r="P242" s="107">
        <f t="shared" si="4"/>
        <v>0</v>
      </c>
      <c r="Q242" s="99">
        <v>0</v>
      </c>
      <c r="R242" s="99">
        <v>720</v>
      </c>
      <c r="S242" s="128">
        <f t="shared" si="5"/>
        <v>1</v>
      </c>
      <c r="T242" s="88"/>
    </row>
    <row r="243" s="80" customFormat="1" spans="1:20">
      <c r="A243" s="86"/>
      <c r="B243" s="84" t="s">
        <v>414</v>
      </c>
      <c r="C243" s="84"/>
      <c r="D243" s="85">
        <f>SUM(D130:D242)</f>
        <v>1414.254</v>
      </c>
      <c r="E243" s="84">
        <f>SUM(E130:E242)</f>
        <v>4</v>
      </c>
      <c r="F243" s="84"/>
      <c r="G243" s="84"/>
      <c r="H243" s="84">
        <f>SUM(H130:H242)</f>
        <v>18</v>
      </c>
      <c r="I243" s="84"/>
      <c r="J243" s="84"/>
      <c r="K243" s="84">
        <f>SUM(K130:K242)</f>
        <v>18</v>
      </c>
      <c r="L243" s="84"/>
      <c r="M243" s="84">
        <f>SUM(M130:M242)</f>
        <v>13.8</v>
      </c>
      <c r="N243" s="84"/>
      <c r="O243" s="84"/>
      <c r="P243" s="107">
        <f t="shared" si="4"/>
        <v>53.8</v>
      </c>
      <c r="Q243" s="84">
        <f>SUM(Q130:Q242)</f>
        <v>2880</v>
      </c>
      <c r="R243" s="84">
        <f>SUM(R130:R242)</f>
        <v>81360</v>
      </c>
      <c r="S243" s="128">
        <f t="shared" si="5"/>
        <v>0.998653406828787</v>
      </c>
      <c r="T243" s="84"/>
    </row>
    <row r="244" s="80" customFormat="1" customHeight="1" spans="1:20">
      <c r="A244" s="135" t="s">
        <v>415</v>
      </c>
      <c r="B244" s="135"/>
      <c r="C244" s="135"/>
      <c r="D244" s="135"/>
      <c r="E244" s="135"/>
      <c r="F244" s="135"/>
      <c r="G244" s="135"/>
      <c r="H244" s="135"/>
      <c r="I244" s="135"/>
      <c r="J244" s="135"/>
      <c r="K244" s="135"/>
      <c r="L244" s="135"/>
      <c r="M244" s="135"/>
      <c r="N244" s="135"/>
      <c r="O244" s="135"/>
      <c r="P244" s="135"/>
      <c r="Q244" s="135"/>
      <c r="R244" s="135"/>
      <c r="S244" s="135"/>
      <c r="T244" s="135"/>
    </row>
    <row r="245" s="80" customFormat="1" spans="1:20">
      <c r="A245" s="136" t="s">
        <v>416</v>
      </c>
      <c r="B245" s="136"/>
      <c r="C245" s="136"/>
      <c r="D245" s="137"/>
      <c r="E245" s="135"/>
      <c r="F245" s="135"/>
      <c r="G245" s="135"/>
      <c r="H245" s="135"/>
      <c r="I245" s="83"/>
      <c r="J245" s="88"/>
      <c r="K245" s="88"/>
      <c r="L245" s="88"/>
      <c r="M245" s="88"/>
      <c r="N245" s="88"/>
      <c r="O245" s="88"/>
      <c r="P245" s="88"/>
      <c r="Q245" s="88"/>
      <c r="R245" s="88"/>
      <c r="S245" s="88"/>
      <c r="T245" s="88"/>
    </row>
    <row r="246" s="80" customFormat="1" spans="1:20">
      <c r="A246" s="136" t="s">
        <v>417</v>
      </c>
      <c r="B246" s="136"/>
      <c r="C246" s="136"/>
      <c r="D246" s="137"/>
      <c r="E246" s="135"/>
      <c r="F246" s="135"/>
      <c r="G246" s="135"/>
      <c r="H246" s="135"/>
      <c r="I246" s="83"/>
      <c r="J246" s="88"/>
      <c r="K246" s="88"/>
      <c r="L246" s="88"/>
      <c r="M246" s="88"/>
      <c r="N246" s="88"/>
      <c r="O246" s="88"/>
      <c r="P246" s="88"/>
      <c r="Q246" s="88"/>
      <c r="R246" s="88"/>
      <c r="S246" s="88"/>
      <c r="T246" s="88"/>
    </row>
    <row r="247" s="80" customFormat="1" spans="1:20">
      <c r="A247" s="136" t="s">
        <v>418</v>
      </c>
      <c r="B247" s="136"/>
      <c r="C247" s="136"/>
      <c r="D247" s="137"/>
      <c r="E247" s="135"/>
      <c r="F247" s="135"/>
      <c r="G247" s="135"/>
      <c r="H247" s="135"/>
      <c r="I247" s="83"/>
      <c r="J247" s="88"/>
      <c r="K247" s="88"/>
      <c r="L247" s="88"/>
      <c r="M247" s="88"/>
      <c r="N247" s="88"/>
      <c r="O247" s="88"/>
      <c r="P247" s="88"/>
      <c r="Q247" s="88"/>
      <c r="R247" s="88"/>
      <c r="S247" s="88"/>
      <c r="T247" s="88"/>
    </row>
    <row r="248" s="80" customFormat="1" spans="1:20">
      <c r="A248" s="138" t="s">
        <v>419</v>
      </c>
      <c r="B248" s="139"/>
      <c r="C248" s="139"/>
      <c r="D248" s="140"/>
      <c r="E248" s="135"/>
      <c r="F248" s="135"/>
      <c r="G248" s="135"/>
      <c r="H248" s="135"/>
      <c r="I248" s="83"/>
      <c r="J248" s="88"/>
      <c r="K248" s="88"/>
      <c r="L248" s="88"/>
      <c r="M248" s="88"/>
      <c r="N248" s="88"/>
      <c r="O248" s="88"/>
      <c r="P248" s="88"/>
      <c r="Q248" s="88"/>
      <c r="R248" s="88"/>
      <c r="S248" s="88"/>
      <c r="T248" s="88"/>
    </row>
  </sheetData>
  <mergeCells count="19">
    <mergeCell ref="A127:T127"/>
    <mergeCell ref="E128:G128"/>
    <mergeCell ref="H128:J128"/>
    <mergeCell ref="K128:L128"/>
    <mergeCell ref="M128:O128"/>
    <mergeCell ref="A244:T244"/>
    <mergeCell ref="A248:C248"/>
    <mergeCell ref="A128:A129"/>
    <mergeCell ref="B128:B129"/>
    <mergeCell ref="B130:B147"/>
    <mergeCell ref="B148:B205"/>
    <mergeCell ref="B206:B242"/>
    <mergeCell ref="C128:C129"/>
    <mergeCell ref="D128:D129"/>
    <mergeCell ref="P128:P129"/>
    <mergeCell ref="Q128:Q129"/>
    <mergeCell ref="R128:R129"/>
    <mergeCell ref="S128:S129"/>
    <mergeCell ref="T128:T129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52"/>
  <sheetViews>
    <sheetView workbookViewId="0">
      <selection activeCell="F42" sqref="F42"/>
    </sheetView>
  </sheetViews>
  <sheetFormatPr defaultColWidth="9" defaultRowHeight="13.5"/>
  <sheetData>
    <row r="1" s="34" customFormat="1" ht="14.25" customHeight="1" spans="1:9">
      <c r="A1" s="35" t="s">
        <v>1</v>
      </c>
      <c r="B1" s="35" t="s">
        <v>420</v>
      </c>
      <c r="C1" s="35" t="s">
        <v>421</v>
      </c>
      <c r="D1" s="36" t="s">
        <v>422</v>
      </c>
      <c r="E1" s="35" t="s">
        <v>423</v>
      </c>
      <c r="F1" s="37"/>
      <c r="G1" s="37"/>
      <c r="H1" s="37"/>
      <c r="I1" s="37"/>
    </row>
    <row r="2" s="34" customFormat="1" ht="14.25" spans="1:9">
      <c r="A2" s="35"/>
      <c r="B2" s="35"/>
      <c r="C2" s="38"/>
      <c r="D2" s="39"/>
      <c r="E2" s="35" t="s">
        <v>424</v>
      </c>
      <c r="F2" s="38"/>
      <c r="G2" s="35" t="s">
        <v>425</v>
      </c>
      <c r="H2" s="38"/>
      <c r="I2" s="35" t="s">
        <v>426</v>
      </c>
    </row>
    <row r="3" s="34" customFormat="1" ht="14.25" spans="1:9">
      <c r="A3" s="35"/>
      <c r="B3" s="35"/>
      <c r="C3" s="38"/>
      <c r="D3" s="39"/>
      <c r="E3" s="35" t="s">
        <v>427</v>
      </c>
      <c r="F3" s="35" t="s">
        <v>428</v>
      </c>
      <c r="G3" s="35" t="s">
        <v>427</v>
      </c>
      <c r="H3" s="35" t="s">
        <v>428</v>
      </c>
      <c r="I3" s="35"/>
    </row>
    <row r="4" s="34" customFormat="1" ht="14.25" spans="1:9">
      <c r="A4" s="40">
        <v>1</v>
      </c>
      <c r="B4" s="41" t="s">
        <v>429</v>
      </c>
      <c r="C4" s="42" t="s">
        <v>430</v>
      </c>
      <c r="D4" s="43">
        <v>10</v>
      </c>
      <c r="E4" s="43">
        <v>0</v>
      </c>
      <c r="F4" s="43">
        <v>0</v>
      </c>
      <c r="G4" s="43">
        <v>0</v>
      </c>
      <c r="H4" s="44">
        <v>0</v>
      </c>
      <c r="I4" s="48" t="e">
        <f t="shared" ref="I4:I67" si="0">H4/F4*100%</f>
        <v>#DIV/0!</v>
      </c>
    </row>
    <row r="5" s="34" customFormat="1" ht="14.25" spans="1:9">
      <c r="A5" s="40">
        <v>2</v>
      </c>
      <c r="B5" s="45"/>
      <c r="C5" s="42" t="s">
        <v>431</v>
      </c>
      <c r="D5" s="43">
        <v>25</v>
      </c>
      <c r="E5" s="43">
        <v>0</v>
      </c>
      <c r="F5" s="43">
        <v>0</v>
      </c>
      <c r="G5" s="43">
        <v>0</v>
      </c>
      <c r="H5" s="44">
        <v>0</v>
      </c>
      <c r="I5" s="48" t="e">
        <f t="shared" si="0"/>
        <v>#DIV/0!</v>
      </c>
    </row>
    <row r="6" s="34" customFormat="1" ht="14.25" spans="1:9">
      <c r="A6" s="40">
        <v>3</v>
      </c>
      <c r="B6" s="45"/>
      <c r="C6" s="42" t="s">
        <v>432</v>
      </c>
      <c r="D6" s="43">
        <v>14</v>
      </c>
      <c r="E6" s="43">
        <v>0</v>
      </c>
      <c r="F6" s="43">
        <v>0</v>
      </c>
      <c r="G6" s="43">
        <v>0</v>
      </c>
      <c r="H6" s="44">
        <v>0</v>
      </c>
      <c r="I6" s="48" t="e">
        <f t="shared" si="0"/>
        <v>#DIV/0!</v>
      </c>
    </row>
    <row r="7" s="34" customFormat="1" ht="14.25" spans="1:9">
      <c r="A7" s="40">
        <v>4</v>
      </c>
      <c r="B7" s="45"/>
      <c r="C7" s="42" t="s">
        <v>433</v>
      </c>
      <c r="D7" s="43">
        <v>4</v>
      </c>
      <c r="E7" s="43">
        <v>4</v>
      </c>
      <c r="F7" s="43">
        <v>435</v>
      </c>
      <c r="G7" s="43">
        <v>4</v>
      </c>
      <c r="H7" s="44">
        <v>435</v>
      </c>
      <c r="I7" s="48">
        <f t="shared" si="0"/>
        <v>1</v>
      </c>
    </row>
    <row r="8" s="34" customFormat="1" ht="14.25" spans="1:9">
      <c r="A8" s="40">
        <v>5</v>
      </c>
      <c r="B8" s="45"/>
      <c r="C8" s="42" t="s">
        <v>434</v>
      </c>
      <c r="D8" s="43">
        <v>15</v>
      </c>
      <c r="E8" s="43">
        <v>0</v>
      </c>
      <c r="F8" s="43">
        <v>0</v>
      </c>
      <c r="G8" s="43">
        <v>0</v>
      </c>
      <c r="H8" s="44">
        <v>0</v>
      </c>
      <c r="I8" s="48" t="e">
        <f t="shared" si="0"/>
        <v>#DIV/0!</v>
      </c>
    </row>
    <row r="9" s="34" customFormat="1" ht="14.25" spans="1:9">
      <c r="A9" s="40">
        <v>6</v>
      </c>
      <c r="B9" s="45"/>
      <c r="C9" s="42" t="s">
        <v>435</v>
      </c>
      <c r="D9" s="43">
        <v>11</v>
      </c>
      <c r="E9" s="43">
        <v>0</v>
      </c>
      <c r="F9" s="43">
        <v>0</v>
      </c>
      <c r="G9" s="43">
        <v>0</v>
      </c>
      <c r="H9" s="44">
        <v>0</v>
      </c>
      <c r="I9" s="48" t="e">
        <f t="shared" si="0"/>
        <v>#DIV/0!</v>
      </c>
    </row>
    <row r="10" s="34" customFormat="1" ht="14.25" spans="1:9">
      <c r="A10" s="40">
        <v>7</v>
      </c>
      <c r="B10" s="45"/>
      <c r="C10" s="42" t="s">
        <v>436</v>
      </c>
      <c r="D10" s="43">
        <v>15</v>
      </c>
      <c r="E10" s="43">
        <v>5</v>
      </c>
      <c r="F10" s="43">
        <v>435</v>
      </c>
      <c r="G10" s="43">
        <v>5</v>
      </c>
      <c r="H10" s="44">
        <v>435</v>
      </c>
      <c r="I10" s="48">
        <f t="shared" si="0"/>
        <v>1</v>
      </c>
    </row>
    <row r="11" s="34" customFormat="1" ht="14.25" spans="1:9">
      <c r="A11" s="40">
        <v>8</v>
      </c>
      <c r="B11" s="45"/>
      <c r="C11" s="42" t="s">
        <v>437</v>
      </c>
      <c r="D11" s="43">
        <v>14</v>
      </c>
      <c r="E11" s="43">
        <v>0</v>
      </c>
      <c r="F11" s="43">
        <v>0</v>
      </c>
      <c r="G11" s="43">
        <v>0</v>
      </c>
      <c r="H11" s="44">
        <v>0</v>
      </c>
      <c r="I11" s="48" t="e">
        <f t="shared" si="0"/>
        <v>#DIV/0!</v>
      </c>
    </row>
    <row r="12" s="34" customFormat="1" ht="14.25" spans="1:9">
      <c r="A12" s="40">
        <v>9</v>
      </c>
      <c r="B12" s="45"/>
      <c r="C12" s="42" t="s">
        <v>438</v>
      </c>
      <c r="D12" s="43">
        <v>0</v>
      </c>
      <c r="E12" s="43">
        <v>0</v>
      </c>
      <c r="F12" s="43">
        <v>0</v>
      </c>
      <c r="G12" s="43">
        <v>0</v>
      </c>
      <c r="H12" s="44">
        <v>0</v>
      </c>
      <c r="I12" s="48" t="e">
        <f t="shared" si="0"/>
        <v>#DIV/0!</v>
      </c>
    </row>
    <row r="13" s="34" customFormat="1" ht="14.25" spans="1:9">
      <c r="A13" s="40">
        <v>10</v>
      </c>
      <c r="B13" s="45"/>
      <c r="C13" s="42" t="s">
        <v>439</v>
      </c>
      <c r="D13" s="43">
        <v>1</v>
      </c>
      <c r="E13" s="43">
        <v>0</v>
      </c>
      <c r="F13" s="43">
        <v>0</v>
      </c>
      <c r="G13" s="43">
        <v>0</v>
      </c>
      <c r="H13" s="44">
        <v>0</v>
      </c>
      <c r="I13" s="48" t="e">
        <f t="shared" si="0"/>
        <v>#DIV/0!</v>
      </c>
    </row>
    <row r="14" s="34" customFormat="1" ht="14.25" spans="1:9">
      <c r="A14" s="40">
        <v>11</v>
      </c>
      <c r="B14" s="45"/>
      <c r="C14" s="42" t="s">
        <v>440</v>
      </c>
      <c r="D14" s="43">
        <v>12</v>
      </c>
      <c r="E14" s="43">
        <v>0</v>
      </c>
      <c r="F14" s="43">
        <v>0</v>
      </c>
      <c r="G14" s="43">
        <v>0</v>
      </c>
      <c r="H14" s="44">
        <v>0</v>
      </c>
      <c r="I14" s="48" t="e">
        <f t="shared" si="0"/>
        <v>#DIV/0!</v>
      </c>
    </row>
    <row r="15" s="34" customFormat="1" ht="14.25" customHeight="1" spans="1:9">
      <c r="A15" s="40">
        <v>12</v>
      </c>
      <c r="B15" s="45"/>
      <c r="C15" s="42" t="s">
        <v>441</v>
      </c>
      <c r="D15" s="43">
        <v>4</v>
      </c>
      <c r="E15" s="43">
        <v>0</v>
      </c>
      <c r="F15" s="43">
        <v>0</v>
      </c>
      <c r="G15" s="43">
        <v>0</v>
      </c>
      <c r="H15" s="44">
        <v>0</v>
      </c>
      <c r="I15" s="48" t="e">
        <f t="shared" si="0"/>
        <v>#DIV/0!</v>
      </c>
    </row>
    <row r="16" s="34" customFormat="1" ht="14.25" spans="1:9">
      <c r="A16" s="40">
        <v>13</v>
      </c>
      <c r="B16" s="45"/>
      <c r="C16" s="42" t="s">
        <v>442</v>
      </c>
      <c r="D16" s="43">
        <v>13</v>
      </c>
      <c r="E16" s="43">
        <v>5</v>
      </c>
      <c r="F16" s="43">
        <v>540</v>
      </c>
      <c r="G16" s="43">
        <v>5</v>
      </c>
      <c r="H16" s="44">
        <v>540</v>
      </c>
      <c r="I16" s="48">
        <f t="shared" si="0"/>
        <v>1</v>
      </c>
    </row>
    <row r="17" s="34" customFormat="1" ht="14.25" spans="1:9">
      <c r="A17" s="40">
        <v>14</v>
      </c>
      <c r="B17" s="45"/>
      <c r="C17" s="42" t="s">
        <v>443</v>
      </c>
      <c r="D17" s="43">
        <v>28</v>
      </c>
      <c r="E17" s="43">
        <v>10</v>
      </c>
      <c r="F17" s="43">
        <v>1115</v>
      </c>
      <c r="G17" s="43">
        <v>10</v>
      </c>
      <c r="H17" s="44">
        <v>1115</v>
      </c>
      <c r="I17" s="48">
        <f t="shared" si="0"/>
        <v>1</v>
      </c>
    </row>
    <row r="18" s="34" customFormat="1" ht="14.25" spans="1:9">
      <c r="A18" s="40">
        <v>15</v>
      </c>
      <c r="B18" s="45"/>
      <c r="C18" s="42" t="s">
        <v>444</v>
      </c>
      <c r="D18" s="43">
        <v>0</v>
      </c>
      <c r="E18" s="43">
        <v>0</v>
      </c>
      <c r="F18" s="43">
        <v>0</v>
      </c>
      <c r="G18" s="43">
        <v>0</v>
      </c>
      <c r="H18" s="44">
        <v>0</v>
      </c>
      <c r="I18" s="48" t="e">
        <f t="shared" si="0"/>
        <v>#DIV/0!</v>
      </c>
    </row>
    <row r="19" s="34" customFormat="1" ht="14.25" spans="1:9">
      <c r="A19" s="40">
        <v>16</v>
      </c>
      <c r="B19" s="45"/>
      <c r="C19" s="42" t="s">
        <v>445</v>
      </c>
      <c r="D19" s="43">
        <v>4</v>
      </c>
      <c r="E19" s="43">
        <v>2</v>
      </c>
      <c r="F19" s="43">
        <v>240</v>
      </c>
      <c r="G19" s="43">
        <v>2</v>
      </c>
      <c r="H19" s="43">
        <v>240</v>
      </c>
      <c r="I19" s="48">
        <f t="shared" si="0"/>
        <v>1</v>
      </c>
    </row>
    <row r="20" s="34" customFormat="1" ht="14.25" spans="1:9">
      <c r="A20" s="40">
        <v>17</v>
      </c>
      <c r="B20" s="45"/>
      <c r="C20" s="42" t="s">
        <v>446</v>
      </c>
      <c r="D20" s="43">
        <v>15</v>
      </c>
      <c r="E20" s="43">
        <v>0</v>
      </c>
      <c r="F20" s="43">
        <v>0</v>
      </c>
      <c r="G20" s="43">
        <v>0</v>
      </c>
      <c r="H20" s="44">
        <v>0</v>
      </c>
      <c r="I20" s="48" t="e">
        <f t="shared" si="0"/>
        <v>#DIV/0!</v>
      </c>
    </row>
    <row r="21" s="34" customFormat="1" ht="14.25" spans="1:9">
      <c r="A21" s="40">
        <v>18</v>
      </c>
      <c r="B21" s="45"/>
      <c r="C21" s="42" t="s">
        <v>447</v>
      </c>
      <c r="D21" s="43">
        <v>3</v>
      </c>
      <c r="E21" s="43">
        <v>2</v>
      </c>
      <c r="F21" s="43">
        <v>240</v>
      </c>
      <c r="G21" s="43">
        <v>2</v>
      </c>
      <c r="H21" s="44">
        <v>240</v>
      </c>
      <c r="I21" s="48">
        <f t="shared" si="0"/>
        <v>1</v>
      </c>
    </row>
    <row r="22" s="34" customFormat="1" ht="14.25" spans="1:9">
      <c r="A22" s="40">
        <v>19</v>
      </c>
      <c r="B22" s="45"/>
      <c r="C22" s="42" t="s">
        <v>448</v>
      </c>
      <c r="D22" s="43">
        <v>5</v>
      </c>
      <c r="E22" s="43">
        <v>0</v>
      </c>
      <c r="F22" s="43">
        <v>0</v>
      </c>
      <c r="G22" s="43">
        <v>0</v>
      </c>
      <c r="H22" s="44">
        <v>0</v>
      </c>
      <c r="I22" s="48" t="e">
        <f t="shared" si="0"/>
        <v>#DIV/0!</v>
      </c>
    </row>
    <row r="23" s="34" customFormat="1" ht="14.25" spans="1:9">
      <c r="A23" s="40">
        <v>20</v>
      </c>
      <c r="B23" s="45"/>
      <c r="C23" s="42" t="s">
        <v>449</v>
      </c>
      <c r="D23" s="43">
        <v>22</v>
      </c>
      <c r="E23" s="43">
        <v>10</v>
      </c>
      <c r="F23" s="43">
        <v>3235</v>
      </c>
      <c r="G23" s="43">
        <v>10</v>
      </c>
      <c r="H23" s="44">
        <v>3235</v>
      </c>
      <c r="I23" s="48">
        <f t="shared" si="0"/>
        <v>1</v>
      </c>
    </row>
    <row r="24" s="34" customFormat="1" ht="14.25" spans="1:9">
      <c r="A24" s="40">
        <v>21</v>
      </c>
      <c r="B24" s="45"/>
      <c r="C24" s="42" t="s">
        <v>450</v>
      </c>
      <c r="D24" s="43">
        <v>13</v>
      </c>
      <c r="E24" s="43">
        <v>1</v>
      </c>
      <c r="F24" s="43">
        <v>120</v>
      </c>
      <c r="G24" s="43">
        <v>1</v>
      </c>
      <c r="H24" s="44">
        <v>120</v>
      </c>
      <c r="I24" s="48">
        <f t="shared" si="0"/>
        <v>1</v>
      </c>
    </row>
    <row r="25" s="34" customFormat="1" ht="14.25" spans="1:9">
      <c r="A25" s="40">
        <v>22</v>
      </c>
      <c r="B25" s="45"/>
      <c r="C25" s="42" t="s">
        <v>451</v>
      </c>
      <c r="D25" s="43">
        <v>15</v>
      </c>
      <c r="E25" s="43">
        <v>0</v>
      </c>
      <c r="F25" s="43">
        <v>0</v>
      </c>
      <c r="G25" s="43">
        <v>0</v>
      </c>
      <c r="H25" s="44">
        <v>0</v>
      </c>
      <c r="I25" s="48" t="e">
        <f t="shared" si="0"/>
        <v>#DIV/0!</v>
      </c>
    </row>
    <row r="26" s="34" customFormat="1" ht="14.25" spans="1:9">
      <c r="A26" s="40">
        <v>23</v>
      </c>
      <c r="B26" s="45"/>
      <c r="C26" s="42" t="s">
        <v>452</v>
      </c>
      <c r="D26" s="43">
        <v>17</v>
      </c>
      <c r="E26" s="43">
        <v>14</v>
      </c>
      <c r="F26" s="43">
        <v>1345</v>
      </c>
      <c r="G26" s="43">
        <v>14</v>
      </c>
      <c r="H26" s="44">
        <v>1345</v>
      </c>
      <c r="I26" s="48">
        <f t="shared" si="0"/>
        <v>1</v>
      </c>
    </row>
    <row r="27" s="34" customFormat="1" ht="14.25" spans="1:9">
      <c r="A27" s="40">
        <v>24</v>
      </c>
      <c r="B27" s="45"/>
      <c r="C27" s="42" t="s">
        <v>453</v>
      </c>
      <c r="D27" s="43">
        <v>13</v>
      </c>
      <c r="E27" s="43">
        <v>12</v>
      </c>
      <c r="F27" s="43">
        <v>1135</v>
      </c>
      <c r="G27" s="43">
        <v>12</v>
      </c>
      <c r="H27" s="44">
        <v>1135</v>
      </c>
      <c r="I27" s="48">
        <f t="shared" si="0"/>
        <v>1</v>
      </c>
    </row>
    <row r="28" s="34" customFormat="1" ht="14.25" spans="1:9">
      <c r="A28" s="40">
        <v>25</v>
      </c>
      <c r="B28" s="45"/>
      <c r="C28" s="42" t="s">
        <v>454</v>
      </c>
      <c r="D28" s="43">
        <v>0</v>
      </c>
      <c r="E28" s="43">
        <v>0</v>
      </c>
      <c r="F28" s="43">
        <v>0</v>
      </c>
      <c r="G28" s="43">
        <v>0</v>
      </c>
      <c r="H28" s="44">
        <v>0</v>
      </c>
      <c r="I28" s="48" t="e">
        <f t="shared" si="0"/>
        <v>#DIV/0!</v>
      </c>
    </row>
    <row r="29" s="34" customFormat="1" ht="14.25" spans="1:9">
      <c r="A29" s="40">
        <v>26</v>
      </c>
      <c r="B29" s="45"/>
      <c r="C29" s="42" t="s">
        <v>455</v>
      </c>
      <c r="D29" s="43">
        <v>11</v>
      </c>
      <c r="E29" s="43">
        <v>0</v>
      </c>
      <c r="F29" s="43">
        <v>0</v>
      </c>
      <c r="G29" s="43">
        <v>0</v>
      </c>
      <c r="H29" s="44">
        <v>0</v>
      </c>
      <c r="I29" s="48" t="e">
        <f t="shared" si="0"/>
        <v>#DIV/0!</v>
      </c>
    </row>
    <row r="30" s="34" customFormat="1" ht="14.25" spans="1:9">
      <c r="A30" s="40">
        <v>27</v>
      </c>
      <c r="B30" s="45"/>
      <c r="C30" s="42" t="s">
        <v>456</v>
      </c>
      <c r="D30" s="43">
        <v>8</v>
      </c>
      <c r="E30" s="43">
        <v>0</v>
      </c>
      <c r="F30" s="43">
        <v>0</v>
      </c>
      <c r="G30" s="43">
        <v>0</v>
      </c>
      <c r="H30" s="44">
        <v>0</v>
      </c>
      <c r="I30" s="48" t="e">
        <f t="shared" si="0"/>
        <v>#DIV/0!</v>
      </c>
    </row>
    <row r="31" s="34" customFormat="1" ht="14.25" spans="1:9">
      <c r="A31" s="40">
        <v>28</v>
      </c>
      <c r="B31" s="45"/>
      <c r="C31" s="42" t="s">
        <v>457</v>
      </c>
      <c r="D31" s="43">
        <v>0</v>
      </c>
      <c r="E31" s="43">
        <v>0</v>
      </c>
      <c r="F31" s="43">
        <v>0</v>
      </c>
      <c r="G31" s="43">
        <v>0</v>
      </c>
      <c r="H31" s="44">
        <v>0</v>
      </c>
      <c r="I31" s="48" t="e">
        <f t="shared" si="0"/>
        <v>#DIV/0!</v>
      </c>
    </row>
    <row r="32" s="34" customFormat="1" ht="14.25" spans="1:9">
      <c r="A32" s="40">
        <v>29</v>
      </c>
      <c r="B32" s="45"/>
      <c r="C32" s="42" t="s">
        <v>458</v>
      </c>
      <c r="D32" s="43">
        <v>16</v>
      </c>
      <c r="E32" s="43">
        <v>0</v>
      </c>
      <c r="F32" s="43">
        <v>0</v>
      </c>
      <c r="G32" s="43">
        <v>0</v>
      </c>
      <c r="H32" s="44">
        <v>0</v>
      </c>
      <c r="I32" s="48" t="e">
        <f t="shared" si="0"/>
        <v>#DIV/0!</v>
      </c>
    </row>
    <row r="33" s="34" customFormat="1" ht="14.25" spans="1:9">
      <c r="A33" s="40">
        <v>30</v>
      </c>
      <c r="B33" s="45"/>
      <c r="C33" s="42" t="s">
        <v>459</v>
      </c>
      <c r="D33" s="43">
        <v>19</v>
      </c>
      <c r="E33" s="43">
        <v>10</v>
      </c>
      <c r="F33" s="43">
        <v>1040</v>
      </c>
      <c r="G33" s="43">
        <v>10</v>
      </c>
      <c r="H33" s="44">
        <v>1040</v>
      </c>
      <c r="I33" s="48">
        <f t="shared" si="0"/>
        <v>1</v>
      </c>
    </row>
    <row r="34" s="34" customFormat="1" ht="14.25" spans="1:9">
      <c r="A34" s="40">
        <v>31</v>
      </c>
      <c r="B34" s="45"/>
      <c r="C34" s="42" t="s">
        <v>460</v>
      </c>
      <c r="D34" s="43">
        <v>7</v>
      </c>
      <c r="E34" s="43">
        <v>2</v>
      </c>
      <c r="F34" s="43">
        <v>195</v>
      </c>
      <c r="G34" s="43">
        <v>2</v>
      </c>
      <c r="H34" s="44">
        <v>195</v>
      </c>
      <c r="I34" s="48">
        <f t="shared" si="0"/>
        <v>1</v>
      </c>
    </row>
    <row r="35" s="34" customFormat="1" ht="14.25" spans="1:9">
      <c r="A35" s="40">
        <v>32</v>
      </c>
      <c r="B35" s="45"/>
      <c r="C35" s="42" t="s">
        <v>461</v>
      </c>
      <c r="D35" s="43">
        <v>0</v>
      </c>
      <c r="E35" s="43">
        <v>0</v>
      </c>
      <c r="F35" s="43">
        <v>0</v>
      </c>
      <c r="G35" s="43">
        <v>0</v>
      </c>
      <c r="H35" s="44">
        <v>0</v>
      </c>
      <c r="I35" s="48" t="e">
        <f t="shared" si="0"/>
        <v>#DIV/0!</v>
      </c>
    </row>
    <row r="36" s="34" customFormat="1" ht="14.25" spans="1:9">
      <c r="A36" s="40">
        <v>33</v>
      </c>
      <c r="B36" s="45"/>
      <c r="C36" s="42" t="s">
        <v>462</v>
      </c>
      <c r="D36" s="43">
        <v>30</v>
      </c>
      <c r="E36" s="43">
        <v>0</v>
      </c>
      <c r="F36" s="43">
        <v>0</v>
      </c>
      <c r="G36" s="43">
        <v>0</v>
      </c>
      <c r="H36" s="44">
        <v>0</v>
      </c>
      <c r="I36" s="48" t="e">
        <f t="shared" si="0"/>
        <v>#DIV/0!</v>
      </c>
    </row>
    <row r="37" s="34" customFormat="1" ht="14.25" spans="1:9">
      <c r="A37" s="40">
        <v>34</v>
      </c>
      <c r="B37" s="45"/>
      <c r="C37" s="42" t="s">
        <v>463</v>
      </c>
      <c r="D37" s="43">
        <v>23</v>
      </c>
      <c r="E37" s="43">
        <v>0</v>
      </c>
      <c r="F37" s="43">
        <v>0</v>
      </c>
      <c r="G37" s="43">
        <v>0</v>
      </c>
      <c r="H37" s="44">
        <v>0</v>
      </c>
      <c r="I37" s="48" t="e">
        <f t="shared" si="0"/>
        <v>#DIV/0!</v>
      </c>
    </row>
    <row r="38" s="34" customFormat="1" ht="14.25" spans="1:9">
      <c r="A38" s="40">
        <v>35</v>
      </c>
      <c r="B38" s="45"/>
      <c r="C38" s="42" t="s">
        <v>464</v>
      </c>
      <c r="D38" s="43">
        <v>13</v>
      </c>
      <c r="E38" s="43">
        <v>6</v>
      </c>
      <c r="F38" s="43">
        <v>630</v>
      </c>
      <c r="G38" s="43">
        <v>6</v>
      </c>
      <c r="H38" s="44">
        <v>630</v>
      </c>
      <c r="I38" s="48">
        <f t="shared" si="0"/>
        <v>1</v>
      </c>
    </row>
    <row r="39" s="34" customFormat="1" ht="14.25" spans="1:9">
      <c r="A39" s="40">
        <v>36</v>
      </c>
      <c r="B39" s="45"/>
      <c r="C39" s="42" t="s">
        <v>465</v>
      </c>
      <c r="D39" s="43">
        <v>0</v>
      </c>
      <c r="E39" s="43">
        <v>0</v>
      </c>
      <c r="F39" s="43">
        <v>0</v>
      </c>
      <c r="G39" s="43">
        <v>0</v>
      </c>
      <c r="H39" s="44">
        <v>0</v>
      </c>
      <c r="I39" s="48" t="e">
        <f t="shared" si="0"/>
        <v>#DIV/0!</v>
      </c>
    </row>
    <row r="40" s="34" customFormat="1" ht="14.25" spans="1:9">
      <c r="A40" s="40">
        <v>37</v>
      </c>
      <c r="B40" s="45"/>
      <c r="C40" s="42" t="s">
        <v>466</v>
      </c>
      <c r="D40" s="43">
        <v>0</v>
      </c>
      <c r="E40" s="43">
        <v>0</v>
      </c>
      <c r="F40" s="43">
        <v>0</v>
      </c>
      <c r="G40" s="43">
        <v>0</v>
      </c>
      <c r="H40" s="44">
        <v>0</v>
      </c>
      <c r="I40" s="48" t="e">
        <f t="shared" si="0"/>
        <v>#DIV/0!</v>
      </c>
    </row>
    <row r="41" s="34" customFormat="1" ht="14.25" spans="1:9">
      <c r="A41" s="40">
        <v>38</v>
      </c>
      <c r="B41" s="45"/>
      <c r="C41" s="42" t="s">
        <v>467</v>
      </c>
      <c r="D41" s="43">
        <v>0</v>
      </c>
      <c r="E41" s="43">
        <v>0</v>
      </c>
      <c r="F41" s="43">
        <v>0</v>
      </c>
      <c r="G41" s="43">
        <v>0</v>
      </c>
      <c r="H41" s="44">
        <v>0</v>
      </c>
      <c r="I41" s="48" t="e">
        <f t="shared" si="0"/>
        <v>#DIV/0!</v>
      </c>
    </row>
    <row r="42" s="34" customFormat="1" ht="14.25" spans="1:9">
      <c r="A42" s="40">
        <v>39</v>
      </c>
      <c r="B42" s="45"/>
      <c r="C42" s="42" t="s">
        <v>468</v>
      </c>
      <c r="D42" s="43">
        <v>0</v>
      </c>
      <c r="E42" s="43">
        <v>0</v>
      </c>
      <c r="F42" s="43">
        <v>0</v>
      </c>
      <c r="G42" s="43">
        <v>0</v>
      </c>
      <c r="H42" s="44">
        <v>0</v>
      </c>
      <c r="I42" s="48" t="e">
        <f t="shared" si="0"/>
        <v>#DIV/0!</v>
      </c>
    </row>
    <row r="43" s="34" customFormat="1" ht="14.25" spans="1:9">
      <c r="A43" s="46" t="s">
        <v>469</v>
      </c>
      <c r="B43" s="46"/>
      <c r="C43" s="46"/>
      <c r="D43" s="46">
        <f>SUM(D4:D42)</f>
        <v>400</v>
      </c>
      <c r="E43" s="46">
        <v>113</v>
      </c>
      <c r="F43" s="46">
        <v>32662</v>
      </c>
      <c r="G43" s="46">
        <v>113</v>
      </c>
      <c r="H43" s="46">
        <v>31462</v>
      </c>
      <c r="I43" s="49">
        <f t="shared" si="0"/>
        <v>0.963260057559243</v>
      </c>
    </row>
    <row r="44" s="34" customFormat="1" ht="14.25" spans="1:9">
      <c r="A44" s="40">
        <v>1</v>
      </c>
      <c r="B44" s="47" t="s">
        <v>470</v>
      </c>
      <c r="C44" s="40" t="s">
        <v>471</v>
      </c>
      <c r="D44" s="43">
        <v>28</v>
      </c>
      <c r="E44" s="40">
        <v>15</v>
      </c>
      <c r="F44" s="40">
        <v>2790</v>
      </c>
      <c r="G44" s="40">
        <v>15</v>
      </c>
      <c r="H44" s="40">
        <v>2790</v>
      </c>
      <c r="I44" s="48">
        <f t="shared" si="0"/>
        <v>1</v>
      </c>
    </row>
    <row r="45" s="34" customFormat="1" ht="14.25" spans="1:9">
      <c r="A45" s="40">
        <v>2</v>
      </c>
      <c r="B45" s="47"/>
      <c r="C45" s="40" t="s">
        <v>472</v>
      </c>
      <c r="D45" s="43">
        <v>1</v>
      </c>
      <c r="E45" s="43">
        <v>0</v>
      </c>
      <c r="F45" s="43">
        <v>0</v>
      </c>
      <c r="G45" s="43">
        <v>0</v>
      </c>
      <c r="H45" s="44">
        <v>0</v>
      </c>
      <c r="I45" s="48" t="e">
        <f t="shared" si="0"/>
        <v>#DIV/0!</v>
      </c>
    </row>
    <row r="46" s="34" customFormat="1" ht="14.25" spans="1:9">
      <c r="A46" s="40">
        <v>3</v>
      </c>
      <c r="B46" s="47"/>
      <c r="C46" s="40" t="s">
        <v>473</v>
      </c>
      <c r="D46" s="43">
        <v>0</v>
      </c>
      <c r="E46" s="43">
        <v>0</v>
      </c>
      <c r="F46" s="43">
        <v>0</v>
      </c>
      <c r="G46" s="43">
        <v>0</v>
      </c>
      <c r="H46" s="44">
        <v>0</v>
      </c>
      <c r="I46" s="48" t="e">
        <f t="shared" si="0"/>
        <v>#DIV/0!</v>
      </c>
    </row>
    <row r="47" s="34" customFormat="1" ht="14.25" spans="1:9">
      <c r="A47" s="40">
        <v>4</v>
      </c>
      <c r="B47" s="47"/>
      <c r="C47" s="40" t="s">
        <v>474</v>
      </c>
      <c r="D47" s="43">
        <v>16</v>
      </c>
      <c r="E47" s="40">
        <v>6</v>
      </c>
      <c r="F47" s="40">
        <v>1415</v>
      </c>
      <c r="G47" s="40">
        <v>6</v>
      </c>
      <c r="H47" s="40">
        <v>1415</v>
      </c>
      <c r="I47" s="48">
        <f t="shared" si="0"/>
        <v>1</v>
      </c>
    </row>
    <row r="48" s="34" customFormat="1" ht="14.25" spans="1:9">
      <c r="A48" s="40">
        <v>5</v>
      </c>
      <c r="B48" s="47"/>
      <c r="C48" s="40" t="s">
        <v>475</v>
      </c>
      <c r="D48" s="43">
        <v>6</v>
      </c>
      <c r="E48" s="43">
        <v>3</v>
      </c>
      <c r="F48" s="43">
        <v>240</v>
      </c>
      <c r="G48" s="43">
        <v>3</v>
      </c>
      <c r="H48" s="44">
        <v>240</v>
      </c>
      <c r="I48" s="48">
        <f t="shared" si="0"/>
        <v>1</v>
      </c>
    </row>
    <row r="49" s="34" customFormat="1" ht="14.25" spans="1:9">
      <c r="A49" s="40">
        <v>6</v>
      </c>
      <c r="B49" s="47"/>
      <c r="C49" s="40" t="s">
        <v>476</v>
      </c>
      <c r="D49" s="43">
        <v>12</v>
      </c>
      <c r="E49" s="40">
        <v>11</v>
      </c>
      <c r="F49" s="40">
        <v>2695</v>
      </c>
      <c r="G49" s="40">
        <v>10</v>
      </c>
      <c r="H49" s="40">
        <v>2380</v>
      </c>
      <c r="I49" s="48">
        <f t="shared" si="0"/>
        <v>0.883116883116883</v>
      </c>
    </row>
    <row r="50" s="34" customFormat="1" ht="14.25" spans="1:9">
      <c r="A50" s="40">
        <v>7</v>
      </c>
      <c r="B50" s="47"/>
      <c r="C50" s="40" t="s">
        <v>477</v>
      </c>
      <c r="D50" s="43">
        <v>11</v>
      </c>
      <c r="E50" s="40">
        <v>9</v>
      </c>
      <c r="F50" s="40">
        <v>2360</v>
      </c>
      <c r="G50" s="40">
        <v>9</v>
      </c>
      <c r="H50" s="40">
        <v>2360</v>
      </c>
      <c r="I50" s="48">
        <f t="shared" si="0"/>
        <v>1</v>
      </c>
    </row>
    <row r="51" s="34" customFormat="1" ht="14.25" spans="1:9">
      <c r="A51" s="40">
        <v>8</v>
      </c>
      <c r="B51" s="47"/>
      <c r="C51" s="40" t="s">
        <v>478</v>
      </c>
      <c r="D51" s="43">
        <v>0</v>
      </c>
      <c r="E51" s="43">
        <v>0</v>
      </c>
      <c r="F51" s="43">
        <v>0</v>
      </c>
      <c r="G51" s="43">
        <v>0</v>
      </c>
      <c r="H51" s="44">
        <v>0</v>
      </c>
      <c r="I51" s="48" t="e">
        <f t="shared" si="0"/>
        <v>#DIV/0!</v>
      </c>
    </row>
    <row r="52" s="34" customFormat="1" ht="14.25" spans="1:9">
      <c r="A52" s="40">
        <v>9</v>
      </c>
      <c r="B52" s="47"/>
      <c r="C52" s="40" t="s">
        <v>479</v>
      </c>
      <c r="D52" s="43">
        <v>14</v>
      </c>
      <c r="E52" s="40">
        <v>13</v>
      </c>
      <c r="F52" s="40">
        <v>8940</v>
      </c>
      <c r="G52" s="40">
        <v>13</v>
      </c>
      <c r="H52" s="40">
        <v>8940</v>
      </c>
      <c r="I52" s="48">
        <f t="shared" si="0"/>
        <v>1</v>
      </c>
    </row>
    <row r="53" s="34" customFormat="1" ht="14.25" spans="1:9">
      <c r="A53" s="40">
        <v>10</v>
      </c>
      <c r="B53" s="47"/>
      <c r="C53" s="40" t="s">
        <v>480</v>
      </c>
      <c r="D53" s="43">
        <v>17</v>
      </c>
      <c r="E53" s="40">
        <v>9</v>
      </c>
      <c r="F53" s="40">
        <v>1410</v>
      </c>
      <c r="G53" s="40">
        <v>9</v>
      </c>
      <c r="H53" s="40">
        <v>1410</v>
      </c>
      <c r="I53" s="48">
        <f t="shared" si="0"/>
        <v>1</v>
      </c>
    </row>
    <row r="54" s="34" customFormat="1" ht="14.25" spans="1:9">
      <c r="A54" s="40">
        <v>11</v>
      </c>
      <c r="B54" s="47"/>
      <c r="C54" s="40" t="s">
        <v>481</v>
      </c>
      <c r="D54" s="43">
        <v>20</v>
      </c>
      <c r="E54" s="40">
        <v>5</v>
      </c>
      <c r="F54" s="40">
        <v>1215</v>
      </c>
      <c r="G54" s="40">
        <v>4</v>
      </c>
      <c r="H54" s="40">
        <v>1015</v>
      </c>
      <c r="I54" s="48">
        <f t="shared" si="0"/>
        <v>0.835390946502058</v>
      </c>
    </row>
    <row r="55" s="34" customFormat="1" ht="14.25" spans="1:9">
      <c r="A55" s="40">
        <v>12</v>
      </c>
      <c r="B55" s="47"/>
      <c r="C55" s="40" t="s">
        <v>482</v>
      </c>
      <c r="D55" s="43">
        <v>1</v>
      </c>
      <c r="E55" s="43">
        <v>0</v>
      </c>
      <c r="F55" s="43">
        <v>0</v>
      </c>
      <c r="G55" s="43">
        <v>0</v>
      </c>
      <c r="H55" s="44">
        <v>0</v>
      </c>
      <c r="I55" s="48" t="e">
        <f t="shared" si="0"/>
        <v>#DIV/0!</v>
      </c>
    </row>
    <row r="56" s="34" customFormat="1" ht="14.25" spans="1:9">
      <c r="A56" s="40">
        <v>13</v>
      </c>
      <c r="B56" s="47"/>
      <c r="C56" s="40" t="s">
        <v>483</v>
      </c>
      <c r="D56" s="43">
        <v>0</v>
      </c>
      <c r="E56" s="43">
        <v>0</v>
      </c>
      <c r="F56" s="43">
        <v>0</v>
      </c>
      <c r="G56" s="43">
        <v>0</v>
      </c>
      <c r="H56" s="44">
        <v>0</v>
      </c>
      <c r="I56" s="48" t="e">
        <f t="shared" si="0"/>
        <v>#DIV/0!</v>
      </c>
    </row>
    <row r="57" s="34" customFormat="1" ht="14.25" spans="1:9">
      <c r="A57" s="40">
        <v>14</v>
      </c>
      <c r="B57" s="47"/>
      <c r="C57" s="40" t="s">
        <v>484</v>
      </c>
      <c r="D57" s="43">
        <v>9</v>
      </c>
      <c r="E57" s="43">
        <v>2</v>
      </c>
      <c r="F57" s="43">
        <v>210</v>
      </c>
      <c r="G57" s="43">
        <v>2</v>
      </c>
      <c r="H57" s="44">
        <v>210</v>
      </c>
      <c r="I57" s="48">
        <f t="shared" si="0"/>
        <v>1</v>
      </c>
    </row>
    <row r="58" s="34" customFormat="1" ht="14.25" spans="1:9">
      <c r="A58" s="40">
        <v>15</v>
      </c>
      <c r="B58" s="47"/>
      <c r="C58" s="40" t="s">
        <v>485</v>
      </c>
      <c r="D58" s="43">
        <v>0</v>
      </c>
      <c r="E58" s="43">
        <v>0</v>
      </c>
      <c r="F58" s="43">
        <v>0</v>
      </c>
      <c r="G58" s="43">
        <v>0</v>
      </c>
      <c r="H58" s="44">
        <v>0</v>
      </c>
      <c r="I58" s="48" t="e">
        <f t="shared" si="0"/>
        <v>#DIV/0!</v>
      </c>
    </row>
    <row r="59" s="34" customFormat="1" ht="14.25" spans="1:9">
      <c r="A59" s="40">
        <v>16</v>
      </c>
      <c r="B59" s="47"/>
      <c r="C59" s="40" t="s">
        <v>486</v>
      </c>
      <c r="D59" s="43">
        <v>20</v>
      </c>
      <c r="E59" s="40">
        <v>8</v>
      </c>
      <c r="F59" s="40">
        <v>1705</v>
      </c>
      <c r="G59" s="40">
        <v>8</v>
      </c>
      <c r="H59" s="40">
        <v>1705</v>
      </c>
      <c r="I59" s="48">
        <f t="shared" si="0"/>
        <v>1</v>
      </c>
    </row>
    <row r="60" s="34" customFormat="1" ht="14.25" spans="1:9">
      <c r="A60" s="40">
        <v>17</v>
      </c>
      <c r="B60" s="47"/>
      <c r="C60" s="40" t="s">
        <v>487</v>
      </c>
      <c r="D60" s="43">
        <v>0</v>
      </c>
      <c r="E60" s="43">
        <v>0</v>
      </c>
      <c r="F60" s="43">
        <v>0</v>
      </c>
      <c r="G60" s="43">
        <v>0</v>
      </c>
      <c r="H60" s="44">
        <v>0</v>
      </c>
      <c r="I60" s="48" t="e">
        <f t="shared" si="0"/>
        <v>#DIV/0!</v>
      </c>
    </row>
    <row r="61" s="34" customFormat="1" ht="14.25" spans="1:9">
      <c r="A61" s="40">
        <v>18</v>
      </c>
      <c r="B61" s="47"/>
      <c r="C61" s="40" t="s">
        <v>488</v>
      </c>
      <c r="D61" s="43">
        <v>0</v>
      </c>
      <c r="E61" s="43">
        <v>0</v>
      </c>
      <c r="F61" s="43">
        <v>0</v>
      </c>
      <c r="G61" s="43">
        <v>0</v>
      </c>
      <c r="H61" s="44">
        <v>0</v>
      </c>
      <c r="I61" s="48" t="e">
        <f t="shared" si="0"/>
        <v>#DIV/0!</v>
      </c>
    </row>
    <row r="62" s="34" customFormat="1" ht="14.25" spans="1:9">
      <c r="A62" s="40">
        <v>19</v>
      </c>
      <c r="B62" s="47"/>
      <c r="C62" s="40" t="s">
        <v>489</v>
      </c>
      <c r="D62" s="43">
        <v>0</v>
      </c>
      <c r="E62" s="43">
        <v>0</v>
      </c>
      <c r="F62" s="43">
        <v>0</v>
      </c>
      <c r="G62" s="43">
        <v>0</v>
      </c>
      <c r="H62" s="44">
        <v>0</v>
      </c>
      <c r="I62" s="48" t="e">
        <f t="shared" si="0"/>
        <v>#DIV/0!</v>
      </c>
    </row>
    <row r="63" s="34" customFormat="1" ht="14.25" spans="1:9">
      <c r="A63" s="40">
        <v>20</v>
      </c>
      <c r="B63" s="47"/>
      <c r="C63" s="40" t="s">
        <v>490</v>
      </c>
      <c r="D63" s="43">
        <v>0</v>
      </c>
      <c r="E63" s="43">
        <v>0</v>
      </c>
      <c r="F63" s="43">
        <v>0</v>
      </c>
      <c r="G63" s="43">
        <v>0</v>
      </c>
      <c r="H63" s="44">
        <v>0</v>
      </c>
      <c r="I63" s="48" t="e">
        <f t="shared" si="0"/>
        <v>#DIV/0!</v>
      </c>
    </row>
    <row r="64" s="34" customFormat="1" ht="14.25" spans="1:9">
      <c r="A64" s="40">
        <v>21</v>
      </c>
      <c r="B64" s="47"/>
      <c r="C64" s="40" t="s">
        <v>491</v>
      </c>
      <c r="D64" s="43">
        <v>0</v>
      </c>
      <c r="E64" s="43">
        <v>0</v>
      </c>
      <c r="F64" s="43">
        <v>0</v>
      </c>
      <c r="G64" s="43">
        <v>0</v>
      </c>
      <c r="H64" s="44">
        <v>0</v>
      </c>
      <c r="I64" s="48" t="e">
        <f t="shared" si="0"/>
        <v>#DIV/0!</v>
      </c>
    </row>
    <row r="65" s="34" customFormat="1" ht="14.25" spans="1:9">
      <c r="A65" s="40">
        <v>22</v>
      </c>
      <c r="B65" s="47"/>
      <c r="C65" s="40" t="s">
        <v>492</v>
      </c>
      <c r="D65" s="43">
        <v>0</v>
      </c>
      <c r="E65" s="43">
        <v>0</v>
      </c>
      <c r="F65" s="43">
        <v>0</v>
      </c>
      <c r="G65" s="43">
        <v>0</v>
      </c>
      <c r="H65" s="44">
        <v>0</v>
      </c>
      <c r="I65" s="48" t="e">
        <f t="shared" si="0"/>
        <v>#DIV/0!</v>
      </c>
    </row>
    <row r="66" s="34" customFormat="1" ht="14.25" spans="1:9">
      <c r="A66" s="40">
        <v>23</v>
      </c>
      <c r="B66" s="47"/>
      <c r="C66" s="40" t="s">
        <v>493</v>
      </c>
      <c r="D66" s="43">
        <v>25</v>
      </c>
      <c r="E66" s="43">
        <v>0</v>
      </c>
      <c r="F66" s="43">
        <v>0</v>
      </c>
      <c r="G66" s="43">
        <v>0</v>
      </c>
      <c r="H66" s="44">
        <v>0</v>
      </c>
      <c r="I66" s="48" t="e">
        <f t="shared" si="0"/>
        <v>#DIV/0!</v>
      </c>
    </row>
    <row r="67" s="34" customFormat="1" ht="14.25" spans="1:9">
      <c r="A67" s="40">
        <v>24</v>
      </c>
      <c r="B67" s="47"/>
      <c r="C67" s="40" t="s">
        <v>494</v>
      </c>
      <c r="D67" s="43">
        <v>5</v>
      </c>
      <c r="E67" s="43">
        <v>0</v>
      </c>
      <c r="F67" s="43">
        <v>0</v>
      </c>
      <c r="G67" s="43">
        <v>0</v>
      </c>
      <c r="H67" s="44">
        <v>0</v>
      </c>
      <c r="I67" s="48" t="e">
        <f t="shared" si="0"/>
        <v>#DIV/0!</v>
      </c>
    </row>
    <row r="68" s="34" customFormat="1" ht="14.25" spans="1:9">
      <c r="A68" s="40">
        <v>25</v>
      </c>
      <c r="B68" s="47"/>
      <c r="C68" s="40" t="s">
        <v>495</v>
      </c>
      <c r="D68" s="43">
        <v>10</v>
      </c>
      <c r="E68" s="43">
        <v>0</v>
      </c>
      <c r="F68" s="43">
        <v>0</v>
      </c>
      <c r="G68" s="43">
        <v>0</v>
      </c>
      <c r="H68" s="44">
        <v>0</v>
      </c>
      <c r="I68" s="48" t="e">
        <f t="shared" ref="I68:I131" si="1">H68/F68*100%</f>
        <v>#DIV/0!</v>
      </c>
    </row>
    <row r="69" s="34" customFormat="1" ht="14.25" spans="1:9">
      <c r="A69" s="40">
        <v>26</v>
      </c>
      <c r="B69" s="47"/>
      <c r="C69" s="40" t="s">
        <v>496</v>
      </c>
      <c r="D69" s="43">
        <v>0</v>
      </c>
      <c r="E69" s="43">
        <v>0</v>
      </c>
      <c r="F69" s="43">
        <v>0</v>
      </c>
      <c r="G69" s="43">
        <v>0</v>
      </c>
      <c r="H69" s="44">
        <v>0</v>
      </c>
      <c r="I69" s="48" t="e">
        <f t="shared" si="1"/>
        <v>#DIV/0!</v>
      </c>
    </row>
    <row r="70" s="34" customFormat="1" ht="14.25" spans="1:9">
      <c r="A70" s="40">
        <v>27</v>
      </c>
      <c r="B70" s="47"/>
      <c r="C70" s="40" t="s">
        <v>497</v>
      </c>
      <c r="D70" s="43">
        <v>1</v>
      </c>
      <c r="E70" s="43">
        <v>0</v>
      </c>
      <c r="F70" s="43">
        <v>0</v>
      </c>
      <c r="G70" s="43">
        <v>0</v>
      </c>
      <c r="H70" s="44">
        <v>0</v>
      </c>
      <c r="I70" s="48" t="e">
        <f t="shared" si="1"/>
        <v>#DIV/0!</v>
      </c>
    </row>
    <row r="71" s="34" customFormat="1" ht="14.25" spans="1:9">
      <c r="A71" s="40">
        <v>28</v>
      </c>
      <c r="B71" s="47"/>
      <c r="C71" s="40" t="s">
        <v>498</v>
      </c>
      <c r="D71" s="43">
        <v>0</v>
      </c>
      <c r="E71" s="43">
        <v>0</v>
      </c>
      <c r="F71" s="43">
        <v>0</v>
      </c>
      <c r="G71" s="43">
        <v>0</v>
      </c>
      <c r="H71" s="44">
        <v>0</v>
      </c>
      <c r="I71" s="48" t="e">
        <f t="shared" si="1"/>
        <v>#DIV/0!</v>
      </c>
    </row>
    <row r="72" s="34" customFormat="1" ht="14.25" spans="1:9">
      <c r="A72" s="40">
        <v>29</v>
      </c>
      <c r="B72" s="47"/>
      <c r="C72" s="40" t="s">
        <v>499</v>
      </c>
      <c r="D72" s="43">
        <v>5</v>
      </c>
      <c r="E72" s="43">
        <v>3</v>
      </c>
      <c r="F72" s="43">
        <v>525</v>
      </c>
      <c r="G72" s="43">
        <v>3</v>
      </c>
      <c r="H72" s="44">
        <v>525</v>
      </c>
      <c r="I72" s="48">
        <f t="shared" si="1"/>
        <v>1</v>
      </c>
    </row>
    <row r="73" s="34" customFormat="1" ht="14.25" spans="1:9">
      <c r="A73" s="40">
        <v>30</v>
      </c>
      <c r="B73" s="47"/>
      <c r="C73" s="40" t="s">
        <v>500</v>
      </c>
      <c r="D73" s="43">
        <v>27</v>
      </c>
      <c r="E73" s="43">
        <v>4</v>
      </c>
      <c r="F73" s="43">
        <v>420</v>
      </c>
      <c r="G73" s="43">
        <v>4</v>
      </c>
      <c r="H73" s="44">
        <v>420</v>
      </c>
      <c r="I73" s="48">
        <f t="shared" si="1"/>
        <v>1</v>
      </c>
    </row>
    <row r="74" s="34" customFormat="1" ht="14.25" spans="1:9">
      <c r="A74" s="40">
        <v>31</v>
      </c>
      <c r="B74" s="47"/>
      <c r="C74" s="40" t="s">
        <v>501</v>
      </c>
      <c r="D74" s="43">
        <v>44</v>
      </c>
      <c r="E74" s="43">
        <v>4</v>
      </c>
      <c r="F74" s="43">
        <v>420</v>
      </c>
      <c r="G74" s="43">
        <v>4</v>
      </c>
      <c r="H74" s="44">
        <v>420</v>
      </c>
      <c r="I74" s="48">
        <f t="shared" si="1"/>
        <v>1</v>
      </c>
    </row>
    <row r="75" s="34" customFormat="1" ht="14.25" spans="1:9">
      <c r="A75" s="40">
        <v>32</v>
      </c>
      <c r="B75" s="47"/>
      <c r="C75" s="40" t="s">
        <v>502</v>
      </c>
      <c r="D75" s="43">
        <v>4</v>
      </c>
      <c r="E75" s="43">
        <v>0</v>
      </c>
      <c r="F75" s="43">
        <v>0</v>
      </c>
      <c r="G75" s="43">
        <v>0</v>
      </c>
      <c r="H75" s="44">
        <v>0</v>
      </c>
      <c r="I75" s="48" t="e">
        <f t="shared" si="1"/>
        <v>#DIV/0!</v>
      </c>
    </row>
    <row r="76" s="34" customFormat="1" ht="14.25" spans="1:9">
      <c r="A76" s="40">
        <v>33</v>
      </c>
      <c r="B76" s="47"/>
      <c r="C76" s="40" t="s">
        <v>503</v>
      </c>
      <c r="D76" s="43">
        <v>5</v>
      </c>
      <c r="E76" s="43">
        <v>0</v>
      </c>
      <c r="F76" s="43">
        <v>0</v>
      </c>
      <c r="G76" s="43">
        <v>0</v>
      </c>
      <c r="H76" s="44">
        <v>0</v>
      </c>
      <c r="I76" s="48" t="e">
        <f t="shared" si="1"/>
        <v>#DIV/0!</v>
      </c>
    </row>
    <row r="77" s="34" customFormat="1" ht="14.25" spans="1:9">
      <c r="A77" s="40">
        <v>34</v>
      </c>
      <c r="B77" s="47"/>
      <c r="C77" s="40" t="s">
        <v>504</v>
      </c>
      <c r="D77" s="43">
        <v>11</v>
      </c>
      <c r="E77" s="43">
        <v>2</v>
      </c>
      <c r="F77" s="43">
        <v>210</v>
      </c>
      <c r="G77" s="43">
        <v>2</v>
      </c>
      <c r="H77" s="44">
        <v>210</v>
      </c>
      <c r="I77" s="48">
        <f t="shared" si="1"/>
        <v>1</v>
      </c>
    </row>
    <row r="78" s="34" customFormat="1" ht="14.25" spans="1:9">
      <c r="A78" s="40">
        <v>35</v>
      </c>
      <c r="B78" s="47"/>
      <c r="C78" s="40" t="s">
        <v>505</v>
      </c>
      <c r="D78" s="43">
        <v>48</v>
      </c>
      <c r="E78" s="43">
        <v>3</v>
      </c>
      <c r="F78" s="43">
        <v>285</v>
      </c>
      <c r="G78" s="43">
        <v>3</v>
      </c>
      <c r="H78" s="44">
        <v>285</v>
      </c>
      <c r="I78" s="48">
        <f t="shared" si="1"/>
        <v>1</v>
      </c>
    </row>
    <row r="79" s="34" customFormat="1" ht="14.25" spans="1:9">
      <c r="A79" s="40">
        <v>36</v>
      </c>
      <c r="B79" s="47"/>
      <c r="C79" s="40" t="s">
        <v>506</v>
      </c>
      <c r="D79" s="43">
        <v>45</v>
      </c>
      <c r="E79" s="43">
        <v>0</v>
      </c>
      <c r="F79" s="43">
        <v>0</v>
      </c>
      <c r="G79" s="43">
        <v>0</v>
      </c>
      <c r="H79" s="44">
        <v>0</v>
      </c>
      <c r="I79" s="48" t="e">
        <f t="shared" si="1"/>
        <v>#DIV/0!</v>
      </c>
    </row>
    <row r="80" s="34" customFormat="1" ht="14.25" spans="1:9">
      <c r="A80" s="50" t="s">
        <v>507</v>
      </c>
      <c r="B80" s="45"/>
      <c r="C80" s="45"/>
      <c r="D80" s="50">
        <f>SUM(D44:D79)</f>
        <v>385</v>
      </c>
      <c r="E80" s="50">
        <v>97</v>
      </c>
      <c r="F80" s="50">
        <v>24840</v>
      </c>
      <c r="G80" s="50">
        <v>93</v>
      </c>
      <c r="H80" s="50">
        <v>23940</v>
      </c>
      <c r="I80" s="52">
        <f t="shared" si="1"/>
        <v>0.963768115942029</v>
      </c>
    </row>
    <row r="81" s="34" customFormat="1" ht="14.25" spans="1:9">
      <c r="A81" s="40">
        <v>1</v>
      </c>
      <c r="B81" s="47" t="s">
        <v>508</v>
      </c>
      <c r="C81" s="40" t="s">
        <v>509</v>
      </c>
      <c r="D81" s="43">
        <v>13</v>
      </c>
      <c r="E81" s="43">
        <v>0</v>
      </c>
      <c r="F81" s="43">
        <v>0</v>
      </c>
      <c r="G81" s="43">
        <v>0</v>
      </c>
      <c r="H81" s="44">
        <v>0</v>
      </c>
      <c r="I81" s="48" t="e">
        <f t="shared" si="1"/>
        <v>#DIV/0!</v>
      </c>
    </row>
    <row r="82" s="34" customFormat="1" ht="14.25" spans="1:9">
      <c r="A82" s="40">
        <v>2</v>
      </c>
      <c r="B82" s="45"/>
      <c r="C82" s="40" t="s">
        <v>510</v>
      </c>
      <c r="D82" s="43">
        <v>7</v>
      </c>
      <c r="E82" s="40">
        <v>4</v>
      </c>
      <c r="F82" s="40">
        <v>240</v>
      </c>
      <c r="G82" s="40">
        <v>4</v>
      </c>
      <c r="H82" s="40">
        <v>240</v>
      </c>
      <c r="I82" s="48">
        <f t="shared" si="1"/>
        <v>1</v>
      </c>
    </row>
    <row r="83" s="34" customFormat="1" ht="14.25" spans="1:9">
      <c r="A83" s="40">
        <v>3</v>
      </c>
      <c r="B83" s="45"/>
      <c r="C83" s="40" t="s">
        <v>511</v>
      </c>
      <c r="D83" s="43">
        <v>16</v>
      </c>
      <c r="E83" s="40">
        <v>6</v>
      </c>
      <c r="F83" s="40">
        <v>400</v>
      </c>
      <c r="G83" s="40">
        <v>6</v>
      </c>
      <c r="H83" s="40">
        <v>400</v>
      </c>
      <c r="I83" s="48">
        <f t="shared" si="1"/>
        <v>1</v>
      </c>
    </row>
    <row r="84" s="34" customFormat="1" ht="14.25" spans="1:9">
      <c r="A84" s="40">
        <v>4</v>
      </c>
      <c r="B84" s="45"/>
      <c r="C84" s="40" t="s">
        <v>512</v>
      </c>
      <c r="D84" s="43">
        <v>28</v>
      </c>
      <c r="E84" s="40">
        <v>10</v>
      </c>
      <c r="F84" s="40">
        <v>735</v>
      </c>
      <c r="G84" s="40">
        <v>10</v>
      </c>
      <c r="H84" s="40">
        <v>735</v>
      </c>
      <c r="I84" s="48">
        <f t="shared" si="1"/>
        <v>1</v>
      </c>
    </row>
    <row r="85" s="34" customFormat="1" ht="14.25" spans="1:9">
      <c r="A85" s="40">
        <v>5</v>
      </c>
      <c r="B85" s="45"/>
      <c r="C85" s="40" t="s">
        <v>513</v>
      </c>
      <c r="D85" s="43">
        <v>5</v>
      </c>
      <c r="E85" s="43">
        <v>0</v>
      </c>
      <c r="F85" s="43">
        <v>0</v>
      </c>
      <c r="G85" s="43">
        <v>0</v>
      </c>
      <c r="H85" s="44">
        <v>0</v>
      </c>
      <c r="I85" s="48" t="e">
        <f t="shared" si="1"/>
        <v>#DIV/0!</v>
      </c>
    </row>
    <row r="86" s="34" customFormat="1" ht="14.25" spans="1:9">
      <c r="A86" s="40">
        <v>6</v>
      </c>
      <c r="B86" s="45"/>
      <c r="C86" s="40" t="s">
        <v>514</v>
      </c>
      <c r="D86" s="43">
        <v>7</v>
      </c>
      <c r="E86" s="43">
        <v>0</v>
      </c>
      <c r="F86" s="43">
        <v>0</v>
      </c>
      <c r="G86" s="43">
        <v>0</v>
      </c>
      <c r="H86" s="44">
        <v>0</v>
      </c>
      <c r="I86" s="48" t="e">
        <f t="shared" si="1"/>
        <v>#DIV/0!</v>
      </c>
    </row>
    <row r="87" s="34" customFormat="1" ht="14.25" spans="1:9">
      <c r="A87" s="40">
        <v>7</v>
      </c>
      <c r="B87" s="45"/>
      <c r="C87" s="40" t="s">
        <v>515</v>
      </c>
      <c r="D87" s="43">
        <v>22</v>
      </c>
      <c r="E87" s="40">
        <v>4</v>
      </c>
      <c r="F87" s="40">
        <v>285</v>
      </c>
      <c r="G87" s="40">
        <v>4</v>
      </c>
      <c r="H87" s="40">
        <v>285</v>
      </c>
      <c r="I87" s="48">
        <f t="shared" si="1"/>
        <v>1</v>
      </c>
    </row>
    <row r="88" s="34" customFormat="1" ht="14.25" spans="1:9">
      <c r="A88" s="40">
        <v>8</v>
      </c>
      <c r="B88" s="45"/>
      <c r="C88" s="40" t="s">
        <v>516</v>
      </c>
      <c r="D88" s="43">
        <v>4</v>
      </c>
      <c r="E88" s="40">
        <v>5</v>
      </c>
      <c r="F88" s="51">
        <v>525</v>
      </c>
      <c r="G88" s="51">
        <v>4</v>
      </c>
      <c r="H88" s="51">
        <v>420</v>
      </c>
      <c r="I88" s="48">
        <f t="shared" si="1"/>
        <v>0.8</v>
      </c>
    </row>
    <row r="89" s="34" customFormat="1" ht="14.25" spans="1:9">
      <c r="A89" s="40">
        <v>9</v>
      </c>
      <c r="B89" s="45"/>
      <c r="C89" s="40" t="s">
        <v>517</v>
      </c>
      <c r="D89" s="43">
        <v>7</v>
      </c>
      <c r="E89" s="51">
        <v>2</v>
      </c>
      <c r="F89" s="51">
        <v>120</v>
      </c>
      <c r="G89" s="51">
        <v>2</v>
      </c>
      <c r="H89" s="51">
        <v>120</v>
      </c>
      <c r="I89" s="48">
        <f t="shared" si="1"/>
        <v>1</v>
      </c>
    </row>
    <row r="90" s="34" customFormat="1" ht="14.25" spans="1:9">
      <c r="A90" s="40">
        <v>10</v>
      </c>
      <c r="B90" s="45"/>
      <c r="C90" s="40" t="s">
        <v>518</v>
      </c>
      <c r="D90" s="43">
        <v>1</v>
      </c>
      <c r="E90" s="43">
        <v>0</v>
      </c>
      <c r="F90" s="43">
        <v>0</v>
      </c>
      <c r="G90" s="43">
        <v>0</v>
      </c>
      <c r="H90" s="44">
        <v>0</v>
      </c>
      <c r="I90" s="48" t="e">
        <f t="shared" si="1"/>
        <v>#DIV/0!</v>
      </c>
    </row>
    <row r="91" s="34" customFormat="1" ht="14.25" spans="1:9">
      <c r="A91" s="40">
        <v>11</v>
      </c>
      <c r="B91" s="45"/>
      <c r="C91" s="40" t="s">
        <v>519</v>
      </c>
      <c r="D91" s="43">
        <v>10</v>
      </c>
      <c r="E91" s="51">
        <v>4</v>
      </c>
      <c r="F91" s="51">
        <v>310</v>
      </c>
      <c r="G91" s="51">
        <v>4</v>
      </c>
      <c r="H91" s="51">
        <v>310</v>
      </c>
      <c r="I91" s="48">
        <f t="shared" si="1"/>
        <v>1</v>
      </c>
    </row>
    <row r="92" s="34" customFormat="1" ht="14.25" spans="1:9">
      <c r="A92" s="40">
        <v>12</v>
      </c>
      <c r="B92" s="45"/>
      <c r="C92" s="40" t="s">
        <v>520</v>
      </c>
      <c r="D92" s="43">
        <v>1</v>
      </c>
      <c r="E92" s="51">
        <v>2</v>
      </c>
      <c r="F92" s="51">
        <v>120</v>
      </c>
      <c r="G92" s="51">
        <v>2</v>
      </c>
      <c r="H92" s="40">
        <v>120</v>
      </c>
      <c r="I92" s="48">
        <f t="shared" si="1"/>
        <v>1</v>
      </c>
    </row>
    <row r="93" s="34" customFormat="1" ht="14.25" spans="1:9">
      <c r="A93" s="40">
        <v>13</v>
      </c>
      <c r="B93" s="45"/>
      <c r="C93" s="40" t="s">
        <v>521</v>
      </c>
      <c r="D93" s="43">
        <v>11</v>
      </c>
      <c r="E93" s="43">
        <v>0</v>
      </c>
      <c r="F93" s="43">
        <v>0</v>
      </c>
      <c r="G93" s="43">
        <v>0</v>
      </c>
      <c r="H93" s="44">
        <v>0</v>
      </c>
      <c r="I93" s="48" t="e">
        <f t="shared" si="1"/>
        <v>#DIV/0!</v>
      </c>
    </row>
    <row r="94" s="34" customFormat="1" ht="14.25" spans="1:9">
      <c r="A94" s="40">
        <v>14</v>
      </c>
      <c r="B94" s="45"/>
      <c r="C94" s="40" t="s">
        <v>519</v>
      </c>
      <c r="D94" s="43">
        <v>20</v>
      </c>
      <c r="E94" s="51">
        <v>6</v>
      </c>
      <c r="F94" s="51">
        <v>360</v>
      </c>
      <c r="G94" s="51">
        <v>6</v>
      </c>
      <c r="H94" s="51">
        <v>360</v>
      </c>
      <c r="I94" s="48">
        <f t="shared" si="1"/>
        <v>1</v>
      </c>
    </row>
    <row r="95" s="34" customFormat="1" ht="14.25" spans="1:9">
      <c r="A95" s="40">
        <v>15</v>
      </c>
      <c r="B95" s="45"/>
      <c r="C95" s="40" t="s">
        <v>522</v>
      </c>
      <c r="D95" s="43">
        <v>11</v>
      </c>
      <c r="E95" s="51">
        <v>7</v>
      </c>
      <c r="F95" s="51">
        <v>420</v>
      </c>
      <c r="G95" s="51">
        <v>7</v>
      </c>
      <c r="H95" s="51">
        <v>420</v>
      </c>
      <c r="I95" s="48">
        <f t="shared" si="1"/>
        <v>1</v>
      </c>
    </row>
    <row r="96" s="34" customFormat="1" ht="14.25" spans="1:9">
      <c r="A96" s="40">
        <v>16</v>
      </c>
      <c r="B96" s="45"/>
      <c r="C96" s="40" t="s">
        <v>523</v>
      </c>
      <c r="D96" s="43">
        <v>16</v>
      </c>
      <c r="E96" s="51">
        <v>1</v>
      </c>
      <c r="F96" s="51">
        <v>40</v>
      </c>
      <c r="G96" s="51">
        <v>1</v>
      </c>
      <c r="H96" s="51">
        <v>40</v>
      </c>
      <c r="I96" s="48">
        <f t="shared" si="1"/>
        <v>1</v>
      </c>
    </row>
    <row r="97" s="34" customFormat="1" ht="14.25" spans="1:9">
      <c r="A97" s="40">
        <v>17</v>
      </c>
      <c r="B97" s="45"/>
      <c r="C97" s="40" t="s">
        <v>524</v>
      </c>
      <c r="D97" s="43">
        <v>23</v>
      </c>
      <c r="E97" s="51">
        <v>5</v>
      </c>
      <c r="F97" s="51">
        <v>420</v>
      </c>
      <c r="G97" s="51">
        <v>5</v>
      </c>
      <c r="H97" s="51">
        <v>420</v>
      </c>
      <c r="I97" s="48">
        <f t="shared" si="1"/>
        <v>1</v>
      </c>
    </row>
    <row r="98" s="34" customFormat="1" ht="14.25" spans="1:9">
      <c r="A98" s="40">
        <v>18</v>
      </c>
      <c r="B98" s="45"/>
      <c r="C98" s="40" t="s">
        <v>525</v>
      </c>
      <c r="D98" s="43">
        <v>12</v>
      </c>
      <c r="E98" s="51">
        <v>8</v>
      </c>
      <c r="F98" s="51">
        <v>750</v>
      </c>
      <c r="G98" s="51">
        <v>8</v>
      </c>
      <c r="H98" s="51">
        <v>750</v>
      </c>
      <c r="I98" s="48">
        <f t="shared" si="1"/>
        <v>1</v>
      </c>
    </row>
    <row r="99" s="34" customFormat="1" ht="14.25" spans="1:9">
      <c r="A99" s="40">
        <v>19</v>
      </c>
      <c r="B99" s="45"/>
      <c r="C99" s="40" t="s">
        <v>526</v>
      </c>
      <c r="D99" s="43">
        <v>9</v>
      </c>
      <c r="E99" s="51">
        <v>3</v>
      </c>
      <c r="F99" s="51">
        <v>300</v>
      </c>
      <c r="G99" s="51">
        <v>3</v>
      </c>
      <c r="H99" s="51">
        <v>300</v>
      </c>
      <c r="I99" s="48">
        <f t="shared" si="1"/>
        <v>1</v>
      </c>
    </row>
    <row r="100" s="34" customFormat="1" ht="14.25" spans="1:9">
      <c r="A100" s="40">
        <v>20</v>
      </c>
      <c r="B100" s="45"/>
      <c r="C100" s="40" t="s">
        <v>527</v>
      </c>
      <c r="D100" s="43">
        <v>12</v>
      </c>
      <c r="E100" s="51">
        <v>2</v>
      </c>
      <c r="F100" s="51">
        <v>160</v>
      </c>
      <c r="G100" s="51">
        <v>2</v>
      </c>
      <c r="H100" s="51">
        <v>160</v>
      </c>
      <c r="I100" s="48">
        <f t="shared" si="1"/>
        <v>1</v>
      </c>
    </row>
    <row r="101" s="34" customFormat="1" ht="14.25" spans="1:9">
      <c r="A101" s="40">
        <v>21</v>
      </c>
      <c r="B101" s="45"/>
      <c r="C101" s="40" t="s">
        <v>528</v>
      </c>
      <c r="D101" s="43">
        <v>2</v>
      </c>
      <c r="E101" s="43">
        <v>0</v>
      </c>
      <c r="F101" s="43">
        <v>0</v>
      </c>
      <c r="G101" s="43">
        <v>0</v>
      </c>
      <c r="H101" s="44">
        <v>0</v>
      </c>
      <c r="I101" s="48" t="e">
        <f t="shared" si="1"/>
        <v>#DIV/0!</v>
      </c>
    </row>
    <row r="102" s="34" customFormat="1" ht="14.25" spans="1:9">
      <c r="A102" s="40">
        <v>22</v>
      </c>
      <c r="B102" s="45"/>
      <c r="C102" s="40" t="s">
        <v>529</v>
      </c>
      <c r="D102" s="43">
        <v>7</v>
      </c>
      <c r="E102" s="51">
        <v>2</v>
      </c>
      <c r="F102" s="51">
        <v>120</v>
      </c>
      <c r="G102" s="51">
        <v>2</v>
      </c>
      <c r="H102" s="51">
        <v>120</v>
      </c>
      <c r="I102" s="48">
        <f t="shared" si="1"/>
        <v>1</v>
      </c>
    </row>
    <row r="103" s="34" customFormat="1" ht="14.25" spans="1:9">
      <c r="A103" s="40">
        <v>23</v>
      </c>
      <c r="B103" s="45"/>
      <c r="C103" s="40" t="s">
        <v>530</v>
      </c>
      <c r="D103" s="43">
        <v>2</v>
      </c>
      <c r="E103" s="43">
        <v>0</v>
      </c>
      <c r="F103" s="43">
        <v>0</v>
      </c>
      <c r="G103" s="43">
        <v>0</v>
      </c>
      <c r="H103" s="44">
        <v>0</v>
      </c>
      <c r="I103" s="48" t="e">
        <f t="shared" si="1"/>
        <v>#DIV/0!</v>
      </c>
    </row>
    <row r="104" s="34" customFormat="1" ht="14.25" spans="1:9">
      <c r="A104" s="40">
        <v>24</v>
      </c>
      <c r="B104" s="45"/>
      <c r="C104" s="40" t="s">
        <v>531</v>
      </c>
      <c r="D104" s="43">
        <v>12</v>
      </c>
      <c r="E104" s="43">
        <v>1</v>
      </c>
      <c r="F104" s="43">
        <v>120</v>
      </c>
      <c r="G104" s="43">
        <v>1</v>
      </c>
      <c r="H104" s="44">
        <v>120</v>
      </c>
      <c r="I104" s="48">
        <f t="shared" si="1"/>
        <v>1</v>
      </c>
    </row>
    <row r="105" s="34" customFormat="1" ht="14.25" spans="1:9">
      <c r="A105" s="40">
        <v>25</v>
      </c>
      <c r="B105" s="45"/>
      <c r="C105" s="40" t="s">
        <v>532</v>
      </c>
      <c r="D105" s="43">
        <v>6</v>
      </c>
      <c r="E105" s="43">
        <v>2</v>
      </c>
      <c r="F105" s="43">
        <v>165</v>
      </c>
      <c r="G105" s="43">
        <v>2</v>
      </c>
      <c r="H105" s="44">
        <v>165</v>
      </c>
      <c r="I105" s="48">
        <f t="shared" si="1"/>
        <v>1</v>
      </c>
    </row>
    <row r="106" s="34" customFormat="1" ht="14.25" spans="1:9">
      <c r="A106" s="40">
        <v>26</v>
      </c>
      <c r="B106" s="45"/>
      <c r="C106" s="40" t="s">
        <v>533</v>
      </c>
      <c r="D106" s="43">
        <v>12</v>
      </c>
      <c r="E106" s="43">
        <v>2</v>
      </c>
      <c r="F106" s="43">
        <v>210</v>
      </c>
      <c r="G106" s="43">
        <v>2</v>
      </c>
      <c r="H106" s="44">
        <v>210</v>
      </c>
      <c r="I106" s="48">
        <f t="shared" si="1"/>
        <v>1</v>
      </c>
    </row>
    <row r="107" s="34" customFormat="1" ht="14.25" spans="1:9">
      <c r="A107" s="40">
        <v>27</v>
      </c>
      <c r="B107" s="45"/>
      <c r="C107" s="40" t="s">
        <v>534</v>
      </c>
      <c r="D107" s="43">
        <v>4</v>
      </c>
      <c r="E107" s="51">
        <v>2</v>
      </c>
      <c r="F107" s="51">
        <v>120</v>
      </c>
      <c r="G107" s="51">
        <v>2</v>
      </c>
      <c r="H107" s="51">
        <v>120</v>
      </c>
      <c r="I107" s="48">
        <f t="shared" si="1"/>
        <v>1</v>
      </c>
    </row>
    <row r="108" s="34" customFormat="1" ht="14.25" spans="1:9">
      <c r="A108" s="40">
        <v>28</v>
      </c>
      <c r="B108" s="45"/>
      <c r="C108" s="40" t="s">
        <v>535</v>
      </c>
      <c r="D108" s="43">
        <v>11</v>
      </c>
      <c r="E108" s="51">
        <v>1</v>
      </c>
      <c r="F108" s="51">
        <v>60</v>
      </c>
      <c r="G108" s="51">
        <v>1</v>
      </c>
      <c r="H108" s="51">
        <v>60</v>
      </c>
      <c r="I108" s="48">
        <f t="shared" si="1"/>
        <v>1</v>
      </c>
    </row>
    <row r="109" s="34" customFormat="1" ht="14.25" spans="1:9">
      <c r="A109" s="40">
        <v>29</v>
      </c>
      <c r="B109" s="45"/>
      <c r="C109" s="40" t="s">
        <v>536</v>
      </c>
      <c r="D109" s="43">
        <v>6</v>
      </c>
      <c r="E109" s="51">
        <v>2</v>
      </c>
      <c r="F109" s="51">
        <v>100</v>
      </c>
      <c r="G109" s="51">
        <v>2</v>
      </c>
      <c r="H109" s="51">
        <v>100</v>
      </c>
      <c r="I109" s="48">
        <f t="shared" si="1"/>
        <v>1</v>
      </c>
    </row>
    <row r="110" s="34" customFormat="1" ht="14.25" spans="1:9">
      <c r="A110" s="40">
        <v>30</v>
      </c>
      <c r="B110" s="45"/>
      <c r="C110" s="40" t="s">
        <v>537</v>
      </c>
      <c r="D110" s="43">
        <v>9</v>
      </c>
      <c r="E110" s="51">
        <v>2</v>
      </c>
      <c r="F110" s="51">
        <v>180</v>
      </c>
      <c r="G110" s="51">
        <v>2</v>
      </c>
      <c r="H110" s="51">
        <v>180</v>
      </c>
      <c r="I110" s="48">
        <f t="shared" si="1"/>
        <v>1</v>
      </c>
    </row>
    <row r="111" s="34" customFormat="1" ht="14.25" spans="1:9">
      <c r="A111" s="40">
        <v>31</v>
      </c>
      <c r="B111" s="45"/>
      <c r="C111" s="40" t="s">
        <v>538</v>
      </c>
      <c r="D111" s="43">
        <v>5</v>
      </c>
      <c r="E111" s="43">
        <v>0</v>
      </c>
      <c r="F111" s="43">
        <v>0</v>
      </c>
      <c r="G111" s="43">
        <v>0</v>
      </c>
      <c r="H111" s="44">
        <v>0</v>
      </c>
      <c r="I111" s="48" t="e">
        <f t="shared" si="1"/>
        <v>#DIV/0!</v>
      </c>
    </row>
    <row r="112" s="34" customFormat="1" ht="14.25" spans="1:9">
      <c r="A112" s="40">
        <v>32</v>
      </c>
      <c r="B112" s="45"/>
      <c r="C112" s="40" t="s">
        <v>539</v>
      </c>
      <c r="D112" s="43">
        <v>20</v>
      </c>
      <c r="E112" s="51">
        <v>2</v>
      </c>
      <c r="F112" s="51">
        <v>120</v>
      </c>
      <c r="G112" s="51">
        <v>2</v>
      </c>
      <c r="H112" s="51">
        <v>120</v>
      </c>
      <c r="I112" s="48">
        <f t="shared" si="1"/>
        <v>1</v>
      </c>
    </row>
    <row r="113" s="34" customFormat="1" ht="14.25" spans="1:9">
      <c r="A113" s="40">
        <v>33</v>
      </c>
      <c r="B113" s="45"/>
      <c r="C113" s="40" t="s">
        <v>540</v>
      </c>
      <c r="D113" s="43">
        <v>3</v>
      </c>
      <c r="E113" s="51">
        <v>2</v>
      </c>
      <c r="F113" s="51">
        <v>120</v>
      </c>
      <c r="G113" s="51">
        <v>2</v>
      </c>
      <c r="H113" s="51">
        <v>120</v>
      </c>
      <c r="I113" s="48">
        <f t="shared" si="1"/>
        <v>1</v>
      </c>
    </row>
    <row r="114" s="34" customFormat="1" ht="14.25" spans="1:9">
      <c r="A114" s="40">
        <v>34</v>
      </c>
      <c r="B114" s="45"/>
      <c r="C114" s="40" t="s">
        <v>541</v>
      </c>
      <c r="D114" s="43">
        <v>0</v>
      </c>
      <c r="E114" s="43">
        <v>0</v>
      </c>
      <c r="F114" s="43">
        <v>0</v>
      </c>
      <c r="G114" s="43">
        <v>0</v>
      </c>
      <c r="H114" s="44">
        <v>0</v>
      </c>
      <c r="I114" s="48" t="e">
        <f t="shared" si="1"/>
        <v>#DIV/0!</v>
      </c>
    </row>
    <row r="115" s="34" customFormat="1" ht="14.25" spans="1:9">
      <c r="A115" s="40">
        <v>35</v>
      </c>
      <c r="B115" s="45"/>
      <c r="C115" s="40" t="s">
        <v>542</v>
      </c>
      <c r="D115" s="43">
        <v>7</v>
      </c>
      <c r="E115" s="51">
        <v>4</v>
      </c>
      <c r="F115" s="51">
        <v>180</v>
      </c>
      <c r="G115" s="51">
        <v>4</v>
      </c>
      <c r="H115" s="51">
        <v>180</v>
      </c>
      <c r="I115" s="48">
        <f t="shared" si="1"/>
        <v>1</v>
      </c>
    </row>
    <row r="116" s="34" customFormat="1" ht="14.25" spans="1:9">
      <c r="A116" s="40">
        <v>36</v>
      </c>
      <c r="B116" s="45"/>
      <c r="C116" s="40" t="s">
        <v>543</v>
      </c>
      <c r="D116" s="43">
        <v>5</v>
      </c>
      <c r="E116" s="43">
        <v>0</v>
      </c>
      <c r="F116" s="43">
        <v>0</v>
      </c>
      <c r="G116" s="43">
        <v>0</v>
      </c>
      <c r="H116" s="44">
        <v>0</v>
      </c>
      <c r="I116" s="48" t="e">
        <f t="shared" si="1"/>
        <v>#DIV/0!</v>
      </c>
    </row>
    <row r="117" s="34" customFormat="1" ht="14.25" spans="1:9">
      <c r="A117" s="40">
        <v>37</v>
      </c>
      <c r="B117" s="45"/>
      <c r="C117" s="40" t="s">
        <v>544</v>
      </c>
      <c r="D117" s="43">
        <v>2</v>
      </c>
      <c r="E117" s="43">
        <v>0</v>
      </c>
      <c r="F117" s="43">
        <v>0</v>
      </c>
      <c r="G117" s="43">
        <v>0</v>
      </c>
      <c r="H117" s="44">
        <v>0</v>
      </c>
      <c r="I117" s="48" t="e">
        <f t="shared" si="1"/>
        <v>#DIV/0!</v>
      </c>
    </row>
    <row r="118" s="34" customFormat="1" ht="14.25" spans="1:9">
      <c r="A118" s="40">
        <v>38</v>
      </c>
      <c r="B118" s="45"/>
      <c r="C118" s="40" t="s">
        <v>545</v>
      </c>
      <c r="D118" s="43">
        <v>17</v>
      </c>
      <c r="E118" s="43">
        <v>0</v>
      </c>
      <c r="F118" s="43">
        <v>0</v>
      </c>
      <c r="G118" s="43">
        <v>0</v>
      </c>
      <c r="H118" s="44">
        <v>0</v>
      </c>
      <c r="I118" s="48" t="e">
        <f t="shared" si="1"/>
        <v>#DIV/0!</v>
      </c>
    </row>
    <row r="119" s="34" customFormat="1" ht="14.25" spans="1:9">
      <c r="A119" s="40">
        <v>39</v>
      </c>
      <c r="B119" s="45"/>
      <c r="C119" s="40" t="s">
        <v>546</v>
      </c>
      <c r="D119" s="43">
        <v>10</v>
      </c>
      <c r="E119" s="43">
        <v>0</v>
      </c>
      <c r="F119" s="43">
        <v>0</v>
      </c>
      <c r="G119" s="43">
        <v>0</v>
      </c>
      <c r="H119" s="44">
        <v>0</v>
      </c>
      <c r="I119" s="48" t="e">
        <f t="shared" si="1"/>
        <v>#DIV/0!</v>
      </c>
    </row>
    <row r="120" s="34" customFormat="1" ht="14.25" spans="1:9">
      <c r="A120" s="40">
        <v>40</v>
      </c>
      <c r="B120" s="45"/>
      <c r="C120" s="40" t="s">
        <v>547</v>
      </c>
      <c r="D120" s="43">
        <v>0</v>
      </c>
      <c r="E120" s="43">
        <v>0</v>
      </c>
      <c r="F120" s="43">
        <v>0</v>
      </c>
      <c r="G120" s="43">
        <v>0</v>
      </c>
      <c r="H120" s="44">
        <v>0</v>
      </c>
      <c r="I120" s="48" t="e">
        <f t="shared" si="1"/>
        <v>#DIV/0!</v>
      </c>
    </row>
    <row r="121" s="34" customFormat="1" ht="14.25" spans="1:9">
      <c r="A121" s="40">
        <v>41</v>
      </c>
      <c r="B121" s="45"/>
      <c r="C121" s="40" t="s">
        <v>548</v>
      </c>
      <c r="D121" s="43">
        <v>17</v>
      </c>
      <c r="E121" s="43">
        <v>0</v>
      </c>
      <c r="F121" s="43">
        <v>0</v>
      </c>
      <c r="G121" s="43">
        <v>0</v>
      </c>
      <c r="H121" s="44">
        <v>0</v>
      </c>
      <c r="I121" s="48" t="e">
        <f t="shared" si="1"/>
        <v>#DIV/0!</v>
      </c>
    </row>
    <row r="122" s="34" customFormat="1" ht="14.25" spans="1:9">
      <c r="A122" s="40">
        <v>42</v>
      </c>
      <c r="B122" s="45"/>
      <c r="C122" s="40" t="s">
        <v>549</v>
      </c>
      <c r="D122" s="43">
        <v>17</v>
      </c>
      <c r="E122" s="51">
        <v>4</v>
      </c>
      <c r="F122" s="51">
        <v>320</v>
      </c>
      <c r="G122" s="51">
        <v>4</v>
      </c>
      <c r="H122" s="51">
        <v>320</v>
      </c>
      <c r="I122" s="48">
        <f t="shared" si="1"/>
        <v>1</v>
      </c>
    </row>
    <row r="123" s="34" customFormat="1" ht="14.25" spans="1:9">
      <c r="A123" s="40">
        <v>43</v>
      </c>
      <c r="B123" s="45"/>
      <c r="C123" s="40" t="s">
        <v>550</v>
      </c>
      <c r="D123" s="43">
        <v>7</v>
      </c>
      <c r="E123" s="43">
        <v>0</v>
      </c>
      <c r="F123" s="43">
        <v>0</v>
      </c>
      <c r="G123" s="43">
        <v>0</v>
      </c>
      <c r="H123" s="44">
        <v>0</v>
      </c>
      <c r="I123" s="48" t="e">
        <f t="shared" si="1"/>
        <v>#DIV/0!</v>
      </c>
    </row>
    <row r="124" s="34" customFormat="1" ht="14.25" spans="1:9">
      <c r="A124" s="40">
        <v>44</v>
      </c>
      <c r="B124" s="45"/>
      <c r="C124" s="40" t="s">
        <v>539</v>
      </c>
      <c r="D124" s="43">
        <v>10</v>
      </c>
      <c r="E124" s="43">
        <v>0</v>
      </c>
      <c r="F124" s="43">
        <v>0</v>
      </c>
      <c r="G124" s="43">
        <v>0</v>
      </c>
      <c r="H124" s="44">
        <v>0</v>
      </c>
      <c r="I124" s="48" t="e">
        <f t="shared" si="1"/>
        <v>#DIV/0!</v>
      </c>
    </row>
    <row r="125" s="34" customFormat="1" ht="14.25" spans="1:9">
      <c r="A125" s="40">
        <v>45</v>
      </c>
      <c r="B125" s="45"/>
      <c r="C125" s="40" t="s">
        <v>551</v>
      </c>
      <c r="D125" s="43">
        <v>5</v>
      </c>
      <c r="E125" s="43">
        <v>0</v>
      </c>
      <c r="F125" s="43">
        <v>0</v>
      </c>
      <c r="G125" s="43">
        <v>0</v>
      </c>
      <c r="H125" s="44">
        <v>0</v>
      </c>
      <c r="I125" s="48" t="e">
        <f t="shared" si="1"/>
        <v>#DIV/0!</v>
      </c>
    </row>
    <row r="126" s="34" customFormat="1" ht="14.25" spans="1:9">
      <c r="A126" s="40">
        <v>46</v>
      </c>
      <c r="B126" s="45"/>
      <c r="C126" s="40" t="s">
        <v>552</v>
      </c>
      <c r="D126" s="43">
        <v>5</v>
      </c>
      <c r="E126" s="43">
        <v>0</v>
      </c>
      <c r="F126" s="43">
        <v>0</v>
      </c>
      <c r="G126" s="43">
        <v>0</v>
      </c>
      <c r="H126" s="44">
        <v>0</v>
      </c>
      <c r="I126" s="48" t="e">
        <f t="shared" si="1"/>
        <v>#DIV/0!</v>
      </c>
    </row>
    <row r="127" s="34" customFormat="1" ht="14.25" spans="1:9">
      <c r="A127" s="40">
        <v>47</v>
      </c>
      <c r="B127" s="45"/>
      <c r="C127" s="40" t="s">
        <v>553</v>
      </c>
      <c r="D127" s="43">
        <v>2</v>
      </c>
      <c r="E127" s="43">
        <v>0</v>
      </c>
      <c r="F127" s="43">
        <v>0</v>
      </c>
      <c r="G127" s="43">
        <v>0</v>
      </c>
      <c r="H127" s="44">
        <v>0</v>
      </c>
      <c r="I127" s="48" t="e">
        <f t="shared" si="1"/>
        <v>#DIV/0!</v>
      </c>
    </row>
    <row r="128" s="34" customFormat="1" ht="14.25" spans="1:9">
      <c r="A128" s="40">
        <v>48</v>
      </c>
      <c r="B128" s="45"/>
      <c r="C128" s="40" t="s">
        <v>554</v>
      </c>
      <c r="D128" s="43">
        <v>4</v>
      </c>
      <c r="E128" s="43">
        <v>0</v>
      </c>
      <c r="F128" s="43">
        <v>0</v>
      </c>
      <c r="G128" s="43">
        <v>0</v>
      </c>
      <c r="H128" s="44">
        <v>0</v>
      </c>
      <c r="I128" s="48" t="e">
        <f t="shared" si="1"/>
        <v>#DIV/0!</v>
      </c>
    </row>
    <row r="129" s="34" customFormat="1" ht="14.25" spans="1:9">
      <c r="A129" s="40">
        <v>49</v>
      </c>
      <c r="B129" s="45"/>
      <c r="C129" s="40" t="s">
        <v>555</v>
      </c>
      <c r="D129" s="43">
        <v>0</v>
      </c>
      <c r="E129" s="43">
        <v>0</v>
      </c>
      <c r="F129" s="43">
        <v>0</v>
      </c>
      <c r="G129" s="43">
        <v>0</v>
      </c>
      <c r="H129" s="44">
        <v>0</v>
      </c>
      <c r="I129" s="48" t="e">
        <f t="shared" si="1"/>
        <v>#DIV/0!</v>
      </c>
    </row>
    <row r="130" s="34" customFormat="1" ht="14.25" spans="1:9">
      <c r="A130" s="40">
        <v>50</v>
      </c>
      <c r="B130" s="45"/>
      <c r="C130" s="40" t="s">
        <v>556</v>
      </c>
      <c r="D130" s="43">
        <v>0</v>
      </c>
      <c r="E130" s="43">
        <v>0</v>
      </c>
      <c r="F130" s="43">
        <v>0</v>
      </c>
      <c r="G130" s="43">
        <v>0</v>
      </c>
      <c r="H130" s="44">
        <v>0</v>
      </c>
      <c r="I130" s="48" t="e">
        <f t="shared" si="1"/>
        <v>#DIV/0!</v>
      </c>
    </row>
    <row r="131" s="34" customFormat="1" ht="14.25" spans="1:9">
      <c r="A131" s="40">
        <v>51</v>
      </c>
      <c r="B131" s="45"/>
      <c r="C131" s="40" t="s">
        <v>557</v>
      </c>
      <c r="D131" s="43">
        <v>0</v>
      </c>
      <c r="E131" s="43">
        <v>0</v>
      </c>
      <c r="F131" s="43">
        <v>0</v>
      </c>
      <c r="G131" s="43">
        <v>0</v>
      </c>
      <c r="H131" s="44">
        <v>0</v>
      </c>
      <c r="I131" s="48" t="e">
        <f t="shared" si="1"/>
        <v>#DIV/0!</v>
      </c>
    </row>
    <row r="132" s="34" customFormat="1" ht="14.25" spans="1:9">
      <c r="A132" s="40">
        <v>52</v>
      </c>
      <c r="B132" s="45"/>
      <c r="C132" s="40" t="s">
        <v>558</v>
      </c>
      <c r="D132" s="43">
        <v>0</v>
      </c>
      <c r="E132" s="43">
        <v>0</v>
      </c>
      <c r="F132" s="43">
        <v>0</v>
      </c>
      <c r="G132" s="43">
        <v>0</v>
      </c>
      <c r="H132" s="44">
        <v>0</v>
      </c>
      <c r="I132" s="48" t="e">
        <f t="shared" ref="I132:I195" si="2">H132/F132*100%</f>
        <v>#DIV/0!</v>
      </c>
    </row>
    <row r="133" s="34" customFormat="1" ht="14.25" spans="1:9">
      <c r="A133" s="40">
        <v>53</v>
      </c>
      <c r="B133" s="45"/>
      <c r="C133" s="40" t="s">
        <v>559</v>
      </c>
      <c r="D133" s="43">
        <v>0</v>
      </c>
      <c r="E133" s="43">
        <v>0</v>
      </c>
      <c r="F133" s="43">
        <v>0</v>
      </c>
      <c r="G133" s="43">
        <v>0</v>
      </c>
      <c r="H133" s="44">
        <v>0</v>
      </c>
      <c r="I133" s="48" t="e">
        <f t="shared" si="2"/>
        <v>#DIV/0!</v>
      </c>
    </row>
    <row r="134" s="34" customFormat="1" ht="14.25" spans="1:9">
      <c r="A134" s="40">
        <v>54</v>
      </c>
      <c r="B134" s="45"/>
      <c r="C134" s="40" t="s">
        <v>560</v>
      </c>
      <c r="D134" s="43">
        <v>0</v>
      </c>
      <c r="E134" s="43">
        <v>0</v>
      </c>
      <c r="F134" s="43">
        <v>0</v>
      </c>
      <c r="G134" s="43">
        <v>0</v>
      </c>
      <c r="H134" s="44">
        <v>0</v>
      </c>
      <c r="I134" s="48" t="e">
        <f t="shared" si="2"/>
        <v>#DIV/0!</v>
      </c>
    </row>
    <row r="135" s="34" customFormat="1" ht="14.25" spans="1:9">
      <c r="A135" s="40">
        <v>55</v>
      </c>
      <c r="B135" s="45"/>
      <c r="C135" s="40" t="s">
        <v>561</v>
      </c>
      <c r="D135" s="43">
        <v>4</v>
      </c>
      <c r="E135" s="43">
        <v>0</v>
      </c>
      <c r="F135" s="43">
        <v>0</v>
      </c>
      <c r="G135" s="43">
        <v>0</v>
      </c>
      <c r="H135" s="44">
        <v>0</v>
      </c>
      <c r="I135" s="48" t="e">
        <f t="shared" si="2"/>
        <v>#DIV/0!</v>
      </c>
    </row>
    <row r="136" s="34" customFormat="1" ht="14.25" spans="1:9">
      <c r="A136" s="40">
        <v>56</v>
      </c>
      <c r="B136" s="45"/>
      <c r="C136" s="40" t="s">
        <v>562</v>
      </c>
      <c r="D136" s="43">
        <v>6</v>
      </c>
      <c r="E136" s="43">
        <v>0</v>
      </c>
      <c r="F136" s="43">
        <v>0</v>
      </c>
      <c r="G136" s="43">
        <v>0</v>
      </c>
      <c r="H136" s="44">
        <v>0</v>
      </c>
      <c r="I136" s="48" t="e">
        <f t="shared" si="2"/>
        <v>#DIV/0!</v>
      </c>
    </row>
    <row r="137" s="34" customFormat="1" ht="14.25" spans="1:9">
      <c r="A137" s="40">
        <v>57</v>
      </c>
      <c r="B137" s="45"/>
      <c r="C137" s="40" t="s">
        <v>563</v>
      </c>
      <c r="D137" s="43">
        <v>3</v>
      </c>
      <c r="E137" s="43">
        <v>0</v>
      </c>
      <c r="F137" s="43">
        <v>0</v>
      </c>
      <c r="G137" s="43">
        <v>0</v>
      </c>
      <c r="H137" s="44">
        <v>0</v>
      </c>
      <c r="I137" s="48" t="e">
        <f t="shared" si="2"/>
        <v>#DIV/0!</v>
      </c>
    </row>
    <row r="138" s="34" customFormat="1" ht="14.25" spans="1:9">
      <c r="A138" s="40">
        <v>58</v>
      </c>
      <c r="B138" s="45"/>
      <c r="C138" s="40" t="s">
        <v>564</v>
      </c>
      <c r="D138" s="43">
        <v>5</v>
      </c>
      <c r="E138" s="43">
        <v>0</v>
      </c>
      <c r="F138" s="43">
        <v>0</v>
      </c>
      <c r="G138" s="43">
        <v>0</v>
      </c>
      <c r="H138" s="44">
        <v>0</v>
      </c>
      <c r="I138" s="48" t="e">
        <f t="shared" si="2"/>
        <v>#DIV/0!</v>
      </c>
    </row>
    <row r="139" s="34" customFormat="1" ht="14.25" spans="1:9">
      <c r="A139" s="40">
        <v>59</v>
      </c>
      <c r="B139" s="45"/>
      <c r="C139" s="40" t="s">
        <v>565</v>
      </c>
      <c r="D139" s="43">
        <v>0</v>
      </c>
      <c r="E139" s="43">
        <v>0</v>
      </c>
      <c r="F139" s="43">
        <v>0</v>
      </c>
      <c r="G139" s="43">
        <v>0</v>
      </c>
      <c r="H139" s="44">
        <v>0</v>
      </c>
      <c r="I139" s="48" t="e">
        <f t="shared" si="2"/>
        <v>#DIV/0!</v>
      </c>
    </row>
    <row r="140" s="34" customFormat="1" ht="14.25" spans="1:9">
      <c r="A140" s="50" t="s">
        <v>566</v>
      </c>
      <c r="B140" s="45"/>
      <c r="C140" s="45"/>
      <c r="D140" s="50">
        <f>SUM(D81:D139)</f>
        <v>460</v>
      </c>
      <c r="E140" s="50">
        <v>95</v>
      </c>
      <c r="F140" s="50">
        <v>7000</v>
      </c>
      <c r="G140" s="50">
        <v>92</v>
      </c>
      <c r="H140" s="50">
        <v>6880</v>
      </c>
      <c r="I140" s="52">
        <f t="shared" si="2"/>
        <v>0.982857142857143</v>
      </c>
    </row>
    <row r="141" s="34" customFormat="1" ht="14.25" spans="1:9">
      <c r="A141" s="40">
        <v>1</v>
      </c>
      <c r="B141" s="53" t="s">
        <v>567</v>
      </c>
      <c r="C141" s="42" t="s">
        <v>568</v>
      </c>
      <c r="D141" s="43">
        <v>21</v>
      </c>
      <c r="E141" s="43">
        <v>2</v>
      </c>
      <c r="F141" s="43">
        <v>165</v>
      </c>
      <c r="G141" s="43">
        <v>2</v>
      </c>
      <c r="H141" s="44">
        <v>165</v>
      </c>
      <c r="I141" s="48">
        <f t="shared" si="2"/>
        <v>1</v>
      </c>
    </row>
    <row r="142" s="34" customFormat="1" ht="14.25" spans="1:9">
      <c r="A142" s="40">
        <v>2</v>
      </c>
      <c r="B142" s="45"/>
      <c r="C142" s="42" t="s">
        <v>569</v>
      </c>
      <c r="D142" s="43">
        <v>14</v>
      </c>
      <c r="E142" s="43">
        <v>2</v>
      </c>
      <c r="F142" s="43">
        <v>165</v>
      </c>
      <c r="G142" s="43">
        <v>2</v>
      </c>
      <c r="H142" s="44">
        <v>165</v>
      </c>
      <c r="I142" s="48">
        <f t="shared" si="2"/>
        <v>1</v>
      </c>
    </row>
    <row r="143" s="34" customFormat="1" ht="14.25" spans="1:9">
      <c r="A143" s="40">
        <v>3</v>
      </c>
      <c r="B143" s="45"/>
      <c r="C143" s="42" t="s">
        <v>570</v>
      </c>
      <c r="D143" s="43">
        <v>13</v>
      </c>
      <c r="E143" s="43">
        <v>2</v>
      </c>
      <c r="F143" s="43">
        <v>120</v>
      </c>
      <c r="G143" s="43">
        <v>2</v>
      </c>
      <c r="H143" s="44">
        <v>120</v>
      </c>
      <c r="I143" s="48">
        <f t="shared" si="2"/>
        <v>1</v>
      </c>
    </row>
    <row r="144" s="34" customFormat="1" ht="14.25" spans="1:9">
      <c r="A144" s="40">
        <v>4</v>
      </c>
      <c r="B144" s="45"/>
      <c r="C144" s="42" t="s">
        <v>571</v>
      </c>
      <c r="D144" s="43">
        <v>28</v>
      </c>
      <c r="E144" s="43">
        <v>8</v>
      </c>
      <c r="F144" s="43">
        <v>650</v>
      </c>
      <c r="G144" s="43">
        <v>8</v>
      </c>
      <c r="H144" s="44">
        <v>650</v>
      </c>
      <c r="I144" s="48">
        <f t="shared" si="2"/>
        <v>1</v>
      </c>
    </row>
    <row r="145" s="34" customFormat="1" ht="14.25" spans="1:9">
      <c r="A145" s="40">
        <v>5</v>
      </c>
      <c r="B145" s="45"/>
      <c r="C145" s="42" t="s">
        <v>572</v>
      </c>
      <c r="D145" s="43">
        <v>3</v>
      </c>
      <c r="E145" s="43">
        <v>0</v>
      </c>
      <c r="F145" s="43">
        <v>0</v>
      </c>
      <c r="G145" s="43">
        <v>0</v>
      </c>
      <c r="H145" s="44">
        <v>0</v>
      </c>
      <c r="I145" s="48" t="e">
        <f t="shared" si="2"/>
        <v>#DIV/0!</v>
      </c>
    </row>
    <row r="146" s="34" customFormat="1" ht="14.25" spans="1:9">
      <c r="A146" s="40">
        <v>6</v>
      </c>
      <c r="B146" s="45"/>
      <c r="C146" s="42" t="s">
        <v>573</v>
      </c>
      <c r="D146" s="43">
        <v>19</v>
      </c>
      <c r="E146" s="43">
        <v>3</v>
      </c>
      <c r="F146" s="43">
        <v>225</v>
      </c>
      <c r="G146" s="43">
        <v>3</v>
      </c>
      <c r="H146" s="44">
        <v>225</v>
      </c>
      <c r="I146" s="48">
        <f t="shared" si="2"/>
        <v>1</v>
      </c>
    </row>
    <row r="147" s="34" customFormat="1" ht="14.25" spans="1:9">
      <c r="A147" s="40">
        <v>7</v>
      </c>
      <c r="B147" s="45"/>
      <c r="C147" s="42" t="s">
        <v>574</v>
      </c>
      <c r="D147" s="43">
        <v>23</v>
      </c>
      <c r="E147" s="51">
        <v>3</v>
      </c>
      <c r="F147" s="54">
        <v>195</v>
      </c>
      <c r="G147" s="51">
        <v>3</v>
      </c>
      <c r="H147" s="54">
        <v>195</v>
      </c>
      <c r="I147" s="48">
        <f t="shared" si="2"/>
        <v>1</v>
      </c>
    </row>
    <row r="148" s="34" customFormat="1" ht="14.25" spans="1:9">
      <c r="A148" s="40">
        <v>8</v>
      </c>
      <c r="B148" s="45"/>
      <c r="C148" s="42" t="s">
        <v>575</v>
      </c>
      <c r="D148" s="43">
        <v>20</v>
      </c>
      <c r="E148" s="51">
        <v>2</v>
      </c>
      <c r="F148" s="54">
        <v>200</v>
      </c>
      <c r="G148" s="51">
        <v>2</v>
      </c>
      <c r="H148" s="54">
        <v>200</v>
      </c>
      <c r="I148" s="48">
        <f t="shared" si="2"/>
        <v>1</v>
      </c>
    </row>
    <row r="149" s="34" customFormat="1" ht="14.25" spans="1:9">
      <c r="A149" s="40">
        <v>9</v>
      </c>
      <c r="B149" s="45"/>
      <c r="C149" s="42" t="s">
        <v>576</v>
      </c>
      <c r="D149" s="43">
        <v>25</v>
      </c>
      <c r="E149" s="43">
        <v>0</v>
      </c>
      <c r="F149" s="43">
        <v>0</v>
      </c>
      <c r="G149" s="43">
        <v>0</v>
      </c>
      <c r="H149" s="44">
        <v>0</v>
      </c>
      <c r="I149" s="48" t="e">
        <f t="shared" si="2"/>
        <v>#DIV/0!</v>
      </c>
    </row>
    <row r="150" s="34" customFormat="1" ht="14.25" spans="1:9">
      <c r="A150" s="40">
        <v>10</v>
      </c>
      <c r="B150" s="45"/>
      <c r="C150" s="42" t="s">
        <v>577</v>
      </c>
      <c r="D150" s="43">
        <v>20</v>
      </c>
      <c r="E150" s="43">
        <v>0</v>
      </c>
      <c r="F150" s="43">
        <v>0</v>
      </c>
      <c r="G150" s="43">
        <v>0</v>
      </c>
      <c r="H150" s="44">
        <v>0</v>
      </c>
      <c r="I150" s="48" t="e">
        <f t="shared" si="2"/>
        <v>#DIV/0!</v>
      </c>
    </row>
    <row r="151" s="34" customFormat="1" ht="14.25" spans="1:9">
      <c r="A151" s="40">
        <v>11</v>
      </c>
      <c r="B151" s="45"/>
      <c r="C151" s="42" t="s">
        <v>578</v>
      </c>
      <c r="D151" s="43">
        <v>13</v>
      </c>
      <c r="E151" s="43">
        <v>0</v>
      </c>
      <c r="F151" s="43">
        <v>0</v>
      </c>
      <c r="G151" s="43">
        <v>0</v>
      </c>
      <c r="H151" s="44">
        <v>0</v>
      </c>
      <c r="I151" s="48" t="e">
        <f t="shared" si="2"/>
        <v>#DIV/0!</v>
      </c>
    </row>
    <row r="152" s="34" customFormat="1" ht="14.25" spans="1:9">
      <c r="A152" s="40">
        <v>12</v>
      </c>
      <c r="B152" s="45"/>
      <c r="C152" s="42" t="s">
        <v>579</v>
      </c>
      <c r="D152" s="43">
        <v>37</v>
      </c>
      <c r="E152" s="43">
        <v>0</v>
      </c>
      <c r="F152" s="43">
        <v>0</v>
      </c>
      <c r="G152" s="43">
        <v>0</v>
      </c>
      <c r="H152" s="44">
        <v>0</v>
      </c>
      <c r="I152" s="48" t="e">
        <f t="shared" si="2"/>
        <v>#DIV/0!</v>
      </c>
    </row>
    <row r="153" s="34" customFormat="1" ht="14.25" spans="1:9">
      <c r="A153" s="40">
        <v>13</v>
      </c>
      <c r="B153" s="45"/>
      <c r="C153" s="42" t="s">
        <v>580</v>
      </c>
      <c r="D153" s="43">
        <v>7</v>
      </c>
      <c r="E153" s="43">
        <v>0</v>
      </c>
      <c r="F153" s="43">
        <v>0</v>
      </c>
      <c r="G153" s="43">
        <v>0</v>
      </c>
      <c r="H153" s="44">
        <v>0</v>
      </c>
      <c r="I153" s="48" t="e">
        <f t="shared" si="2"/>
        <v>#DIV/0!</v>
      </c>
    </row>
    <row r="154" s="34" customFormat="1" ht="14.25" spans="1:9">
      <c r="A154" s="40">
        <v>14</v>
      </c>
      <c r="B154" s="45"/>
      <c r="C154" s="42" t="s">
        <v>581</v>
      </c>
      <c r="D154" s="43">
        <v>21</v>
      </c>
      <c r="E154" s="43">
        <v>0</v>
      </c>
      <c r="F154" s="43">
        <v>0</v>
      </c>
      <c r="G154" s="43">
        <v>0</v>
      </c>
      <c r="H154" s="44">
        <v>0</v>
      </c>
      <c r="I154" s="48" t="e">
        <f t="shared" si="2"/>
        <v>#DIV/0!</v>
      </c>
    </row>
    <row r="155" s="34" customFormat="1" ht="14.25" spans="1:9">
      <c r="A155" s="40">
        <v>15</v>
      </c>
      <c r="B155" s="45"/>
      <c r="C155" s="42" t="s">
        <v>582</v>
      </c>
      <c r="D155" s="43">
        <v>12</v>
      </c>
      <c r="E155" s="43">
        <v>0</v>
      </c>
      <c r="F155" s="43">
        <v>0</v>
      </c>
      <c r="G155" s="43">
        <v>0</v>
      </c>
      <c r="H155" s="44">
        <v>0</v>
      </c>
      <c r="I155" s="48" t="e">
        <f t="shared" si="2"/>
        <v>#DIV/0!</v>
      </c>
    </row>
    <row r="156" s="34" customFormat="1" ht="14.25" spans="1:9">
      <c r="A156" s="40">
        <v>16</v>
      </c>
      <c r="B156" s="45"/>
      <c r="C156" s="42" t="s">
        <v>583</v>
      </c>
      <c r="D156" s="43">
        <v>15</v>
      </c>
      <c r="E156" s="51">
        <v>1</v>
      </c>
      <c r="F156" s="54">
        <v>60</v>
      </c>
      <c r="G156" s="51">
        <v>1</v>
      </c>
      <c r="H156" s="54">
        <v>60</v>
      </c>
      <c r="I156" s="48">
        <f t="shared" si="2"/>
        <v>1</v>
      </c>
    </row>
    <row r="157" s="34" customFormat="1" ht="14.25" spans="1:9">
      <c r="A157" s="40">
        <v>17</v>
      </c>
      <c r="B157" s="45"/>
      <c r="C157" s="42" t="s">
        <v>584</v>
      </c>
      <c r="D157" s="43">
        <v>10</v>
      </c>
      <c r="E157" s="43">
        <v>0</v>
      </c>
      <c r="F157" s="43">
        <v>0</v>
      </c>
      <c r="G157" s="43">
        <v>0</v>
      </c>
      <c r="H157" s="44">
        <v>0</v>
      </c>
      <c r="I157" s="48" t="e">
        <f t="shared" si="2"/>
        <v>#DIV/0!</v>
      </c>
    </row>
    <row r="158" s="34" customFormat="1" ht="14.25" spans="1:9">
      <c r="A158" s="40">
        <v>18</v>
      </c>
      <c r="B158" s="45"/>
      <c r="C158" s="42" t="s">
        <v>585</v>
      </c>
      <c r="D158" s="43">
        <v>12</v>
      </c>
      <c r="E158" s="43">
        <v>0</v>
      </c>
      <c r="F158" s="43">
        <v>0</v>
      </c>
      <c r="G158" s="43">
        <v>0</v>
      </c>
      <c r="H158" s="44">
        <v>0</v>
      </c>
      <c r="I158" s="48" t="e">
        <f t="shared" si="2"/>
        <v>#DIV/0!</v>
      </c>
    </row>
    <row r="159" s="34" customFormat="1" ht="14.25" spans="1:9">
      <c r="A159" s="40">
        <v>19</v>
      </c>
      <c r="B159" s="45"/>
      <c r="C159" s="42" t="s">
        <v>586</v>
      </c>
      <c r="D159" s="43">
        <v>20</v>
      </c>
      <c r="E159" s="51">
        <v>1</v>
      </c>
      <c r="F159" s="54">
        <v>60</v>
      </c>
      <c r="G159" s="51">
        <v>1</v>
      </c>
      <c r="H159" s="54">
        <v>60</v>
      </c>
      <c r="I159" s="48">
        <f t="shared" si="2"/>
        <v>1</v>
      </c>
    </row>
    <row r="160" s="34" customFormat="1" ht="14.25" spans="1:9">
      <c r="A160" s="40">
        <v>20</v>
      </c>
      <c r="B160" s="45"/>
      <c r="C160" s="42" t="s">
        <v>587</v>
      </c>
      <c r="D160" s="43">
        <v>9</v>
      </c>
      <c r="E160" s="43">
        <v>0</v>
      </c>
      <c r="F160" s="43">
        <v>0</v>
      </c>
      <c r="G160" s="43">
        <v>0</v>
      </c>
      <c r="H160" s="44">
        <v>0</v>
      </c>
      <c r="I160" s="48" t="e">
        <f t="shared" si="2"/>
        <v>#DIV/0!</v>
      </c>
    </row>
    <row r="161" s="34" customFormat="1" ht="14.25" spans="1:9">
      <c r="A161" s="40">
        <v>21</v>
      </c>
      <c r="B161" s="45"/>
      <c r="C161" s="42" t="s">
        <v>588</v>
      </c>
      <c r="D161" s="43">
        <v>9</v>
      </c>
      <c r="E161" s="43">
        <v>1</v>
      </c>
      <c r="F161" s="43">
        <v>60</v>
      </c>
      <c r="G161" s="43">
        <v>1</v>
      </c>
      <c r="H161" s="44">
        <v>60</v>
      </c>
      <c r="I161" s="48">
        <f t="shared" si="2"/>
        <v>1</v>
      </c>
    </row>
    <row r="162" s="34" customFormat="1" ht="14.25" spans="1:9">
      <c r="A162" s="40">
        <v>22</v>
      </c>
      <c r="B162" s="45"/>
      <c r="C162" s="42" t="s">
        <v>589</v>
      </c>
      <c r="D162" s="43">
        <v>9</v>
      </c>
      <c r="E162" s="43">
        <v>0</v>
      </c>
      <c r="F162" s="43">
        <v>0</v>
      </c>
      <c r="G162" s="43">
        <v>0</v>
      </c>
      <c r="H162" s="44">
        <v>0</v>
      </c>
      <c r="I162" s="48" t="e">
        <f t="shared" si="2"/>
        <v>#DIV/0!</v>
      </c>
    </row>
    <row r="163" s="34" customFormat="1" ht="14.25" spans="1:9">
      <c r="A163" s="40"/>
      <c r="B163" s="45"/>
      <c r="C163" s="42" t="s">
        <v>590</v>
      </c>
      <c r="D163" s="43">
        <v>3</v>
      </c>
      <c r="E163" s="43">
        <v>1</v>
      </c>
      <c r="F163" s="43">
        <v>105</v>
      </c>
      <c r="G163" s="43">
        <v>1</v>
      </c>
      <c r="H163" s="44">
        <v>105</v>
      </c>
      <c r="I163" s="48">
        <f t="shared" si="2"/>
        <v>1</v>
      </c>
    </row>
    <row r="164" s="34" customFormat="1" ht="14.25" spans="1:9">
      <c r="A164" s="40"/>
      <c r="B164" s="45"/>
      <c r="C164" s="42" t="s">
        <v>591</v>
      </c>
      <c r="D164" s="43">
        <v>5</v>
      </c>
      <c r="E164" s="43">
        <v>1</v>
      </c>
      <c r="F164" s="43">
        <v>100</v>
      </c>
      <c r="G164" s="43">
        <v>1</v>
      </c>
      <c r="H164" s="44">
        <v>100</v>
      </c>
      <c r="I164" s="48">
        <f t="shared" si="2"/>
        <v>1</v>
      </c>
    </row>
    <row r="165" s="34" customFormat="1" ht="14.25" spans="1:9">
      <c r="A165" s="40"/>
      <c r="B165" s="45"/>
      <c r="C165" s="42" t="s">
        <v>592</v>
      </c>
      <c r="D165" s="43">
        <v>8</v>
      </c>
      <c r="E165" s="43">
        <v>2</v>
      </c>
      <c r="F165" s="43">
        <v>165</v>
      </c>
      <c r="G165" s="43">
        <v>2</v>
      </c>
      <c r="H165" s="44">
        <v>165</v>
      </c>
      <c r="I165" s="48">
        <f t="shared" si="2"/>
        <v>1</v>
      </c>
    </row>
    <row r="166" s="34" customFormat="1" ht="14.25" spans="1:9">
      <c r="A166" s="40">
        <v>23</v>
      </c>
      <c r="B166" s="45"/>
      <c r="C166" s="42" t="s">
        <v>593</v>
      </c>
      <c r="D166" s="43">
        <v>13</v>
      </c>
      <c r="E166" s="43">
        <v>2</v>
      </c>
      <c r="F166" s="43">
        <v>60</v>
      </c>
      <c r="G166" s="43">
        <v>2</v>
      </c>
      <c r="H166" s="44">
        <v>60</v>
      </c>
      <c r="I166" s="48">
        <f t="shared" si="2"/>
        <v>1</v>
      </c>
    </row>
    <row r="167" s="34" customFormat="1" ht="14.25" spans="1:9">
      <c r="A167" s="46" t="s">
        <v>594</v>
      </c>
      <c r="B167" s="46"/>
      <c r="C167" s="46"/>
      <c r="D167" s="55">
        <f>SUM(D141:D166)</f>
        <v>389</v>
      </c>
      <c r="E167" s="55">
        <v>31</v>
      </c>
      <c r="F167" s="56">
        <v>2330</v>
      </c>
      <c r="G167" s="56">
        <v>31</v>
      </c>
      <c r="H167" s="56">
        <v>2330</v>
      </c>
      <c r="I167" s="49">
        <f t="shared" si="2"/>
        <v>1</v>
      </c>
    </row>
    <row r="168" s="34" customFormat="1" ht="14.25" spans="1:9">
      <c r="A168" s="40">
        <v>1</v>
      </c>
      <c r="B168" s="47" t="s">
        <v>595</v>
      </c>
      <c r="C168" s="40" t="s">
        <v>596</v>
      </c>
      <c r="D168" s="43">
        <v>30</v>
      </c>
      <c r="E168" s="57">
        <v>4</v>
      </c>
      <c r="F168" s="57">
        <v>427</v>
      </c>
      <c r="G168" s="57">
        <v>3</v>
      </c>
      <c r="H168" s="57">
        <v>326</v>
      </c>
      <c r="I168" s="48">
        <f t="shared" si="2"/>
        <v>0.763466042154567</v>
      </c>
    </row>
    <row r="169" s="34" customFormat="1" ht="14.25" spans="1:9">
      <c r="A169" s="40">
        <v>2</v>
      </c>
      <c r="B169" s="45"/>
      <c r="C169" s="40" t="s">
        <v>597</v>
      </c>
      <c r="D169" s="43">
        <v>14</v>
      </c>
      <c r="E169" s="43">
        <v>1</v>
      </c>
      <c r="F169" s="43">
        <v>60</v>
      </c>
      <c r="G169" s="43">
        <v>1</v>
      </c>
      <c r="H169" s="44">
        <v>60</v>
      </c>
      <c r="I169" s="48">
        <f t="shared" si="2"/>
        <v>1</v>
      </c>
    </row>
    <row r="170" s="34" customFormat="1" ht="14.25" spans="1:9">
      <c r="A170" s="40">
        <v>3</v>
      </c>
      <c r="B170" s="45"/>
      <c r="C170" s="40" t="s">
        <v>598</v>
      </c>
      <c r="D170" s="43">
        <v>23</v>
      </c>
      <c r="E170" s="57">
        <v>1</v>
      </c>
      <c r="F170" s="57">
        <v>120</v>
      </c>
      <c r="G170" s="57">
        <v>4</v>
      </c>
      <c r="H170" s="57">
        <v>120</v>
      </c>
      <c r="I170" s="48">
        <f t="shared" si="2"/>
        <v>1</v>
      </c>
    </row>
    <row r="171" s="34" customFormat="1" ht="14.25" spans="1:9">
      <c r="A171" s="40">
        <v>4</v>
      </c>
      <c r="B171" s="45"/>
      <c r="C171" s="40" t="s">
        <v>599</v>
      </c>
      <c r="D171" s="43">
        <v>4</v>
      </c>
      <c r="E171" s="57">
        <v>4</v>
      </c>
      <c r="F171" s="57">
        <v>390</v>
      </c>
      <c r="G171" s="57">
        <v>4</v>
      </c>
      <c r="H171" s="57">
        <v>390</v>
      </c>
      <c r="I171" s="48">
        <f t="shared" si="2"/>
        <v>1</v>
      </c>
    </row>
    <row r="172" s="34" customFormat="1" ht="14.25" spans="1:9">
      <c r="A172" s="40">
        <v>5</v>
      </c>
      <c r="B172" s="45"/>
      <c r="C172" s="40" t="s">
        <v>600</v>
      </c>
      <c r="D172" s="43">
        <v>12</v>
      </c>
      <c r="E172" s="43">
        <v>0</v>
      </c>
      <c r="F172" s="43">
        <v>0</v>
      </c>
      <c r="G172" s="43">
        <v>0</v>
      </c>
      <c r="H172" s="44">
        <v>0</v>
      </c>
      <c r="I172" s="48" t="e">
        <f t="shared" si="2"/>
        <v>#DIV/0!</v>
      </c>
    </row>
    <row r="173" s="34" customFormat="1" ht="14.25" spans="1:9">
      <c r="A173" s="40">
        <v>6</v>
      </c>
      <c r="B173" s="45"/>
      <c r="C173" s="40" t="s">
        <v>601</v>
      </c>
      <c r="D173" s="43">
        <v>18</v>
      </c>
      <c r="E173" s="57">
        <v>1</v>
      </c>
      <c r="F173" s="57">
        <v>101</v>
      </c>
      <c r="G173" s="57">
        <v>1</v>
      </c>
      <c r="H173" s="57">
        <v>101</v>
      </c>
      <c r="I173" s="48">
        <f t="shared" si="2"/>
        <v>1</v>
      </c>
    </row>
    <row r="174" s="34" customFormat="1" ht="14.25" spans="1:9">
      <c r="A174" s="40">
        <v>7</v>
      </c>
      <c r="B174" s="45"/>
      <c r="C174" s="40" t="s">
        <v>602</v>
      </c>
      <c r="D174" s="43">
        <v>5</v>
      </c>
      <c r="E174" s="43">
        <v>0</v>
      </c>
      <c r="F174" s="43">
        <v>0</v>
      </c>
      <c r="G174" s="43">
        <v>0</v>
      </c>
      <c r="H174" s="44">
        <v>0</v>
      </c>
      <c r="I174" s="48" t="e">
        <f t="shared" si="2"/>
        <v>#DIV/0!</v>
      </c>
    </row>
    <row r="175" s="34" customFormat="1" ht="14.25" spans="1:9">
      <c r="A175" s="40">
        <v>8</v>
      </c>
      <c r="B175" s="45"/>
      <c r="C175" s="40" t="s">
        <v>603</v>
      </c>
      <c r="D175" s="43">
        <v>18</v>
      </c>
      <c r="E175" s="57">
        <v>3</v>
      </c>
      <c r="F175" s="57">
        <v>322</v>
      </c>
      <c r="G175" s="57">
        <v>2</v>
      </c>
      <c r="H175" s="57">
        <v>221</v>
      </c>
      <c r="I175" s="48">
        <f t="shared" si="2"/>
        <v>0.686335403726708</v>
      </c>
    </row>
    <row r="176" s="34" customFormat="1" ht="14.25" spans="1:9">
      <c r="A176" s="40">
        <v>9</v>
      </c>
      <c r="B176" s="45"/>
      <c r="C176" s="40" t="s">
        <v>604</v>
      </c>
      <c r="D176" s="43">
        <v>18</v>
      </c>
      <c r="E176" s="43">
        <v>1</v>
      </c>
      <c r="F176" s="43">
        <v>60</v>
      </c>
      <c r="G176" s="43">
        <v>1</v>
      </c>
      <c r="H176" s="44">
        <v>60</v>
      </c>
      <c r="I176" s="48">
        <f t="shared" si="2"/>
        <v>1</v>
      </c>
    </row>
    <row r="177" s="34" customFormat="1" ht="14.25" spans="1:9">
      <c r="A177" s="40">
        <v>10</v>
      </c>
      <c r="B177" s="45"/>
      <c r="C177" s="40" t="s">
        <v>605</v>
      </c>
      <c r="D177" s="43">
        <v>18</v>
      </c>
      <c r="E177" s="57">
        <v>1</v>
      </c>
      <c r="F177" s="57">
        <v>240</v>
      </c>
      <c r="G177" s="57">
        <v>2</v>
      </c>
      <c r="H177" s="57">
        <v>240</v>
      </c>
      <c r="I177" s="48">
        <f t="shared" si="2"/>
        <v>1</v>
      </c>
    </row>
    <row r="178" s="34" customFormat="1" ht="14.25" spans="1:9">
      <c r="A178" s="40">
        <v>11</v>
      </c>
      <c r="B178" s="45"/>
      <c r="C178" s="40" t="s">
        <v>606</v>
      </c>
      <c r="D178" s="43">
        <v>11</v>
      </c>
      <c r="E178" s="43">
        <v>3</v>
      </c>
      <c r="F178" s="43">
        <v>345</v>
      </c>
      <c r="G178" s="43">
        <v>2</v>
      </c>
      <c r="H178" s="44">
        <v>225</v>
      </c>
      <c r="I178" s="48">
        <f t="shared" si="2"/>
        <v>0.652173913043478</v>
      </c>
    </row>
    <row r="179" s="34" customFormat="1" ht="14.25" spans="1:9">
      <c r="A179" s="40">
        <v>12</v>
      </c>
      <c r="B179" s="45"/>
      <c r="C179" s="40" t="s">
        <v>480</v>
      </c>
      <c r="D179" s="43">
        <v>12</v>
      </c>
      <c r="E179" s="43">
        <v>2</v>
      </c>
      <c r="F179" s="43">
        <v>180</v>
      </c>
      <c r="G179" s="43">
        <v>2</v>
      </c>
      <c r="H179" s="44">
        <v>180</v>
      </c>
      <c r="I179" s="48">
        <f t="shared" si="2"/>
        <v>1</v>
      </c>
    </row>
    <row r="180" s="34" customFormat="1" ht="14.25" spans="1:9">
      <c r="A180" s="40">
        <v>13</v>
      </c>
      <c r="B180" s="45"/>
      <c r="C180" s="40" t="s">
        <v>607</v>
      </c>
      <c r="D180" s="43">
        <v>13</v>
      </c>
      <c r="E180" s="57">
        <v>3</v>
      </c>
      <c r="F180" s="57">
        <v>322</v>
      </c>
      <c r="G180" s="57">
        <v>2</v>
      </c>
      <c r="H180" s="57">
        <v>221</v>
      </c>
      <c r="I180" s="48">
        <f t="shared" si="2"/>
        <v>0.686335403726708</v>
      </c>
    </row>
    <row r="181" s="34" customFormat="1" ht="14.25" spans="1:9">
      <c r="A181" s="40">
        <v>14</v>
      </c>
      <c r="B181" s="45"/>
      <c r="C181" s="40" t="s">
        <v>608</v>
      </c>
      <c r="D181" s="43">
        <v>10</v>
      </c>
      <c r="E181" s="43">
        <v>0</v>
      </c>
      <c r="F181" s="43">
        <v>0</v>
      </c>
      <c r="G181" s="43">
        <v>0</v>
      </c>
      <c r="H181" s="44">
        <v>0</v>
      </c>
      <c r="I181" s="48" t="e">
        <f t="shared" si="2"/>
        <v>#DIV/0!</v>
      </c>
    </row>
    <row r="182" s="34" customFormat="1" ht="14.25" spans="1:9">
      <c r="A182" s="40">
        <v>15</v>
      </c>
      <c r="B182" s="45"/>
      <c r="C182" s="40" t="s">
        <v>609</v>
      </c>
      <c r="D182" s="43">
        <v>11</v>
      </c>
      <c r="E182" s="43">
        <v>1</v>
      </c>
      <c r="F182" s="43">
        <v>60</v>
      </c>
      <c r="G182" s="43">
        <v>1</v>
      </c>
      <c r="H182" s="44">
        <v>60</v>
      </c>
      <c r="I182" s="48">
        <f t="shared" si="2"/>
        <v>1</v>
      </c>
    </row>
    <row r="183" s="34" customFormat="1" ht="14.25" spans="1:9">
      <c r="A183" s="40">
        <v>16</v>
      </c>
      <c r="B183" s="45"/>
      <c r="C183" s="40" t="s">
        <v>610</v>
      </c>
      <c r="D183" s="43">
        <v>5</v>
      </c>
      <c r="E183" s="43">
        <v>1</v>
      </c>
      <c r="F183" s="43">
        <v>120</v>
      </c>
      <c r="G183" s="43">
        <v>1</v>
      </c>
      <c r="H183" s="44">
        <v>120</v>
      </c>
      <c r="I183" s="48">
        <f t="shared" si="2"/>
        <v>1</v>
      </c>
    </row>
    <row r="184" s="34" customFormat="1" ht="14.25" spans="1:9">
      <c r="A184" s="40">
        <v>17</v>
      </c>
      <c r="B184" s="45"/>
      <c r="C184" s="40" t="s">
        <v>611</v>
      </c>
      <c r="D184" s="43">
        <v>4</v>
      </c>
      <c r="E184" s="43">
        <v>0</v>
      </c>
      <c r="F184" s="43">
        <v>0</v>
      </c>
      <c r="G184" s="43">
        <v>0</v>
      </c>
      <c r="H184" s="44">
        <v>0</v>
      </c>
      <c r="I184" s="48" t="e">
        <f t="shared" si="2"/>
        <v>#DIV/0!</v>
      </c>
    </row>
    <row r="185" s="34" customFormat="1" ht="14.25" spans="1:9">
      <c r="A185" s="40">
        <v>18</v>
      </c>
      <c r="B185" s="45"/>
      <c r="C185" s="40" t="s">
        <v>612</v>
      </c>
      <c r="D185" s="43">
        <v>3</v>
      </c>
      <c r="E185" s="43">
        <v>0</v>
      </c>
      <c r="F185" s="43">
        <v>0</v>
      </c>
      <c r="G185" s="43">
        <v>0</v>
      </c>
      <c r="H185" s="44">
        <v>0</v>
      </c>
      <c r="I185" s="48" t="e">
        <f t="shared" si="2"/>
        <v>#DIV/0!</v>
      </c>
    </row>
    <row r="186" s="34" customFormat="1" ht="14.25" spans="1:9">
      <c r="A186" s="40">
        <v>19</v>
      </c>
      <c r="B186" s="45"/>
      <c r="C186" s="40" t="s">
        <v>613</v>
      </c>
      <c r="D186" s="43">
        <v>0</v>
      </c>
      <c r="E186" s="43">
        <v>0</v>
      </c>
      <c r="F186" s="43">
        <v>0</v>
      </c>
      <c r="G186" s="43">
        <v>0</v>
      </c>
      <c r="H186" s="44">
        <v>0</v>
      </c>
      <c r="I186" s="48" t="e">
        <f t="shared" si="2"/>
        <v>#DIV/0!</v>
      </c>
    </row>
    <row r="187" s="34" customFormat="1" ht="14.25" spans="1:9">
      <c r="A187" s="40">
        <v>20</v>
      </c>
      <c r="B187" s="45"/>
      <c r="C187" s="40" t="s">
        <v>614</v>
      </c>
      <c r="D187" s="43">
        <v>0</v>
      </c>
      <c r="E187" s="43">
        <v>0</v>
      </c>
      <c r="F187" s="43">
        <v>0</v>
      </c>
      <c r="G187" s="43">
        <v>0</v>
      </c>
      <c r="H187" s="44">
        <v>0</v>
      </c>
      <c r="I187" s="48" t="e">
        <f t="shared" si="2"/>
        <v>#DIV/0!</v>
      </c>
    </row>
    <row r="188" s="34" customFormat="1" ht="14.25" spans="1:9">
      <c r="A188" s="40">
        <v>21</v>
      </c>
      <c r="B188" s="45"/>
      <c r="C188" s="40" t="s">
        <v>615</v>
      </c>
      <c r="D188" s="43">
        <v>0</v>
      </c>
      <c r="E188" s="43">
        <v>0</v>
      </c>
      <c r="F188" s="43">
        <v>0</v>
      </c>
      <c r="G188" s="43">
        <v>0</v>
      </c>
      <c r="H188" s="44">
        <v>0</v>
      </c>
      <c r="I188" s="48" t="e">
        <f t="shared" si="2"/>
        <v>#DIV/0!</v>
      </c>
    </row>
    <row r="189" s="34" customFormat="1" ht="14.25" spans="1:9">
      <c r="A189" s="40">
        <v>22</v>
      </c>
      <c r="B189" s="45"/>
      <c r="C189" s="40" t="s">
        <v>616</v>
      </c>
      <c r="D189" s="43">
        <v>17</v>
      </c>
      <c r="E189" s="43">
        <v>0</v>
      </c>
      <c r="F189" s="43">
        <v>0</v>
      </c>
      <c r="G189" s="43">
        <v>0</v>
      </c>
      <c r="H189" s="44">
        <v>0</v>
      </c>
      <c r="I189" s="48" t="e">
        <f t="shared" si="2"/>
        <v>#DIV/0!</v>
      </c>
    </row>
    <row r="190" s="34" customFormat="1" ht="14.25" spans="1:9">
      <c r="A190" s="40">
        <v>23</v>
      </c>
      <c r="B190" s="45"/>
      <c r="C190" s="40" t="s">
        <v>617</v>
      </c>
      <c r="D190" s="43">
        <v>19</v>
      </c>
      <c r="E190" s="43">
        <v>0</v>
      </c>
      <c r="F190" s="43">
        <v>0</v>
      </c>
      <c r="G190" s="43">
        <v>0</v>
      </c>
      <c r="H190" s="44">
        <v>0</v>
      </c>
      <c r="I190" s="48" t="e">
        <f t="shared" si="2"/>
        <v>#DIV/0!</v>
      </c>
    </row>
    <row r="191" s="34" customFormat="1" ht="14.25" spans="1:9">
      <c r="A191" s="40">
        <v>24</v>
      </c>
      <c r="B191" s="45"/>
      <c r="C191" s="40" t="s">
        <v>618</v>
      </c>
      <c r="D191" s="43">
        <v>2</v>
      </c>
      <c r="E191" s="43">
        <v>0</v>
      </c>
      <c r="F191" s="43">
        <v>0</v>
      </c>
      <c r="G191" s="43">
        <v>0</v>
      </c>
      <c r="H191" s="44">
        <v>0</v>
      </c>
      <c r="I191" s="48" t="e">
        <f t="shared" si="2"/>
        <v>#DIV/0!</v>
      </c>
    </row>
    <row r="192" s="34" customFormat="1" ht="14.25" spans="1:9">
      <c r="A192" s="40">
        <v>25</v>
      </c>
      <c r="B192" s="45"/>
      <c r="C192" s="40" t="s">
        <v>619</v>
      </c>
      <c r="D192" s="43">
        <v>0</v>
      </c>
      <c r="E192" s="43">
        <v>0</v>
      </c>
      <c r="F192" s="43">
        <v>0</v>
      </c>
      <c r="G192" s="43">
        <v>0</v>
      </c>
      <c r="H192" s="44">
        <v>0</v>
      </c>
      <c r="I192" s="48" t="e">
        <f t="shared" si="2"/>
        <v>#DIV/0!</v>
      </c>
    </row>
    <row r="193" s="34" customFormat="1" ht="14.25" spans="1:9">
      <c r="A193" s="40">
        <v>26</v>
      </c>
      <c r="B193" s="45"/>
      <c r="C193" s="40" t="s">
        <v>620</v>
      </c>
      <c r="D193" s="43">
        <v>11</v>
      </c>
      <c r="E193" s="43">
        <v>0</v>
      </c>
      <c r="F193" s="43">
        <v>0</v>
      </c>
      <c r="G193" s="43">
        <v>0</v>
      </c>
      <c r="H193" s="44">
        <v>0</v>
      </c>
      <c r="I193" s="48" t="e">
        <f t="shared" si="2"/>
        <v>#DIV/0!</v>
      </c>
    </row>
    <row r="194" s="34" customFormat="1" ht="14.25" spans="1:9">
      <c r="A194" s="40">
        <v>27</v>
      </c>
      <c r="B194" s="45"/>
      <c r="C194" s="40" t="s">
        <v>621</v>
      </c>
      <c r="D194" s="43">
        <v>0</v>
      </c>
      <c r="E194" s="43">
        <v>0</v>
      </c>
      <c r="F194" s="43">
        <v>0</v>
      </c>
      <c r="G194" s="43">
        <v>0</v>
      </c>
      <c r="H194" s="44">
        <v>0</v>
      </c>
      <c r="I194" s="48" t="e">
        <f t="shared" si="2"/>
        <v>#DIV/0!</v>
      </c>
    </row>
    <row r="195" s="34" customFormat="1" ht="14.25" spans="1:9">
      <c r="A195" s="40">
        <v>28</v>
      </c>
      <c r="B195" s="45"/>
      <c r="C195" s="40" t="s">
        <v>622</v>
      </c>
      <c r="D195" s="43">
        <v>28</v>
      </c>
      <c r="E195" s="57">
        <v>4</v>
      </c>
      <c r="F195" s="57">
        <v>435</v>
      </c>
      <c r="G195" s="57">
        <v>3</v>
      </c>
      <c r="H195" s="57">
        <v>315</v>
      </c>
      <c r="I195" s="48">
        <f t="shared" si="2"/>
        <v>0.724137931034483</v>
      </c>
    </row>
    <row r="196" s="34" customFormat="1" ht="14.25" spans="1:9">
      <c r="A196" s="40">
        <v>29</v>
      </c>
      <c r="B196" s="45"/>
      <c r="C196" s="40" t="s">
        <v>623</v>
      </c>
      <c r="D196" s="43">
        <v>8</v>
      </c>
      <c r="E196" s="43">
        <v>0</v>
      </c>
      <c r="F196" s="43">
        <v>0</v>
      </c>
      <c r="G196" s="43">
        <v>0</v>
      </c>
      <c r="H196" s="44">
        <v>0</v>
      </c>
      <c r="I196" s="48" t="e">
        <f t="shared" ref="I196:I259" si="3">H196/F196*100%</f>
        <v>#DIV/0!</v>
      </c>
    </row>
    <row r="197" s="34" customFormat="1" ht="14.25" spans="1:9">
      <c r="A197" s="40">
        <v>30</v>
      </c>
      <c r="B197" s="45"/>
      <c r="C197" s="40" t="s">
        <v>624</v>
      </c>
      <c r="D197" s="43">
        <v>13</v>
      </c>
      <c r="E197" s="43">
        <v>0</v>
      </c>
      <c r="F197" s="43">
        <v>0</v>
      </c>
      <c r="G197" s="43">
        <v>0</v>
      </c>
      <c r="H197" s="44">
        <v>0</v>
      </c>
      <c r="I197" s="48" t="e">
        <f t="shared" si="3"/>
        <v>#DIV/0!</v>
      </c>
    </row>
    <row r="198" s="34" customFormat="1" ht="14.25" spans="1:9">
      <c r="A198" s="40">
        <v>31</v>
      </c>
      <c r="B198" s="45"/>
      <c r="C198" s="40" t="s">
        <v>625</v>
      </c>
      <c r="D198" s="43">
        <v>14</v>
      </c>
      <c r="E198" s="57">
        <v>2</v>
      </c>
      <c r="F198" s="57">
        <v>240</v>
      </c>
      <c r="G198" s="57">
        <v>2</v>
      </c>
      <c r="H198" s="57">
        <v>240</v>
      </c>
      <c r="I198" s="48">
        <f t="shared" si="3"/>
        <v>1</v>
      </c>
    </row>
    <row r="199" s="34" customFormat="1" ht="14.25" spans="1:9">
      <c r="A199" s="40">
        <v>32</v>
      </c>
      <c r="B199" s="45"/>
      <c r="C199" s="40" t="s">
        <v>626</v>
      </c>
      <c r="D199" s="43">
        <v>8</v>
      </c>
      <c r="E199" s="43">
        <v>2</v>
      </c>
      <c r="F199" s="43">
        <v>180</v>
      </c>
      <c r="G199" s="43">
        <v>2</v>
      </c>
      <c r="H199" s="44">
        <v>180</v>
      </c>
      <c r="I199" s="48">
        <f t="shared" si="3"/>
        <v>1</v>
      </c>
    </row>
    <row r="200" s="34" customFormat="1" ht="14.25" spans="1:9">
      <c r="A200" s="40">
        <v>33</v>
      </c>
      <c r="B200" s="45"/>
      <c r="C200" s="40" t="s">
        <v>627</v>
      </c>
      <c r="D200" s="43">
        <v>11</v>
      </c>
      <c r="E200" s="43">
        <v>0</v>
      </c>
      <c r="F200" s="43">
        <v>0</v>
      </c>
      <c r="G200" s="43">
        <v>0</v>
      </c>
      <c r="H200" s="44">
        <v>0</v>
      </c>
      <c r="I200" s="48" t="e">
        <f t="shared" si="3"/>
        <v>#DIV/0!</v>
      </c>
    </row>
    <row r="201" s="34" customFormat="1" ht="14.25" spans="1:9">
      <c r="A201" s="40">
        <v>34</v>
      </c>
      <c r="B201" s="45"/>
      <c r="C201" s="40" t="s">
        <v>628</v>
      </c>
      <c r="D201" s="43">
        <v>32</v>
      </c>
      <c r="E201" s="57">
        <v>7</v>
      </c>
      <c r="F201" s="57">
        <v>682</v>
      </c>
      <c r="G201" s="57">
        <v>5</v>
      </c>
      <c r="H201" s="57">
        <v>472</v>
      </c>
      <c r="I201" s="48">
        <f t="shared" si="3"/>
        <v>0.69208211143695</v>
      </c>
    </row>
    <row r="202" s="34" customFormat="1" ht="14.25" spans="1:9">
      <c r="A202" s="40">
        <v>35</v>
      </c>
      <c r="B202" s="45"/>
      <c r="C202" s="40" t="s">
        <v>629</v>
      </c>
      <c r="D202" s="43">
        <v>25</v>
      </c>
      <c r="E202" s="57">
        <v>6</v>
      </c>
      <c r="F202" s="57">
        <v>645</v>
      </c>
      <c r="G202" s="57">
        <v>5</v>
      </c>
      <c r="H202" s="57">
        <v>544</v>
      </c>
      <c r="I202" s="48">
        <f t="shared" si="3"/>
        <v>0.843410852713178</v>
      </c>
    </row>
    <row r="203" s="34" customFormat="1" ht="14.25" spans="1:9">
      <c r="A203" s="40">
        <v>36</v>
      </c>
      <c r="B203" s="45"/>
      <c r="C203" s="40" t="s">
        <v>630</v>
      </c>
      <c r="D203" s="43">
        <v>5</v>
      </c>
      <c r="E203" s="57">
        <v>1</v>
      </c>
      <c r="F203" s="57">
        <v>120</v>
      </c>
      <c r="G203" s="57">
        <v>1</v>
      </c>
      <c r="H203" s="57">
        <v>120</v>
      </c>
      <c r="I203" s="48">
        <f t="shared" si="3"/>
        <v>1</v>
      </c>
    </row>
    <row r="204" s="34" customFormat="1" ht="14.25" spans="1:9">
      <c r="A204" s="40">
        <v>37</v>
      </c>
      <c r="B204" s="45"/>
      <c r="C204" s="40" t="s">
        <v>631</v>
      </c>
      <c r="D204" s="43">
        <v>0</v>
      </c>
      <c r="E204" s="43">
        <v>0</v>
      </c>
      <c r="F204" s="43">
        <v>0</v>
      </c>
      <c r="G204" s="43">
        <v>0</v>
      </c>
      <c r="H204" s="44">
        <v>0</v>
      </c>
      <c r="I204" s="48" t="e">
        <f t="shared" si="3"/>
        <v>#DIV/0!</v>
      </c>
    </row>
    <row r="205" s="34" customFormat="1" ht="14.25" spans="1:9">
      <c r="A205" s="40">
        <v>38</v>
      </c>
      <c r="B205" s="45"/>
      <c r="C205" s="40" t="s">
        <v>632</v>
      </c>
      <c r="D205" s="43">
        <v>17</v>
      </c>
      <c r="E205" s="57">
        <v>5</v>
      </c>
      <c r="F205" s="57">
        <v>500</v>
      </c>
      <c r="G205" s="57">
        <v>4</v>
      </c>
      <c r="H205" s="57">
        <v>410</v>
      </c>
      <c r="I205" s="48">
        <f t="shared" si="3"/>
        <v>0.82</v>
      </c>
    </row>
    <row r="206" s="34" customFormat="1" ht="14.25" spans="1:9">
      <c r="A206" s="40">
        <v>39</v>
      </c>
      <c r="B206" s="45"/>
      <c r="C206" s="40" t="s">
        <v>633</v>
      </c>
      <c r="D206" s="43">
        <v>4</v>
      </c>
      <c r="E206" s="43">
        <v>0</v>
      </c>
      <c r="F206" s="43">
        <v>0</v>
      </c>
      <c r="G206" s="43">
        <v>0</v>
      </c>
      <c r="H206" s="44">
        <v>0</v>
      </c>
      <c r="I206" s="48" t="e">
        <f t="shared" si="3"/>
        <v>#DIV/0!</v>
      </c>
    </row>
    <row r="207" s="34" customFormat="1" ht="14.25" spans="1:9">
      <c r="A207" s="40">
        <v>40</v>
      </c>
      <c r="B207" s="45"/>
      <c r="C207" s="40" t="s">
        <v>634</v>
      </c>
      <c r="D207" s="43">
        <v>0</v>
      </c>
      <c r="E207" s="43">
        <v>0</v>
      </c>
      <c r="F207" s="43">
        <v>0</v>
      </c>
      <c r="G207" s="43">
        <v>0</v>
      </c>
      <c r="H207" s="44">
        <v>0</v>
      </c>
      <c r="I207" s="48" t="e">
        <f t="shared" si="3"/>
        <v>#DIV/0!</v>
      </c>
    </row>
    <row r="208" s="34" customFormat="1" ht="14.25" spans="1:9">
      <c r="A208" s="40">
        <v>41</v>
      </c>
      <c r="B208" s="45"/>
      <c r="C208" s="40" t="s">
        <v>635</v>
      </c>
      <c r="D208" s="43">
        <v>2</v>
      </c>
      <c r="E208" s="43">
        <v>0</v>
      </c>
      <c r="F208" s="43">
        <v>0</v>
      </c>
      <c r="G208" s="43">
        <v>0</v>
      </c>
      <c r="H208" s="44">
        <v>0</v>
      </c>
      <c r="I208" s="48" t="e">
        <f t="shared" si="3"/>
        <v>#DIV/0!</v>
      </c>
    </row>
    <row r="209" s="34" customFormat="1" ht="14.25" spans="1:9">
      <c r="A209" s="40">
        <v>42</v>
      </c>
      <c r="B209" s="45"/>
      <c r="C209" s="40" t="s">
        <v>636</v>
      </c>
      <c r="D209" s="43">
        <v>19</v>
      </c>
      <c r="E209" s="43">
        <v>0</v>
      </c>
      <c r="F209" s="43">
        <v>0</v>
      </c>
      <c r="G209" s="43">
        <v>0</v>
      </c>
      <c r="H209" s="44">
        <v>0</v>
      </c>
      <c r="I209" s="48" t="e">
        <f t="shared" si="3"/>
        <v>#DIV/0!</v>
      </c>
    </row>
    <row r="210" s="34" customFormat="1" ht="14.25" spans="1:9">
      <c r="A210" s="40">
        <v>43</v>
      </c>
      <c r="B210" s="45"/>
      <c r="C210" s="40" t="s">
        <v>637</v>
      </c>
      <c r="D210" s="43">
        <v>5</v>
      </c>
      <c r="E210" s="43">
        <v>0</v>
      </c>
      <c r="F210" s="43">
        <v>0</v>
      </c>
      <c r="G210" s="43">
        <v>0</v>
      </c>
      <c r="H210" s="44">
        <v>0</v>
      </c>
      <c r="I210" s="48" t="e">
        <f t="shared" si="3"/>
        <v>#DIV/0!</v>
      </c>
    </row>
    <row r="211" s="34" customFormat="1" ht="14.25" spans="1:9">
      <c r="A211" s="40">
        <v>44</v>
      </c>
      <c r="B211" s="45"/>
      <c r="C211" s="40" t="s">
        <v>638</v>
      </c>
      <c r="D211" s="43">
        <v>17</v>
      </c>
      <c r="E211" s="57">
        <v>2</v>
      </c>
      <c r="F211" s="57">
        <v>210</v>
      </c>
      <c r="G211" s="57">
        <v>2</v>
      </c>
      <c r="H211" s="57">
        <v>210</v>
      </c>
      <c r="I211" s="48">
        <f t="shared" si="3"/>
        <v>1</v>
      </c>
    </row>
    <row r="212" s="34" customFormat="1" ht="14.25" spans="1:9">
      <c r="A212" s="40">
        <v>45</v>
      </c>
      <c r="B212" s="45"/>
      <c r="C212" s="40" t="s">
        <v>639</v>
      </c>
      <c r="D212" s="43">
        <v>4</v>
      </c>
      <c r="E212" s="43">
        <v>0</v>
      </c>
      <c r="F212" s="43">
        <v>0</v>
      </c>
      <c r="G212" s="43">
        <v>0</v>
      </c>
      <c r="H212" s="44">
        <v>0</v>
      </c>
      <c r="I212" s="48" t="e">
        <f t="shared" si="3"/>
        <v>#DIV/0!</v>
      </c>
    </row>
    <row r="213" s="34" customFormat="1" ht="14.25" spans="1:9">
      <c r="A213" s="40">
        <v>46</v>
      </c>
      <c r="B213" s="45"/>
      <c r="C213" s="40" t="s">
        <v>640</v>
      </c>
      <c r="D213" s="43">
        <v>9</v>
      </c>
      <c r="E213" s="57">
        <v>1</v>
      </c>
      <c r="F213" s="57">
        <v>60</v>
      </c>
      <c r="G213" s="57">
        <v>1</v>
      </c>
      <c r="H213" s="57">
        <v>60</v>
      </c>
      <c r="I213" s="48">
        <f t="shared" si="3"/>
        <v>1</v>
      </c>
    </row>
    <row r="214" s="34" customFormat="1" ht="14.25" spans="1:9">
      <c r="A214" s="40">
        <v>47</v>
      </c>
      <c r="B214" s="45"/>
      <c r="C214" s="40" t="s">
        <v>641</v>
      </c>
      <c r="D214" s="43">
        <v>11</v>
      </c>
      <c r="E214" s="43">
        <v>0</v>
      </c>
      <c r="F214" s="43">
        <v>0</v>
      </c>
      <c r="G214" s="43">
        <v>0</v>
      </c>
      <c r="H214" s="44">
        <v>0</v>
      </c>
      <c r="I214" s="48" t="e">
        <f t="shared" si="3"/>
        <v>#DIV/0!</v>
      </c>
    </row>
    <row r="215" s="34" customFormat="1" ht="14.25" spans="1:9">
      <c r="A215" s="40">
        <v>48</v>
      </c>
      <c r="B215" s="45"/>
      <c r="C215" s="40" t="s">
        <v>642</v>
      </c>
      <c r="D215" s="43">
        <v>10</v>
      </c>
      <c r="E215" s="57">
        <v>3</v>
      </c>
      <c r="F215" s="57">
        <v>225</v>
      </c>
      <c r="G215" s="57">
        <v>3</v>
      </c>
      <c r="H215" s="57">
        <v>225</v>
      </c>
      <c r="I215" s="48">
        <f t="shared" si="3"/>
        <v>1</v>
      </c>
    </row>
    <row r="216" s="34" customFormat="1" ht="14.25" spans="1:9">
      <c r="A216" s="40">
        <v>49</v>
      </c>
      <c r="B216" s="45"/>
      <c r="C216" s="40" t="s">
        <v>643</v>
      </c>
      <c r="D216" s="43">
        <v>2</v>
      </c>
      <c r="E216" s="43">
        <v>0</v>
      </c>
      <c r="F216" s="43">
        <v>0</v>
      </c>
      <c r="G216" s="43">
        <v>0</v>
      </c>
      <c r="H216" s="44">
        <v>0</v>
      </c>
      <c r="I216" s="48" t="e">
        <f t="shared" si="3"/>
        <v>#DIV/0!</v>
      </c>
    </row>
    <row r="217" s="34" customFormat="1" ht="14.25" spans="1:9">
      <c r="A217" s="40">
        <v>50</v>
      </c>
      <c r="B217" s="45"/>
      <c r="C217" s="40" t="s">
        <v>644</v>
      </c>
      <c r="D217" s="43">
        <v>11</v>
      </c>
      <c r="E217" s="57">
        <v>2</v>
      </c>
      <c r="F217" s="57">
        <v>90</v>
      </c>
      <c r="G217" s="57">
        <v>2</v>
      </c>
      <c r="H217" s="57">
        <v>90</v>
      </c>
      <c r="I217" s="48">
        <f t="shared" si="3"/>
        <v>1</v>
      </c>
    </row>
    <row r="218" s="34" customFormat="1" ht="14.25" spans="1:9">
      <c r="A218" s="40">
        <v>51</v>
      </c>
      <c r="B218" s="45"/>
      <c r="C218" s="40" t="s">
        <v>645</v>
      </c>
      <c r="D218" s="43">
        <v>11</v>
      </c>
      <c r="E218" s="57">
        <v>1</v>
      </c>
      <c r="F218" s="57">
        <v>50</v>
      </c>
      <c r="G218" s="57">
        <v>1</v>
      </c>
      <c r="H218" s="57">
        <v>50</v>
      </c>
      <c r="I218" s="48">
        <f t="shared" si="3"/>
        <v>1</v>
      </c>
    </row>
    <row r="219" s="34" customFormat="1" ht="14.25" spans="1:9">
      <c r="A219" s="40">
        <v>52</v>
      </c>
      <c r="B219" s="45"/>
      <c r="C219" s="40" t="s">
        <v>646</v>
      </c>
      <c r="D219" s="43">
        <v>1</v>
      </c>
      <c r="E219" s="43">
        <v>0</v>
      </c>
      <c r="F219" s="43">
        <v>0</v>
      </c>
      <c r="G219" s="43">
        <v>0</v>
      </c>
      <c r="H219" s="44">
        <v>0</v>
      </c>
      <c r="I219" s="48" t="e">
        <f t="shared" si="3"/>
        <v>#DIV/0!</v>
      </c>
    </row>
    <row r="220" s="34" customFormat="1" ht="14.25" spans="1:9">
      <c r="A220" s="40">
        <v>53</v>
      </c>
      <c r="B220" s="45"/>
      <c r="C220" s="40" t="s">
        <v>647</v>
      </c>
      <c r="D220" s="43">
        <v>5</v>
      </c>
      <c r="E220" s="43">
        <v>0</v>
      </c>
      <c r="F220" s="43">
        <v>0</v>
      </c>
      <c r="G220" s="43">
        <v>0</v>
      </c>
      <c r="H220" s="44">
        <v>0</v>
      </c>
      <c r="I220" s="48" t="e">
        <f t="shared" si="3"/>
        <v>#DIV/0!</v>
      </c>
    </row>
    <row r="221" s="34" customFormat="1" ht="14.25" spans="1:9">
      <c r="A221" s="40">
        <v>54</v>
      </c>
      <c r="B221" s="45"/>
      <c r="C221" s="40" t="s">
        <v>648</v>
      </c>
      <c r="D221" s="43">
        <v>0</v>
      </c>
      <c r="E221" s="43">
        <v>0</v>
      </c>
      <c r="F221" s="43">
        <v>0</v>
      </c>
      <c r="G221" s="43">
        <v>0</v>
      </c>
      <c r="H221" s="44">
        <v>0</v>
      </c>
      <c r="I221" s="48" t="e">
        <f t="shared" si="3"/>
        <v>#DIV/0!</v>
      </c>
    </row>
    <row r="222" s="34" customFormat="1" ht="14.25" spans="1:9">
      <c r="A222" s="50" t="s">
        <v>649</v>
      </c>
      <c r="B222" s="50"/>
      <c r="C222" s="50"/>
      <c r="D222" s="50">
        <f>SUM(D168:D221)</f>
        <v>550</v>
      </c>
      <c r="E222" s="50">
        <v>62</v>
      </c>
      <c r="F222" s="50">
        <v>6184</v>
      </c>
      <c r="G222" s="50">
        <v>58</v>
      </c>
      <c r="H222" s="50">
        <v>5240</v>
      </c>
      <c r="I222" s="52">
        <f t="shared" si="3"/>
        <v>0.847347994825356</v>
      </c>
    </row>
    <row r="223" s="34" customFormat="1" ht="24" spans="1:9">
      <c r="A223" s="40">
        <v>1</v>
      </c>
      <c r="B223" s="47" t="s">
        <v>650</v>
      </c>
      <c r="C223" s="58" t="s">
        <v>651</v>
      </c>
      <c r="D223" s="43">
        <v>67</v>
      </c>
      <c r="E223" s="43">
        <v>0</v>
      </c>
      <c r="F223" s="43">
        <v>0</v>
      </c>
      <c r="G223" s="43">
        <v>0</v>
      </c>
      <c r="H223" s="44">
        <v>0</v>
      </c>
      <c r="I223" s="48" t="e">
        <f t="shared" si="3"/>
        <v>#DIV/0!</v>
      </c>
    </row>
    <row r="224" s="34" customFormat="1" ht="24" spans="1:9">
      <c r="A224" s="40">
        <v>2</v>
      </c>
      <c r="B224" s="45"/>
      <c r="C224" s="58" t="s">
        <v>652</v>
      </c>
      <c r="D224" s="43">
        <v>0</v>
      </c>
      <c r="E224" s="43">
        <v>0</v>
      </c>
      <c r="F224" s="43">
        <v>0</v>
      </c>
      <c r="G224" s="43">
        <v>0</v>
      </c>
      <c r="H224" s="44">
        <v>0</v>
      </c>
      <c r="I224" s="48" t="e">
        <f t="shared" si="3"/>
        <v>#DIV/0!</v>
      </c>
    </row>
    <row r="225" s="34" customFormat="1" ht="24" spans="1:9">
      <c r="A225" s="40">
        <v>3</v>
      </c>
      <c r="B225" s="45"/>
      <c r="C225" s="58" t="s">
        <v>653</v>
      </c>
      <c r="D225" s="43">
        <v>30</v>
      </c>
      <c r="E225" s="43">
        <v>0</v>
      </c>
      <c r="F225" s="43">
        <v>0</v>
      </c>
      <c r="G225" s="43">
        <v>0</v>
      </c>
      <c r="H225" s="44">
        <v>0</v>
      </c>
      <c r="I225" s="48" t="e">
        <f t="shared" si="3"/>
        <v>#DIV/0!</v>
      </c>
    </row>
    <row r="226" s="34" customFormat="1" ht="24" spans="1:9">
      <c r="A226" s="40">
        <v>4</v>
      </c>
      <c r="B226" s="45"/>
      <c r="C226" s="58" t="s">
        <v>654</v>
      </c>
      <c r="D226" s="43">
        <v>51</v>
      </c>
      <c r="E226" s="40">
        <v>8</v>
      </c>
      <c r="F226" s="40">
        <v>520</v>
      </c>
      <c r="G226" s="40">
        <v>8</v>
      </c>
      <c r="H226" s="40">
        <v>520</v>
      </c>
      <c r="I226" s="48">
        <f t="shared" si="3"/>
        <v>1</v>
      </c>
    </row>
    <row r="227" s="34" customFormat="1" ht="24" spans="1:9">
      <c r="A227" s="40">
        <v>5</v>
      </c>
      <c r="B227" s="45"/>
      <c r="C227" s="58" t="s">
        <v>655</v>
      </c>
      <c r="D227" s="43">
        <v>30</v>
      </c>
      <c r="E227" s="43">
        <v>0</v>
      </c>
      <c r="F227" s="43">
        <v>0</v>
      </c>
      <c r="G227" s="43">
        <v>0</v>
      </c>
      <c r="H227" s="44">
        <v>0</v>
      </c>
      <c r="I227" s="48" t="e">
        <f t="shared" si="3"/>
        <v>#DIV/0!</v>
      </c>
    </row>
    <row r="228" s="34" customFormat="1" ht="24" spans="1:9">
      <c r="A228" s="40">
        <v>6</v>
      </c>
      <c r="B228" s="45"/>
      <c r="C228" s="58" t="s">
        <v>656</v>
      </c>
      <c r="D228" s="43">
        <v>45</v>
      </c>
      <c r="E228" s="43">
        <v>0</v>
      </c>
      <c r="F228" s="43">
        <v>0</v>
      </c>
      <c r="G228" s="43">
        <v>0</v>
      </c>
      <c r="H228" s="44">
        <v>0</v>
      </c>
      <c r="I228" s="48" t="e">
        <f t="shared" si="3"/>
        <v>#DIV/0!</v>
      </c>
    </row>
    <row r="229" s="34" customFormat="1" ht="24" spans="1:9">
      <c r="A229" s="40">
        <v>7</v>
      </c>
      <c r="B229" s="45"/>
      <c r="C229" s="58" t="s">
        <v>657</v>
      </c>
      <c r="D229" s="43">
        <v>0</v>
      </c>
      <c r="E229" s="43">
        <v>0</v>
      </c>
      <c r="F229" s="43">
        <v>0</v>
      </c>
      <c r="G229" s="43">
        <v>0</v>
      </c>
      <c r="H229" s="44">
        <v>0</v>
      </c>
      <c r="I229" s="48" t="e">
        <f t="shared" si="3"/>
        <v>#DIV/0!</v>
      </c>
    </row>
    <row r="230" s="34" customFormat="1" ht="24" spans="1:9">
      <c r="A230" s="40">
        <v>8</v>
      </c>
      <c r="B230" s="45"/>
      <c r="C230" s="58" t="s">
        <v>658</v>
      </c>
      <c r="D230" s="43">
        <v>0</v>
      </c>
      <c r="E230" s="43">
        <v>0</v>
      </c>
      <c r="F230" s="43">
        <v>0</v>
      </c>
      <c r="G230" s="43">
        <v>0</v>
      </c>
      <c r="H230" s="44">
        <v>0</v>
      </c>
      <c r="I230" s="48" t="e">
        <f t="shared" si="3"/>
        <v>#DIV/0!</v>
      </c>
    </row>
    <row r="231" s="34" customFormat="1" ht="24" spans="1:9">
      <c r="A231" s="40">
        <v>9</v>
      </c>
      <c r="B231" s="45"/>
      <c r="C231" s="58" t="s">
        <v>659</v>
      </c>
      <c r="D231" s="43">
        <v>0</v>
      </c>
      <c r="E231" s="43">
        <v>0</v>
      </c>
      <c r="F231" s="43">
        <v>0</v>
      </c>
      <c r="G231" s="43">
        <v>0</v>
      </c>
      <c r="H231" s="44">
        <v>0</v>
      </c>
      <c r="I231" s="48" t="e">
        <f t="shared" si="3"/>
        <v>#DIV/0!</v>
      </c>
    </row>
    <row r="232" s="34" customFormat="1" ht="24" spans="1:9">
      <c r="A232" s="40">
        <v>10</v>
      </c>
      <c r="B232" s="45"/>
      <c r="C232" s="58" t="s">
        <v>660</v>
      </c>
      <c r="D232" s="43">
        <v>0</v>
      </c>
      <c r="E232" s="43">
        <v>0</v>
      </c>
      <c r="F232" s="43">
        <v>0</v>
      </c>
      <c r="G232" s="43">
        <v>0</v>
      </c>
      <c r="H232" s="44">
        <v>0</v>
      </c>
      <c r="I232" s="48" t="e">
        <f t="shared" si="3"/>
        <v>#DIV/0!</v>
      </c>
    </row>
    <row r="233" s="34" customFormat="1" ht="24" spans="1:9">
      <c r="A233" s="40">
        <v>11</v>
      </c>
      <c r="B233" s="45"/>
      <c r="C233" s="58" t="s">
        <v>661</v>
      </c>
      <c r="D233" s="43">
        <v>0</v>
      </c>
      <c r="E233" s="43">
        <v>0</v>
      </c>
      <c r="F233" s="43">
        <v>0</v>
      </c>
      <c r="G233" s="43">
        <v>0</v>
      </c>
      <c r="H233" s="44">
        <v>0</v>
      </c>
      <c r="I233" s="48" t="e">
        <f t="shared" si="3"/>
        <v>#DIV/0!</v>
      </c>
    </row>
    <row r="234" s="34" customFormat="1" ht="24" spans="1:9">
      <c r="A234" s="40">
        <v>12</v>
      </c>
      <c r="B234" s="45"/>
      <c r="C234" s="58" t="s">
        <v>662</v>
      </c>
      <c r="D234" s="43">
        <v>0</v>
      </c>
      <c r="E234" s="43">
        <v>0</v>
      </c>
      <c r="F234" s="43">
        <v>0</v>
      </c>
      <c r="G234" s="43">
        <v>0</v>
      </c>
      <c r="H234" s="44">
        <v>0</v>
      </c>
      <c r="I234" s="48" t="e">
        <f t="shared" si="3"/>
        <v>#DIV/0!</v>
      </c>
    </row>
    <row r="235" s="34" customFormat="1" ht="14.25" spans="1:9">
      <c r="A235" s="40">
        <v>13</v>
      </c>
      <c r="B235" s="45"/>
      <c r="C235" s="58" t="s">
        <v>663</v>
      </c>
      <c r="D235" s="43">
        <v>3</v>
      </c>
      <c r="E235" s="43">
        <v>0</v>
      </c>
      <c r="F235" s="43">
        <v>0</v>
      </c>
      <c r="G235" s="43">
        <v>0</v>
      </c>
      <c r="H235" s="44">
        <v>0</v>
      </c>
      <c r="I235" s="48" t="e">
        <f t="shared" si="3"/>
        <v>#DIV/0!</v>
      </c>
    </row>
    <row r="236" s="34" customFormat="1" ht="14.25" spans="1:9">
      <c r="A236" s="40">
        <v>14</v>
      </c>
      <c r="B236" s="45"/>
      <c r="C236" s="58" t="s">
        <v>664</v>
      </c>
      <c r="D236" s="43">
        <v>7</v>
      </c>
      <c r="E236" s="43">
        <v>0</v>
      </c>
      <c r="F236" s="43">
        <v>0</v>
      </c>
      <c r="G236" s="43">
        <v>0</v>
      </c>
      <c r="H236" s="44">
        <v>0</v>
      </c>
      <c r="I236" s="48" t="e">
        <f t="shared" si="3"/>
        <v>#DIV/0!</v>
      </c>
    </row>
    <row r="237" s="34" customFormat="1" ht="24" spans="1:9">
      <c r="A237" s="40">
        <v>15</v>
      </c>
      <c r="B237" s="45"/>
      <c r="C237" s="58" t="s">
        <v>665</v>
      </c>
      <c r="D237" s="43">
        <v>4</v>
      </c>
      <c r="E237" s="43">
        <v>0</v>
      </c>
      <c r="F237" s="43">
        <v>0</v>
      </c>
      <c r="G237" s="43">
        <v>0</v>
      </c>
      <c r="H237" s="44">
        <v>0</v>
      </c>
      <c r="I237" s="48" t="e">
        <f t="shared" si="3"/>
        <v>#DIV/0!</v>
      </c>
    </row>
    <row r="238" s="34" customFormat="1" ht="24" spans="1:9">
      <c r="A238" s="40">
        <v>16</v>
      </c>
      <c r="B238" s="45"/>
      <c r="C238" s="58" t="s">
        <v>666</v>
      </c>
      <c r="D238" s="43">
        <v>0</v>
      </c>
      <c r="E238" s="43">
        <v>0</v>
      </c>
      <c r="F238" s="43">
        <v>0</v>
      </c>
      <c r="G238" s="43">
        <v>0</v>
      </c>
      <c r="H238" s="44">
        <v>0</v>
      </c>
      <c r="I238" s="48" t="e">
        <f t="shared" si="3"/>
        <v>#DIV/0!</v>
      </c>
    </row>
    <row r="239" s="34" customFormat="1" ht="24" spans="1:9">
      <c r="A239" s="40">
        <v>17</v>
      </c>
      <c r="B239" s="45"/>
      <c r="C239" s="58" t="s">
        <v>667</v>
      </c>
      <c r="D239" s="43">
        <v>0</v>
      </c>
      <c r="E239" s="43">
        <v>0</v>
      </c>
      <c r="F239" s="43">
        <v>0</v>
      </c>
      <c r="G239" s="43">
        <v>0</v>
      </c>
      <c r="H239" s="44">
        <v>0</v>
      </c>
      <c r="I239" s="48" t="e">
        <f t="shared" si="3"/>
        <v>#DIV/0!</v>
      </c>
    </row>
    <row r="240" s="34" customFormat="1" ht="14.25" spans="1:9">
      <c r="A240" s="40">
        <v>18</v>
      </c>
      <c r="B240" s="45"/>
      <c r="C240" s="58" t="s">
        <v>668</v>
      </c>
      <c r="D240" s="43">
        <v>1</v>
      </c>
      <c r="E240" s="43">
        <v>0</v>
      </c>
      <c r="F240" s="43">
        <v>0</v>
      </c>
      <c r="G240" s="43">
        <v>0</v>
      </c>
      <c r="H240" s="44">
        <v>0</v>
      </c>
      <c r="I240" s="48" t="e">
        <f t="shared" si="3"/>
        <v>#DIV/0!</v>
      </c>
    </row>
    <row r="241" s="34" customFormat="1" ht="24" spans="1:9">
      <c r="A241" s="40">
        <v>19</v>
      </c>
      <c r="B241" s="45"/>
      <c r="C241" s="58" t="s">
        <v>669</v>
      </c>
      <c r="D241" s="43">
        <v>0</v>
      </c>
      <c r="E241" s="43">
        <v>0</v>
      </c>
      <c r="F241" s="43">
        <v>0</v>
      </c>
      <c r="G241" s="43">
        <v>0</v>
      </c>
      <c r="H241" s="44">
        <v>0</v>
      </c>
      <c r="I241" s="48" t="e">
        <f t="shared" si="3"/>
        <v>#DIV/0!</v>
      </c>
    </row>
    <row r="242" s="34" customFormat="1" ht="14.25" spans="1:9">
      <c r="A242" s="40">
        <v>20</v>
      </c>
      <c r="B242" s="45"/>
      <c r="C242" s="58" t="s">
        <v>670</v>
      </c>
      <c r="D242" s="43">
        <v>0</v>
      </c>
      <c r="E242" s="43">
        <v>0</v>
      </c>
      <c r="F242" s="43">
        <v>0</v>
      </c>
      <c r="G242" s="43">
        <v>0</v>
      </c>
      <c r="H242" s="44">
        <v>0</v>
      </c>
      <c r="I242" s="48" t="e">
        <f t="shared" si="3"/>
        <v>#DIV/0!</v>
      </c>
    </row>
    <row r="243" s="34" customFormat="1" ht="14.25" spans="1:9">
      <c r="A243" s="40">
        <v>21</v>
      </c>
      <c r="B243" s="45"/>
      <c r="C243" s="58" t="s">
        <v>671</v>
      </c>
      <c r="D243" s="43">
        <v>14</v>
      </c>
      <c r="E243" s="43">
        <v>0</v>
      </c>
      <c r="F243" s="43">
        <v>0</v>
      </c>
      <c r="G243" s="43">
        <v>0</v>
      </c>
      <c r="H243" s="44">
        <v>0</v>
      </c>
      <c r="I243" s="48" t="e">
        <f t="shared" si="3"/>
        <v>#DIV/0!</v>
      </c>
    </row>
    <row r="244" s="34" customFormat="1" ht="14.25" spans="1:9">
      <c r="A244" s="40">
        <v>22</v>
      </c>
      <c r="B244" s="45"/>
      <c r="C244" s="58" t="s">
        <v>672</v>
      </c>
      <c r="D244" s="43">
        <v>22</v>
      </c>
      <c r="E244" s="43">
        <v>0</v>
      </c>
      <c r="F244" s="43">
        <v>0</v>
      </c>
      <c r="G244" s="43">
        <v>0</v>
      </c>
      <c r="H244" s="44">
        <v>0</v>
      </c>
      <c r="I244" s="48" t="e">
        <f t="shared" si="3"/>
        <v>#DIV/0!</v>
      </c>
    </row>
    <row r="245" s="34" customFormat="1" ht="24" spans="1:9">
      <c r="A245" s="40">
        <v>23</v>
      </c>
      <c r="B245" s="45"/>
      <c r="C245" s="58" t="s">
        <v>673</v>
      </c>
      <c r="D245" s="43">
        <v>49</v>
      </c>
      <c r="E245" s="43">
        <v>0</v>
      </c>
      <c r="F245" s="43">
        <v>0</v>
      </c>
      <c r="G245" s="43">
        <v>0</v>
      </c>
      <c r="H245" s="44">
        <v>0</v>
      </c>
      <c r="I245" s="48" t="e">
        <f t="shared" si="3"/>
        <v>#DIV/0!</v>
      </c>
    </row>
    <row r="246" s="34" customFormat="1" ht="14.25" spans="1:9">
      <c r="A246" s="40">
        <v>24</v>
      </c>
      <c r="B246" s="45"/>
      <c r="C246" s="58" t="s">
        <v>674</v>
      </c>
      <c r="D246" s="43">
        <v>31</v>
      </c>
      <c r="E246" s="43">
        <v>0</v>
      </c>
      <c r="F246" s="43">
        <v>0</v>
      </c>
      <c r="G246" s="43">
        <v>0</v>
      </c>
      <c r="H246" s="44">
        <v>0</v>
      </c>
      <c r="I246" s="48" t="e">
        <f t="shared" si="3"/>
        <v>#DIV/0!</v>
      </c>
    </row>
    <row r="247" s="34" customFormat="1" ht="24" spans="1:9">
      <c r="A247" s="40">
        <v>25</v>
      </c>
      <c r="B247" s="45"/>
      <c r="C247" s="58" t="s">
        <v>675</v>
      </c>
      <c r="D247" s="43">
        <v>26</v>
      </c>
      <c r="E247" s="43">
        <v>0</v>
      </c>
      <c r="F247" s="43">
        <v>0</v>
      </c>
      <c r="G247" s="43">
        <v>0</v>
      </c>
      <c r="H247" s="44">
        <v>0</v>
      </c>
      <c r="I247" s="48" t="e">
        <f t="shared" si="3"/>
        <v>#DIV/0!</v>
      </c>
    </row>
    <row r="248" s="34" customFormat="1" ht="24" spans="1:9">
      <c r="A248" s="40">
        <v>26</v>
      </c>
      <c r="B248" s="45"/>
      <c r="C248" s="58" t="s">
        <v>676</v>
      </c>
      <c r="D248" s="43">
        <v>25</v>
      </c>
      <c r="E248" s="43">
        <v>0</v>
      </c>
      <c r="F248" s="43">
        <v>0</v>
      </c>
      <c r="G248" s="43">
        <v>0</v>
      </c>
      <c r="H248" s="44">
        <v>0</v>
      </c>
      <c r="I248" s="48" t="e">
        <f t="shared" si="3"/>
        <v>#DIV/0!</v>
      </c>
    </row>
    <row r="249" s="34" customFormat="1" ht="14.25" spans="1:9">
      <c r="A249" s="40">
        <v>27</v>
      </c>
      <c r="B249" s="45"/>
      <c r="C249" s="58" t="s">
        <v>677</v>
      </c>
      <c r="D249" s="43">
        <v>26</v>
      </c>
      <c r="E249" s="43">
        <v>0</v>
      </c>
      <c r="F249" s="43">
        <v>0</v>
      </c>
      <c r="G249" s="43">
        <v>0</v>
      </c>
      <c r="H249" s="44">
        <v>0</v>
      </c>
      <c r="I249" s="48" t="e">
        <f t="shared" si="3"/>
        <v>#DIV/0!</v>
      </c>
    </row>
    <row r="250" s="34" customFormat="1" ht="24" spans="1:9">
      <c r="A250" s="40">
        <v>28</v>
      </c>
      <c r="B250" s="45"/>
      <c r="C250" s="58" t="s">
        <v>678</v>
      </c>
      <c r="D250" s="43">
        <v>29</v>
      </c>
      <c r="E250" s="43">
        <v>0</v>
      </c>
      <c r="F250" s="43">
        <v>0</v>
      </c>
      <c r="G250" s="43">
        <v>0</v>
      </c>
      <c r="H250" s="44">
        <v>0</v>
      </c>
      <c r="I250" s="48" t="e">
        <f t="shared" si="3"/>
        <v>#DIV/0!</v>
      </c>
    </row>
    <row r="251" s="34" customFormat="1" ht="14.25" spans="1:9">
      <c r="A251" s="40">
        <v>29</v>
      </c>
      <c r="B251" s="45"/>
      <c r="C251" s="58" t="s">
        <v>679</v>
      </c>
      <c r="D251" s="43">
        <v>12</v>
      </c>
      <c r="E251" s="43">
        <v>0</v>
      </c>
      <c r="F251" s="43">
        <v>0</v>
      </c>
      <c r="G251" s="43">
        <v>0</v>
      </c>
      <c r="H251" s="44">
        <v>0</v>
      </c>
      <c r="I251" s="48" t="e">
        <f t="shared" si="3"/>
        <v>#DIV/0!</v>
      </c>
    </row>
    <row r="252" s="34" customFormat="1" ht="24" spans="1:9">
      <c r="A252" s="40">
        <v>30</v>
      </c>
      <c r="B252" s="45"/>
      <c r="C252" s="58" t="s">
        <v>680</v>
      </c>
      <c r="D252" s="43">
        <v>0</v>
      </c>
      <c r="E252" s="43">
        <v>0</v>
      </c>
      <c r="F252" s="43">
        <v>0</v>
      </c>
      <c r="G252" s="43">
        <v>0</v>
      </c>
      <c r="H252" s="44">
        <v>0</v>
      </c>
      <c r="I252" s="48" t="e">
        <f t="shared" si="3"/>
        <v>#DIV/0!</v>
      </c>
    </row>
    <row r="253" s="34" customFormat="1" ht="24" spans="1:9">
      <c r="A253" s="40">
        <v>31</v>
      </c>
      <c r="B253" s="45"/>
      <c r="C253" s="58" t="s">
        <v>681</v>
      </c>
      <c r="D253" s="43">
        <v>17</v>
      </c>
      <c r="E253" s="43">
        <v>0</v>
      </c>
      <c r="F253" s="43">
        <v>0</v>
      </c>
      <c r="G253" s="43">
        <v>0</v>
      </c>
      <c r="H253" s="44">
        <v>0</v>
      </c>
      <c r="I253" s="48" t="e">
        <f t="shared" si="3"/>
        <v>#DIV/0!</v>
      </c>
    </row>
    <row r="254" s="34" customFormat="1" ht="24" spans="1:9">
      <c r="A254" s="40">
        <v>32</v>
      </c>
      <c r="B254" s="45"/>
      <c r="C254" s="58" t="s">
        <v>682</v>
      </c>
      <c r="D254" s="43">
        <v>99</v>
      </c>
      <c r="E254" s="40">
        <v>5</v>
      </c>
      <c r="F254" s="40">
        <v>500</v>
      </c>
      <c r="G254" s="40">
        <v>5</v>
      </c>
      <c r="H254" s="40">
        <v>500</v>
      </c>
      <c r="I254" s="48">
        <f t="shared" si="3"/>
        <v>1</v>
      </c>
    </row>
    <row r="255" s="34" customFormat="1" ht="14.25" spans="1:9">
      <c r="A255" s="40">
        <v>33</v>
      </c>
      <c r="B255" s="45"/>
      <c r="C255" s="58" t="s">
        <v>683</v>
      </c>
      <c r="D255" s="43">
        <v>68</v>
      </c>
      <c r="E255" s="43">
        <v>0</v>
      </c>
      <c r="F255" s="43">
        <v>0</v>
      </c>
      <c r="G255" s="43">
        <v>0</v>
      </c>
      <c r="H255" s="44">
        <v>0</v>
      </c>
      <c r="I255" s="48" t="e">
        <f t="shared" si="3"/>
        <v>#DIV/0!</v>
      </c>
    </row>
    <row r="256" s="34" customFormat="1" ht="24" spans="1:9">
      <c r="A256" s="40">
        <v>34</v>
      </c>
      <c r="B256" s="45"/>
      <c r="C256" s="58" t="s">
        <v>684</v>
      </c>
      <c r="D256" s="43">
        <v>30</v>
      </c>
      <c r="E256" s="43">
        <v>0</v>
      </c>
      <c r="F256" s="43">
        <v>0</v>
      </c>
      <c r="G256" s="43">
        <v>0</v>
      </c>
      <c r="H256" s="44">
        <v>0</v>
      </c>
      <c r="I256" s="48" t="e">
        <f t="shared" si="3"/>
        <v>#DIV/0!</v>
      </c>
    </row>
    <row r="257" s="34" customFormat="1" ht="24" spans="1:9">
      <c r="A257" s="40">
        <v>35</v>
      </c>
      <c r="B257" s="45"/>
      <c r="C257" s="58" t="s">
        <v>685</v>
      </c>
      <c r="D257" s="43">
        <v>28</v>
      </c>
      <c r="E257" s="43">
        <v>0</v>
      </c>
      <c r="F257" s="43">
        <v>0</v>
      </c>
      <c r="G257" s="43">
        <v>0</v>
      </c>
      <c r="H257" s="44">
        <v>0</v>
      </c>
      <c r="I257" s="48" t="e">
        <f t="shared" si="3"/>
        <v>#DIV/0!</v>
      </c>
    </row>
    <row r="258" s="34" customFormat="1" ht="24" spans="1:9">
      <c r="A258" s="40">
        <v>36</v>
      </c>
      <c r="B258" s="45"/>
      <c r="C258" s="58" t="s">
        <v>686</v>
      </c>
      <c r="D258" s="43">
        <v>22</v>
      </c>
      <c r="E258" s="43">
        <v>0</v>
      </c>
      <c r="F258" s="43">
        <v>0</v>
      </c>
      <c r="G258" s="43">
        <v>0</v>
      </c>
      <c r="H258" s="44">
        <v>0</v>
      </c>
      <c r="I258" s="48" t="e">
        <f t="shared" si="3"/>
        <v>#DIV/0!</v>
      </c>
    </row>
    <row r="259" s="34" customFormat="1" ht="24" spans="1:9">
      <c r="A259" s="40">
        <v>37</v>
      </c>
      <c r="B259" s="45"/>
      <c r="C259" s="58" t="s">
        <v>687</v>
      </c>
      <c r="D259" s="43">
        <v>44</v>
      </c>
      <c r="E259" s="40">
        <v>8</v>
      </c>
      <c r="F259" s="40">
        <v>800</v>
      </c>
      <c r="G259" s="40">
        <v>8</v>
      </c>
      <c r="H259" s="40">
        <v>800</v>
      </c>
      <c r="I259" s="48">
        <f t="shared" si="3"/>
        <v>1</v>
      </c>
    </row>
    <row r="260" s="34" customFormat="1" ht="24" spans="1:9">
      <c r="A260" s="40">
        <v>38</v>
      </c>
      <c r="B260" s="45"/>
      <c r="C260" s="58" t="s">
        <v>688</v>
      </c>
      <c r="D260" s="43">
        <v>20</v>
      </c>
      <c r="E260" s="43">
        <v>0</v>
      </c>
      <c r="F260" s="43">
        <v>0</v>
      </c>
      <c r="G260" s="43">
        <v>0</v>
      </c>
      <c r="H260" s="44">
        <v>0</v>
      </c>
      <c r="I260" s="48" t="e">
        <f t="shared" ref="I260:I278" si="4">H260/F260*100%</f>
        <v>#DIV/0!</v>
      </c>
    </row>
    <row r="261" s="34" customFormat="1" ht="24" spans="1:9">
      <c r="A261" s="40">
        <v>39</v>
      </c>
      <c r="B261" s="45"/>
      <c r="C261" s="58" t="s">
        <v>689</v>
      </c>
      <c r="D261" s="43">
        <v>39</v>
      </c>
      <c r="E261" s="43">
        <v>0</v>
      </c>
      <c r="F261" s="43">
        <v>0</v>
      </c>
      <c r="G261" s="43">
        <v>0</v>
      </c>
      <c r="H261" s="44">
        <v>0</v>
      </c>
      <c r="I261" s="48" t="e">
        <f t="shared" si="4"/>
        <v>#DIV/0!</v>
      </c>
    </row>
    <row r="262" s="34" customFormat="1" ht="14.25" spans="1:9">
      <c r="A262" s="40">
        <v>40</v>
      </c>
      <c r="B262" s="45"/>
      <c r="C262" s="58" t="s">
        <v>690</v>
      </c>
      <c r="D262" s="43">
        <v>41</v>
      </c>
      <c r="E262" s="43">
        <v>0</v>
      </c>
      <c r="F262" s="43">
        <v>0</v>
      </c>
      <c r="G262" s="43">
        <v>0</v>
      </c>
      <c r="H262" s="44">
        <v>0</v>
      </c>
      <c r="I262" s="48" t="e">
        <f t="shared" si="4"/>
        <v>#DIV/0!</v>
      </c>
    </row>
    <row r="263" s="34" customFormat="1" ht="24" spans="1:9">
      <c r="A263" s="40">
        <v>41</v>
      </c>
      <c r="B263" s="45"/>
      <c r="C263" s="58" t="s">
        <v>691</v>
      </c>
      <c r="D263" s="43">
        <v>140</v>
      </c>
      <c r="E263" s="40">
        <v>5</v>
      </c>
      <c r="F263" s="40">
        <v>500</v>
      </c>
      <c r="G263" s="40">
        <v>5</v>
      </c>
      <c r="H263" s="40">
        <v>500</v>
      </c>
      <c r="I263" s="48">
        <f t="shared" si="4"/>
        <v>1</v>
      </c>
    </row>
    <row r="264" s="34" customFormat="1" ht="14.25" spans="1:9">
      <c r="A264" s="50" t="s">
        <v>692</v>
      </c>
      <c r="B264" s="50"/>
      <c r="C264" s="50"/>
      <c r="D264" s="50">
        <f t="shared" ref="D264:F264" si="5">SUM(D223:D263)</f>
        <v>1020</v>
      </c>
      <c r="E264" s="50">
        <f t="shared" si="5"/>
        <v>26</v>
      </c>
      <c r="F264" s="50">
        <f t="shared" si="5"/>
        <v>2320</v>
      </c>
      <c r="G264" s="50">
        <v>23</v>
      </c>
      <c r="H264" s="50">
        <v>2230</v>
      </c>
      <c r="I264" s="52">
        <f t="shared" si="4"/>
        <v>0.961206896551724</v>
      </c>
    </row>
    <row r="265" s="34" customFormat="1" ht="14.25" spans="1:9">
      <c r="A265" s="40">
        <v>1</v>
      </c>
      <c r="B265" s="47" t="s">
        <v>693</v>
      </c>
      <c r="C265" s="40" t="s">
        <v>694</v>
      </c>
      <c r="D265" s="43">
        <v>30</v>
      </c>
      <c r="E265" s="43">
        <v>0</v>
      </c>
      <c r="F265" s="43">
        <v>0</v>
      </c>
      <c r="G265" s="43">
        <v>0</v>
      </c>
      <c r="H265" s="44">
        <v>0</v>
      </c>
      <c r="I265" s="48" t="e">
        <f t="shared" si="4"/>
        <v>#DIV/0!</v>
      </c>
    </row>
    <row r="266" s="34" customFormat="1" ht="14.25" spans="1:9">
      <c r="A266" s="40">
        <v>2</v>
      </c>
      <c r="B266" s="45"/>
      <c r="C266" s="40" t="s">
        <v>695</v>
      </c>
      <c r="D266" s="43">
        <v>36</v>
      </c>
      <c r="E266" s="43">
        <v>0</v>
      </c>
      <c r="F266" s="43">
        <v>0</v>
      </c>
      <c r="G266" s="43">
        <v>0</v>
      </c>
      <c r="H266" s="44">
        <v>0</v>
      </c>
      <c r="I266" s="48" t="e">
        <f t="shared" si="4"/>
        <v>#DIV/0!</v>
      </c>
    </row>
    <row r="267" s="34" customFormat="1" ht="14.25" spans="1:9">
      <c r="A267" s="40">
        <v>3</v>
      </c>
      <c r="B267" s="45"/>
      <c r="C267" s="40" t="s">
        <v>696</v>
      </c>
      <c r="D267" s="43">
        <v>29</v>
      </c>
      <c r="E267" s="43">
        <v>0</v>
      </c>
      <c r="F267" s="43">
        <v>0</v>
      </c>
      <c r="G267" s="43">
        <v>0</v>
      </c>
      <c r="H267" s="44">
        <v>0</v>
      </c>
      <c r="I267" s="48" t="e">
        <f t="shared" si="4"/>
        <v>#DIV/0!</v>
      </c>
    </row>
    <row r="268" s="34" customFormat="1" ht="14.25" spans="1:9">
      <c r="A268" s="40">
        <v>4</v>
      </c>
      <c r="B268" s="45"/>
      <c r="C268" s="40" t="s">
        <v>697</v>
      </c>
      <c r="D268" s="43">
        <v>32</v>
      </c>
      <c r="E268" s="43">
        <v>0</v>
      </c>
      <c r="F268" s="43">
        <v>0</v>
      </c>
      <c r="G268" s="43">
        <v>0</v>
      </c>
      <c r="H268" s="44">
        <v>0</v>
      </c>
      <c r="I268" s="48" t="e">
        <f t="shared" si="4"/>
        <v>#DIV/0!</v>
      </c>
    </row>
    <row r="269" s="34" customFormat="1" ht="14.25" spans="1:9">
      <c r="A269" s="40">
        <v>5</v>
      </c>
      <c r="B269" s="45"/>
      <c r="C269" s="40" t="s">
        <v>698</v>
      </c>
      <c r="D269" s="43">
        <v>13</v>
      </c>
      <c r="E269" s="43">
        <v>0</v>
      </c>
      <c r="F269" s="43">
        <v>0</v>
      </c>
      <c r="G269" s="43">
        <v>0</v>
      </c>
      <c r="H269" s="44">
        <v>0</v>
      </c>
      <c r="I269" s="48" t="e">
        <f t="shared" si="4"/>
        <v>#DIV/0!</v>
      </c>
    </row>
    <row r="270" s="34" customFormat="1" ht="14.25" spans="1:9">
      <c r="A270" s="40">
        <v>6</v>
      </c>
      <c r="B270" s="45"/>
      <c r="C270" s="40" t="s">
        <v>699</v>
      </c>
      <c r="D270" s="43">
        <v>85</v>
      </c>
      <c r="E270" s="43">
        <v>0</v>
      </c>
      <c r="F270" s="43">
        <v>0</v>
      </c>
      <c r="G270" s="43">
        <v>0</v>
      </c>
      <c r="H270" s="44">
        <v>0</v>
      </c>
      <c r="I270" s="48" t="e">
        <f t="shared" si="4"/>
        <v>#DIV/0!</v>
      </c>
    </row>
    <row r="271" s="34" customFormat="1" ht="14.25" spans="1:9">
      <c r="A271" s="40">
        <v>7</v>
      </c>
      <c r="B271" s="45"/>
      <c r="C271" s="40" t="s">
        <v>700</v>
      </c>
      <c r="D271" s="43">
        <v>6</v>
      </c>
      <c r="E271" s="43">
        <v>0</v>
      </c>
      <c r="F271" s="43">
        <v>0</v>
      </c>
      <c r="G271" s="43">
        <v>0</v>
      </c>
      <c r="H271" s="44">
        <v>0</v>
      </c>
      <c r="I271" s="48" t="e">
        <f t="shared" si="4"/>
        <v>#DIV/0!</v>
      </c>
    </row>
    <row r="272" s="34" customFormat="1" ht="14.25" spans="1:9">
      <c r="A272" s="40">
        <v>8</v>
      </c>
      <c r="B272" s="45"/>
      <c r="C272" s="40" t="s">
        <v>701</v>
      </c>
      <c r="D272" s="43">
        <v>61</v>
      </c>
      <c r="E272" s="43">
        <v>0</v>
      </c>
      <c r="F272" s="43">
        <v>0</v>
      </c>
      <c r="G272" s="43">
        <v>0</v>
      </c>
      <c r="H272" s="44">
        <v>0</v>
      </c>
      <c r="I272" s="48" t="e">
        <f t="shared" si="4"/>
        <v>#DIV/0!</v>
      </c>
    </row>
    <row r="273" s="34" customFormat="1" ht="14.25" spans="1:9">
      <c r="A273" s="40">
        <v>9</v>
      </c>
      <c r="B273" s="45"/>
      <c r="C273" s="40" t="s">
        <v>702</v>
      </c>
      <c r="D273" s="43">
        <v>0</v>
      </c>
      <c r="E273" s="43">
        <v>0</v>
      </c>
      <c r="F273" s="43">
        <v>0</v>
      </c>
      <c r="G273" s="43">
        <v>0</v>
      </c>
      <c r="H273" s="44">
        <v>0</v>
      </c>
      <c r="I273" s="48" t="e">
        <f t="shared" si="4"/>
        <v>#DIV/0!</v>
      </c>
    </row>
    <row r="274" s="34" customFormat="1" ht="14.25" spans="1:9">
      <c r="A274" s="40">
        <v>10</v>
      </c>
      <c r="B274" s="45"/>
      <c r="C274" s="40" t="s">
        <v>703</v>
      </c>
      <c r="D274" s="43">
        <v>28</v>
      </c>
      <c r="E274" s="43">
        <v>0</v>
      </c>
      <c r="F274" s="43">
        <v>0</v>
      </c>
      <c r="G274" s="43">
        <v>0</v>
      </c>
      <c r="H274" s="44">
        <v>0</v>
      </c>
      <c r="I274" s="48" t="e">
        <f t="shared" si="4"/>
        <v>#DIV/0!</v>
      </c>
    </row>
    <row r="275" s="34" customFormat="1" ht="14.25" spans="1:9">
      <c r="A275" s="40">
        <v>11</v>
      </c>
      <c r="B275" s="45"/>
      <c r="C275" s="40" t="s">
        <v>704</v>
      </c>
      <c r="D275" s="43">
        <v>0</v>
      </c>
      <c r="E275" s="43">
        <v>0</v>
      </c>
      <c r="F275" s="43">
        <v>0</v>
      </c>
      <c r="G275" s="43">
        <v>0</v>
      </c>
      <c r="H275" s="44">
        <v>0</v>
      </c>
      <c r="I275" s="48" t="e">
        <f t="shared" si="4"/>
        <v>#DIV/0!</v>
      </c>
    </row>
    <row r="276" s="34" customFormat="1" ht="14.25" spans="1:9">
      <c r="A276" s="40">
        <v>12</v>
      </c>
      <c r="B276" s="45"/>
      <c r="C276" s="40" t="s">
        <v>705</v>
      </c>
      <c r="D276" s="43">
        <v>23</v>
      </c>
      <c r="E276" s="43">
        <v>0</v>
      </c>
      <c r="F276" s="43">
        <v>0</v>
      </c>
      <c r="G276" s="43">
        <v>0</v>
      </c>
      <c r="H276" s="44">
        <v>0</v>
      </c>
      <c r="I276" s="48" t="e">
        <f t="shared" si="4"/>
        <v>#DIV/0!</v>
      </c>
    </row>
    <row r="277" s="34" customFormat="1" ht="14.25" spans="1:9">
      <c r="A277" s="47" t="s">
        <v>706</v>
      </c>
      <c r="B277" s="45"/>
      <c r="C277" s="45"/>
      <c r="D277" s="46">
        <f>SUM(D265:D276)</f>
        <v>343</v>
      </c>
      <c r="E277" s="46">
        <v>0</v>
      </c>
      <c r="F277" s="46">
        <v>0</v>
      </c>
      <c r="G277" s="46">
        <v>0</v>
      </c>
      <c r="H277" s="46">
        <v>0</v>
      </c>
      <c r="I277" s="49" t="e">
        <f t="shared" si="4"/>
        <v>#DIV/0!</v>
      </c>
    </row>
    <row r="278" s="34" customFormat="1" ht="14.25" spans="1:9">
      <c r="A278" s="47" t="s">
        <v>707</v>
      </c>
      <c r="B278" s="45"/>
      <c r="C278" s="45"/>
      <c r="D278" s="41">
        <f>D277+D222+D167+D140+D80+D43+D264</f>
        <v>3547</v>
      </c>
      <c r="E278" s="46">
        <f t="shared" ref="E278:H278" si="6">E277+E264+E222+E167+E140+E80+E43</f>
        <v>424</v>
      </c>
      <c r="F278" s="41">
        <f t="shared" si="6"/>
        <v>75336</v>
      </c>
      <c r="G278" s="46">
        <f t="shared" si="6"/>
        <v>410</v>
      </c>
      <c r="H278" s="41">
        <f t="shared" si="6"/>
        <v>72082</v>
      </c>
      <c r="I278" s="49">
        <f t="shared" si="4"/>
        <v>0.956806838695975</v>
      </c>
    </row>
    <row r="279" s="34" customFormat="1" ht="14.25" spans="1:9">
      <c r="A279" s="59">
        <v>1</v>
      </c>
      <c r="B279" s="60" t="s">
        <v>708</v>
      </c>
      <c r="C279" s="61" t="s">
        <v>709</v>
      </c>
      <c r="D279" s="61">
        <v>41</v>
      </c>
      <c r="E279" s="62"/>
      <c r="F279" s="62"/>
      <c r="G279" s="62"/>
      <c r="H279" s="59"/>
      <c r="I279" s="69" t="e">
        <f t="shared" ref="I279:I301" si="7">H279/F279*100%</f>
        <v>#DIV/0!</v>
      </c>
    </row>
    <row r="280" s="34" customFormat="1" ht="14.25" spans="1:9">
      <c r="A280" s="59">
        <v>2</v>
      </c>
      <c r="B280" s="63"/>
      <c r="C280" s="61" t="s">
        <v>710</v>
      </c>
      <c r="D280" s="61">
        <v>37</v>
      </c>
      <c r="E280" s="62"/>
      <c r="F280" s="62"/>
      <c r="G280" s="62"/>
      <c r="H280" s="59"/>
      <c r="I280" s="69" t="e">
        <f t="shared" si="7"/>
        <v>#DIV/0!</v>
      </c>
    </row>
    <row r="281" s="34" customFormat="1" ht="14.25" spans="1:9">
      <c r="A281" s="59">
        <v>5</v>
      </c>
      <c r="B281" s="63"/>
      <c r="C281" s="61" t="s">
        <v>711</v>
      </c>
      <c r="D281" s="61">
        <v>21</v>
      </c>
      <c r="E281" s="62">
        <v>1</v>
      </c>
      <c r="F281" s="62">
        <v>125</v>
      </c>
      <c r="G281" s="62">
        <v>1</v>
      </c>
      <c r="H281" s="62">
        <v>125</v>
      </c>
      <c r="I281" s="69">
        <f t="shared" si="7"/>
        <v>1</v>
      </c>
    </row>
    <row r="282" s="34" customFormat="1" ht="14.25" spans="1:9">
      <c r="A282" s="59">
        <v>6</v>
      </c>
      <c r="B282" s="63"/>
      <c r="C282" s="61" t="s">
        <v>712</v>
      </c>
      <c r="D282" s="61">
        <v>31</v>
      </c>
      <c r="E282" s="62"/>
      <c r="F282" s="62"/>
      <c r="G282" s="62"/>
      <c r="H282" s="59"/>
      <c r="I282" s="69" t="e">
        <f t="shared" si="7"/>
        <v>#DIV/0!</v>
      </c>
    </row>
    <row r="283" s="34" customFormat="1" ht="14.25" spans="1:9">
      <c r="A283" s="59">
        <v>7</v>
      </c>
      <c r="B283" s="63"/>
      <c r="C283" s="61" t="s">
        <v>713</v>
      </c>
      <c r="D283" s="61">
        <v>31</v>
      </c>
      <c r="E283" s="62"/>
      <c r="F283" s="62"/>
      <c r="G283" s="62"/>
      <c r="H283" s="59"/>
      <c r="I283" s="69" t="e">
        <f t="shared" si="7"/>
        <v>#DIV/0!</v>
      </c>
    </row>
    <row r="284" s="34" customFormat="1" ht="14.25" spans="1:9">
      <c r="A284" s="59">
        <v>8</v>
      </c>
      <c r="B284" s="63"/>
      <c r="C284" s="61" t="s">
        <v>714</v>
      </c>
      <c r="D284" s="61">
        <v>12</v>
      </c>
      <c r="E284" s="62"/>
      <c r="F284" s="62"/>
      <c r="G284" s="62"/>
      <c r="H284" s="59"/>
      <c r="I284" s="69" t="e">
        <f t="shared" si="7"/>
        <v>#DIV/0!</v>
      </c>
    </row>
    <row r="285" s="34" customFormat="1" ht="14.25" spans="1:9">
      <c r="A285" s="59">
        <v>9</v>
      </c>
      <c r="B285" s="63"/>
      <c r="C285" s="61" t="s">
        <v>715</v>
      </c>
      <c r="D285" s="61">
        <v>24</v>
      </c>
      <c r="E285" s="62">
        <v>1</v>
      </c>
      <c r="F285" s="62">
        <v>125</v>
      </c>
      <c r="G285" s="62">
        <v>1</v>
      </c>
      <c r="H285" s="62">
        <v>125</v>
      </c>
      <c r="I285" s="69">
        <f t="shared" si="7"/>
        <v>1</v>
      </c>
    </row>
    <row r="286" s="34" customFormat="1" ht="14.25" spans="1:9">
      <c r="A286" s="59">
        <v>10</v>
      </c>
      <c r="B286" s="63"/>
      <c r="C286" s="61" t="s">
        <v>716</v>
      </c>
      <c r="D286" s="61">
        <v>15</v>
      </c>
      <c r="E286" s="62"/>
      <c r="F286" s="62"/>
      <c r="G286" s="62"/>
      <c r="H286" s="62"/>
      <c r="I286" s="69" t="e">
        <f t="shared" si="7"/>
        <v>#DIV/0!</v>
      </c>
    </row>
    <row r="287" s="34" customFormat="1" ht="14.25" spans="1:9">
      <c r="A287" s="59">
        <v>11</v>
      </c>
      <c r="B287" s="63"/>
      <c r="C287" s="61" t="s">
        <v>717</v>
      </c>
      <c r="D287" s="61">
        <v>25</v>
      </c>
      <c r="E287" s="62"/>
      <c r="F287" s="62"/>
      <c r="G287" s="62"/>
      <c r="H287" s="62"/>
      <c r="I287" s="69" t="e">
        <f t="shared" si="7"/>
        <v>#DIV/0!</v>
      </c>
    </row>
    <row r="288" s="34" customFormat="1" ht="14.25" spans="1:9">
      <c r="A288" s="59">
        <v>12</v>
      </c>
      <c r="B288" s="63"/>
      <c r="C288" s="61" t="s">
        <v>718</v>
      </c>
      <c r="D288" s="61">
        <v>44</v>
      </c>
      <c r="E288" s="62">
        <v>1</v>
      </c>
      <c r="F288" s="62">
        <v>200</v>
      </c>
      <c r="G288" s="62">
        <v>1</v>
      </c>
      <c r="H288" s="62">
        <v>200</v>
      </c>
      <c r="I288" s="69">
        <f t="shared" si="7"/>
        <v>1</v>
      </c>
    </row>
    <row r="289" s="34" customFormat="1" ht="14.25" spans="1:9">
      <c r="A289" s="59">
        <v>15</v>
      </c>
      <c r="B289" s="63"/>
      <c r="C289" s="61" t="s">
        <v>719</v>
      </c>
      <c r="D289" s="64">
        <v>45</v>
      </c>
      <c r="E289" s="62">
        <v>1</v>
      </c>
      <c r="F289" s="62">
        <v>200</v>
      </c>
      <c r="G289" s="62">
        <v>1</v>
      </c>
      <c r="H289" s="62">
        <v>200</v>
      </c>
      <c r="I289" s="69">
        <f t="shared" si="7"/>
        <v>1</v>
      </c>
    </row>
    <row r="290" s="34" customFormat="1" ht="14.25" spans="1:9">
      <c r="A290" s="59">
        <v>16</v>
      </c>
      <c r="B290" s="63"/>
      <c r="C290" s="61" t="s">
        <v>720</v>
      </c>
      <c r="D290" s="64">
        <v>37</v>
      </c>
      <c r="E290" s="62">
        <v>1</v>
      </c>
      <c r="F290" s="62">
        <v>300</v>
      </c>
      <c r="G290" s="62">
        <v>1</v>
      </c>
      <c r="H290" s="62">
        <v>300</v>
      </c>
      <c r="I290" s="69">
        <f t="shared" si="7"/>
        <v>1</v>
      </c>
    </row>
    <row r="291" s="34" customFormat="1" ht="14.25" spans="1:9">
      <c r="A291" s="59">
        <v>17</v>
      </c>
      <c r="B291" s="63"/>
      <c r="C291" s="61" t="s">
        <v>721</v>
      </c>
      <c r="D291" s="64">
        <v>18</v>
      </c>
      <c r="E291" s="62"/>
      <c r="F291" s="62"/>
      <c r="G291" s="62"/>
      <c r="H291" s="62"/>
      <c r="I291" s="69" t="e">
        <f t="shared" si="7"/>
        <v>#DIV/0!</v>
      </c>
    </row>
    <row r="292" s="34" customFormat="1" ht="14.25" spans="1:9">
      <c r="A292" s="59">
        <v>18</v>
      </c>
      <c r="B292" s="63"/>
      <c r="C292" s="61" t="s">
        <v>722</v>
      </c>
      <c r="D292" s="64">
        <v>27</v>
      </c>
      <c r="E292" s="62">
        <v>1</v>
      </c>
      <c r="F292" s="62">
        <v>200</v>
      </c>
      <c r="G292" s="62">
        <v>1</v>
      </c>
      <c r="H292" s="62">
        <v>200</v>
      </c>
      <c r="I292" s="69">
        <f t="shared" si="7"/>
        <v>1</v>
      </c>
    </row>
    <row r="293" s="34" customFormat="1" ht="14.25" spans="1:9">
      <c r="A293" s="59">
        <v>19</v>
      </c>
      <c r="B293" s="63"/>
      <c r="C293" s="61" t="s">
        <v>723</v>
      </c>
      <c r="D293" s="61">
        <v>50</v>
      </c>
      <c r="E293" s="62"/>
      <c r="F293" s="62"/>
      <c r="G293" s="62"/>
      <c r="H293" s="62"/>
      <c r="I293" s="69" t="e">
        <f t="shared" si="7"/>
        <v>#DIV/0!</v>
      </c>
    </row>
    <row r="294" s="34" customFormat="1" ht="14.25" spans="1:9">
      <c r="A294" s="59">
        <v>20</v>
      </c>
      <c r="B294" s="63"/>
      <c r="C294" s="61" t="s">
        <v>724</v>
      </c>
      <c r="D294" s="61">
        <v>20</v>
      </c>
      <c r="E294" s="62"/>
      <c r="F294" s="62"/>
      <c r="G294" s="62"/>
      <c r="H294" s="62"/>
      <c r="I294" s="69" t="e">
        <f t="shared" si="7"/>
        <v>#DIV/0!</v>
      </c>
    </row>
    <row r="295" s="34" customFormat="1" ht="14.25" spans="1:9">
      <c r="A295" s="59">
        <v>21</v>
      </c>
      <c r="B295" s="63"/>
      <c r="C295" s="61" t="s">
        <v>725</v>
      </c>
      <c r="D295" s="61">
        <v>14</v>
      </c>
      <c r="E295" s="62"/>
      <c r="F295" s="62"/>
      <c r="G295" s="62"/>
      <c r="H295" s="62"/>
      <c r="I295" s="69" t="e">
        <f t="shared" si="7"/>
        <v>#DIV/0!</v>
      </c>
    </row>
    <row r="296" s="34" customFormat="1" ht="14.25" spans="1:9">
      <c r="A296" s="59">
        <v>22</v>
      </c>
      <c r="B296" s="63"/>
      <c r="C296" s="61" t="s">
        <v>726</v>
      </c>
      <c r="D296" s="61">
        <v>35</v>
      </c>
      <c r="E296" s="62">
        <v>1</v>
      </c>
      <c r="F296" s="62">
        <v>200</v>
      </c>
      <c r="G296" s="62">
        <v>1</v>
      </c>
      <c r="H296" s="62">
        <v>200</v>
      </c>
      <c r="I296" s="69">
        <f t="shared" si="7"/>
        <v>1</v>
      </c>
    </row>
    <row r="297" s="34" customFormat="1" ht="14.25" spans="1:9">
      <c r="A297" s="59">
        <v>23</v>
      </c>
      <c r="B297" s="63"/>
      <c r="C297" s="61" t="s">
        <v>727</v>
      </c>
      <c r="D297" s="61">
        <v>48</v>
      </c>
      <c r="E297" s="62">
        <v>1</v>
      </c>
      <c r="F297" s="62">
        <v>200</v>
      </c>
      <c r="G297" s="62">
        <v>1</v>
      </c>
      <c r="H297" s="62">
        <v>200</v>
      </c>
      <c r="I297" s="69">
        <f t="shared" si="7"/>
        <v>1</v>
      </c>
    </row>
    <row r="298" s="34" customFormat="1" ht="14.25" spans="1:9">
      <c r="A298" s="59">
        <v>24</v>
      </c>
      <c r="B298" s="63"/>
      <c r="C298" s="61" t="s">
        <v>728</v>
      </c>
      <c r="D298" s="61">
        <v>5</v>
      </c>
      <c r="E298" s="62"/>
      <c r="F298" s="62"/>
      <c r="G298" s="62"/>
      <c r="H298" s="62"/>
      <c r="I298" s="69" t="e">
        <f t="shared" si="7"/>
        <v>#DIV/0!</v>
      </c>
    </row>
    <row r="299" s="34" customFormat="1" ht="14.25" spans="1:9">
      <c r="A299" s="59">
        <v>25</v>
      </c>
      <c r="B299" s="63"/>
      <c r="C299" s="61" t="s">
        <v>729</v>
      </c>
      <c r="D299" s="61">
        <v>31</v>
      </c>
      <c r="E299" s="62"/>
      <c r="F299" s="62"/>
      <c r="G299" s="62"/>
      <c r="H299" s="62"/>
      <c r="I299" s="69" t="e">
        <f t="shared" si="7"/>
        <v>#DIV/0!</v>
      </c>
    </row>
    <row r="300" s="34" customFormat="1" ht="14.25" spans="1:9">
      <c r="A300" s="59">
        <v>26</v>
      </c>
      <c r="B300" s="63"/>
      <c r="C300" s="61" t="s">
        <v>730</v>
      </c>
      <c r="D300" s="61">
        <v>38</v>
      </c>
      <c r="E300" s="62">
        <v>2</v>
      </c>
      <c r="F300" s="62">
        <v>400</v>
      </c>
      <c r="G300" s="62">
        <v>2</v>
      </c>
      <c r="H300" s="62">
        <v>400</v>
      </c>
      <c r="I300" s="69">
        <f t="shared" si="7"/>
        <v>1</v>
      </c>
    </row>
    <row r="301" s="34" customFormat="1" ht="14.25" spans="1:9">
      <c r="A301" s="59">
        <v>27</v>
      </c>
      <c r="B301" s="63"/>
      <c r="C301" s="61" t="s">
        <v>731</v>
      </c>
      <c r="D301" s="61">
        <v>34</v>
      </c>
      <c r="E301" s="62">
        <v>1</v>
      </c>
      <c r="F301" s="62">
        <v>600</v>
      </c>
      <c r="G301" s="62">
        <v>1</v>
      </c>
      <c r="H301" s="62">
        <v>600</v>
      </c>
      <c r="I301" s="69">
        <f t="shared" si="7"/>
        <v>1</v>
      </c>
    </row>
    <row r="302" s="34" customFormat="1" ht="14.25" spans="1:9">
      <c r="A302" s="59">
        <v>28</v>
      </c>
      <c r="B302" s="63"/>
      <c r="C302" s="61" t="s">
        <v>732</v>
      </c>
      <c r="D302" s="61">
        <v>16</v>
      </c>
      <c r="E302" s="62">
        <v>1</v>
      </c>
      <c r="F302" s="62">
        <v>300</v>
      </c>
      <c r="G302" s="62">
        <v>1</v>
      </c>
      <c r="H302" s="62">
        <v>300</v>
      </c>
      <c r="I302" s="69"/>
    </row>
    <row r="303" s="34" customFormat="1" ht="14.25" spans="1:9">
      <c r="A303" s="59">
        <v>29</v>
      </c>
      <c r="B303" s="63"/>
      <c r="C303" s="61" t="s">
        <v>733</v>
      </c>
      <c r="D303" s="61">
        <v>25</v>
      </c>
      <c r="E303" s="62">
        <v>1</v>
      </c>
      <c r="F303" s="62">
        <v>300</v>
      </c>
      <c r="G303" s="62">
        <v>1</v>
      </c>
      <c r="H303" s="62">
        <v>300</v>
      </c>
      <c r="I303" s="69"/>
    </row>
    <row r="304" s="34" customFormat="1" ht="14.25" spans="1:9">
      <c r="A304" s="59">
        <v>30</v>
      </c>
      <c r="B304" s="63"/>
      <c r="C304" s="61" t="s">
        <v>734</v>
      </c>
      <c r="D304" s="61">
        <v>15</v>
      </c>
      <c r="E304" s="62">
        <v>1</v>
      </c>
      <c r="F304" s="62">
        <v>390</v>
      </c>
      <c r="G304" s="62">
        <v>1</v>
      </c>
      <c r="H304" s="62">
        <v>390</v>
      </c>
      <c r="I304" s="69"/>
    </row>
    <row r="305" s="34" customFormat="1" ht="14.25" spans="1:9">
      <c r="A305" s="59">
        <v>31</v>
      </c>
      <c r="B305" s="63"/>
      <c r="C305" s="61" t="s">
        <v>735</v>
      </c>
      <c r="D305" s="61">
        <v>20</v>
      </c>
      <c r="E305" s="62">
        <v>1</v>
      </c>
      <c r="F305" s="62">
        <v>390</v>
      </c>
      <c r="G305" s="62">
        <v>1</v>
      </c>
      <c r="H305" s="62">
        <v>390</v>
      </c>
      <c r="I305" s="69"/>
    </row>
    <row r="306" s="34" customFormat="1" ht="14.25" spans="1:9">
      <c r="A306" s="59">
        <v>32</v>
      </c>
      <c r="B306" s="63"/>
      <c r="C306" s="61" t="s">
        <v>736</v>
      </c>
      <c r="D306" s="61">
        <v>13</v>
      </c>
      <c r="E306" s="62"/>
      <c r="F306" s="62"/>
      <c r="G306" s="62"/>
      <c r="H306" s="59"/>
      <c r="I306" s="69"/>
    </row>
    <row r="307" s="34" customFormat="1" ht="14.25" spans="1:9">
      <c r="A307" s="59"/>
      <c r="B307" s="63"/>
      <c r="C307" s="64"/>
      <c r="D307" s="62"/>
      <c r="E307" s="62"/>
      <c r="F307" s="62"/>
      <c r="G307" s="62"/>
      <c r="H307" s="59"/>
      <c r="I307" s="69"/>
    </row>
    <row r="308" s="34" customFormat="1" ht="14.25" spans="1:9">
      <c r="A308" s="59"/>
      <c r="B308" s="63"/>
      <c r="C308" s="64"/>
      <c r="D308" s="62"/>
      <c r="E308" s="62"/>
      <c r="F308" s="62"/>
      <c r="G308" s="62"/>
      <c r="H308" s="59"/>
      <c r="I308" s="69" t="e">
        <f>H308/F308*100%</f>
        <v>#DIV/0!</v>
      </c>
    </row>
    <row r="309" s="34" customFormat="1" ht="14.25" spans="1:9">
      <c r="A309" s="65" t="s">
        <v>737</v>
      </c>
      <c r="B309" s="65"/>
      <c r="C309" s="65"/>
      <c r="D309" s="65">
        <f t="shared" ref="D309:H309" si="8">SUM(D279:D305)</f>
        <v>759</v>
      </c>
      <c r="E309" s="65">
        <f t="shared" si="8"/>
        <v>15</v>
      </c>
      <c r="F309" s="65">
        <f t="shared" si="8"/>
        <v>3930</v>
      </c>
      <c r="G309" s="65">
        <f t="shared" si="8"/>
        <v>15</v>
      </c>
      <c r="H309" s="65">
        <f t="shared" si="8"/>
        <v>3930</v>
      </c>
      <c r="I309" s="69">
        <f>H309/F309*100%</f>
        <v>1</v>
      </c>
    </row>
    <row r="310" s="34" customFormat="1" ht="14.25" spans="1:9">
      <c r="A310" s="66">
        <v>1</v>
      </c>
      <c r="B310" s="41" t="s">
        <v>738</v>
      </c>
      <c r="C310" s="51" t="s">
        <v>739</v>
      </c>
      <c r="D310" s="67">
        <v>32</v>
      </c>
      <c r="E310" s="67">
        <v>5</v>
      </c>
      <c r="F310" s="67">
        <v>500</v>
      </c>
      <c r="G310" s="67">
        <v>5</v>
      </c>
      <c r="H310" s="67">
        <v>500</v>
      </c>
      <c r="I310" s="48">
        <f t="shared" ref="I310:I337" si="9">H310/F310*100%</f>
        <v>1</v>
      </c>
    </row>
    <row r="311" s="34" customFormat="1" ht="14.25" spans="1:9">
      <c r="A311" s="66">
        <v>2</v>
      </c>
      <c r="B311" s="68"/>
      <c r="C311" s="51" t="s">
        <v>740</v>
      </c>
      <c r="D311" s="67">
        <v>27</v>
      </c>
      <c r="E311" s="67">
        <v>3</v>
      </c>
      <c r="F311" s="67">
        <v>300</v>
      </c>
      <c r="G311" s="67">
        <v>3</v>
      </c>
      <c r="H311" s="67">
        <v>300</v>
      </c>
      <c r="I311" s="48">
        <f t="shared" si="9"/>
        <v>1</v>
      </c>
    </row>
    <row r="312" s="34" customFormat="1" ht="14.25" spans="1:9">
      <c r="A312" s="66">
        <v>3</v>
      </c>
      <c r="B312" s="68"/>
      <c r="C312" s="51" t="s">
        <v>741</v>
      </c>
      <c r="D312" s="67">
        <v>41</v>
      </c>
      <c r="E312" s="67">
        <v>12</v>
      </c>
      <c r="F312" s="67">
        <v>1200</v>
      </c>
      <c r="G312" s="67">
        <v>12</v>
      </c>
      <c r="H312" s="67">
        <v>1200</v>
      </c>
      <c r="I312" s="48">
        <f t="shared" si="9"/>
        <v>1</v>
      </c>
    </row>
    <row r="313" s="34" customFormat="1" ht="14.25" spans="1:9">
      <c r="A313" s="66">
        <v>4</v>
      </c>
      <c r="B313" s="68"/>
      <c r="C313" s="51" t="s">
        <v>742</v>
      </c>
      <c r="D313" s="67">
        <v>38</v>
      </c>
      <c r="E313" s="67">
        <v>2</v>
      </c>
      <c r="F313" s="67">
        <v>200</v>
      </c>
      <c r="G313" s="67">
        <v>2</v>
      </c>
      <c r="H313" s="67">
        <v>200</v>
      </c>
      <c r="I313" s="48">
        <f t="shared" si="9"/>
        <v>1</v>
      </c>
    </row>
    <row r="314" s="34" customFormat="1" ht="14.25" spans="1:9">
      <c r="A314" s="66">
        <v>5</v>
      </c>
      <c r="B314" s="68"/>
      <c r="C314" s="51" t="s">
        <v>743</v>
      </c>
      <c r="D314" s="67">
        <v>17</v>
      </c>
      <c r="E314" s="67">
        <v>17</v>
      </c>
      <c r="F314" s="67">
        <v>1700</v>
      </c>
      <c r="G314" s="67">
        <v>17</v>
      </c>
      <c r="H314" s="67">
        <v>1700</v>
      </c>
      <c r="I314" s="48">
        <f t="shared" si="9"/>
        <v>1</v>
      </c>
    </row>
    <row r="315" s="34" customFormat="1" ht="14.25" spans="1:9">
      <c r="A315" s="66">
        <v>6</v>
      </c>
      <c r="B315" s="68"/>
      <c r="C315" s="51" t="s">
        <v>744</v>
      </c>
      <c r="D315" s="67">
        <v>47</v>
      </c>
      <c r="E315" s="67">
        <v>14</v>
      </c>
      <c r="F315" s="67">
        <v>1400</v>
      </c>
      <c r="G315" s="67">
        <v>14</v>
      </c>
      <c r="H315" s="67">
        <v>1400</v>
      </c>
      <c r="I315" s="48">
        <f t="shared" si="9"/>
        <v>1</v>
      </c>
    </row>
    <row r="316" s="34" customFormat="1" ht="14.25" spans="1:9">
      <c r="A316" s="66">
        <v>7</v>
      </c>
      <c r="B316" s="68"/>
      <c r="C316" s="51" t="s">
        <v>745</v>
      </c>
      <c r="D316" s="67">
        <v>43</v>
      </c>
      <c r="E316" s="67">
        <v>15</v>
      </c>
      <c r="F316" s="67">
        <v>1400</v>
      </c>
      <c r="G316" s="67">
        <v>15</v>
      </c>
      <c r="H316" s="67">
        <v>1400</v>
      </c>
      <c r="I316" s="48">
        <f t="shared" si="9"/>
        <v>1</v>
      </c>
    </row>
    <row r="317" s="34" customFormat="1" ht="14.25" spans="1:9">
      <c r="A317" s="66">
        <v>8</v>
      </c>
      <c r="B317" s="68"/>
      <c r="C317" s="51" t="s">
        <v>746</v>
      </c>
      <c r="D317" s="67">
        <v>21</v>
      </c>
      <c r="E317" s="67">
        <v>5</v>
      </c>
      <c r="F317" s="67">
        <v>450</v>
      </c>
      <c r="G317" s="67">
        <v>5</v>
      </c>
      <c r="H317" s="67">
        <v>450</v>
      </c>
      <c r="I317" s="48">
        <f t="shared" si="9"/>
        <v>1</v>
      </c>
    </row>
    <row r="318" s="34" customFormat="1" ht="14.25" spans="1:9">
      <c r="A318" s="66">
        <v>9</v>
      </c>
      <c r="B318" s="68"/>
      <c r="C318" s="51" t="s">
        <v>747</v>
      </c>
      <c r="D318" s="67">
        <v>42</v>
      </c>
      <c r="E318" s="67">
        <v>10</v>
      </c>
      <c r="F318" s="67">
        <v>1000</v>
      </c>
      <c r="G318" s="67">
        <v>10</v>
      </c>
      <c r="H318" s="67">
        <v>1000</v>
      </c>
      <c r="I318" s="48">
        <f t="shared" si="9"/>
        <v>1</v>
      </c>
    </row>
    <row r="319" s="34" customFormat="1" ht="14.25" spans="1:9">
      <c r="A319" s="66">
        <v>10</v>
      </c>
      <c r="B319" s="68"/>
      <c r="C319" s="51" t="s">
        <v>748</v>
      </c>
      <c r="D319" s="67">
        <v>53</v>
      </c>
      <c r="E319" s="67">
        <v>4</v>
      </c>
      <c r="F319" s="67">
        <v>400</v>
      </c>
      <c r="G319" s="67">
        <v>4</v>
      </c>
      <c r="H319" s="67">
        <v>400</v>
      </c>
      <c r="I319" s="48">
        <f t="shared" si="9"/>
        <v>1</v>
      </c>
    </row>
    <row r="320" s="34" customFormat="1" ht="14.25" spans="1:9">
      <c r="A320" s="66">
        <v>11</v>
      </c>
      <c r="B320" s="68"/>
      <c r="C320" s="51" t="s">
        <v>749</v>
      </c>
      <c r="D320" s="67">
        <v>40</v>
      </c>
      <c r="E320" s="67">
        <v>7</v>
      </c>
      <c r="F320" s="67">
        <v>700</v>
      </c>
      <c r="G320" s="67">
        <v>7</v>
      </c>
      <c r="H320" s="67">
        <v>700</v>
      </c>
      <c r="I320" s="48">
        <f t="shared" si="9"/>
        <v>1</v>
      </c>
    </row>
    <row r="321" s="34" customFormat="1" ht="14.25" spans="1:9">
      <c r="A321" s="66">
        <v>12</v>
      </c>
      <c r="B321" s="68"/>
      <c r="C321" s="51" t="s">
        <v>750</v>
      </c>
      <c r="D321" s="67">
        <v>71</v>
      </c>
      <c r="E321" s="67">
        <v>7</v>
      </c>
      <c r="F321" s="67">
        <v>700</v>
      </c>
      <c r="G321" s="67">
        <v>7</v>
      </c>
      <c r="H321" s="67">
        <v>700</v>
      </c>
      <c r="I321" s="48">
        <f t="shared" si="9"/>
        <v>1</v>
      </c>
    </row>
    <row r="322" s="34" customFormat="1" ht="14.25" spans="1:9">
      <c r="A322" s="66">
        <v>13</v>
      </c>
      <c r="B322" s="68"/>
      <c r="C322" s="51" t="s">
        <v>751</v>
      </c>
      <c r="D322" s="67">
        <v>48</v>
      </c>
      <c r="E322" s="67">
        <v>7</v>
      </c>
      <c r="F322" s="67">
        <v>700</v>
      </c>
      <c r="G322" s="67">
        <v>7</v>
      </c>
      <c r="H322" s="67">
        <v>700</v>
      </c>
      <c r="I322" s="48">
        <f t="shared" si="9"/>
        <v>1</v>
      </c>
    </row>
    <row r="323" s="34" customFormat="1" ht="14.25" spans="1:9">
      <c r="A323" s="66">
        <v>14</v>
      </c>
      <c r="B323" s="68"/>
      <c r="C323" s="51" t="s">
        <v>752</v>
      </c>
      <c r="D323" s="67">
        <v>104</v>
      </c>
      <c r="E323" s="67">
        <v>5</v>
      </c>
      <c r="F323" s="67">
        <v>500</v>
      </c>
      <c r="G323" s="67">
        <v>5</v>
      </c>
      <c r="H323" s="67">
        <v>500</v>
      </c>
      <c r="I323" s="48">
        <f t="shared" si="9"/>
        <v>1</v>
      </c>
    </row>
    <row r="324" s="34" customFormat="1" ht="14.25" spans="1:9">
      <c r="A324" s="66">
        <v>15</v>
      </c>
      <c r="B324" s="68"/>
      <c r="C324" s="51" t="s">
        <v>753</v>
      </c>
      <c r="D324" s="67">
        <v>53</v>
      </c>
      <c r="E324" s="67">
        <v>10</v>
      </c>
      <c r="F324" s="67">
        <v>1000</v>
      </c>
      <c r="G324" s="67">
        <v>10</v>
      </c>
      <c r="H324" s="67">
        <v>1000</v>
      </c>
      <c r="I324" s="48">
        <f t="shared" si="9"/>
        <v>1</v>
      </c>
    </row>
    <row r="325" s="34" customFormat="1" ht="14.25" spans="1:9">
      <c r="A325" s="66">
        <v>16</v>
      </c>
      <c r="B325" s="68"/>
      <c r="C325" s="51" t="s">
        <v>754</v>
      </c>
      <c r="D325" s="67">
        <v>34</v>
      </c>
      <c r="E325" s="67">
        <v>6</v>
      </c>
      <c r="F325" s="67">
        <v>600</v>
      </c>
      <c r="G325" s="67">
        <v>6</v>
      </c>
      <c r="H325" s="67">
        <v>600</v>
      </c>
      <c r="I325" s="48">
        <f t="shared" si="9"/>
        <v>1</v>
      </c>
    </row>
    <row r="326" s="34" customFormat="1" ht="14.25" spans="1:9">
      <c r="A326" s="66">
        <v>17</v>
      </c>
      <c r="B326" s="68"/>
      <c r="C326" s="51" t="s">
        <v>755</v>
      </c>
      <c r="D326" s="67">
        <v>40</v>
      </c>
      <c r="E326" s="67">
        <v>4</v>
      </c>
      <c r="F326" s="67">
        <v>400</v>
      </c>
      <c r="G326" s="67">
        <v>4</v>
      </c>
      <c r="H326" s="67">
        <v>400</v>
      </c>
      <c r="I326" s="48">
        <f t="shared" si="9"/>
        <v>1</v>
      </c>
    </row>
    <row r="327" s="34" customFormat="1" ht="14.25" spans="1:9">
      <c r="A327" s="66">
        <v>18</v>
      </c>
      <c r="B327" s="68"/>
      <c r="C327" s="51" t="s">
        <v>756</v>
      </c>
      <c r="D327" s="67">
        <v>67</v>
      </c>
      <c r="E327" s="67">
        <v>4</v>
      </c>
      <c r="F327" s="67">
        <v>400</v>
      </c>
      <c r="G327" s="67">
        <v>4</v>
      </c>
      <c r="H327" s="67">
        <v>400</v>
      </c>
      <c r="I327" s="48">
        <f t="shared" si="9"/>
        <v>1</v>
      </c>
    </row>
    <row r="328" s="34" customFormat="1" ht="14.25" spans="1:9">
      <c r="A328" s="66">
        <v>19</v>
      </c>
      <c r="B328" s="68"/>
      <c r="C328" s="51" t="s">
        <v>757</v>
      </c>
      <c r="D328" s="67">
        <v>36</v>
      </c>
      <c r="E328" s="67">
        <v>4</v>
      </c>
      <c r="F328" s="67">
        <v>400</v>
      </c>
      <c r="G328" s="67">
        <v>4</v>
      </c>
      <c r="H328" s="67">
        <v>400</v>
      </c>
      <c r="I328" s="48">
        <f t="shared" si="9"/>
        <v>1</v>
      </c>
    </row>
    <row r="329" s="34" customFormat="1" ht="14.25" spans="1:9">
      <c r="A329" s="66">
        <v>20</v>
      </c>
      <c r="B329" s="68"/>
      <c r="C329" s="51" t="s">
        <v>758</v>
      </c>
      <c r="D329" s="67">
        <v>22</v>
      </c>
      <c r="E329" s="67">
        <v>8</v>
      </c>
      <c r="F329" s="67">
        <v>800</v>
      </c>
      <c r="G329" s="67">
        <v>8</v>
      </c>
      <c r="H329" s="67">
        <v>800</v>
      </c>
      <c r="I329" s="48">
        <f t="shared" si="9"/>
        <v>1</v>
      </c>
    </row>
    <row r="330" s="34" customFormat="1" ht="14.25" spans="1:9">
      <c r="A330" s="66">
        <v>21</v>
      </c>
      <c r="B330" s="68"/>
      <c r="C330" s="51" t="s">
        <v>759</v>
      </c>
      <c r="D330" s="67">
        <v>24</v>
      </c>
      <c r="E330" s="67">
        <v>7</v>
      </c>
      <c r="F330" s="67">
        <v>700</v>
      </c>
      <c r="G330" s="67">
        <v>7</v>
      </c>
      <c r="H330" s="67">
        <v>700</v>
      </c>
      <c r="I330" s="48">
        <f t="shared" si="9"/>
        <v>1</v>
      </c>
    </row>
    <row r="331" s="34" customFormat="1" ht="14.25" spans="1:9">
      <c r="A331" s="66">
        <v>22</v>
      </c>
      <c r="B331" s="68"/>
      <c r="C331" s="51" t="s">
        <v>760</v>
      </c>
      <c r="D331" s="67">
        <v>24</v>
      </c>
      <c r="E331" s="67">
        <v>3</v>
      </c>
      <c r="F331" s="67">
        <v>300</v>
      </c>
      <c r="G331" s="67">
        <v>3</v>
      </c>
      <c r="H331" s="67">
        <v>300</v>
      </c>
      <c r="I331" s="48">
        <f t="shared" si="9"/>
        <v>1</v>
      </c>
    </row>
    <row r="332" s="34" customFormat="1" ht="14.25" spans="1:9">
      <c r="A332" s="66">
        <v>23</v>
      </c>
      <c r="B332" s="68"/>
      <c r="C332" s="51" t="s">
        <v>761</v>
      </c>
      <c r="D332" s="67">
        <v>9</v>
      </c>
      <c r="E332" s="67">
        <v>4</v>
      </c>
      <c r="F332" s="67">
        <v>400</v>
      </c>
      <c r="G332" s="67">
        <v>4</v>
      </c>
      <c r="H332" s="67">
        <v>400</v>
      </c>
      <c r="I332" s="48">
        <f t="shared" si="9"/>
        <v>1</v>
      </c>
    </row>
    <row r="333" s="34" customFormat="1" ht="14.25" spans="1:9">
      <c r="A333" s="66">
        <v>24</v>
      </c>
      <c r="B333" s="68"/>
      <c r="C333" s="51" t="s">
        <v>762</v>
      </c>
      <c r="D333" s="67">
        <v>14</v>
      </c>
      <c r="E333" s="67">
        <v>4</v>
      </c>
      <c r="F333" s="67">
        <v>400</v>
      </c>
      <c r="G333" s="67">
        <v>4</v>
      </c>
      <c r="H333" s="67">
        <v>400</v>
      </c>
      <c r="I333" s="48">
        <f t="shared" si="9"/>
        <v>1</v>
      </c>
    </row>
    <row r="334" s="34" customFormat="1" ht="14.25" spans="1:9">
      <c r="A334" s="66">
        <v>25</v>
      </c>
      <c r="B334" s="68"/>
      <c r="C334" s="51" t="s">
        <v>763</v>
      </c>
      <c r="D334" s="67">
        <v>8</v>
      </c>
      <c r="E334" s="67">
        <v>2</v>
      </c>
      <c r="F334" s="67">
        <v>200</v>
      </c>
      <c r="G334" s="67">
        <v>2</v>
      </c>
      <c r="H334" s="67">
        <v>200</v>
      </c>
      <c r="I334" s="48">
        <f t="shared" si="9"/>
        <v>1</v>
      </c>
    </row>
    <row r="335" s="34" customFormat="1" ht="14.25" spans="1:9">
      <c r="A335" s="66">
        <v>26</v>
      </c>
      <c r="B335" s="68"/>
      <c r="C335" s="51" t="s">
        <v>764</v>
      </c>
      <c r="D335" s="67">
        <v>8</v>
      </c>
      <c r="E335" s="67">
        <v>6</v>
      </c>
      <c r="F335" s="67">
        <v>600</v>
      </c>
      <c r="G335" s="67">
        <v>6</v>
      </c>
      <c r="H335" s="67">
        <v>600</v>
      </c>
      <c r="I335" s="48">
        <f t="shared" si="9"/>
        <v>1</v>
      </c>
    </row>
    <row r="336" s="34" customFormat="1" ht="14.25" spans="1:9">
      <c r="A336" s="66">
        <v>27</v>
      </c>
      <c r="B336" s="68"/>
      <c r="C336" s="51" t="s">
        <v>765</v>
      </c>
      <c r="D336" s="67">
        <v>35</v>
      </c>
      <c r="E336" s="67">
        <v>3</v>
      </c>
      <c r="F336" s="67">
        <v>300</v>
      </c>
      <c r="G336" s="67">
        <v>3</v>
      </c>
      <c r="H336" s="67">
        <v>300</v>
      </c>
      <c r="I336" s="48">
        <f t="shared" si="9"/>
        <v>1</v>
      </c>
    </row>
    <row r="337" s="34" customFormat="1" ht="14.25" spans="1:9">
      <c r="A337" s="70" t="s">
        <v>766</v>
      </c>
      <c r="B337" s="70"/>
      <c r="C337" s="70"/>
      <c r="D337" s="70">
        <f t="shared" ref="D337:H337" si="10">SUM(D310:D336)</f>
        <v>998</v>
      </c>
      <c r="E337" s="70">
        <f t="shared" si="10"/>
        <v>178</v>
      </c>
      <c r="F337" s="70">
        <f t="shared" si="10"/>
        <v>17650</v>
      </c>
      <c r="G337" s="70">
        <f t="shared" si="10"/>
        <v>178</v>
      </c>
      <c r="H337" s="70">
        <f t="shared" si="10"/>
        <v>17650</v>
      </c>
      <c r="I337" s="48">
        <f t="shared" si="9"/>
        <v>1</v>
      </c>
    </row>
    <row r="338" s="34" customFormat="1" ht="14.25" spans="1:9">
      <c r="A338" s="51">
        <v>1</v>
      </c>
      <c r="B338" s="50" t="s">
        <v>767</v>
      </c>
      <c r="C338" s="71" t="s">
        <v>768</v>
      </c>
      <c r="D338" s="51">
        <v>39</v>
      </c>
      <c r="E338" s="51">
        <v>1</v>
      </c>
      <c r="F338" s="51">
        <v>600</v>
      </c>
      <c r="G338" s="51">
        <v>1</v>
      </c>
      <c r="H338" s="51">
        <v>600</v>
      </c>
      <c r="I338" s="72">
        <f t="shared" ref="I338:I395" si="11">(H338/F338)*100%</f>
        <v>1</v>
      </c>
    </row>
    <row r="339" s="34" customFormat="1" ht="14.25" spans="1:9">
      <c r="A339" s="51">
        <v>2</v>
      </c>
      <c r="B339" s="50"/>
      <c r="C339" s="71" t="s">
        <v>769</v>
      </c>
      <c r="D339" s="51">
        <v>107</v>
      </c>
      <c r="E339" s="51">
        <v>0</v>
      </c>
      <c r="F339" s="51">
        <v>0</v>
      </c>
      <c r="G339" s="51">
        <v>0</v>
      </c>
      <c r="H339" s="51">
        <v>0</v>
      </c>
      <c r="I339" s="72" t="e">
        <f t="shared" si="11"/>
        <v>#DIV/0!</v>
      </c>
    </row>
    <row r="340" s="34" customFormat="1" ht="14.25" spans="1:9">
      <c r="A340" s="51">
        <v>3</v>
      </c>
      <c r="B340" s="50"/>
      <c r="C340" s="71" t="s">
        <v>770</v>
      </c>
      <c r="D340" s="51">
        <v>23</v>
      </c>
      <c r="E340" s="51">
        <v>1</v>
      </c>
      <c r="F340" s="51">
        <v>250</v>
      </c>
      <c r="G340" s="51">
        <v>1</v>
      </c>
      <c r="H340" s="51">
        <v>250</v>
      </c>
      <c r="I340" s="72">
        <f t="shared" si="11"/>
        <v>1</v>
      </c>
    </row>
    <row r="341" s="34" customFormat="1" ht="14.25" spans="1:9">
      <c r="A341" s="51">
        <v>4</v>
      </c>
      <c r="B341" s="50"/>
      <c r="C341" s="71" t="s">
        <v>771</v>
      </c>
      <c r="D341" s="51">
        <v>8</v>
      </c>
      <c r="E341" s="51">
        <v>0</v>
      </c>
      <c r="F341" s="51">
        <v>0</v>
      </c>
      <c r="G341" s="51">
        <v>0</v>
      </c>
      <c r="H341" s="51">
        <v>0</v>
      </c>
      <c r="I341" s="72" t="e">
        <f t="shared" si="11"/>
        <v>#DIV/0!</v>
      </c>
    </row>
    <row r="342" s="34" customFormat="1" ht="14.25" spans="1:9">
      <c r="A342" s="51">
        <v>5</v>
      </c>
      <c r="B342" s="50"/>
      <c r="C342" s="71" t="s">
        <v>772</v>
      </c>
      <c r="D342" s="51">
        <v>24</v>
      </c>
      <c r="E342" s="51">
        <v>1</v>
      </c>
      <c r="F342" s="51">
        <v>250</v>
      </c>
      <c r="G342" s="51">
        <v>1</v>
      </c>
      <c r="H342" s="51">
        <v>250</v>
      </c>
      <c r="I342" s="72">
        <f t="shared" si="11"/>
        <v>1</v>
      </c>
    </row>
    <row r="343" s="34" customFormat="1" ht="14.25" spans="1:9">
      <c r="A343" s="51">
        <v>6</v>
      </c>
      <c r="B343" s="50"/>
      <c r="C343" s="71" t="s">
        <v>773</v>
      </c>
      <c r="D343" s="51">
        <v>55</v>
      </c>
      <c r="E343" s="51">
        <v>1</v>
      </c>
      <c r="F343" s="51">
        <v>200</v>
      </c>
      <c r="G343" s="51">
        <v>1</v>
      </c>
      <c r="H343" s="51">
        <v>200</v>
      </c>
      <c r="I343" s="72">
        <f t="shared" si="11"/>
        <v>1</v>
      </c>
    </row>
    <row r="344" s="34" customFormat="1" ht="14.25" spans="1:9">
      <c r="A344" s="51">
        <v>7</v>
      </c>
      <c r="B344" s="50"/>
      <c r="C344" s="71" t="s">
        <v>774</v>
      </c>
      <c r="D344" s="51">
        <v>12</v>
      </c>
      <c r="E344" s="51">
        <v>0</v>
      </c>
      <c r="F344" s="51">
        <v>0</v>
      </c>
      <c r="G344" s="51">
        <v>0</v>
      </c>
      <c r="H344" s="51">
        <v>0</v>
      </c>
      <c r="I344" s="72" t="e">
        <f t="shared" si="11"/>
        <v>#DIV/0!</v>
      </c>
    </row>
    <row r="345" s="34" customFormat="1" ht="14.25" spans="1:9">
      <c r="A345" s="51">
        <v>8</v>
      </c>
      <c r="B345" s="50"/>
      <c r="C345" s="71" t="s">
        <v>775</v>
      </c>
      <c r="D345" s="51">
        <v>0</v>
      </c>
      <c r="E345" s="51">
        <v>0</v>
      </c>
      <c r="F345" s="51">
        <v>0</v>
      </c>
      <c r="G345" s="51">
        <v>0</v>
      </c>
      <c r="H345" s="51">
        <v>0</v>
      </c>
      <c r="I345" s="72" t="e">
        <f t="shared" si="11"/>
        <v>#DIV/0!</v>
      </c>
    </row>
    <row r="346" s="34" customFormat="1" ht="14.25" spans="1:9">
      <c r="A346" s="51">
        <v>9</v>
      </c>
      <c r="B346" s="50"/>
      <c r="C346" s="71" t="s">
        <v>776</v>
      </c>
      <c r="D346" s="51">
        <v>16</v>
      </c>
      <c r="E346" s="51">
        <v>1</v>
      </c>
      <c r="F346" s="51">
        <v>200</v>
      </c>
      <c r="G346" s="51">
        <v>1</v>
      </c>
      <c r="H346" s="51">
        <v>200</v>
      </c>
      <c r="I346" s="72">
        <f t="shared" si="11"/>
        <v>1</v>
      </c>
    </row>
    <row r="347" s="34" customFormat="1" ht="14.25" spans="1:9">
      <c r="A347" s="51">
        <v>10</v>
      </c>
      <c r="B347" s="50"/>
      <c r="C347" s="71" t="s">
        <v>777</v>
      </c>
      <c r="D347" s="51">
        <v>61</v>
      </c>
      <c r="E347" s="51">
        <v>8</v>
      </c>
      <c r="F347" s="51">
        <v>700</v>
      </c>
      <c r="G347" s="51">
        <v>8</v>
      </c>
      <c r="H347" s="51">
        <v>700</v>
      </c>
      <c r="I347" s="72">
        <f t="shared" si="11"/>
        <v>1</v>
      </c>
    </row>
    <row r="348" s="34" customFormat="1" ht="14.25" spans="1:9">
      <c r="A348" s="51">
        <v>11</v>
      </c>
      <c r="B348" s="50"/>
      <c r="C348" s="71" t="s">
        <v>778</v>
      </c>
      <c r="D348" s="51">
        <v>58</v>
      </c>
      <c r="E348" s="51">
        <v>7</v>
      </c>
      <c r="F348" s="51">
        <v>580</v>
      </c>
      <c r="G348" s="51">
        <v>7</v>
      </c>
      <c r="H348" s="51">
        <v>580</v>
      </c>
      <c r="I348" s="72">
        <f t="shared" si="11"/>
        <v>1</v>
      </c>
    </row>
    <row r="349" s="34" customFormat="1" ht="14.25" spans="1:9">
      <c r="A349" s="51">
        <v>12</v>
      </c>
      <c r="B349" s="50"/>
      <c r="C349" s="71" t="s">
        <v>779</v>
      </c>
      <c r="D349" s="51">
        <v>99</v>
      </c>
      <c r="E349" s="51">
        <v>4</v>
      </c>
      <c r="F349" s="51">
        <v>300</v>
      </c>
      <c r="G349" s="51">
        <v>4</v>
      </c>
      <c r="H349" s="51">
        <v>300</v>
      </c>
      <c r="I349" s="72">
        <f t="shared" si="11"/>
        <v>1</v>
      </c>
    </row>
    <row r="350" s="34" customFormat="1" ht="14.25" spans="1:9">
      <c r="A350" s="51">
        <v>13</v>
      </c>
      <c r="B350" s="50"/>
      <c r="C350" s="71" t="s">
        <v>780</v>
      </c>
      <c r="D350" s="51">
        <v>66</v>
      </c>
      <c r="E350" s="51">
        <v>8</v>
      </c>
      <c r="F350" s="51">
        <v>700</v>
      </c>
      <c r="G350" s="51">
        <v>8</v>
      </c>
      <c r="H350" s="51">
        <v>700</v>
      </c>
      <c r="I350" s="72">
        <f t="shared" si="11"/>
        <v>1</v>
      </c>
    </row>
    <row r="351" s="34" customFormat="1" ht="14.25" spans="1:9">
      <c r="A351" s="51">
        <v>14</v>
      </c>
      <c r="B351" s="50"/>
      <c r="C351" s="71" t="s">
        <v>781</v>
      </c>
      <c r="D351" s="51">
        <v>43</v>
      </c>
      <c r="E351" s="51">
        <v>1</v>
      </c>
      <c r="F351" s="51">
        <v>200</v>
      </c>
      <c r="G351" s="51">
        <v>1</v>
      </c>
      <c r="H351" s="51">
        <v>200</v>
      </c>
      <c r="I351" s="72">
        <f t="shared" si="11"/>
        <v>1</v>
      </c>
    </row>
    <row r="352" s="34" customFormat="1" ht="14.25" spans="1:9">
      <c r="A352" s="51">
        <v>15</v>
      </c>
      <c r="B352" s="50"/>
      <c r="C352" s="71" t="s">
        <v>782</v>
      </c>
      <c r="D352" s="51">
        <v>26</v>
      </c>
      <c r="E352" s="51">
        <v>1</v>
      </c>
      <c r="F352" s="51">
        <v>400</v>
      </c>
      <c r="G352" s="51">
        <v>1</v>
      </c>
      <c r="H352" s="51">
        <v>400</v>
      </c>
      <c r="I352" s="72">
        <f t="shared" si="11"/>
        <v>1</v>
      </c>
    </row>
    <row r="353" s="34" customFormat="1" ht="14.25" spans="1:9">
      <c r="A353" s="51">
        <v>16</v>
      </c>
      <c r="B353" s="50"/>
      <c r="C353" s="71" t="s">
        <v>783</v>
      </c>
      <c r="D353" s="51">
        <v>3</v>
      </c>
      <c r="E353" s="51">
        <v>1</v>
      </c>
      <c r="F353" s="51">
        <v>200</v>
      </c>
      <c r="G353" s="51">
        <v>1</v>
      </c>
      <c r="H353" s="51">
        <v>200</v>
      </c>
      <c r="I353" s="72">
        <f t="shared" si="11"/>
        <v>1</v>
      </c>
    </row>
    <row r="354" s="34" customFormat="1" ht="14.25" spans="1:9">
      <c r="A354" s="51">
        <v>17</v>
      </c>
      <c r="B354" s="50"/>
      <c r="C354" s="71" t="s">
        <v>784</v>
      </c>
      <c r="D354" s="51">
        <v>26</v>
      </c>
      <c r="E354" s="51">
        <v>1</v>
      </c>
      <c r="F354" s="51">
        <v>400</v>
      </c>
      <c r="G354" s="51">
        <v>1</v>
      </c>
      <c r="H354" s="51">
        <v>400</v>
      </c>
      <c r="I354" s="72">
        <f t="shared" si="11"/>
        <v>1</v>
      </c>
    </row>
    <row r="355" s="34" customFormat="1" ht="14.25" spans="1:9">
      <c r="A355" s="51">
        <v>18</v>
      </c>
      <c r="B355" s="50"/>
      <c r="C355" s="71" t="s">
        <v>785</v>
      </c>
      <c r="D355" s="51">
        <v>50</v>
      </c>
      <c r="E355" s="51">
        <v>2</v>
      </c>
      <c r="F355" s="51">
        <v>600</v>
      </c>
      <c r="G355" s="51">
        <v>2</v>
      </c>
      <c r="H355" s="51">
        <v>600</v>
      </c>
      <c r="I355" s="72">
        <f t="shared" si="11"/>
        <v>1</v>
      </c>
    </row>
    <row r="356" s="34" customFormat="1" ht="14.25" spans="1:9">
      <c r="A356" s="51">
        <v>19</v>
      </c>
      <c r="B356" s="50"/>
      <c r="C356" s="71" t="s">
        <v>786</v>
      </c>
      <c r="D356" s="51">
        <v>10</v>
      </c>
      <c r="E356" s="51">
        <v>0</v>
      </c>
      <c r="F356" s="51">
        <v>0</v>
      </c>
      <c r="G356" s="51">
        <v>0</v>
      </c>
      <c r="H356" s="51">
        <v>0</v>
      </c>
      <c r="I356" s="72" t="e">
        <f t="shared" si="11"/>
        <v>#DIV/0!</v>
      </c>
    </row>
    <row r="357" s="34" customFormat="1" ht="14.25" spans="1:9">
      <c r="A357" s="51">
        <v>20</v>
      </c>
      <c r="B357" s="50"/>
      <c r="C357" s="71" t="s">
        <v>787</v>
      </c>
      <c r="D357" s="51">
        <v>37</v>
      </c>
      <c r="E357" s="51">
        <v>1</v>
      </c>
      <c r="F357" s="51">
        <v>180</v>
      </c>
      <c r="G357" s="51">
        <v>1</v>
      </c>
      <c r="H357" s="51">
        <v>180</v>
      </c>
      <c r="I357" s="72">
        <f t="shared" si="11"/>
        <v>1</v>
      </c>
    </row>
    <row r="358" s="34" customFormat="1" ht="14.25" spans="1:9">
      <c r="A358" s="51">
        <v>21</v>
      </c>
      <c r="B358" s="50"/>
      <c r="C358" s="71" t="s">
        <v>788</v>
      </c>
      <c r="D358" s="51">
        <v>32</v>
      </c>
      <c r="E358" s="51">
        <v>1</v>
      </c>
      <c r="F358" s="51">
        <v>200</v>
      </c>
      <c r="G358" s="51">
        <v>1</v>
      </c>
      <c r="H358" s="51">
        <v>200</v>
      </c>
      <c r="I358" s="72">
        <f t="shared" si="11"/>
        <v>1</v>
      </c>
    </row>
    <row r="359" s="34" customFormat="1" ht="14.25" spans="1:9">
      <c r="A359" s="51">
        <v>22</v>
      </c>
      <c r="B359" s="50"/>
      <c r="C359" s="71" t="s">
        <v>789</v>
      </c>
      <c r="D359" s="51">
        <v>22</v>
      </c>
      <c r="E359" s="51">
        <v>1</v>
      </c>
      <c r="F359" s="51">
        <v>450</v>
      </c>
      <c r="G359" s="51">
        <v>1</v>
      </c>
      <c r="H359" s="51">
        <v>450</v>
      </c>
      <c r="I359" s="72">
        <f t="shared" si="11"/>
        <v>1</v>
      </c>
    </row>
    <row r="360" s="34" customFormat="1" ht="14.25" spans="1:9">
      <c r="A360" s="51">
        <v>23</v>
      </c>
      <c r="B360" s="50"/>
      <c r="C360" s="71" t="s">
        <v>790</v>
      </c>
      <c r="D360" s="51">
        <v>81</v>
      </c>
      <c r="E360" s="51">
        <v>2</v>
      </c>
      <c r="F360" s="51">
        <v>600</v>
      </c>
      <c r="G360" s="51">
        <v>2</v>
      </c>
      <c r="H360" s="51">
        <v>600</v>
      </c>
      <c r="I360" s="72">
        <f t="shared" si="11"/>
        <v>1</v>
      </c>
    </row>
    <row r="361" s="34" customFormat="1" ht="14.25" spans="1:9">
      <c r="A361" s="51">
        <v>24</v>
      </c>
      <c r="B361" s="50"/>
      <c r="C361" s="71" t="s">
        <v>791</v>
      </c>
      <c r="D361" s="51">
        <v>24</v>
      </c>
      <c r="E361" s="51">
        <v>1</v>
      </c>
      <c r="F361" s="51">
        <v>200</v>
      </c>
      <c r="G361" s="51">
        <v>1</v>
      </c>
      <c r="H361" s="51">
        <v>200</v>
      </c>
      <c r="I361" s="72">
        <f t="shared" si="11"/>
        <v>1</v>
      </c>
    </row>
    <row r="362" s="34" customFormat="1" ht="14.25" spans="1:9">
      <c r="A362" s="51">
        <v>25</v>
      </c>
      <c r="B362" s="50"/>
      <c r="C362" s="71" t="s">
        <v>792</v>
      </c>
      <c r="D362" s="51">
        <v>1</v>
      </c>
      <c r="E362" s="51">
        <v>0</v>
      </c>
      <c r="F362" s="51">
        <v>0</v>
      </c>
      <c r="G362" s="51">
        <v>0</v>
      </c>
      <c r="H362" s="51">
        <v>0</v>
      </c>
      <c r="I362" s="72" t="e">
        <f t="shared" si="11"/>
        <v>#DIV/0!</v>
      </c>
    </row>
    <row r="363" s="34" customFormat="1" ht="14.25" spans="1:9">
      <c r="A363" s="51">
        <v>26</v>
      </c>
      <c r="B363" s="50"/>
      <c r="C363" s="71" t="s">
        <v>793</v>
      </c>
      <c r="D363" s="51">
        <v>6</v>
      </c>
      <c r="E363" s="51">
        <v>0</v>
      </c>
      <c r="F363" s="51">
        <v>0</v>
      </c>
      <c r="G363" s="51">
        <v>0</v>
      </c>
      <c r="H363" s="51">
        <v>0</v>
      </c>
      <c r="I363" s="72" t="e">
        <f t="shared" si="11"/>
        <v>#DIV/0!</v>
      </c>
    </row>
    <row r="364" s="34" customFormat="1" ht="14.25" spans="1:9">
      <c r="A364" s="51">
        <v>27</v>
      </c>
      <c r="B364" s="50"/>
      <c r="C364" s="71" t="s">
        <v>794</v>
      </c>
      <c r="D364" s="51">
        <v>26</v>
      </c>
      <c r="E364" s="51">
        <v>1</v>
      </c>
      <c r="F364" s="51">
        <v>400</v>
      </c>
      <c r="G364" s="51">
        <v>1</v>
      </c>
      <c r="H364" s="51">
        <v>400</v>
      </c>
      <c r="I364" s="72">
        <f t="shared" si="11"/>
        <v>1</v>
      </c>
    </row>
    <row r="365" s="34" customFormat="1" ht="14.25" spans="1:9">
      <c r="A365" s="51">
        <v>28</v>
      </c>
      <c r="B365" s="50"/>
      <c r="C365" s="71" t="s">
        <v>795</v>
      </c>
      <c r="D365" s="51">
        <v>123</v>
      </c>
      <c r="E365" s="51">
        <v>6</v>
      </c>
      <c r="F365" s="51">
        <v>1200</v>
      </c>
      <c r="G365" s="51">
        <v>6</v>
      </c>
      <c r="H365" s="51">
        <v>1200</v>
      </c>
      <c r="I365" s="72">
        <f t="shared" si="11"/>
        <v>1</v>
      </c>
    </row>
    <row r="366" s="34" customFormat="1" ht="14.25" spans="1:9">
      <c r="A366" s="51">
        <v>29</v>
      </c>
      <c r="B366" s="50"/>
      <c r="C366" s="71" t="s">
        <v>796</v>
      </c>
      <c r="D366" s="51">
        <v>37</v>
      </c>
      <c r="E366" s="51">
        <v>1</v>
      </c>
      <c r="F366" s="51">
        <v>200</v>
      </c>
      <c r="G366" s="51">
        <v>1</v>
      </c>
      <c r="H366" s="51">
        <v>200</v>
      </c>
      <c r="I366" s="72">
        <f t="shared" si="11"/>
        <v>1</v>
      </c>
    </row>
    <row r="367" s="34" customFormat="1" ht="14.25" spans="1:9">
      <c r="A367" s="51">
        <v>30</v>
      </c>
      <c r="B367" s="50"/>
      <c r="C367" s="71" t="s">
        <v>797</v>
      </c>
      <c r="D367" s="51">
        <v>76</v>
      </c>
      <c r="E367" s="51">
        <v>2</v>
      </c>
      <c r="F367" s="51">
        <v>400</v>
      </c>
      <c r="G367" s="51">
        <v>2</v>
      </c>
      <c r="H367" s="51">
        <v>400</v>
      </c>
      <c r="I367" s="72">
        <f t="shared" si="11"/>
        <v>1</v>
      </c>
    </row>
    <row r="368" s="34" customFormat="1" ht="14.25" spans="1:9">
      <c r="A368" s="51">
        <v>31</v>
      </c>
      <c r="B368" s="50"/>
      <c r="C368" s="71" t="s">
        <v>798</v>
      </c>
      <c r="D368" s="51">
        <v>8</v>
      </c>
      <c r="E368" s="51">
        <v>0</v>
      </c>
      <c r="F368" s="51">
        <v>0</v>
      </c>
      <c r="G368" s="51">
        <v>0</v>
      </c>
      <c r="H368" s="51">
        <v>0</v>
      </c>
      <c r="I368" s="72" t="e">
        <f t="shared" si="11"/>
        <v>#DIV/0!</v>
      </c>
    </row>
    <row r="369" s="34" customFormat="1" ht="14.25" spans="1:9">
      <c r="A369" s="51">
        <v>32</v>
      </c>
      <c r="B369" s="50"/>
      <c r="C369" s="71" t="s">
        <v>799</v>
      </c>
      <c r="D369" s="51">
        <v>100</v>
      </c>
      <c r="E369" s="51">
        <v>2</v>
      </c>
      <c r="F369" s="51">
        <v>1200</v>
      </c>
      <c r="G369" s="51">
        <v>2</v>
      </c>
      <c r="H369" s="51">
        <v>1200</v>
      </c>
      <c r="I369" s="72">
        <f t="shared" si="11"/>
        <v>1</v>
      </c>
    </row>
    <row r="370" s="34" customFormat="1" ht="14.25" spans="1:9">
      <c r="A370" s="51">
        <v>33</v>
      </c>
      <c r="B370" s="50"/>
      <c r="C370" s="71" t="s">
        <v>800</v>
      </c>
      <c r="D370" s="51">
        <v>23</v>
      </c>
      <c r="E370" s="51">
        <v>0</v>
      </c>
      <c r="F370" s="51">
        <v>0</v>
      </c>
      <c r="G370" s="51">
        <v>0</v>
      </c>
      <c r="H370" s="51">
        <v>0</v>
      </c>
      <c r="I370" s="72" t="e">
        <f t="shared" si="11"/>
        <v>#DIV/0!</v>
      </c>
    </row>
    <row r="371" s="34" customFormat="1" ht="14.25" spans="1:9">
      <c r="A371" s="51">
        <v>34</v>
      </c>
      <c r="B371" s="50"/>
      <c r="C371" s="71" t="s">
        <v>801</v>
      </c>
      <c r="D371" s="51">
        <v>47</v>
      </c>
      <c r="E371" s="51">
        <v>1</v>
      </c>
      <c r="F371" s="51">
        <v>600</v>
      </c>
      <c r="G371" s="51">
        <v>1</v>
      </c>
      <c r="H371" s="51">
        <v>600</v>
      </c>
      <c r="I371" s="72">
        <f t="shared" si="11"/>
        <v>1</v>
      </c>
    </row>
    <row r="372" s="34" customFormat="1" ht="14.25" spans="1:9">
      <c r="A372" s="51">
        <v>35</v>
      </c>
      <c r="B372" s="50"/>
      <c r="C372" s="71" t="s">
        <v>802</v>
      </c>
      <c r="D372" s="51">
        <v>2</v>
      </c>
      <c r="E372" s="51">
        <v>2</v>
      </c>
      <c r="F372" s="51">
        <v>1200</v>
      </c>
      <c r="G372" s="51">
        <v>2</v>
      </c>
      <c r="H372" s="51">
        <v>1200</v>
      </c>
      <c r="I372" s="72">
        <f t="shared" si="11"/>
        <v>1</v>
      </c>
    </row>
    <row r="373" s="34" customFormat="1" ht="14.25" spans="1:9">
      <c r="A373" s="51">
        <v>36</v>
      </c>
      <c r="B373" s="50"/>
      <c r="C373" s="71" t="s">
        <v>803</v>
      </c>
      <c r="D373" s="51">
        <v>15</v>
      </c>
      <c r="E373" s="51">
        <v>2</v>
      </c>
      <c r="F373" s="51">
        <v>1200</v>
      </c>
      <c r="G373" s="51">
        <v>2</v>
      </c>
      <c r="H373" s="51">
        <v>1200</v>
      </c>
      <c r="I373" s="72">
        <f t="shared" si="11"/>
        <v>1</v>
      </c>
    </row>
    <row r="374" s="34" customFormat="1" ht="14.25" spans="1:9">
      <c r="A374" s="51">
        <v>37</v>
      </c>
      <c r="B374" s="50"/>
      <c r="C374" s="71" t="s">
        <v>804</v>
      </c>
      <c r="D374" s="51">
        <v>65</v>
      </c>
      <c r="E374" s="51">
        <v>2</v>
      </c>
      <c r="F374" s="51">
        <v>300</v>
      </c>
      <c r="G374" s="51">
        <v>2</v>
      </c>
      <c r="H374" s="51">
        <v>300</v>
      </c>
      <c r="I374" s="72">
        <f t="shared" si="11"/>
        <v>1</v>
      </c>
    </row>
    <row r="375" s="34" customFormat="1" ht="14.25" spans="1:9">
      <c r="A375" s="51">
        <v>38</v>
      </c>
      <c r="B375" s="50"/>
      <c r="C375" s="71" t="s">
        <v>805</v>
      </c>
      <c r="D375" s="51">
        <v>49</v>
      </c>
      <c r="E375" s="51">
        <v>2</v>
      </c>
      <c r="F375" s="51">
        <v>400</v>
      </c>
      <c r="G375" s="51">
        <v>2</v>
      </c>
      <c r="H375" s="51">
        <v>400</v>
      </c>
      <c r="I375" s="72">
        <f t="shared" si="11"/>
        <v>1</v>
      </c>
    </row>
    <row r="376" s="34" customFormat="1" ht="14.25" spans="1:9">
      <c r="A376" s="51">
        <v>39</v>
      </c>
      <c r="B376" s="50"/>
      <c r="C376" s="71" t="s">
        <v>806</v>
      </c>
      <c r="D376" s="51">
        <v>43</v>
      </c>
      <c r="E376" s="51">
        <v>3</v>
      </c>
      <c r="F376" s="51">
        <v>600</v>
      </c>
      <c r="G376" s="51">
        <v>3</v>
      </c>
      <c r="H376" s="51">
        <v>600</v>
      </c>
      <c r="I376" s="72">
        <f t="shared" si="11"/>
        <v>1</v>
      </c>
    </row>
    <row r="377" s="34" customFormat="1" ht="14.25" spans="1:9">
      <c r="A377" s="51">
        <v>40</v>
      </c>
      <c r="B377" s="50"/>
      <c r="C377" s="71" t="s">
        <v>807</v>
      </c>
      <c r="D377" s="51">
        <v>77</v>
      </c>
      <c r="E377" s="51">
        <v>3</v>
      </c>
      <c r="F377" s="51">
        <v>250</v>
      </c>
      <c r="G377" s="51">
        <v>3</v>
      </c>
      <c r="H377" s="51">
        <v>250</v>
      </c>
      <c r="I377" s="72">
        <f t="shared" si="11"/>
        <v>1</v>
      </c>
    </row>
    <row r="378" s="34" customFormat="1" ht="14.25" spans="1:9">
      <c r="A378" s="51">
        <v>41</v>
      </c>
      <c r="B378" s="50"/>
      <c r="C378" s="71" t="s">
        <v>808</v>
      </c>
      <c r="D378" s="51">
        <v>0</v>
      </c>
      <c r="E378" s="51">
        <v>1</v>
      </c>
      <c r="F378" s="51">
        <v>250</v>
      </c>
      <c r="G378" s="51">
        <v>1</v>
      </c>
      <c r="H378" s="51">
        <v>250</v>
      </c>
      <c r="I378" s="72">
        <f t="shared" si="11"/>
        <v>1</v>
      </c>
    </row>
    <row r="379" s="34" customFormat="1" ht="14.25" spans="1:9">
      <c r="A379" s="51">
        <v>42</v>
      </c>
      <c r="B379" s="50"/>
      <c r="C379" s="71" t="s">
        <v>809</v>
      </c>
      <c r="D379" s="51">
        <v>71</v>
      </c>
      <c r="E379" s="51">
        <v>5</v>
      </c>
      <c r="F379" s="51">
        <v>1250</v>
      </c>
      <c r="G379" s="51">
        <v>5</v>
      </c>
      <c r="H379" s="51">
        <v>1250</v>
      </c>
      <c r="I379" s="72">
        <f t="shared" si="11"/>
        <v>1</v>
      </c>
    </row>
    <row r="380" s="34" customFormat="1" ht="14.25" spans="1:9">
      <c r="A380" s="51">
        <v>43</v>
      </c>
      <c r="B380" s="50"/>
      <c r="C380" s="71" t="s">
        <v>810</v>
      </c>
      <c r="D380" s="51">
        <v>63</v>
      </c>
      <c r="E380" s="51">
        <v>3</v>
      </c>
      <c r="F380" s="51">
        <v>1200</v>
      </c>
      <c r="G380" s="51">
        <v>3</v>
      </c>
      <c r="H380" s="51">
        <v>1200</v>
      </c>
      <c r="I380" s="72">
        <f t="shared" si="11"/>
        <v>1</v>
      </c>
    </row>
    <row r="381" s="34" customFormat="1" ht="14.25" spans="1:9">
      <c r="A381" s="51">
        <v>44</v>
      </c>
      <c r="B381" s="50"/>
      <c r="C381" s="71" t="s">
        <v>811</v>
      </c>
      <c r="D381" s="51">
        <v>56</v>
      </c>
      <c r="E381" s="51">
        <v>8</v>
      </c>
      <c r="F381" s="51">
        <v>2000</v>
      </c>
      <c r="G381" s="51">
        <v>8</v>
      </c>
      <c r="H381" s="51">
        <v>2000</v>
      </c>
      <c r="I381" s="72">
        <f t="shared" si="11"/>
        <v>1</v>
      </c>
    </row>
    <row r="382" s="34" customFormat="1" ht="14.25" spans="1:9">
      <c r="A382" s="51">
        <v>45</v>
      </c>
      <c r="B382" s="50"/>
      <c r="C382" s="71" t="s">
        <v>812</v>
      </c>
      <c r="D382" s="51">
        <v>35</v>
      </c>
      <c r="E382" s="51">
        <v>1</v>
      </c>
      <c r="F382" s="51">
        <v>250</v>
      </c>
      <c r="G382" s="51">
        <v>1</v>
      </c>
      <c r="H382" s="51">
        <v>250</v>
      </c>
      <c r="I382" s="72">
        <f t="shared" si="11"/>
        <v>1</v>
      </c>
    </row>
    <row r="383" s="34" customFormat="1" ht="14.25" spans="1:9">
      <c r="A383" s="51">
        <v>46</v>
      </c>
      <c r="B383" s="50"/>
      <c r="C383" s="71" t="s">
        <v>813</v>
      </c>
      <c r="D383" s="51">
        <v>45</v>
      </c>
      <c r="E383" s="51">
        <v>3</v>
      </c>
      <c r="F383" s="51">
        <v>700</v>
      </c>
      <c r="G383" s="51">
        <v>3</v>
      </c>
      <c r="H383" s="51">
        <v>700</v>
      </c>
      <c r="I383" s="72">
        <f t="shared" si="11"/>
        <v>1</v>
      </c>
    </row>
    <row r="384" s="34" customFormat="1" ht="14.25" spans="1:9">
      <c r="A384" s="51">
        <v>47</v>
      </c>
      <c r="B384" s="50"/>
      <c r="C384" s="71" t="s">
        <v>814</v>
      </c>
      <c r="D384" s="51">
        <v>35</v>
      </c>
      <c r="E384" s="51">
        <v>1</v>
      </c>
      <c r="F384" s="51">
        <v>200</v>
      </c>
      <c r="G384" s="51">
        <v>1</v>
      </c>
      <c r="H384" s="51">
        <v>200</v>
      </c>
      <c r="I384" s="72">
        <f t="shared" si="11"/>
        <v>1</v>
      </c>
    </row>
    <row r="385" s="34" customFormat="1" ht="14.25" spans="1:9">
      <c r="A385" s="51">
        <v>48</v>
      </c>
      <c r="B385" s="50"/>
      <c r="C385" s="71" t="s">
        <v>815</v>
      </c>
      <c r="D385" s="51">
        <v>22</v>
      </c>
      <c r="E385" s="51">
        <v>1</v>
      </c>
      <c r="F385" s="51">
        <v>350</v>
      </c>
      <c r="G385" s="51">
        <v>1</v>
      </c>
      <c r="H385" s="51">
        <v>350</v>
      </c>
      <c r="I385" s="72">
        <f t="shared" si="11"/>
        <v>1</v>
      </c>
    </row>
    <row r="386" s="34" customFormat="1" ht="14.25" spans="1:9">
      <c r="A386" s="51">
        <v>49</v>
      </c>
      <c r="B386" s="50"/>
      <c r="C386" s="71" t="s">
        <v>816</v>
      </c>
      <c r="D386" s="51">
        <v>9</v>
      </c>
      <c r="E386" s="51">
        <v>0</v>
      </c>
      <c r="F386" s="51">
        <v>0</v>
      </c>
      <c r="G386" s="51">
        <v>0</v>
      </c>
      <c r="H386" s="51">
        <v>0</v>
      </c>
      <c r="I386" s="72" t="e">
        <f t="shared" si="11"/>
        <v>#DIV/0!</v>
      </c>
    </row>
    <row r="387" s="34" customFormat="1" ht="14.25" spans="1:9">
      <c r="A387" s="51">
        <v>50</v>
      </c>
      <c r="B387" s="50"/>
      <c r="C387" s="71" t="s">
        <v>817</v>
      </c>
      <c r="D387" s="51">
        <v>8</v>
      </c>
      <c r="E387" s="51">
        <v>0</v>
      </c>
      <c r="F387" s="51">
        <v>0</v>
      </c>
      <c r="G387" s="51">
        <v>0</v>
      </c>
      <c r="H387" s="51">
        <v>0</v>
      </c>
      <c r="I387" s="72" t="e">
        <f t="shared" si="11"/>
        <v>#DIV/0!</v>
      </c>
    </row>
    <row r="388" s="34" customFormat="1" ht="14.25" spans="1:9">
      <c r="A388" s="51">
        <v>51</v>
      </c>
      <c r="B388" s="50"/>
      <c r="C388" s="71" t="s">
        <v>818</v>
      </c>
      <c r="D388" s="51">
        <v>13</v>
      </c>
      <c r="E388" s="51">
        <v>0</v>
      </c>
      <c r="F388" s="51">
        <v>0</v>
      </c>
      <c r="G388" s="51">
        <v>0</v>
      </c>
      <c r="H388" s="51">
        <v>0</v>
      </c>
      <c r="I388" s="72" t="e">
        <f t="shared" si="11"/>
        <v>#DIV/0!</v>
      </c>
    </row>
    <row r="389" s="34" customFormat="1" ht="14.25" spans="1:9">
      <c r="A389" s="51">
        <v>52</v>
      </c>
      <c r="B389" s="50"/>
      <c r="C389" s="71" t="s">
        <v>819</v>
      </c>
      <c r="D389" s="51">
        <v>7</v>
      </c>
      <c r="E389" s="51">
        <v>1</v>
      </c>
      <c r="F389" s="51">
        <v>350</v>
      </c>
      <c r="G389" s="51">
        <v>1</v>
      </c>
      <c r="H389" s="51">
        <v>350</v>
      </c>
      <c r="I389" s="72">
        <f t="shared" si="11"/>
        <v>1</v>
      </c>
    </row>
    <row r="390" s="34" customFormat="1" ht="14.25" spans="1:9">
      <c r="A390" s="51">
        <v>53</v>
      </c>
      <c r="B390" s="50"/>
      <c r="C390" s="71" t="s">
        <v>820</v>
      </c>
      <c r="D390" s="51">
        <v>20</v>
      </c>
      <c r="E390" s="51">
        <v>0</v>
      </c>
      <c r="F390" s="51">
        <v>0</v>
      </c>
      <c r="G390" s="51">
        <v>0</v>
      </c>
      <c r="H390" s="51">
        <v>0</v>
      </c>
      <c r="I390" s="72" t="e">
        <f t="shared" si="11"/>
        <v>#DIV/0!</v>
      </c>
    </row>
    <row r="391" s="34" customFormat="1" ht="14.25" spans="1:9">
      <c r="A391" s="51">
        <v>54</v>
      </c>
      <c r="B391" s="50"/>
      <c r="C391" s="71" t="s">
        <v>821</v>
      </c>
      <c r="D391" s="51">
        <v>17</v>
      </c>
      <c r="E391" s="51">
        <v>1</v>
      </c>
      <c r="F391" s="51">
        <v>350</v>
      </c>
      <c r="G391" s="51">
        <v>1</v>
      </c>
      <c r="H391" s="51">
        <v>350</v>
      </c>
      <c r="I391" s="72">
        <f t="shared" si="11"/>
        <v>1</v>
      </c>
    </row>
    <row r="392" s="34" customFormat="1" ht="14.25" spans="1:9">
      <c r="A392" s="51">
        <v>55</v>
      </c>
      <c r="B392" s="50"/>
      <c r="C392" s="71" t="s">
        <v>822</v>
      </c>
      <c r="D392" s="51">
        <v>15</v>
      </c>
      <c r="E392" s="51">
        <v>0</v>
      </c>
      <c r="F392" s="51">
        <v>0</v>
      </c>
      <c r="G392" s="51">
        <v>0</v>
      </c>
      <c r="H392" s="51">
        <v>0</v>
      </c>
      <c r="I392" s="72" t="e">
        <f t="shared" si="11"/>
        <v>#DIV/0!</v>
      </c>
    </row>
    <row r="393" s="34" customFormat="1" ht="14.25" spans="1:9">
      <c r="A393" s="51">
        <v>56</v>
      </c>
      <c r="B393" s="50"/>
      <c r="C393" s="71" t="s">
        <v>823</v>
      </c>
      <c r="D393" s="51">
        <v>27</v>
      </c>
      <c r="E393" s="51">
        <v>0</v>
      </c>
      <c r="F393" s="51">
        <v>0</v>
      </c>
      <c r="G393" s="51">
        <v>0</v>
      </c>
      <c r="H393" s="51">
        <v>0</v>
      </c>
      <c r="I393" s="72" t="e">
        <f t="shared" si="11"/>
        <v>#DIV/0!</v>
      </c>
    </row>
    <row r="394" s="34" customFormat="1" ht="14.25" spans="1:9">
      <c r="A394" s="51">
        <v>57</v>
      </c>
      <c r="B394" s="50"/>
      <c r="C394" s="71" t="s">
        <v>824</v>
      </c>
      <c r="D394" s="51">
        <v>27</v>
      </c>
      <c r="E394" s="51">
        <v>1</v>
      </c>
      <c r="F394" s="51">
        <v>350</v>
      </c>
      <c r="G394" s="51">
        <v>1</v>
      </c>
      <c r="H394" s="51">
        <v>350</v>
      </c>
      <c r="I394" s="72">
        <f t="shared" si="11"/>
        <v>1</v>
      </c>
    </row>
    <row r="395" s="34" customFormat="1" ht="14.25" spans="1:9">
      <c r="A395" s="47"/>
      <c r="B395" s="47" t="s">
        <v>825</v>
      </c>
      <c r="C395" s="47"/>
      <c r="D395" s="47">
        <f t="shared" ref="D395:H395" si="12">SUM(D338:D394)</f>
        <v>2090</v>
      </c>
      <c r="E395" s="47">
        <f t="shared" si="12"/>
        <v>97</v>
      </c>
      <c r="F395" s="47">
        <f t="shared" si="12"/>
        <v>22410</v>
      </c>
      <c r="G395" s="47">
        <f t="shared" si="12"/>
        <v>97</v>
      </c>
      <c r="H395" s="47">
        <f t="shared" si="12"/>
        <v>22410</v>
      </c>
      <c r="I395" s="76">
        <f t="shared" si="11"/>
        <v>1</v>
      </c>
    </row>
    <row r="396" s="34" customFormat="1" ht="14.25" spans="1:9">
      <c r="A396" s="40">
        <v>1</v>
      </c>
      <c r="B396" s="73" t="s">
        <v>826</v>
      </c>
      <c r="C396" s="74" t="s">
        <v>827</v>
      </c>
      <c r="D396" s="51">
        <v>52</v>
      </c>
      <c r="E396" s="51">
        <v>3</v>
      </c>
      <c r="F396" s="51">
        <v>376</v>
      </c>
      <c r="G396" s="51">
        <v>3</v>
      </c>
      <c r="H396" s="51">
        <v>376</v>
      </c>
      <c r="I396" s="48">
        <f t="shared" ref="I396:I451" si="13">H396/F396*100%</f>
        <v>1</v>
      </c>
    </row>
    <row r="397" s="34" customFormat="1" ht="14.25" spans="1:9">
      <c r="A397" s="40">
        <v>2</v>
      </c>
      <c r="B397" s="73"/>
      <c r="C397" s="74" t="s">
        <v>828</v>
      </c>
      <c r="D397" s="51">
        <v>43</v>
      </c>
      <c r="E397" s="51">
        <v>6</v>
      </c>
      <c r="F397" s="51">
        <v>662</v>
      </c>
      <c r="G397" s="51">
        <v>6</v>
      </c>
      <c r="H397" s="51">
        <v>662</v>
      </c>
      <c r="I397" s="48">
        <f t="shared" si="13"/>
        <v>1</v>
      </c>
    </row>
    <row r="398" s="34" customFormat="1" ht="14.25" spans="1:9">
      <c r="A398" s="40">
        <v>3</v>
      </c>
      <c r="B398" s="73"/>
      <c r="C398" s="74" t="s">
        <v>829</v>
      </c>
      <c r="D398" s="51">
        <v>41</v>
      </c>
      <c r="E398" s="51"/>
      <c r="F398" s="51"/>
      <c r="G398" s="51"/>
      <c r="H398" s="51"/>
      <c r="I398" s="48" t="e">
        <f t="shared" si="13"/>
        <v>#DIV/0!</v>
      </c>
    </row>
    <row r="399" s="34" customFormat="1" ht="14.25" spans="1:9">
      <c r="A399" s="40">
        <v>4</v>
      </c>
      <c r="B399" s="73"/>
      <c r="C399" s="74" t="s">
        <v>830</v>
      </c>
      <c r="D399" s="51">
        <v>2</v>
      </c>
      <c r="E399" s="51">
        <v>3</v>
      </c>
      <c r="F399" s="51">
        <v>360</v>
      </c>
      <c r="G399" s="51">
        <v>3</v>
      </c>
      <c r="H399" s="51">
        <v>360</v>
      </c>
      <c r="I399" s="48">
        <f t="shared" si="13"/>
        <v>1</v>
      </c>
    </row>
    <row r="400" s="34" customFormat="1" ht="14.25" spans="1:9">
      <c r="A400" s="40">
        <v>5</v>
      </c>
      <c r="B400" s="73"/>
      <c r="C400" s="75" t="s">
        <v>831</v>
      </c>
      <c r="D400" s="51"/>
      <c r="E400" s="51"/>
      <c r="F400" s="51"/>
      <c r="G400" s="51"/>
      <c r="H400" s="51"/>
      <c r="I400" s="48" t="e">
        <f t="shared" si="13"/>
        <v>#DIV/0!</v>
      </c>
    </row>
    <row r="401" s="34" customFormat="1" ht="14.25" spans="1:9">
      <c r="A401" s="40">
        <v>6</v>
      </c>
      <c r="B401" s="73"/>
      <c r="C401" s="74" t="s">
        <v>832</v>
      </c>
      <c r="D401" s="51">
        <v>4</v>
      </c>
      <c r="E401" s="51">
        <v>2</v>
      </c>
      <c r="F401" s="51">
        <v>200</v>
      </c>
      <c r="G401" s="51">
        <v>2</v>
      </c>
      <c r="H401" s="51">
        <v>200</v>
      </c>
      <c r="I401" s="48">
        <f t="shared" si="13"/>
        <v>1</v>
      </c>
    </row>
    <row r="402" s="34" customFormat="1" ht="14.25" spans="1:9">
      <c r="A402" s="40">
        <v>7</v>
      </c>
      <c r="B402" s="73"/>
      <c r="C402" s="74" t="s">
        <v>833</v>
      </c>
      <c r="D402" s="51">
        <v>11</v>
      </c>
      <c r="E402" s="51"/>
      <c r="F402" s="51"/>
      <c r="G402" s="51"/>
      <c r="H402" s="51"/>
      <c r="I402" s="48" t="e">
        <f t="shared" si="13"/>
        <v>#DIV/0!</v>
      </c>
    </row>
    <row r="403" s="34" customFormat="1" ht="14.25" spans="1:9">
      <c r="A403" s="40">
        <v>8</v>
      </c>
      <c r="B403" s="73"/>
      <c r="C403" s="74" t="s">
        <v>834</v>
      </c>
      <c r="D403" s="51">
        <v>37</v>
      </c>
      <c r="E403" s="51"/>
      <c r="F403" s="51"/>
      <c r="G403" s="51"/>
      <c r="H403" s="51"/>
      <c r="I403" s="48" t="e">
        <f t="shared" si="13"/>
        <v>#DIV/0!</v>
      </c>
    </row>
    <row r="404" s="34" customFormat="1" ht="14.25" spans="1:9">
      <c r="A404" s="40">
        <v>9</v>
      </c>
      <c r="B404" s="73"/>
      <c r="C404" s="74" t="s">
        <v>835</v>
      </c>
      <c r="D404" s="51">
        <v>15</v>
      </c>
      <c r="E404" s="51">
        <v>2</v>
      </c>
      <c r="F404" s="51">
        <v>200</v>
      </c>
      <c r="G404" s="51">
        <v>2</v>
      </c>
      <c r="H404" s="51">
        <v>200</v>
      </c>
      <c r="I404" s="48">
        <f t="shared" si="13"/>
        <v>1</v>
      </c>
    </row>
    <row r="405" s="34" customFormat="1" ht="14.25" spans="1:9">
      <c r="A405" s="40">
        <v>10</v>
      </c>
      <c r="B405" s="73"/>
      <c r="C405" s="74" t="s">
        <v>836</v>
      </c>
      <c r="D405" s="51">
        <v>7</v>
      </c>
      <c r="E405" s="51">
        <v>9</v>
      </c>
      <c r="F405" s="51">
        <v>626</v>
      </c>
      <c r="G405" s="51">
        <v>9</v>
      </c>
      <c r="H405" s="51">
        <v>626</v>
      </c>
      <c r="I405" s="48">
        <f t="shared" si="13"/>
        <v>1</v>
      </c>
    </row>
    <row r="406" s="34" customFormat="1" ht="14.25" spans="1:9">
      <c r="A406" s="40">
        <v>11</v>
      </c>
      <c r="B406" s="73"/>
      <c r="C406" s="74" t="s">
        <v>837</v>
      </c>
      <c r="D406" s="51">
        <v>6</v>
      </c>
      <c r="E406" s="51">
        <v>1</v>
      </c>
      <c r="F406" s="51">
        <v>100</v>
      </c>
      <c r="G406" s="51">
        <v>1</v>
      </c>
      <c r="H406" s="51">
        <v>100</v>
      </c>
      <c r="I406" s="48">
        <f t="shared" si="13"/>
        <v>1</v>
      </c>
    </row>
    <row r="407" s="34" customFormat="1" ht="14.25" spans="1:9">
      <c r="A407" s="40">
        <v>12</v>
      </c>
      <c r="B407" s="73"/>
      <c r="C407" s="74" t="s">
        <v>838</v>
      </c>
      <c r="D407" s="51">
        <v>11</v>
      </c>
      <c r="E407" s="51">
        <v>1</v>
      </c>
      <c r="F407" s="51">
        <v>100</v>
      </c>
      <c r="G407" s="51">
        <v>1</v>
      </c>
      <c r="H407" s="51">
        <v>100</v>
      </c>
      <c r="I407" s="48">
        <f t="shared" si="13"/>
        <v>1</v>
      </c>
    </row>
    <row r="408" s="34" customFormat="1" ht="14.25" spans="1:9">
      <c r="A408" s="40">
        <v>13</v>
      </c>
      <c r="B408" s="73"/>
      <c r="C408" s="75" t="s">
        <v>839</v>
      </c>
      <c r="D408" s="51">
        <v>0</v>
      </c>
      <c r="E408" s="51"/>
      <c r="F408" s="51"/>
      <c r="G408" s="51"/>
      <c r="H408" s="51"/>
      <c r="I408" s="48" t="e">
        <f t="shared" si="13"/>
        <v>#DIV/0!</v>
      </c>
    </row>
    <row r="409" s="34" customFormat="1" ht="14.25" spans="1:9">
      <c r="A409" s="40">
        <v>14</v>
      </c>
      <c r="B409" s="73"/>
      <c r="C409" s="75" t="s">
        <v>840</v>
      </c>
      <c r="D409" s="51">
        <v>10</v>
      </c>
      <c r="E409" s="51"/>
      <c r="F409" s="51"/>
      <c r="G409" s="51"/>
      <c r="H409" s="51"/>
      <c r="I409" s="48" t="e">
        <f t="shared" si="13"/>
        <v>#DIV/0!</v>
      </c>
    </row>
    <row r="410" s="34" customFormat="1" ht="14.25" spans="1:9">
      <c r="A410" s="40">
        <v>15</v>
      </c>
      <c r="B410" s="73"/>
      <c r="C410" s="74" t="s">
        <v>841</v>
      </c>
      <c r="D410" s="51">
        <v>0</v>
      </c>
      <c r="E410" s="51"/>
      <c r="F410" s="51"/>
      <c r="G410" s="51"/>
      <c r="H410" s="51"/>
      <c r="I410" s="48" t="e">
        <f t="shared" si="13"/>
        <v>#DIV/0!</v>
      </c>
    </row>
    <row r="411" s="34" customFormat="1" ht="14.25" spans="1:9">
      <c r="A411" s="40">
        <v>16</v>
      </c>
      <c r="B411" s="73"/>
      <c r="C411" s="75" t="s">
        <v>842</v>
      </c>
      <c r="D411" s="51">
        <v>12</v>
      </c>
      <c r="E411" s="51"/>
      <c r="F411" s="51"/>
      <c r="G411" s="51"/>
      <c r="H411" s="51"/>
      <c r="I411" s="48" t="e">
        <f t="shared" si="13"/>
        <v>#DIV/0!</v>
      </c>
    </row>
    <row r="412" s="34" customFormat="1" ht="14.25" spans="1:9">
      <c r="A412" s="40">
        <v>17</v>
      </c>
      <c r="B412" s="73"/>
      <c r="C412" s="75" t="s">
        <v>843</v>
      </c>
      <c r="D412" s="51">
        <v>22</v>
      </c>
      <c r="E412" s="51">
        <v>2</v>
      </c>
      <c r="F412" s="51">
        <v>200</v>
      </c>
      <c r="G412" s="51">
        <v>2</v>
      </c>
      <c r="H412" s="51">
        <v>200</v>
      </c>
      <c r="I412" s="48">
        <f t="shared" si="13"/>
        <v>1</v>
      </c>
    </row>
    <row r="413" s="34" customFormat="1" ht="14.25" spans="1:9">
      <c r="A413" s="40">
        <v>18</v>
      </c>
      <c r="B413" s="73"/>
      <c r="C413" s="75" t="s">
        <v>844</v>
      </c>
      <c r="D413" s="51">
        <v>13</v>
      </c>
      <c r="E413" s="51">
        <v>2</v>
      </c>
      <c r="F413" s="51">
        <v>200</v>
      </c>
      <c r="G413" s="51">
        <v>2</v>
      </c>
      <c r="H413" s="51">
        <v>200</v>
      </c>
      <c r="I413" s="48">
        <f t="shared" si="13"/>
        <v>1</v>
      </c>
    </row>
    <row r="414" s="34" customFormat="1" ht="14.25" spans="1:9">
      <c r="A414" s="40">
        <v>19</v>
      </c>
      <c r="B414" s="73"/>
      <c r="C414" s="75"/>
      <c r="D414" s="51"/>
      <c r="E414" s="51"/>
      <c r="F414" s="51"/>
      <c r="G414" s="51"/>
      <c r="H414" s="51"/>
      <c r="I414" s="48" t="e">
        <f t="shared" si="13"/>
        <v>#DIV/0!</v>
      </c>
    </row>
    <row r="415" s="34" customFormat="1" ht="14.25" spans="1:9">
      <c r="A415" s="40">
        <v>20</v>
      </c>
      <c r="B415" s="73"/>
      <c r="C415" s="74" t="s">
        <v>845</v>
      </c>
      <c r="D415" s="51">
        <v>39</v>
      </c>
      <c r="E415" s="51">
        <v>4</v>
      </c>
      <c r="F415" s="51">
        <v>350</v>
      </c>
      <c r="G415" s="51">
        <v>4</v>
      </c>
      <c r="H415" s="51">
        <v>350</v>
      </c>
      <c r="I415" s="48">
        <f t="shared" si="13"/>
        <v>1</v>
      </c>
    </row>
    <row r="416" s="34" customFormat="1" ht="14.25" spans="1:9">
      <c r="A416" s="40">
        <v>21</v>
      </c>
      <c r="B416" s="73"/>
      <c r="C416" s="74" t="s">
        <v>846</v>
      </c>
      <c r="D416" s="51">
        <v>53</v>
      </c>
      <c r="E416" s="51">
        <v>3</v>
      </c>
      <c r="F416" s="51">
        <v>300</v>
      </c>
      <c r="G416" s="51">
        <v>3</v>
      </c>
      <c r="H416" s="51">
        <v>300</v>
      </c>
      <c r="I416" s="48">
        <f t="shared" si="13"/>
        <v>1</v>
      </c>
    </row>
    <row r="417" s="34" customFormat="1" ht="14.25" spans="1:9">
      <c r="A417" s="40">
        <v>22</v>
      </c>
      <c r="B417" s="73"/>
      <c r="C417" s="74" t="s">
        <v>847</v>
      </c>
      <c r="D417" s="51">
        <v>56</v>
      </c>
      <c r="E417" s="51">
        <v>3</v>
      </c>
      <c r="F417" s="51">
        <v>300</v>
      </c>
      <c r="G417" s="51">
        <v>3</v>
      </c>
      <c r="H417" s="51">
        <v>300</v>
      </c>
      <c r="I417" s="48">
        <f t="shared" si="13"/>
        <v>1</v>
      </c>
    </row>
    <row r="418" s="34" customFormat="1" ht="14.25" spans="1:9">
      <c r="A418" s="40">
        <v>23</v>
      </c>
      <c r="B418" s="73"/>
      <c r="C418" s="74" t="s">
        <v>848</v>
      </c>
      <c r="D418" s="51">
        <v>44</v>
      </c>
      <c r="E418" s="51">
        <v>2</v>
      </c>
      <c r="F418" s="51">
        <v>200</v>
      </c>
      <c r="G418" s="51">
        <v>2</v>
      </c>
      <c r="H418" s="51">
        <v>200</v>
      </c>
      <c r="I418" s="48">
        <f t="shared" si="13"/>
        <v>1</v>
      </c>
    </row>
    <row r="419" s="34" customFormat="1" ht="14.25" spans="1:9">
      <c r="A419" s="40">
        <v>24</v>
      </c>
      <c r="B419" s="73"/>
      <c r="C419" s="75" t="s">
        <v>849</v>
      </c>
      <c r="D419" s="51">
        <v>40</v>
      </c>
      <c r="E419" s="51">
        <v>2</v>
      </c>
      <c r="F419" s="51">
        <v>200</v>
      </c>
      <c r="G419" s="51">
        <v>2</v>
      </c>
      <c r="H419" s="51">
        <v>200</v>
      </c>
      <c r="I419" s="48">
        <f t="shared" si="13"/>
        <v>1</v>
      </c>
    </row>
    <row r="420" s="34" customFormat="1" ht="14.25" spans="1:9">
      <c r="A420" s="40">
        <v>25</v>
      </c>
      <c r="B420" s="73"/>
      <c r="C420" s="74" t="s">
        <v>850</v>
      </c>
      <c r="D420" s="51">
        <v>27</v>
      </c>
      <c r="E420" s="51">
        <v>2</v>
      </c>
      <c r="F420" s="51">
        <v>150</v>
      </c>
      <c r="G420" s="51">
        <v>2</v>
      </c>
      <c r="H420" s="51">
        <v>150</v>
      </c>
      <c r="I420" s="48">
        <f t="shared" si="13"/>
        <v>1</v>
      </c>
    </row>
    <row r="421" s="34" customFormat="1" ht="14.25" spans="1:9">
      <c r="A421" s="40">
        <v>26</v>
      </c>
      <c r="B421" s="73"/>
      <c r="C421" s="74" t="s">
        <v>851</v>
      </c>
      <c r="D421" s="51">
        <v>32</v>
      </c>
      <c r="E421" s="51">
        <v>5</v>
      </c>
      <c r="F421" s="51">
        <v>246</v>
      </c>
      <c r="G421" s="51">
        <v>5</v>
      </c>
      <c r="H421" s="51">
        <v>246</v>
      </c>
      <c r="I421" s="48">
        <f t="shared" si="13"/>
        <v>1</v>
      </c>
    </row>
    <row r="422" s="34" customFormat="1" ht="14.25" spans="1:9">
      <c r="A422" s="40">
        <v>27</v>
      </c>
      <c r="B422" s="73"/>
      <c r="C422" s="74" t="s">
        <v>852</v>
      </c>
      <c r="D422" s="51">
        <v>17</v>
      </c>
      <c r="E422" s="51">
        <v>2</v>
      </c>
      <c r="F422" s="51">
        <v>200</v>
      </c>
      <c r="G422" s="51">
        <v>2</v>
      </c>
      <c r="H422" s="51">
        <v>200</v>
      </c>
      <c r="I422" s="48">
        <f t="shared" si="13"/>
        <v>1</v>
      </c>
    </row>
    <row r="423" s="34" customFormat="1" ht="14.25" spans="1:9">
      <c r="A423" s="40">
        <v>28</v>
      </c>
      <c r="B423" s="73"/>
      <c r="C423" s="74" t="s">
        <v>853</v>
      </c>
      <c r="D423" s="51">
        <v>17</v>
      </c>
      <c r="E423" s="51">
        <v>1</v>
      </c>
      <c r="F423" s="51">
        <v>100</v>
      </c>
      <c r="G423" s="51">
        <v>1</v>
      </c>
      <c r="H423" s="51">
        <v>100</v>
      </c>
      <c r="I423" s="48">
        <f t="shared" si="13"/>
        <v>1</v>
      </c>
    </row>
    <row r="424" s="34" customFormat="1" ht="14.25" spans="1:9">
      <c r="A424" s="40">
        <v>29</v>
      </c>
      <c r="B424" s="73"/>
      <c r="C424" s="74" t="s">
        <v>854</v>
      </c>
      <c r="D424" s="51">
        <v>1</v>
      </c>
      <c r="E424" s="51"/>
      <c r="F424" s="51"/>
      <c r="G424" s="51"/>
      <c r="H424" s="51"/>
      <c r="I424" s="48" t="e">
        <f t="shared" si="13"/>
        <v>#DIV/0!</v>
      </c>
    </row>
    <row r="425" s="34" customFormat="1" ht="14.25" spans="1:9">
      <c r="A425" s="40">
        <v>30</v>
      </c>
      <c r="B425" s="73"/>
      <c r="C425" s="75" t="s">
        <v>855</v>
      </c>
      <c r="D425" s="51">
        <v>37</v>
      </c>
      <c r="E425" s="51">
        <v>5</v>
      </c>
      <c r="F425" s="51">
        <v>400</v>
      </c>
      <c r="G425" s="51">
        <v>5</v>
      </c>
      <c r="H425" s="51">
        <v>400</v>
      </c>
      <c r="I425" s="48">
        <f t="shared" si="13"/>
        <v>1</v>
      </c>
    </row>
    <row r="426" s="34" customFormat="1" ht="14.25" spans="1:9">
      <c r="A426" s="40">
        <v>31</v>
      </c>
      <c r="B426" s="73"/>
      <c r="C426" s="75" t="s">
        <v>856</v>
      </c>
      <c r="D426" s="51">
        <v>19</v>
      </c>
      <c r="E426" s="51"/>
      <c r="F426" s="51"/>
      <c r="G426" s="51"/>
      <c r="H426" s="51"/>
      <c r="I426" s="48" t="e">
        <f t="shared" si="13"/>
        <v>#DIV/0!</v>
      </c>
    </row>
    <row r="427" s="34" customFormat="1" ht="14.25" spans="1:9">
      <c r="A427" s="40">
        <v>32</v>
      </c>
      <c r="B427" s="73"/>
      <c r="C427" s="75" t="s">
        <v>857</v>
      </c>
      <c r="D427" s="51">
        <v>27</v>
      </c>
      <c r="E427" s="51">
        <v>2</v>
      </c>
      <c r="F427" s="51">
        <v>200</v>
      </c>
      <c r="G427" s="51">
        <v>2</v>
      </c>
      <c r="H427" s="51">
        <v>200</v>
      </c>
      <c r="I427" s="48">
        <f t="shared" si="13"/>
        <v>1</v>
      </c>
    </row>
    <row r="428" s="34" customFormat="1" ht="14.25" spans="1:9">
      <c r="A428" s="40">
        <v>33</v>
      </c>
      <c r="B428" s="73"/>
      <c r="C428" s="74" t="s">
        <v>858</v>
      </c>
      <c r="D428" s="51">
        <v>12</v>
      </c>
      <c r="E428" s="51"/>
      <c r="F428" s="51"/>
      <c r="G428" s="51"/>
      <c r="H428" s="51"/>
      <c r="I428" s="48" t="e">
        <f t="shared" si="13"/>
        <v>#DIV/0!</v>
      </c>
    </row>
    <row r="429" s="34" customFormat="1" ht="14.25" spans="1:9">
      <c r="A429" s="40">
        <v>34</v>
      </c>
      <c r="B429" s="73"/>
      <c r="C429" s="74" t="s">
        <v>859</v>
      </c>
      <c r="D429" s="51">
        <v>17</v>
      </c>
      <c r="E429" s="51"/>
      <c r="F429" s="51"/>
      <c r="G429" s="51"/>
      <c r="H429" s="51"/>
      <c r="I429" s="48" t="e">
        <f t="shared" si="13"/>
        <v>#DIV/0!</v>
      </c>
    </row>
    <row r="430" s="34" customFormat="1" ht="14.25" spans="1:9">
      <c r="A430" s="40">
        <v>35</v>
      </c>
      <c r="B430" s="73"/>
      <c r="C430" s="74" t="s">
        <v>860</v>
      </c>
      <c r="D430" s="51">
        <v>5</v>
      </c>
      <c r="E430" s="51"/>
      <c r="F430" s="51"/>
      <c r="G430" s="51"/>
      <c r="H430" s="51"/>
      <c r="I430" s="48" t="e">
        <f t="shared" si="13"/>
        <v>#DIV/0!</v>
      </c>
    </row>
    <row r="431" s="34" customFormat="1" ht="14.25" spans="1:9">
      <c r="A431" s="40">
        <v>36</v>
      </c>
      <c r="B431" s="73"/>
      <c r="C431" s="74" t="s">
        <v>861</v>
      </c>
      <c r="D431" s="51">
        <v>14</v>
      </c>
      <c r="E431" s="51"/>
      <c r="F431" s="51"/>
      <c r="G431" s="51"/>
      <c r="H431" s="51"/>
      <c r="I431" s="48" t="e">
        <f t="shared" si="13"/>
        <v>#DIV/0!</v>
      </c>
    </row>
    <row r="432" s="34" customFormat="1" ht="14.25" spans="1:9">
      <c r="A432" s="40">
        <v>37</v>
      </c>
      <c r="B432" s="73"/>
      <c r="C432" s="74" t="s">
        <v>862</v>
      </c>
      <c r="D432" s="51">
        <v>9</v>
      </c>
      <c r="E432" s="51"/>
      <c r="F432" s="51"/>
      <c r="G432" s="51"/>
      <c r="H432" s="51"/>
      <c r="I432" s="48" t="e">
        <f t="shared" si="13"/>
        <v>#DIV/0!</v>
      </c>
    </row>
    <row r="433" s="34" customFormat="1" ht="14.25" spans="1:9">
      <c r="A433" s="40">
        <v>38</v>
      </c>
      <c r="B433" s="73"/>
      <c r="C433" s="74" t="s">
        <v>863</v>
      </c>
      <c r="D433" s="51">
        <v>14</v>
      </c>
      <c r="E433" s="51"/>
      <c r="F433" s="51"/>
      <c r="G433" s="51"/>
      <c r="H433" s="51"/>
      <c r="I433" s="48" t="e">
        <f t="shared" si="13"/>
        <v>#DIV/0!</v>
      </c>
    </row>
    <row r="434" s="34" customFormat="1" ht="14.25" spans="1:9">
      <c r="A434" s="40">
        <v>39</v>
      </c>
      <c r="B434" s="73"/>
      <c r="C434" s="74" t="s">
        <v>864</v>
      </c>
      <c r="D434" s="51">
        <v>15</v>
      </c>
      <c r="E434" s="51"/>
      <c r="F434" s="51"/>
      <c r="G434" s="51"/>
      <c r="H434" s="51"/>
      <c r="I434" s="48" t="e">
        <f t="shared" si="13"/>
        <v>#DIV/0!</v>
      </c>
    </row>
    <row r="435" s="34" customFormat="1" ht="14.25" spans="1:9">
      <c r="A435" s="40">
        <v>40</v>
      </c>
      <c r="B435" s="73"/>
      <c r="C435" s="74" t="s">
        <v>865</v>
      </c>
      <c r="D435" s="51">
        <v>20</v>
      </c>
      <c r="E435" s="51"/>
      <c r="F435" s="51"/>
      <c r="G435" s="51"/>
      <c r="H435" s="51"/>
      <c r="I435" s="48" t="e">
        <f t="shared" si="13"/>
        <v>#DIV/0!</v>
      </c>
    </row>
    <row r="436" s="34" customFormat="1" ht="14.25" spans="1:9">
      <c r="A436" s="40">
        <v>41</v>
      </c>
      <c r="B436" s="73"/>
      <c r="C436" s="74" t="s">
        <v>866</v>
      </c>
      <c r="D436" s="51">
        <v>13</v>
      </c>
      <c r="E436" s="51">
        <v>1</v>
      </c>
      <c r="F436" s="51">
        <v>100</v>
      </c>
      <c r="G436" s="51">
        <v>1</v>
      </c>
      <c r="H436" s="51">
        <v>100</v>
      </c>
      <c r="I436" s="48">
        <f t="shared" si="13"/>
        <v>1</v>
      </c>
    </row>
    <row r="437" s="34" customFormat="1" ht="14.25" spans="1:9">
      <c r="A437" s="40">
        <v>42</v>
      </c>
      <c r="B437" s="73"/>
      <c r="C437" s="74" t="s">
        <v>867</v>
      </c>
      <c r="D437" s="51">
        <v>26</v>
      </c>
      <c r="E437" s="51">
        <v>4</v>
      </c>
      <c r="F437" s="51">
        <v>264</v>
      </c>
      <c r="G437" s="51">
        <v>4</v>
      </c>
      <c r="H437" s="51">
        <v>264</v>
      </c>
      <c r="I437" s="48">
        <f t="shared" si="13"/>
        <v>1</v>
      </c>
    </row>
    <row r="438" s="34" customFormat="1" ht="14.25" spans="1:9">
      <c r="A438" s="40">
        <v>43</v>
      </c>
      <c r="B438" s="73"/>
      <c r="C438" s="74" t="s">
        <v>868</v>
      </c>
      <c r="D438" s="51">
        <v>52</v>
      </c>
      <c r="E438" s="51">
        <v>2</v>
      </c>
      <c r="F438" s="51">
        <v>200</v>
      </c>
      <c r="G438" s="51">
        <v>2</v>
      </c>
      <c r="H438" s="51">
        <v>200</v>
      </c>
      <c r="I438" s="48">
        <f t="shared" si="13"/>
        <v>1</v>
      </c>
    </row>
    <row r="439" s="34" customFormat="1" ht="14.25" spans="1:9">
      <c r="A439" s="40">
        <v>44</v>
      </c>
      <c r="B439" s="73"/>
      <c r="C439" s="74" t="s">
        <v>869</v>
      </c>
      <c r="D439" s="51">
        <v>16</v>
      </c>
      <c r="E439" s="51">
        <v>3</v>
      </c>
      <c r="F439" s="51">
        <v>300</v>
      </c>
      <c r="G439" s="51">
        <v>3</v>
      </c>
      <c r="H439" s="51">
        <v>300</v>
      </c>
      <c r="I439" s="48">
        <f t="shared" si="13"/>
        <v>1</v>
      </c>
    </row>
    <row r="440" s="34" customFormat="1" ht="14.25" spans="1:9">
      <c r="A440" s="40">
        <v>45</v>
      </c>
      <c r="B440" s="73"/>
      <c r="C440" s="74" t="s">
        <v>870</v>
      </c>
      <c r="D440" s="51">
        <v>12</v>
      </c>
      <c r="E440" s="51">
        <v>1</v>
      </c>
      <c r="F440" s="51">
        <v>100</v>
      </c>
      <c r="G440" s="51">
        <v>1</v>
      </c>
      <c r="H440" s="51">
        <v>100</v>
      </c>
      <c r="I440" s="48">
        <f t="shared" si="13"/>
        <v>1</v>
      </c>
    </row>
    <row r="441" s="34" customFormat="1" ht="14.25" spans="1:9">
      <c r="A441" s="40">
        <v>46</v>
      </c>
      <c r="B441" s="73"/>
      <c r="C441" s="74" t="s">
        <v>871</v>
      </c>
      <c r="D441" s="51">
        <v>41</v>
      </c>
      <c r="E441" s="51">
        <v>7</v>
      </c>
      <c r="F441" s="51">
        <v>700</v>
      </c>
      <c r="G441" s="51">
        <v>7</v>
      </c>
      <c r="H441" s="51">
        <v>700</v>
      </c>
      <c r="I441" s="48">
        <f t="shared" si="13"/>
        <v>1</v>
      </c>
    </row>
    <row r="442" s="34" customFormat="1" ht="14.25" spans="1:9">
      <c r="A442" s="40">
        <v>47</v>
      </c>
      <c r="B442" s="73"/>
      <c r="C442" s="74" t="s">
        <v>872</v>
      </c>
      <c r="D442" s="51">
        <v>36</v>
      </c>
      <c r="E442" s="51">
        <v>8</v>
      </c>
      <c r="F442" s="51">
        <v>800</v>
      </c>
      <c r="G442" s="51">
        <v>8</v>
      </c>
      <c r="H442" s="51">
        <v>800</v>
      </c>
      <c r="I442" s="48">
        <f t="shared" si="13"/>
        <v>1</v>
      </c>
    </row>
    <row r="443" s="34" customFormat="1" ht="14.25" spans="1:9">
      <c r="A443" s="40">
        <v>48</v>
      </c>
      <c r="B443" s="73"/>
      <c r="C443" s="75" t="s">
        <v>873</v>
      </c>
      <c r="D443" s="51">
        <v>3</v>
      </c>
      <c r="E443" s="51"/>
      <c r="F443" s="51"/>
      <c r="G443" s="51"/>
      <c r="H443" s="51"/>
      <c r="I443" s="48" t="e">
        <f t="shared" si="13"/>
        <v>#DIV/0!</v>
      </c>
    </row>
    <row r="444" s="34" customFormat="1" ht="14.25" spans="1:9">
      <c r="A444" s="40">
        <v>49</v>
      </c>
      <c r="B444" s="73"/>
      <c r="C444" s="75" t="s">
        <v>874</v>
      </c>
      <c r="D444" s="51">
        <v>1</v>
      </c>
      <c r="E444" s="51"/>
      <c r="F444" s="51"/>
      <c r="G444" s="51"/>
      <c r="H444" s="51"/>
      <c r="I444" s="48" t="e">
        <f t="shared" si="13"/>
        <v>#DIV/0!</v>
      </c>
    </row>
    <row r="445" s="34" customFormat="1" ht="14.25" spans="1:9">
      <c r="A445" s="40">
        <v>50</v>
      </c>
      <c r="B445" s="73"/>
      <c r="C445" s="74" t="s">
        <v>875</v>
      </c>
      <c r="D445" s="51">
        <v>39</v>
      </c>
      <c r="E445" s="51">
        <v>7</v>
      </c>
      <c r="F445" s="51">
        <v>496</v>
      </c>
      <c r="G445" s="51">
        <v>7</v>
      </c>
      <c r="H445" s="51">
        <v>496</v>
      </c>
      <c r="I445" s="48">
        <f t="shared" si="13"/>
        <v>1</v>
      </c>
    </row>
    <row r="446" s="34" customFormat="1" ht="14.25" spans="1:9">
      <c r="A446" s="40">
        <v>51</v>
      </c>
      <c r="B446" s="73"/>
      <c r="C446" s="74" t="s">
        <v>876</v>
      </c>
      <c r="D446" s="51">
        <v>12</v>
      </c>
      <c r="E446" s="51">
        <v>2</v>
      </c>
      <c r="F446" s="51">
        <v>200</v>
      </c>
      <c r="G446" s="51">
        <v>2</v>
      </c>
      <c r="H446" s="51">
        <v>200</v>
      </c>
      <c r="I446" s="48">
        <f t="shared" si="13"/>
        <v>1</v>
      </c>
    </row>
    <row r="447" s="34" customFormat="1" ht="14.25" spans="1:9">
      <c r="A447" s="40">
        <v>52</v>
      </c>
      <c r="B447" s="73"/>
      <c r="C447" s="74" t="s">
        <v>877</v>
      </c>
      <c r="D447" s="51">
        <v>41</v>
      </c>
      <c r="E447" s="51">
        <v>2</v>
      </c>
      <c r="F447" s="51">
        <v>200</v>
      </c>
      <c r="G447" s="51">
        <v>2</v>
      </c>
      <c r="H447" s="51">
        <v>200</v>
      </c>
      <c r="I447" s="48">
        <f t="shared" si="13"/>
        <v>1</v>
      </c>
    </row>
    <row r="448" s="34" customFormat="1" ht="14.25" spans="1:9">
      <c r="A448" s="40">
        <v>53</v>
      </c>
      <c r="B448" s="73"/>
      <c r="C448" s="75" t="s">
        <v>878</v>
      </c>
      <c r="D448" s="51">
        <v>5</v>
      </c>
      <c r="E448" s="51"/>
      <c r="F448" s="51"/>
      <c r="G448" s="51"/>
      <c r="H448" s="51"/>
      <c r="I448" s="48" t="e">
        <f t="shared" si="13"/>
        <v>#DIV/0!</v>
      </c>
    </row>
    <row r="449" s="34" customFormat="1" ht="14.25" spans="1:9">
      <c r="A449" s="40">
        <v>54</v>
      </c>
      <c r="B449" s="73"/>
      <c r="C449" s="75" t="s">
        <v>879</v>
      </c>
      <c r="D449" s="51">
        <v>27</v>
      </c>
      <c r="E449" s="51"/>
      <c r="F449" s="51"/>
      <c r="G449" s="51"/>
      <c r="H449" s="51"/>
      <c r="I449" s="48" t="e">
        <f t="shared" si="13"/>
        <v>#DIV/0!</v>
      </c>
    </row>
    <row r="450" s="34" customFormat="1" ht="14.25" spans="1:9">
      <c r="A450" s="40">
        <v>55</v>
      </c>
      <c r="B450" s="73"/>
      <c r="C450" s="75" t="s">
        <v>880</v>
      </c>
      <c r="D450" s="51">
        <v>32</v>
      </c>
      <c r="E450" s="51"/>
      <c r="F450" s="51"/>
      <c r="G450" s="51"/>
      <c r="H450" s="51"/>
      <c r="I450" s="48" t="e">
        <f t="shared" si="13"/>
        <v>#DIV/0!</v>
      </c>
    </row>
    <row r="451" s="34" customFormat="1" ht="14.25" spans="1:9">
      <c r="A451" s="47"/>
      <c r="B451" s="47" t="s">
        <v>881</v>
      </c>
      <c r="C451" s="47"/>
      <c r="D451" s="47">
        <f t="shared" ref="D451:H451" si="14">SUM(D396:D450)</f>
        <v>1157</v>
      </c>
      <c r="E451" s="47">
        <f t="shared" si="14"/>
        <v>99</v>
      </c>
      <c r="F451" s="47">
        <f t="shared" si="14"/>
        <v>9030</v>
      </c>
      <c r="G451" s="47">
        <f t="shared" si="14"/>
        <v>99</v>
      </c>
      <c r="H451" s="47">
        <f t="shared" si="14"/>
        <v>9030</v>
      </c>
      <c r="I451" s="48">
        <f t="shared" si="13"/>
        <v>1</v>
      </c>
    </row>
    <row r="452" s="34" customFormat="1" ht="14.25" spans="1:9">
      <c r="A452" s="77"/>
      <c r="B452" s="77" t="s">
        <v>882</v>
      </c>
      <c r="C452" s="77"/>
      <c r="D452" s="78">
        <f t="shared" ref="D452:H452" si="15">D43+D80+D140+D167+D222+D264+D277+D309+D337+D395+D451</f>
        <v>8551</v>
      </c>
      <c r="E452" s="78">
        <f t="shared" si="15"/>
        <v>813</v>
      </c>
      <c r="F452" s="78">
        <f t="shared" si="15"/>
        <v>128356</v>
      </c>
      <c r="G452" s="78">
        <f t="shared" si="15"/>
        <v>799</v>
      </c>
      <c r="H452" s="78">
        <f t="shared" si="15"/>
        <v>125102</v>
      </c>
      <c r="I452" s="79">
        <f>(H452/F452)*100%</f>
        <v>0.974648633488111</v>
      </c>
    </row>
  </sheetData>
  <mergeCells count="32">
    <mergeCell ref="E1:I1"/>
    <mergeCell ref="E2:F2"/>
    <mergeCell ref="G2:H2"/>
    <mergeCell ref="A43:C43"/>
    <mergeCell ref="A80:C80"/>
    <mergeCell ref="A140:C140"/>
    <mergeCell ref="A167:C167"/>
    <mergeCell ref="A222:C222"/>
    <mergeCell ref="A264:C264"/>
    <mergeCell ref="A277:C277"/>
    <mergeCell ref="A278:C278"/>
    <mergeCell ref="A309:C309"/>
    <mergeCell ref="A337:C337"/>
    <mergeCell ref="B395:C395"/>
    <mergeCell ref="B451:C451"/>
    <mergeCell ref="B452:C452"/>
    <mergeCell ref="A1:A3"/>
    <mergeCell ref="B1:B3"/>
    <mergeCell ref="B4:B42"/>
    <mergeCell ref="B44:B79"/>
    <mergeCell ref="B81:B139"/>
    <mergeCell ref="B141:B166"/>
    <mergeCell ref="B168:B221"/>
    <mergeCell ref="B223:B263"/>
    <mergeCell ref="B265:B276"/>
    <mergeCell ref="B279:B308"/>
    <mergeCell ref="B310:B336"/>
    <mergeCell ref="B338:B394"/>
    <mergeCell ref="B396:B450"/>
    <mergeCell ref="C1:C3"/>
    <mergeCell ref="D1:D3"/>
    <mergeCell ref="I2:I3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49"/>
  <sheetViews>
    <sheetView tabSelected="1" topLeftCell="A230" workbookViewId="0">
      <selection activeCell="F243" sqref="F243"/>
    </sheetView>
  </sheetViews>
  <sheetFormatPr defaultColWidth="9" defaultRowHeight="14.25"/>
  <cols>
    <col min="1" max="1" width="15" style="1" customWidth="1"/>
    <col min="2" max="2" width="7.625" style="1" customWidth="1"/>
    <col min="3" max="3" width="9.875" style="1" customWidth="1"/>
    <col min="4" max="4" width="9" style="1"/>
    <col min="5" max="5" width="9" style="2"/>
    <col min="6" max="6" width="19.375" style="2" customWidth="1"/>
    <col min="7" max="7" width="9" style="2"/>
    <col min="8" max="8" width="14.625" style="2" customWidth="1"/>
    <col min="9" max="9" width="9" style="2"/>
    <col min="10" max="11" width="9.25" style="2"/>
    <col min="12" max="12" width="9" style="2"/>
    <col min="13" max="16" width="9" style="1"/>
    <col min="17" max="17" width="16" style="1" customWidth="1"/>
    <col min="18" max="16384" width="9" style="1"/>
  </cols>
  <sheetData>
    <row r="1" ht="24.75" spans="1:17">
      <c r="A1" s="3" t="s">
        <v>276</v>
      </c>
      <c r="B1" s="3" t="s">
        <v>277</v>
      </c>
      <c r="C1" s="4" t="s">
        <v>883</v>
      </c>
      <c r="D1" s="5" t="s">
        <v>884</v>
      </c>
      <c r="E1" s="6" t="s">
        <v>885</v>
      </c>
      <c r="F1" s="6" t="s">
        <v>886</v>
      </c>
      <c r="G1" s="6" t="s">
        <v>887</v>
      </c>
      <c r="H1" s="6" t="s">
        <v>888</v>
      </c>
      <c r="I1" s="6" t="s">
        <v>889</v>
      </c>
      <c r="J1" s="6" t="s">
        <v>890</v>
      </c>
      <c r="K1" s="6" t="s">
        <v>891</v>
      </c>
      <c r="L1" s="6" t="s">
        <v>892</v>
      </c>
      <c r="M1" s="18" t="s">
        <v>893</v>
      </c>
      <c r="N1" s="18" t="s">
        <v>894</v>
      </c>
      <c r="O1" s="18" t="s">
        <v>895</v>
      </c>
      <c r="P1" s="19" t="s">
        <v>896</v>
      </c>
      <c r="Q1" s="5" t="s">
        <v>287</v>
      </c>
    </row>
    <row r="2" spans="1:17">
      <c r="A2" s="3" t="s">
        <v>293</v>
      </c>
      <c r="B2" s="7" t="s">
        <v>15</v>
      </c>
      <c r="C2" s="8" t="s">
        <v>68</v>
      </c>
      <c r="D2" s="9" t="s">
        <v>897</v>
      </c>
      <c r="E2" s="10"/>
      <c r="F2" s="10"/>
      <c r="G2" s="10"/>
      <c r="H2" s="10"/>
      <c r="I2" s="10"/>
      <c r="J2" s="10"/>
      <c r="K2" s="10"/>
      <c r="L2" s="10"/>
      <c r="M2" s="20" t="e">
        <f>(1-(K2+L2)/J2)*100</f>
        <v>#DIV/0!</v>
      </c>
      <c r="N2" s="20" t="e">
        <f t="shared" ref="N2:N35" si="0">K2/J2*100</f>
        <v>#DIV/0!</v>
      </c>
      <c r="O2" s="20" t="e">
        <f t="shared" ref="O2:O35" si="1">L2/J2*100</f>
        <v>#DIV/0!</v>
      </c>
      <c r="P2" s="20">
        <f t="shared" ref="P2:P35" si="2">(E2-G2)/220*100</f>
        <v>0</v>
      </c>
      <c r="Q2" s="22"/>
    </row>
    <row r="3" spans="1:17">
      <c r="A3" s="3" t="s">
        <v>293</v>
      </c>
      <c r="B3" s="11"/>
      <c r="C3" s="8" t="s">
        <v>68</v>
      </c>
      <c r="D3" s="9" t="s">
        <v>898</v>
      </c>
      <c r="E3" s="10"/>
      <c r="F3" s="10"/>
      <c r="G3" s="10"/>
      <c r="H3" s="10"/>
      <c r="I3" s="10"/>
      <c r="J3" s="10"/>
      <c r="K3" s="10"/>
      <c r="L3" s="10"/>
      <c r="M3" s="20" t="e">
        <f t="shared" ref="M3:M15" si="3">(1-(K3+L3)/J3)*100</f>
        <v>#DIV/0!</v>
      </c>
      <c r="N3" s="20" t="e">
        <f t="shared" si="0"/>
        <v>#DIV/0!</v>
      </c>
      <c r="O3" s="20" t="e">
        <f t="shared" si="1"/>
        <v>#DIV/0!</v>
      </c>
      <c r="P3" s="20">
        <f t="shared" si="2"/>
        <v>0</v>
      </c>
      <c r="Q3" s="22"/>
    </row>
    <row r="4" spans="1:17">
      <c r="A4" s="3" t="s">
        <v>293</v>
      </c>
      <c r="B4" s="11"/>
      <c r="C4" s="8" t="s">
        <v>68</v>
      </c>
      <c r="D4" s="9" t="s">
        <v>899</v>
      </c>
      <c r="E4" s="10"/>
      <c r="F4" s="10"/>
      <c r="G4" s="10"/>
      <c r="H4" s="10"/>
      <c r="I4" s="10"/>
      <c r="J4" s="10"/>
      <c r="K4" s="10"/>
      <c r="L4" s="10"/>
      <c r="M4" s="20" t="e">
        <f t="shared" si="3"/>
        <v>#DIV/0!</v>
      </c>
      <c r="N4" s="20" t="e">
        <f t="shared" si="0"/>
        <v>#DIV/0!</v>
      </c>
      <c r="O4" s="20" t="e">
        <f t="shared" si="1"/>
        <v>#DIV/0!</v>
      </c>
      <c r="P4" s="20">
        <f t="shared" si="2"/>
        <v>0</v>
      </c>
      <c r="Q4" s="22"/>
    </row>
    <row r="5" spans="1:17">
      <c r="A5" s="3" t="s">
        <v>293</v>
      </c>
      <c r="B5" s="11"/>
      <c r="C5" s="8" t="s">
        <v>45</v>
      </c>
      <c r="D5" s="9" t="s">
        <v>897</v>
      </c>
      <c r="E5" s="10"/>
      <c r="F5" s="10"/>
      <c r="G5" s="10"/>
      <c r="H5" s="10"/>
      <c r="I5" s="10"/>
      <c r="J5" s="10"/>
      <c r="K5" s="10"/>
      <c r="L5" s="10"/>
      <c r="M5" s="20" t="e">
        <f t="shared" si="3"/>
        <v>#DIV/0!</v>
      </c>
      <c r="N5" s="20" t="e">
        <f t="shared" si="0"/>
        <v>#DIV/0!</v>
      </c>
      <c r="O5" s="20" t="e">
        <f t="shared" si="1"/>
        <v>#DIV/0!</v>
      </c>
      <c r="P5" s="20">
        <f t="shared" si="2"/>
        <v>0</v>
      </c>
      <c r="Q5" s="22"/>
    </row>
    <row r="6" spans="1:17">
      <c r="A6" s="3" t="s">
        <v>293</v>
      </c>
      <c r="B6" s="11"/>
      <c r="C6" s="8" t="s">
        <v>45</v>
      </c>
      <c r="D6" s="9" t="s">
        <v>898</v>
      </c>
      <c r="E6" s="10"/>
      <c r="F6" s="10"/>
      <c r="G6" s="10"/>
      <c r="H6" s="10"/>
      <c r="I6" s="10"/>
      <c r="J6" s="10"/>
      <c r="K6" s="10"/>
      <c r="L6" s="10"/>
      <c r="M6" s="20" t="e">
        <f t="shared" si="3"/>
        <v>#DIV/0!</v>
      </c>
      <c r="N6" s="20" t="e">
        <f t="shared" si="0"/>
        <v>#DIV/0!</v>
      </c>
      <c r="O6" s="20" t="e">
        <f t="shared" si="1"/>
        <v>#DIV/0!</v>
      </c>
      <c r="P6" s="20">
        <f t="shared" si="2"/>
        <v>0</v>
      </c>
      <c r="Q6" s="22"/>
    </row>
    <row r="7" spans="1:17">
      <c r="A7" s="3" t="s">
        <v>293</v>
      </c>
      <c r="B7" s="11"/>
      <c r="C7" s="12" t="s">
        <v>23</v>
      </c>
      <c r="D7" s="9" t="s">
        <v>897</v>
      </c>
      <c r="E7" s="10"/>
      <c r="F7" s="10"/>
      <c r="G7" s="10"/>
      <c r="H7" s="10"/>
      <c r="I7" s="10"/>
      <c r="J7" s="10"/>
      <c r="K7" s="10"/>
      <c r="L7" s="10"/>
      <c r="M7" s="20" t="e">
        <f t="shared" si="3"/>
        <v>#DIV/0!</v>
      </c>
      <c r="N7" s="20" t="e">
        <f t="shared" si="0"/>
        <v>#DIV/0!</v>
      </c>
      <c r="O7" s="20" t="e">
        <f t="shared" si="1"/>
        <v>#DIV/0!</v>
      </c>
      <c r="P7" s="20">
        <f t="shared" si="2"/>
        <v>0</v>
      </c>
      <c r="Q7" s="22"/>
    </row>
    <row r="8" spans="1:17">
      <c r="A8" s="3" t="s">
        <v>293</v>
      </c>
      <c r="B8" s="11"/>
      <c r="C8" s="12" t="s">
        <v>23</v>
      </c>
      <c r="D8" s="9" t="s">
        <v>898</v>
      </c>
      <c r="E8" s="10"/>
      <c r="F8" s="10"/>
      <c r="G8" s="10"/>
      <c r="H8" s="10"/>
      <c r="I8" s="10"/>
      <c r="J8" s="10"/>
      <c r="K8" s="10"/>
      <c r="L8" s="10"/>
      <c r="M8" s="20" t="e">
        <f t="shared" si="3"/>
        <v>#DIV/0!</v>
      </c>
      <c r="N8" s="20" t="e">
        <f t="shared" si="0"/>
        <v>#DIV/0!</v>
      </c>
      <c r="O8" s="20" t="e">
        <f t="shared" si="1"/>
        <v>#DIV/0!</v>
      </c>
      <c r="P8" s="20">
        <f t="shared" si="2"/>
        <v>0</v>
      </c>
      <c r="Q8" s="22"/>
    </row>
    <row r="9" spans="1:17">
      <c r="A9" s="3" t="s">
        <v>293</v>
      </c>
      <c r="B9" s="11"/>
      <c r="C9" s="12" t="s">
        <v>23</v>
      </c>
      <c r="D9" s="9" t="s">
        <v>899</v>
      </c>
      <c r="E9" s="10"/>
      <c r="F9" s="10"/>
      <c r="G9" s="10"/>
      <c r="H9" s="10"/>
      <c r="I9" s="10"/>
      <c r="J9" s="10"/>
      <c r="K9" s="10"/>
      <c r="L9" s="10"/>
      <c r="M9" s="20" t="e">
        <f t="shared" si="3"/>
        <v>#DIV/0!</v>
      </c>
      <c r="N9" s="20" t="e">
        <f t="shared" si="0"/>
        <v>#DIV/0!</v>
      </c>
      <c r="O9" s="20" t="e">
        <f t="shared" si="1"/>
        <v>#DIV/0!</v>
      </c>
      <c r="P9" s="20">
        <f t="shared" si="2"/>
        <v>0</v>
      </c>
      <c r="Q9" s="22"/>
    </row>
    <row r="10" spans="1:17">
      <c r="A10" s="3" t="s">
        <v>293</v>
      </c>
      <c r="B10" s="11"/>
      <c r="C10" s="12" t="s">
        <v>23</v>
      </c>
      <c r="D10" s="9" t="s">
        <v>900</v>
      </c>
      <c r="E10" s="10"/>
      <c r="F10" s="10"/>
      <c r="G10" s="10"/>
      <c r="H10" s="10"/>
      <c r="I10" s="10"/>
      <c r="J10" s="10"/>
      <c r="K10" s="10"/>
      <c r="L10" s="10"/>
      <c r="M10" s="20" t="e">
        <f t="shared" si="3"/>
        <v>#DIV/0!</v>
      </c>
      <c r="N10" s="20" t="e">
        <f t="shared" si="0"/>
        <v>#DIV/0!</v>
      </c>
      <c r="O10" s="20" t="e">
        <f t="shared" si="1"/>
        <v>#DIV/0!</v>
      </c>
      <c r="P10" s="20">
        <f t="shared" si="2"/>
        <v>0</v>
      </c>
      <c r="Q10" s="22"/>
    </row>
    <row r="11" spans="1:17">
      <c r="A11" s="3" t="s">
        <v>293</v>
      </c>
      <c r="B11" s="11"/>
      <c r="C11" s="8" t="s">
        <v>47</v>
      </c>
      <c r="D11" s="9" t="s">
        <v>897</v>
      </c>
      <c r="E11" s="10"/>
      <c r="F11" s="10"/>
      <c r="G11" s="10"/>
      <c r="H11" s="10"/>
      <c r="I11" s="10"/>
      <c r="J11" s="10"/>
      <c r="K11" s="10"/>
      <c r="L11" s="10"/>
      <c r="M11" s="20" t="e">
        <f t="shared" si="3"/>
        <v>#DIV/0!</v>
      </c>
      <c r="N11" s="20" t="e">
        <f t="shared" si="0"/>
        <v>#DIV/0!</v>
      </c>
      <c r="O11" s="20" t="e">
        <f t="shared" si="1"/>
        <v>#DIV/0!</v>
      </c>
      <c r="P11" s="20">
        <f t="shared" si="2"/>
        <v>0</v>
      </c>
      <c r="Q11" s="22"/>
    </row>
    <row r="12" spans="1:17">
      <c r="A12" s="3" t="s">
        <v>293</v>
      </c>
      <c r="B12" s="11"/>
      <c r="C12" s="8" t="s">
        <v>47</v>
      </c>
      <c r="D12" s="9" t="s">
        <v>898</v>
      </c>
      <c r="E12" s="10"/>
      <c r="F12" s="10"/>
      <c r="G12" s="10"/>
      <c r="H12" s="10"/>
      <c r="I12" s="10"/>
      <c r="J12" s="10"/>
      <c r="K12" s="10"/>
      <c r="L12" s="10"/>
      <c r="M12" s="20" t="e">
        <f t="shared" si="3"/>
        <v>#DIV/0!</v>
      </c>
      <c r="N12" s="20" t="e">
        <f t="shared" si="0"/>
        <v>#DIV/0!</v>
      </c>
      <c r="O12" s="20" t="e">
        <f t="shared" si="1"/>
        <v>#DIV/0!</v>
      </c>
      <c r="P12" s="20">
        <f t="shared" si="2"/>
        <v>0</v>
      </c>
      <c r="Q12" s="22" t="s">
        <v>901</v>
      </c>
    </row>
    <row r="13" spans="1:17">
      <c r="A13" s="3" t="s">
        <v>293</v>
      </c>
      <c r="B13" s="11"/>
      <c r="C13" s="8" t="s">
        <v>47</v>
      </c>
      <c r="D13" s="9" t="s">
        <v>899</v>
      </c>
      <c r="E13" s="10"/>
      <c r="F13" s="10"/>
      <c r="G13" s="10"/>
      <c r="H13" s="10"/>
      <c r="I13" s="10"/>
      <c r="J13" s="10"/>
      <c r="K13" s="10"/>
      <c r="L13" s="10"/>
      <c r="M13" s="20" t="e">
        <f t="shared" si="3"/>
        <v>#DIV/0!</v>
      </c>
      <c r="N13" s="20" t="e">
        <f t="shared" si="0"/>
        <v>#DIV/0!</v>
      </c>
      <c r="O13" s="20" t="e">
        <f t="shared" si="1"/>
        <v>#DIV/0!</v>
      </c>
      <c r="P13" s="20">
        <f t="shared" si="2"/>
        <v>0</v>
      </c>
      <c r="Q13" s="22"/>
    </row>
    <row r="14" spans="1:17">
      <c r="A14" s="3" t="s">
        <v>293</v>
      </c>
      <c r="B14" s="11"/>
      <c r="C14" s="8" t="s">
        <v>902</v>
      </c>
      <c r="D14" s="9" t="s">
        <v>897</v>
      </c>
      <c r="E14" s="10"/>
      <c r="F14" s="10"/>
      <c r="G14" s="10"/>
      <c r="H14" s="10"/>
      <c r="I14" s="10"/>
      <c r="J14" s="10"/>
      <c r="K14" s="10"/>
      <c r="L14" s="10"/>
      <c r="M14" s="20" t="e">
        <f t="shared" si="3"/>
        <v>#DIV/0!</v>
      </c>
      <c r="N14" s="20" t="e">
        <f t="shared" si="0"/>
        <v>#DIV/0!</v>
      </c>
      <c r="O14" s="20" t="e">
        <f t="shared" si="1"/>
        <v>#DIV/0!</v>
      </c>
      <c r="P14" s="20">
        <f t="shared" si="2"/>
        <v>0</v>
      </c>
      <c r="Q14" s="22"/>
    </row>
    <row r="15" spans="1:17">
      <c r="A15" s="3" t="s">
        <v>293</v>
      </c>
      <c r="B15" s="11"/>
      <c r="C15" s="8" t="s">
        <v>902</v>
      </c>
      <c r="D15" s="9" t="s">
        <v>898</v>
      </c>
      <c r="E15" s="10"/>
      <c r="F15" s="10"/>
      <c r="G15" s="10"/>
      <c r="H15" s="10"/>
      <c r="I15" s="10"/>
      <c r="J15" s="10"/>
      <c r="K15" s="10"/>
      <c r="L15" s="10"/>
      <c r="M15" s="20" t="e">
        <f t="shared" si="3"/>
        <v>#DIV/0!</v>
      </c>
      <c r="N15" s="20" t="e">
        <f t="shared" si="0"/>
        <v>#DIV/0!</v>
      </c>
      <c r="O15" s="20" t="e">
        <f t="shared" si="1"/>
        <v>#DIV/0!</v>
      </c>
      <c r="P15" s="20">
        <f t="shared" si="2"/>
        <v>0</v>
      </c>
      <c r="Q15" s="22"/>
    </row>
    <row r="16" spans="1:17">
      <c r="A16" s="3" t="s">
        <v>293</v>
      </c>
      <c r="B16" s="11"/>
      <c r="C16" s="8" t="s">
        <v>903</v>
      </c>
      <c r="D16" s="9" t="s">
        <v>897</v>
      </c>
      <c r="E16" s="10"/>
      <c r="F16" s="10"/>
      <c r="G16" s="10"/>
      <c r="H16" s="10"/>
      <c r="I16" s="10"/>
      <c r="J16" s="10"/>
      <c r="K16" s="10"/>
      <c r="L16" s="10"/>
      <c r="M16" s="20" t="e">
        <f t="shared" ref="M16:M48" si="4">(1-(K16+L16)/J16)*100</f>
        <v>#DIV/0!</v>
      </c>
      <c r="N16" s="20" t="e">
        <f t="shared" si="0"/>
        <v>#DIV/0!</v>
      </c>
      <c r="O16" s="20" t="e">
        <f t="shared" si="1"/>
        <v>#DIV/0!</v>
      </c>
      <c r="P16" s="20">
        <f t="shared" si="2"/>
        <v>0</v>
      </c>
      <c r="Q16" s="22"/>
    </row>
    <row r="17" spans="1:17">
      <c r="A17" s="3" t="s">
        <v>293</v>
      </c>
      <c r="B17" s="11"/>
      <c r="C17" s="8" t="s">
        <v>903</v>
      </c>
      <c r="D17" s="9" t="s">
        <v>898</v>
      </c>
      <c r="E17" s="10"/>
      <c r="F17" s="10"/>
      <c r="G17" s="10"/>
      <c r="H17" s="10"/>
      <c r="I17" s="10"/>
      <c r="J17" s="10"/>
      <c r="K17" s="10"/>
      <c r="L17" s="10"/>
      <c r="M17" s="20" t="e">
        <f t="shared" si="4"/>
        <v>#DIV/0!</v>
      </c>
      <c r="N17" s="20" t="e">
        <f t="shared" si="0"/>
        <v>#DIV/0!</v>
      </c>
      <c r="O17" s="20" t="e">
        <f t="shared" si="1"/>
        <v>#DIV/0!</v>
      </c>
      <c r="P17" s="20">
        <f t="shared" si="2"/>
        <v>0</v>
      </c>
      <c r="Q17" s="22"/>
    </row>
    <row r="18" spans="1:17">
      <c r="A18" s="3" t="s">
        <v>293</v>
      </c>
      <c r="B18" s="11"/>
      <c r="C18" s="8" t="s">
        <v>903</v>
      </c>
      <c r="D18" s="9" t="s">
        <v>900</v>
      </c>
      <c r="E18" s="10"/>
      <c r="F18" s="10"/>
      <c r="G18" s="10"/>
      <c r="H18" s="10"/>
      <c r="I18" s="10"/>
      <c r="J18" s="10"/>
      <c r="K18" s="10"/>
      <c r="L18" s="10"/>
      <c r="M18" s="20" t="e">
        <f t="shared" si="4"/>
        <v>#DIV/0!</v>
      </c>
      <c r="N18" s="20" t="e">
        <f t="shared" si="0"/>
        <v>#DIV/0!</v>
      </c>
      <c r="O18" s="20" t="e">
        <f t="shared" si="1"/>
        <v>#DIV/0!</v>
      </c>
      <c r="P18" s="20">
        <f t="shared" si="2"/>
        <v>0</v>
      </c>
      <c r="Q18" s="22"/>
    </row>
    <row r="19" spans="1:17">
      <c r="A19" s="3" t="s">
        <v>293</v>
      </c>
      <c r="B19" s="11"/>
      <c r="C19" s="12" t="s">
        <v>904</v>
      </c>
      <c r="D19" s="9" t="s">
        <v>897</v>
      </c>
      <c r="E19" s="10"/>
      <c r="F19" s="10"/>
      <c r="G19" s="10"/>
      <c r="H19" s="10"/>
      <c r="I19" s="10"/>
      <c r="J19" s="10"/>
      <c r="K19" s="10"/>
      <c r="L19" s="10"/>
      <c r="M19" s="20" t="e">
        <f t="shared" si="4"/>
        <v>#DIV/0!</v>
      </c>
      <c r="N19" s="20" t="e">
        <f t="shared" si="0"/>
        <v>#DIV/0!</v>
      </c>
      <c r="O19" s="20" t="e">
        <f t="shared" si="1"/>
        <v>#DIV/0!</v>
      </c>
      <c r="P19" s="20">
        <f t="shared" si="2"/>
        <v>0</v>
      </c>
      <c r="Q19" s="22"/>
    </row>
    <row r="20" spans="1:17">
      <c r="A20" s="3" t="s">
        <v>293</v>
      </c>
      <c r="B20" s="11"/>
      <c r="C20" s="12" t="s">
        <v>904</v>
      </c>
      <c r="D20" s="9" t="s">
        <v>898</v>
      </c>
      <c r="E20" s="10"/>
      <c r="F20" s="10"/>
      <c r="G20" s="10"/>
      <c r="H20" s="10"/>
      <c r="I20" s="10"/>
      <c r="J20" s="10"/>
      <c r="K20" s="10"/>
      <c r="L20" s="10"/>
      <c r="M20" s="20" t="e">
        <f t="shared" si="4"/>
        <v>#DIV/0!</v>
      </c>
      <c r="N20" s="20" t="e">
        <f t="shared" si="0"/>
        <v>#DIV/0!</v>
      </c>
      <c r="O20" s="20" t="e">
        <f t="shared" si="1"/>
        <v>#DIV/0!</v>
      </c>
      <c r="P20" s="20">
        <f t="shared" si="2"/>
        <v>0</v>
      </c>
      <c r="Q20" s="22"/>
    </row>
    <row r="21" spans="1:17">
      <c r="A21" s="3" t="s">
        <v>293</v>
      </c>
      <c r="B21" s="11"/>
      <c r="C21" s="12" t="s">
        <v>66</v>
      </c>
      <c r="D21" s="9" t="s">
        <v>897</v>
      </c>
      <c r="E21" s="10"/>
      <c r="F21" s="10"/>
      <c r="G21" s="10"/>
      <c r="H21" s="10"/>
      <c r="I21" s="10"/>
      <c r="J21" s="10"/>
      <c r="K21" s="10"/>
      <c r="L21" s="10"/>
      <c r="M21" s="20" t="e">
        <f t="shared" si="4"/>
        <v>#DIV/0!</v>
      </c>
      <c r="N21" s="20" t="e">
        <f t="shared" si="0"/>
        <v>#DIV/0!</v>
      </c>
      <c r="O21" s="20" t="e">
        <f t="shared" si="1"/>
        <v>#DIV/0!</v>
      </c>
      <c r="P21" s="20">
        <f t="shared" si="2"/>
        <v>0</v>
      </c>
      <c r="Q21" s="22"/>
    </row>
    <row r="22" spans="1:17">
      <c r="A22" s="3" t="s">
        <v>293</v>
      </c>
      <c r="B22" s="11"/>
      <c r="C22" s="12" t="s">
        <v>66</v>
      </c>
      <c r="D22" s="9" t="s">
        <v>898</v>
      </c>
      <c r="E22" s="10"/>
      <c r="F22" s="10"/>
      <c r="G22" s="10"/>
      <c r="H22" s="10"/>
      <c r="I22" s="10"/>
      <c r="J22" s="10"/>
      <c r="K22" s="10"/>
      <c r="L22" s="10"/>
      <c r="M22" s="20" t="e">
        <f t="shared" si="4"/>
        <v>#DIV/0!</v>
      </c>
      <c r="N22" s="20" t="e">
        <f t="shared" si="0"/>
        <v>#DIV/0!</v>
      </c>
      <c r="O22" s="20" t="e">
        <f t="shared" si="1"/>
        <v>#DIV/0!</v>
      </c>
      <c r="P22" s="20">
        <f t="shared" si="2"/>
        <v>0</v>
      </c>
      <c r="Q22" s="22"/>
    </row>
    <row r="23" spans="1:17">
      <c r="A23" s="3" t="s">
        <v>293</v>
      </c>
      <c r="B23" s="11"/>
      <c r="C23" s="12" t="s">
        <v>48</v>
      </c>
      <c r="D23" s="9" t="s">
        <v>897</v>
      </c>
      <c r="E23" s="10"/>
      <c r="F23" s="10"/>
      <c r="G23" s="10"/>
      <c r="H23" s="10"/>
      <c r="I23" s="10"/>
      <c r="J23" s="10"/>
      <c r="K23" s="10"/>
      <c r="L23" s="10"/>
      <c r="M23" s="20" t="e">
        <f t="shared" si="4"/>
        <v>#DIV/0!</v>
      </c>
      <c r="N23" s="20" t="e">
        <f t="shared" si="0"/>
        <v>#DIV/0!</v>
      </c>
      <c r="O23" s="20" t="e">
        <f t="shared" si="1"/>
        <v>#DIV/0!</v>
      </c>
      <c r="P23" s="20">
        <f t="shared" si="2"/>
        <v>0</v>
      </c>
      <c r="Q23" s="22"/>
    </row>
    <row r="24" spans="1:17">
      <c r="A24" s="3" t="s">
        <v>293</v>
      </c>
      <c r="B24" s="11"/>
      <c r="C24" s="12" t="s">
        <v>48</v>
      </c>
      <c r="D24" s="9" t="s">
        <v>898</v>
      </c>
      <c r="E24" s="10"/>
      <c r="F24" s="10"/>
      <c r="G24" s="10"/>
      <c r="H24" s="10"/>
      <c r="I24" s="10"/>
      <c r="J24" s="10"/>
      <c r="K24" s="10"/>
      <c r="L24" s="10"/>
      <c r="M24" s="20" t="e">
        <f t="shared" si="4"/>
        <v>#DIV/0!</v>
      </c>
      <c r="N24" s="20" t="e">
        <f t="shared" si="0"/>
        <v>#DIV/0!</v>
      </c>
      <c r="O24" s="20" t="e">
        <f t="shared" si="1"/>
        <v>#DIV/0!</v>
      </c>
      <c r="P24" s="20">
        <f t="shared" si="2"/>
        <v>0</v>
      </c>
      <c r="Q24" s="22"/>
    </row>
    <row r="25" spans="1:17">
      <c r="A25" s="3" t="s">
        <v>293</v>
      </c>
      <c r="B25" s="11"/>
      <c r="C25" s="12" t="s">
        <v>905</v>
      </c>
      <c r="D25" s="9" t="s">
        <v>897</v>
      </c>
      <c r="E25" s="10"/>
      <c r="F25" s="10"/>
      <c r="G25" s="10"/>
      <c r="H25" s="10"/>
      <c r="I25" s="10"/>
      <c r="J25" s="10"/>
      <c r="K25" s="10"/>
      <c r="L25" s="10"/>
      <c r="M25" s="20" t="e">
        <f t="shared" si="4"/>
        <v>#DIV/0!</v>
      </c>
      <c r="N25" s="20" t="e">
        <f t="shared" si="0"/>
        <v>#DIV/0!</v>
      </c>
      <c r="O25" s="20" t="e">
        <f t="shared" si="1"/>
        <v>#DIV/0!</v>
      </c>
      <c r="P25" s="20">
        <f t="shared" si="2"/>
        <v>0</v>
      </c>
      <c r="Q25" s="22"/>
    </row>
    <row r="26" spans="1:17">
      <c r="A26" s="3" t="s">
        <v>293</v>
      </c>
      <c r="B26" s="11"/>
      <c r="C26" s="12" t="s">
        <v>905</v>
      </c>
      <c r="D26" s="9" t="s">
        <v>898</v>
      </c>
      <c r="E26" s="10"/>
      <c r="F26" s="10"/>
      <c r="G26" s="10"/>
      <c r="H26" s="10"/>
      <c r="I26" s="10"/>
      <c r="J26" s="10"/>
      <c r="K26" s="10"/>
      <c r="L26" s="10"/>
      <c r="M26" s="20" t="e">
        <f t="shared" si="4"/>
        <v>#DIV/0!</v>
      </c>
      <c r="N26" s="20" t="e">
        <f t="shared" si="0"/>
        <v>#DIV/0!</v>
      </c>
      <c r="O26" s="20" t="e">
        <f t="shared" si="1"/>
        <v>#DIV/0!</v>
      </c>
      <c r="P26" s="20">
        <f t="shared" si="2"/>
        <v>0</v>
      </c>
      <c r="Q26" s="22"/>
    </row>
    <row r="27" spans="1:17">
      <c r="A27" s="3" t="s">
        <v>293</v>
      </c>
      <c r="B27" s="11"/>
      <c r="C27" s="12" t="s">
        <v>42</v>
      </c>
      <c r="D27" s="9" t="s">
        <v>897</v>
      </c>
      <c r="E27" s="10"/>
      <c r="F27" s="10"/>
      <c r="G27" s="10"/>
      <c r="H27" s="10"/>
      <c r="I27" s="10"/>
      <c r="J27" s="10"/>
      <c r="K27" s="10"/>
      <c r="L27" s="10"/>
      <c r="M27" s="20" t="e">
        <f t="shared" si="4"/>
        <v>#DIV/0!</v>
      </c>
      <c r="N27" s="20" t="e">
        <f t="shared" si="0"/>
        <v>#DIV/0!</v>
      </c>
      <c r="O27" s="20" t="e">
        <f t="shared" si="1"/>
        <v>#DIV/0!</v>
      </c>
      <c r="P27" s="20">
        <f t="shared" si="2"/>
        <v>0</v>
      </c>
      <c r="Q27" s="22"/>
    </row>
    <row r="28" spans="1:17">
      <c r="A28" s="3" t="s">
        <v>293</v>
      </c>
      <c r="B28" s="11"/>
      <c r="C28" s="12" t="s">
        <v>42</v>
      </c>
      <c r="D28" s="9" t="s">
        <v>898</v>
      </c>
      <c r="E28" s="10"/>
      <c r="F28" s="10"/>
      <c r="G28" s="10"/>
      <c r="H28" s="10"/>
      <c r="I28" s="10"/>
      <c r="J28" s="10"/>
      <c r="K28" s="10"/>
      <c r="L28" s="10"/>
      <c r="M28" s="20" t="e">
        <f t="shared" si="4"/>
        <v>#DIV/0!</v>
      </c>
      <c r="N28" s="20" t="e">
        <f t="shared" si="0"/>
        <v>#DIV/0!</v>
      </c>
      <c r="O28" s="20" t="e">
        <f t="shared" si="1"/>
        <v>#DIV/0!</v>
      </c>
      <c r="P28" s="20">
        <f t="shared" si="2"/>
        <v>0</v>
      </c>
      <c r="Q28" s="22"/>
    </row>
    <row r="29" spans="1:17">
      <c r="A29" s="3" t="s">
        <v>293</v>
      </c>
      <c r="B29" s="11"/>
      <c r="C29" s="12" t="s">
        <v>42</v>
      </c>
      <c r="D29" s="9" t="s">
        <v>899</v>
      </c>
      <c r="E29" s="10"/>
      <c r="F29" s="10"/>
      <c r="G29" s="10"/>
      <c r="H29" s="10"/>
      <c r="I29" s="10"/>
      <c r="J29" s="10"/>
      <c r="K29" s="10"/>
      <c r="L29" s="10"/>
      <c r="M29" s="20" t="e">
        <f t="shared" si="4"/>
        <v>#DIV/0!</v>
      </c>
      <c r="N29" s="20" t="e">
        <f t="shared" si="0"/>
        <v>#DIV/0!</v>
      </c>
      <c r="O29" s="20" t="e">
        <f t="shared" si="1"/>
        <v>#DIV/0!</v>
      </c>
      <c r="P29" s="20">
        <f t="shared" si="2"/>
        <v>0</v>
      </c>
      <c r="Q29" s="22"/>
    </row>
    <row r="30" spans="1:17">
      <c r="A30" s="3" t="s">
        <v>293</v>
      </c>
      <c r="B30" s="11"/>
      <c r="C30" s="12" t="s">
        <v>59</v>
      </c>
      <c r="D30" s="9" t="s">
        <v>897</v>
      </c>
      <c r="E30" s="10"/>
      <c r="F30" s="10"/>
      <c r="G30" s="10"/>
      <c r="H30" s="10"/>
      <c r="I30" s="10"/>
      <c r="J30" s="10"/>
      <c r="K30" s="10"/>
      <c r="L30" s="10"/>
      <c r="M30" s="20" t="e">
        <f t="shared" si="4"/>
        <v>#DIV/0!</v>
      </c>
      <c r="N30" s="20" t="e">
        <f t="shared" si="0"/>
        <v>#DIV/0!</v>
      </c>
      <c r="O30" s="20" t="e">
        <f t="shared" si="1"/>
        <v>#DIV/0!</v>
      </c>
      <c r="P30" s="20">
        <f t="shared" si="2"/>
        <v>0</v>
      </c>
      <c r="Q30" s="22"/>
    </row>
    <row r="31" spans="1:17">
      <c r="A31" s="3" t="s">
        <v>293</v>
      </c>
      <c r="B31" s="11"/>
      <c r="C31" s="12" t="s">
        <v>59</v>
      </c>
      <c r="D31" s="9" t="s">
        <v>898</v>
      </c>
      <c r="E31" s="10"/>
      <c r="F31" s="10"/>
      <c r="G31" s="10"/>
      <c r="H31" s="10"/>
      <c r="I31" s="10"/>
      <c r="J31" s="10"/>
      <c r="K31" s="10"/>
      <c r="L31" s="10"/>
      <c r="M31" s="20" t="e">
        <f t="shared" si="4"/>
        <v>#DIV/0!</v>
      </c>
      <c r="N31" s="20" t="e">
        <f t="shared" si="0"/>
        <v>#DIV/0!</v>
      </c>
      <c r="O31" s="20" t="e">
        <f t="shared" si="1"/>
        <v>#DIV/0!</v>
      </c>
      <c r="P31" s="20">
        <f t="shared" si="2"/>
        <v>0</v>
      </c>
      <c r="Q31" s="22"/>
    </row>
    <row r="32" spans="1:17">
      <c r="A32" s="3" t="s">
        <v>293</v>
      </c>
      <c r="B32" s="11"/>
      <c r="C32" s="12" t="s">
        <v>906</v>
      </c>
      <c r="D32" s="9" t="s">
        <v>897</v>
      </c>
      <c r="E32" s="10"/>
      <c r="F32" s="10"/>
      <c r="G32" s="10"/>
      <c r="H32" s="10"/>
      <c r="I32" s="10"/>
      <c r="J32" s="10"/>
      <c r="K32" s="10"/>
      <c r="L32" s="10"/>
      <c r="M32" s="20" t="e">
        <f t="shared" si="4"/>
        <v>#DIV/0!</v>
      </c>
      <c r="N32" s="20" t="e">
        <f t="shared" si="0"/>
        <v>#DIV/0!</v>
      </c>
      <c r="O32" s="20" t="e">
        <f t="shared" si="1"/>
        <v>#DIV/0!</v>
      </c>
      <c r="P32" s="20">
        <f t="shared" si="2"/>
        <v>0</v>
      </c>
      <c r="Q32" s="22"/>
    </row>
    <row r="33" spans="1:17">
      <c r="A33" s="3" t="s">
        <v>293</v>
      </c>
      <c r="B33" s="11"/>
      <c r="C33" s="12" t="s">
        <v>906</v>
      </c>
      <c r="D33" s="9" t="s">
        <v>898</v>
      </c>
      <c r="E33" s="10"/>
      <c r="F33" s="10"/>
      <c r="G33" s="10"/>
      <c r="H33" s="10"/>
      <c r="I33" s="10"/>
      <c r="J33" s="10"/>
      <c r="K33" s="10"/>
      <c r="L33" s="10"/>
      <c r="M33" s="20" t="e">
        <f t="shared" si="4"/>
        <v>#DIV/0!</v>
      </c>
      <c r="N33" s="20" t="e">
        <f t="shared" si="0"/>
        <v>#DIV/0!</v>
      </c>
      <c r="O33" s="20" t="e">
        <f t="shared" si="1"/>
        <v>#DIV/0!</v>
      </c>
      <c r="P33" s="20">
        <f t="shared" si="2"/>
        <v>0</v>
      </c>
      <c r="Q33" s="22"/>
    </row>
    <row r="34" spans="1:17">
      <c r="A34" s="3" t="s">
        <v>293</v>
      </c>
      <c r="B34" s="11"/>
      <c r="C34" s="12" t="s">
        <v>907</v>
      </c>
      <c r="D34" s="9" t="s">
        <v>897</v>
      </c>
      <c r="E34" s="10"/>
      <c r="F34" s="10"/>
      <c r="G34" s="10"/>
      <c r="H34" s="10"/>
      <c r="I34" s="10"/>
      <c r="J34" s="10"/>
      <c r="K34" s="10"/>
      <c r="L34" s="10"/>
      <c r="M34" s="20" t="e">
        <f t="shared" si="4"/>
        <v>#DIV/0!</v>
      </c>
      <c r="N34" s="20" t="e">
        <f t="shared" si="0"/>
        <v>#DIV/0!</v>
      </c>
      <c r="O34" s="20" t="e">
        <f t="shared" si="1"/>
        <v>#DIV/0!</v>
      </c>
      <c r="P34" s="20">
        <f t="shared" si="2"/>
        <v>0</v>
      </c>
      <c r="Q34" s="22"/>
    </row>
    <row r="35" spans="1:17">
      <c r="A35" s="3" t="s">
        <v>293</v>
      </c>
      <c r="B35" s="11"/>
      <c r="C35" s="12" t="s">
        <v>907</v>
      </c>
      <c r="D35" s="9" t="s">
        <v>898</v>
      </c>
      <c r="E35" s="10"/>
      <c r="F35" s="10"/>
      <c r="G35" s="10"/>
      <c r="H35" s="10"/>
      <c r="I35" s="10"/>
      <c r="J35" s="10"/>
      <c r="K35" s="10"/>
      <c r="L35" s="10"/>
      <c r="M35" s="20" t="e">
        <f t="shared" si="4"/>
        <v>#DIV/0!</v>
      </c>
      <c r="N35" s="20" t="e">
        <f t="shared" si="0"/>
        <v>#DIV/0!</v>
      </c>
      <c r="O35" s="20" t="e">
        <f t="shared" si="1"/>
        <v>#DIV/0!</v>
      </c>
      <c r="P35" s="20">
        <f t="shared" si="2"/>
        <v>0</v>
      </c>
      <c r="Q35" s="22"/>
    </row>
    <row r="36" spans="1:17">
      <c r="A36" s="3" t="s">
        <v>293</v>
      </c>
      <c r="B36" s="11"/>
      <c r="C36" s="12" t="s">
        <v>908</v>
      </c>
      <c r="D36" s="9" t="s">
        <v>897</v>
      </c>
      <c r="E36" s="10"/>
      <c r="F36" s="10"/>
      <c r="G36" s="10"/>
      <c r="H36" s="10"/>
      <c r="I36" s="10"/>
      <c r="J36" s="10"/>
      <c r="K36" s="10"/>
      <c r="L36" s="10"/>
      <c r="M36" s="20" t="e">
        <f t="shared" si="4"/>
        <v>#DIV/0!</v>
      </c>
      <c r="N36" s="20" t="e">
        <f t="shared" ref="N36:N48" si="5">K36/J36*100</f>
        <v>#DIV/0!</v>
      </c>
      <c r="O36" s="20" t="e">
        <f t="shared" ref="O36:O48" si="6">L36/J36*100</f>
        <v>#DIV/0!</v>
      </c>
      <c r="P36" s="20">
        <f t="shared" ref="P36:P48" si="7">(E36-G36)/220*100</f>
        <v>0</v>
      </c>
      <c r="Q36" s="22"/>
    </row>
    <row r="37" spans="1:17">
      <c r="A37" s="3" t="s">
        <v>293</v>
      </c>
      <c r="B37" s="11"/>
      <c r="C37" s="12" t="s">
        <v>908</v>
      </c>
      <c r="D37" s="9" t="s">
        <v>898</v>
      </c>
      <c r="E37" s="10"/>
      <c r="F37" s="10"/>
      <c r="G37" s="10"/>
      <c r="H37" s="10"/>
      <c r="I37" s="10"/>
      <c r="J37" s="10"/>
      <c r="K37" s="10"/>
      <c r="L37" s="10"/>
      <c r="M37" s="20" t="e">
        <f t="shared" si="4"/>
        <v>#DIV/0!</v>
      </c>
      <c r="N37" s="20" t="e">
        <f t="shared" si="5"/>
        <v>#DIV/0!</v>
      </c>
      <c r="O37" s="20" t="e">
        <f t="shared" si="6"/>
        <v>#DIV/0!</v>
      </c>
      <c r="P37" s="20">
        <f t="shared" si="7"/>
        <v>0</v>
      </c>
      <c r="Q37" s="22"/>
    </row>
    <row r="38" spans="1:17">
      <c r="A38" s="3" t="s">
        <v>293</v>
      </c>
      <c r="B38" s="11"/>
      <c r="C38" s="12" t="s">
        <v>50</v>
      </c>
      <c r="D38" s="9" t="s">
        <v>897</v>
      </c>
      <c r="E38" s="10"/>
      <c r="F38" s="10"/>
      <c r="G38" s="10"/>
      <c r="H38" s="10"/>
      <c r="I38" s="10"/>
      <c r="J38" s="10"/>
      <c r="K38" s="10"/>
      <c r="L38" s="10"/>
      <c r="M38" s="20" t="e">
        <f t="shared" si="4"/>
        <v>#DIV/0!</v>
      </c>
      <c r="N38" s="20" t="e">
        <f t="shared" si="5"/>
        <v>#DIV/0!</v>
      </c>
      <c r="O38" s="20" t="e">
        <f t="shared" si="6"/>
        <v>#DIV/0!</v>
      </c>
      <c r="P38" s="20">
        <f t="shared" si="7"/>
        <v>0</v>
      </c>
      <c r="Q38" s="22"/>
    </row>
    <row r="39" spans="1:17">
      <c r="A39" s="3" t="s">
        <v>293</v>
      </c>
      <c r="B39" s="11"/>
      <c r="C39" s="12" t="s">
        <v>50</v>
      </c>
      <c r="D39" s="9" t="s">
        <v>898</v>
      </c>
      <c r="E39" s="10"/>
      <c r="F39" s="10"/>
      <c r="G39" s="10"/>
      <c r="H39" s="10"/>
      <c r="I39" s="10"/>
      <c r="J39" s="10"/>
      <c r="K39" s="10"/>
      <c r="L39" s="10"/>
      <c r="M39" s="20" t="e">
        <f t="shared" si="4"/>
        <v>#DIV/0!</v>
      </c>
      <c r="N39" s="20" t="e">
        <f t="shared" si="5"/>
        <v>#DIV/0!</v>
      </c>
      <c r="O39" s="20" t="e">
        <f t="shared" si="6"/>
        <v>#DIV/0!</v>
      </c>
      <c r="P39" s="20">
        <f t="shared" si="7"/>
        <v>0</v>
      </c>
      <c r="Q39" s="22"/>
    </row>
    <row r="40" spans="1:17">
      <c r="A40" s="3" t="s">
        <v>293</v>
      </c>
      <c r="B40" s="11"/>
      <c r="C40" s="12" t="s">
        <v>55</v>
      </c>
      <c r="D40" s="9" t="s">
        <v>897</v>
      </c>
      <c r="E40" s="10"/>
      <c r="F40" s="10"/>
      <c r="G40" s="10"/>
      <c r="H40" s="10"/>
      <c r="I40" s="10"/>
      <c r="J40" s="10"/>
      <c r="K40" s="10"/>
      <c r="L40" s="10"/>
      <c r="M40" s="20" t="e">
        <f t="shared" si="4"/>
        <v>#DIV/0!</v>
      </c>
      <c r="N40" s="20" t="e">
        <f t="shared" si="5"/>
        <v>#DIV/0!</v>
      </c>
      <c r="O40" s="20" t="e">
        <f t="shared" si="6"/>
        <v>#DIV/0!</v>
      </c>
      <c r="P40" s="20">
        <f t="shared" si="7"/>
        <v>0</v>
      </c>
      <c r="Q40" s="22"/>
    </row>
    <row r="41" spans="1:17">
      <c r="A41" s="3" t="s">
        <v>293</v>
      </c>
      <c r="B41" s="11"/>
      <c r="C41" s="12" t="s">
        <v>55</v>
      </c>
      <c r="D41" s="9" t="s">
        <v>898</v>
      </c>
      <c r="E41" s="10"/>
      <c r="F41" s="10"/>
      <c r="G41" s="10"/>
      <c r="H41" s="10"/>
      <c r="I41" s="10"/>
      <c r="J41" s="10"/>
      <c r="K41" s="10"/>
      <c r="L41" s="10"/>
      <c r="M41" s="20" t="e">
        <f t="shared" si="4"/>
        <v>#DIV/0!</v>
      </c>
      <c r="N41" s="20" t="e">
        <f t="shared" si="5"/>
        <v>#DIV/0!</v>
      </c>
      <c r="O41" s="20" t="e">
        <f t="shared" si="6"/>
        <v>#DIV/0!</v>
      </c>
      <c r="P41" s="20">
        <f t="shared" si="7"/>
        <v>0</v>
      </c>
      <c r="Q41" s="22"/>
    </row>
    <row r="42" spans="1:17">
      <c r="A42" s="3" t="s">
        <v>293</v>
      </c>
      <c r="B42" s="11"/>
      <c r="C42" s="12" t="s">
        <v>62</v>
      </c>
      <c r="D42" s="9" t="s">
        <v>897</v>
      </c>
      <c r="E42" s="10"/>
      <c r="F42" s="10"/>
      <c r="G42" s="10"/>
      <c r="H42" s="10"/>
      <c r="I42" s="10"/>
      <c r="J42" s="10"/>
      <c r="K42" s="10"/>
      <c r="L42" s="10"/>
      <c r="M42" s="20" t="e">
        <f t="shared" si="4"/>
        <v>#DIV/0!</v>
      </c>
      <c r="N42" s="20" t="e">
        <f t="shared" si="5"/>
        <v>#DIV/0!</v>
      </c>
      <c r="O42" s="20" t="e">
        <f t="shared" si="6"/>
        <v>#DIV/0!</v>
      </c>
      <c r="P42" s="20">
        <f t="shared" si="7"/>
        <v>0</v>
      </c>
      <c r="Q42" s="22"/>
    </row>
    <row r="43" spans="1:17">
      <c r="A43" s="3" t="s">
        <v>293</v>
      </c>
      <c r="B43" s="11"/>
      <c r="C43" s="12" t="s">
        <v>62</v>
      </c>
      <c r="D43" s="9" t="s">
        <v>898</v>
      </c>
      <c r="E43" s="10"/>
      <c r="F43" s="10"/>
      <c r="G43" s="10"/>
      <c r="H43" s="10"/>
      <c r="I43" s="10"/>
      <c r="J43" s="10"/>
      <c r="K43" s="10"/>
      <c r="L43" s="10"/>
      <c r="M43" s="20" t="e">
        <f t="shared" si="4"/>
        <v>#DIV/0!</v>
      </c>
      <c r="N43" s="20" t="e">
        <f t="shared" si="5"/>
        <v>#DIV/0!</v>
      </c>
      <c r="O43" s="20" t="e">
        <f t="shared" si="6"/>
        <v>#DIV/0!</v>
      </c>
      <c r="P43" s="20">
        <f t="shared" si="7"/>
        <v>0</v>
      </c>
      <c r="Q43" s="22"/>
    </row>
    <row r="44" s="1" customFormat="1" spans="1:17">
      <c r="A44" s="3" t="s">
        <v>293</v>
      </c>
      <c r="B44" s="11"/>
      <c r="C44" s="12" t="s">
        <v>909</v>
      </c>
      <c r="D44" s="9" t="s">
        <v>897</v>
      </c>
      <c r="E44" s="10"/>
      <c r="F44" s="10"/>
      <c r="G44" s="10"/>
      <c r="H44" s="10"/>
      <c r="I44" s="10"/>
      <c r="J44" s="10"/>
      <c r="K44" s="10"/>
      <c r="L44" s="10"/>
      <c r="M44" s="20" t="e">
        <f t="shared" si="4"/>
        <v>#DIV/0!</v>
      </c>
      <c r="N44" s="20" t="e">
        <f t="shared" si="5"/>
        <v>#DIV/0!</v>
      </c>
      <c r="O44" s="20" t="e">
        <f t="shared" si="6"/>
        <v>#DIV/0!</v>
      </c>
      <c r="P44" s="20">
        <f t="shared" si="7"/>
        <v>0</v>
      </c>
      <c r="Q44" s="22"/>
    </row>
    <row r="45" s="1" customFormat="1" spans="1:17">
      <c r="A45" s="3" t="s">
        <v>293</v>
      </c>
      <c r="B45" s="11"/>
      <c r="C45" s="12" t="s">
        <v>909</v>
      </c>
      <c r="D45" s="9" t="s">
        <v>898</v>
      </c>
      <c r="E45" s="10"/>
      <c r="F45" s="10"/>
      <c r="G45" s="10"/>
      <c r="H45" s="10"/>
      <c r="I45" s="10"/>
      <c r="J45" s="10"/>
      <c r="K45" s="10"/>
      <c r="L45" s="10"/>
      <c r="M45" s="20" t="e">
        <f t="shared" si="4"/>
        <v>#DIV/0!</v>
      </c>
      <c r="N45" s="20" t="e">
        <f t="shared" si="5"/>
        <v>#DIV/0!</v>
      </c>
      <c r="O45" s="20" t="e">
        <f t="shared" si="6"/>
        <v>#DIV/0!</v>
      </c>
      <c r="P45" s="20">
        <f t="shared" si="7"/>
        <v>0</v>
      </c>
      <c r="Q45" s="22"/>
    </row>
    <row r="46" s="1" customFormat="1" spans="1:17">
      <c r="A46" s="3" t="s">
        <v>293</v>
      </c>
      <c r="B46" s="11"/>
      <c r="C46" s="12" t="s">
        <v>910</v>
      </c>
      <c r="D46" s="9" t="s">
        <v>897</v>
      </c>
      <c r="E46" s="10"/>
      <c r="F46" s="10"/>
      <c r="G46" s="10"/>
      <c r="H46" s="10"/>
      <c r="I46" s="10"/>
      <c r="J46" s="10"/>
      <c r="K46" s="10"/>
      <c r="L46" s="10"/>
      <c r="M46" s="20" t="e">
        <f t="shared" si="4"/>
        <v>#DIV/0!</v>
      </c>
      <c r="N46" s="20" t="e">
        <f t="shared" si="5"/>
        <v>#DIV/0!</v>
      </c>
      <c r="O46" s="20" t="e">
        <f t="shared" si="6"/>
        <v>#DIV/0!</v>
      </c>
      <c r="P46" s="20">
        <f t="shared" si="7"/>
        <v>0</v>
      </c>
      <c r="Q46" s="22"/>
    </row>
    <row r="47" s="1" customFormat="1" spans="1:17">
      <c r="A47" s="3" t="s">
        <v>293</v>
      </c>
      <c r="B47" s="13"/>
      <c r="C47" s="12" t="s">
        <v>910</v>
      </c>
      <c r="D47" s="9" t="s">
        <v>898</v>
      </c>
      <c r="E47" s="10"/>
      <c r="F47" s="10"/>
      <c r="G47" s="10"/>
      <c r="H47" s="10"/>
      <c r="I47" s="10"/>
      <c r="J47" s="10"/>
      <c r="K47" s="10"/>
      <c r="L47" s="10"/>
      <c r="M47" s="20" t="e">
        <f t="shared" si="4"/>
        <v>#DIV/0!</v>
      </c>
      <c r="N47" s="20" t="e">
        <f t="shared" si="5"/>
        <v>#DIV/0!</v>
      </c>
      <c r="O47" s="20" t="e">
        <f t="shared" si="6"/>
        <v>#DIV/0!</v>
      </c>
      <c r="P47" s="20">
        <f t="shared" si="7"/>
        <v>0</v>
      </c>
      <c r="Q47" s="22"/>
    </row>
    <row r="48" spans="1:17">
      <c r="A48" s="14" t="s">
        <v>911</v>
      </c>
      <c r="B48" s="14"/>
      <c r="C48" s="14"/>
      <c r="D48" s="14"/>
      <c r="E48" s="15" t="e">
        <f>AVERAGE(E35:E43)</f>
        <v>#DIV/0!</v>
      </c>
      <c r="F48" s="16"/>
      <c r="G48" s="15" t="e">
        <f>AVERAGE(G35:G43)</f>
        <v>#DIV/0!</v>
      </c>
      <c r="H48" s="16"/>
      <c r="I48" s="21" t="e">
        <f>AVERAGE(I35:I43)</f>
        <v>#DIV/0!</v>
      </c>
      <c r="J48" s="21" t="e">
        <f>AVERAGE(J35:J43)</f>
        <v>#DIV/0!</v>
      </c>
      <c r="K48" s="21" t="e">
        <f>AVERAGE(K35:K43)</f>
        <v>#DIV/0!</v>
      </c>
      <c r="L48" s="21" t="e">
        <f>AVERAGE(L35:L43)</f>
        <v>#DIV/0!</v>
      </c>
      <c r="M48" s="20" t="e">
        <f t="shared" si="4"/>
        <v>#DIV/0!</v>
      </c>
      <c r="N48" s="20" t="e">
        <f t="shared" si="5"/>
        <v>#DIV/0!</v>
      </c>
      <c r="O48" s="20" t="e">
        <f t="shared" si="6"/>
        <v>#DIV/0!</v>
      </c>
      <c r="P48" s="20" t="e">
        <f t="shared" si="7"/>
        <v>#DIV/0!</v>
      </c>
      <c r="Q48" s="22"/>
    </row>
    <row r="49" spans="1:17">
      <c r="A49" s="3" t="s">
        <v>293</v>
      </c>
      <c r="B49" s="7" t="s">
        <v>70</v>
      </c>
      <c r="C49" s="17" t="s">
        <v>912</v>
      </c>
      <c r="D49" s="9" t="s">
        <v>913</v>
      </c>
      <c r="E49" s="10"/>
      <c r="F49" s="10"/>
      <c r="G49" s="10"/>
      <c r="H49" s="10"/>
      <c r="I49" s="10"/>
      <c r="J49" s="10"/>
      <c r="K49" s="10"/>
      <c r="L49" s="10"/>
      <c r="M49" s="20" t="e">
        <f t="shared" ref="M49:M58" si="8">(1-(K49+L49)/J49)*100</f>
        <v>#DIV/0!</v>
      </c>
      <c r="N49" s="20" t="e">
        <f t="shared" ref="N49:N81" si="9">K49/J49*100</f>
        <v>#DIV/0!</v>
      </c>
      <c r="O49" s="20" t="e">
        <f t="shared" ref="O49:O81" si="10">L49/J49*100</f>
        <v>#DIV/0!</v>
      </c>
      <c r="P49" s="20">
        <f>(E49-G49)/110*100</f>
        <v>0</v>
      </c>
      <c r="Q49" s="22"/>
    </row>
    <row r="50" spans="1:17">
      <c r="A50" s="3" t="s">
        <v>293</v>
      </c>
      <c r="B50" s="11"/>
      <c r="C50" s="17" t="s">
        <v>914</v>
      </c>
      <c r="D50" s="9" t="s">
        <v>915</v>
      </c>
      <c r="E50" s="10"/>
      <c r="F50" s="10"/>
      <c r="G50" s="10"/>
      <c r="H50" s="10"/>
      <c r="I50" s="10"/>
      <c r="J50" s="10"/>
      <c r="K50" s="10"/>
      <c r="L50" s="10"/>
      <c r="M50" s="20" t="e">
        <f t="shared" si="8"/>
        <v>#DIV/0!</v>
      </c>
      <c r="N50" s="20" t="e">
        <f t="shared" si="9"/>
        <v>#DIV/0!</v>
      </c>
      <c r="O50" s="20" t="e">
        <f t="shared" si="10"/>
        <v>#DIV/0!</v>
      </c>
      <c r="P50" s="20">
        <f t="shared" ref="P50:P73" si="11">(E50-G50)/110*100</f>
        <v>0</v>
      </c>
      <c r="Q50" s="22"/>
    </row>
    <row r="51" spans="1:17">
      <c r="A51" s="3" t="s">
        <v>293</v>
      </c>
      <c r="B51" s="11"/>
      <c r="C51" s="17" t="s">
        <v>914</v>
      </c>
      <c r="D51" s="9" t="s">
        <v>913</v>
      </c>
      <c r="E51" s="10"/>
      <c r="F51" s="10"/>
      <c r="G51" s="10"/>
      <c r="H51" s="10"/>
      <c r="I51" s="10"/>
      <c r="J51" s="10"/>
      <c r="K51" s="10"/>
      <c r="L51" s="10"/>
      <c r="M51" s="20" t="e">
        <f t="shared" si="8"/>
        <v>#DIV/0!</v>
      </c>
      <c r="N51" s="20" t="e">
        <f t="shared" si="9"/>
        <v>#DIV/0!</v>
      </c>
      <c r="O51" s="20" t="e">
        <f t="shared" si="10"/>
        <v>#DIV/0!</v>
      </c>
      <c r="P51" s="20">
        <f t="shared" si="11"/>
        <v>0</v>
      </c>
      <c r="Q51" s="22"/>
    </row>
    <row r="52" spans="1:17">
      <c r="A52" s="3" t="s">
        <v>293</v>
      </c>
      <c r="B52" s="11"/>
      <c r="C52" s="17" t="s">
        <v>916</v>
      </c>
      <c r="D52" s="9" t="s">
        <v>915</v>
      </c>
      <c r="E52" s="10"/>
      <c r="F52" s="10"/>
      <c r="G52" s="10"/>
      <c r="H52" s="10"/>
      <c r="I52" s="10"/>
      <c r="J52" s="10"/>
      <c r="K52" s="10"/>
      <c r="L52" s="10"/>
      <c r="M52" s="20" t="e">
        <f t="shared" si="8"/>
        <v>#DIV/0!</v>
      </c>
      <c r="N52" s="20" t="e">
        <f t="shared" si="9"/>
        <v>#DIV/0!</v>
      </c>
      <c r="O52" s="20" t="e">
        <f t="shared" si="10"/>
        <v>#DIV/0!</v>
      </c>
      <c r="P52" s="20">
        <f t="shared" si="11"/>
        <v>0</v>
      </c>
      <c r="Q52" s="22"/>
    </row>
    <row r="53" spans="1:17">
      <c r="A53" s="3" t="s">
        <v>293</v>
      </c>
      <c r="B53" s="11"/>
      <c r="C53" s="17" t="s">
        <v>916</v>
      </c>
      <c r="D53" s="9" t="s">
        <v>913</v>
      </c>
      <c r="E53" s="10"/>
      <c r="F53" s="10"/>
      <c r="G53" s="10"/>
      <c r="H53" s="10"/>
      <c r="I53" s="10"/>
      <c r="J53" s="10"/>
      <c r="K53" s="10"/>
      <c r="L53" s="10"/>
      <c r="M53" s="20" t="e">
        <f t="shared" si="8"/>
        <v>#DIV/0!</v>
      </c>
      <c r="N53" s="20" t="e">
        <f t="shared" si="9"/>
        <v>#DIV/0!</v>
      </c>
      <c r="O53" s="20" t="e">
        <f t="shared" si="10"/>
        <v>#DIV/0!</v>
      </c>
      <c r="P53" s="20">
        <f t="shared" si="11"/>
        <v>0</v>
      </c>
      <c r="Q53" s="22"/>
    </row>
    <row r="54" spans="1:17">
      <c r="A54" s="3" t="s">
        <v>293</v>
      </c>
      <c r="B54" s="11"/>
      <c r="C54" s="17" t="s">
        <v>917</v>
      </c>
      <c r="D54" s="9" t="s">
        <v>915</v>
      </c>
      <c r="E54" s="10"/>
      <c r="F54" s="10"/>
      <c r="G54" s="10"/>
      <c r="H54" s="10"/>
      <c r="I54" s="10"/>
      <c r="J54" s="10"/>
      <c r="K54" s="10"/>
      <c r="L54" s="10"/>
      <c r="M54" s="20" t="e">
        <f t="shared" si="8"/>
        <v>#DIV/0!</v>
      </c>
      <c r="N54" s="20" t="e">
        <f t="shared" si="9"/>
        <v>#DIV/0!</v>
      </c>
      <c r="O54" s="20" t="e">
        <f t="shared" si="10"/>
        <v>#DIV/0!</v>
      </c>
      <c r="P54" s="20">
        <f t="shared" si="11"/>
        <v>0</v>
      </c>
      <c r="Q54" s="22"/>
    </row>
    <row r="55" spans="1:17">
      <c r="A55" s="3" t="s">
        <v>293</v>
      </c>
      <c r="B55" s="11"/>
      <c r="C55" s="17" t="s">
        <v>917</v>
      </c>
      <c r="D55" s="9" t="s">
        <v>913</v>
      </c>
      <c r="E55" s="10"/>
      <c r="F55" s="10"/>
      <c r="G55" s="10"/>
      <c r="H55" s="10"/>
      <c r="I55" s="10"/>
      <c r="J55" s="10"/>
      <c r="K55" s="10"/>
      <c r="L55" s="10"/>
      <c r="M55" s="20" t="e">
        <f t="shared" si="8"/>
        <v>#DIV/0!</v>
      </c>
      <c r="N55" s="20" t="e">
        <f t="shared" si="9"/>
        <v>#DIV/0!</v>
      </c>
      <c r="O55" s="20" t="e">
        <f t="shared" si="10"/>
        <v>#DIV/0!</v>
      </c>
      <c r="P55" s="20">
        <f t="shared" si="11"/>
        <v>0</v>
      </c>
      <c r="Q55" s="22"/>
    </row>
    <row r="56" spans="1:17">
      <c r="A56" s="3" t="s">
        <v>293</v>
      </c>
      <c r="B56" s="11"/>
      <c r="C56" s="17" t="s">
        <v>918</v>
      </c>
      <c r="D56" s="9" t="s">
        <v>915</v>
      </c>
      <c r="E56" s="10"/>
      <c r="F56" s="10"/>
      <c r="G56" s="10"/>
      <c r="H56" s="10"/>
      <c r="I56" s="10"/>
      <c r="J56" s="10"/>
      <c r="K56" s="10"/>
      <c r="L56" s="10"/>
      <c r="M56" s="20" t="e">
        <f t="shared" si="8"/>
        <v>#DIV/0!</v>
      </c>
      <c r="N56" s="20" t="e">
        <f t="shared" si="9"/>
        <v>#DIV/0!</v>
      </c>
      <c r="O56" s="20" t="e">
        <f t="shared" si="10"/>
        <v>#DIV/0!</v>
      </c>
      <c r="P56" s="20">
        <f t="shared" si="11"/>
        <v>0</v>
      </c>
      <c r="Q56" s="22"/>
    </row>
    <row r="57" spans="1:17">
      <c r="A57" s="3" t="s">
        <v>293</v>
      </c>
      <c r="B57" s="11"/>
      <c r="C57" s="17" t="s">
        <v>918</v>
      </c>
      <c r="D57" s="9" t="s">
        <v>913</v>
      </c>
      <c r="E57" s="10"/>
      <c r="F57" s="10"/>
      <c r="G57" s="10"/>
      <c r="H57" s="10"/>
      <c r="I57" s="10"/>
      <c r="J57" s="10"/>
      <c r="K57" s="10"/>
      <c r="L57" s="10"/>
      <c r="M57" s="20" t="e">
        <f t="shared" si="8"/>
        <v>#DIV/0!</v>
      </c>
      <c r="N57" s="20" t="e">
        <f t="shared" si="9"/>
        <v>#DIV/0!</v>
      </c>
      <c r="O57" s="20" t="e">
        <f t="shared" si="10"/>
        <v>#DIV/0!</v>
      </c>
      <c r="P57" s="20">
        <f t="shared" si="11"/>
        <v>0</v>
      </c>
      <c r="Q57" s="22"/>
    </row>
    <row r="58" spans="1:17">
      <c r="A58" s="3" t="s">
        <v>293</v>
      </c>
      <c r="B58" s="11"/>
      <c r="C58" s="17" t="s">
        <v>919</v>
      </c>
      <c r="D58" s="9" t="s">
        <v>915</v>
      </c>
      <c r="E58" s="10"/>
      <c r="F58" s="10"/>
      <c r="G58" s="10"/>
      <c r="H58" s="10"/>
      <c r="I58" s="10"/>
      <c r="J58" s="10"/>
      <c r="K58" s="10"/>
      <c r="L58" s="10"/>
      <c r="M58" s="20" t="e">
        <f t="shared" si="8"/>
        <v>#DIV/0!</v>
      </c>
      <c r="N58" s="20" t="e">
        <f t="shared" si="9"/>
        <v>#DIV/0!</v>
      </c>
      <c r="O58" s="20" t="e">
        <f t="shared" si="10"/>
        <v>#DIV/0!</v>
      </c>
      <c r="P58" s="20">
        <f t="shared" si="11"/>
        <v>0</v>
      </c>
      <c r="Q58" s="22"/>
    </row>
    <row r="59" spans="1:17">
      <c r="A59" s="3" t="s">
        <v>293</v>
      </c>
      <c r="B59" s="11"/>
      <c r="C59" s="17" t="s">
        <v>919</v>
      </c>
      <c r="D59" s="9" t="s">
        <v>913</v>
      </c>
      <c r="E59" s="10"/>
      <c r="F59" s="10"/>
      <c r="G59" s="10"/>
      <c r="H59" s="10"/>
      <c r="I59" s="10"/>
      <c r="J59" s="10"/>
      <c r="K59" s="10"/>
      <c r="L59" s="10"/>
      <c r="M59" s="20" t="e">
        <f t="shared" ref="M59:M77" si="12">(1-(K59+L59)/J59)*100</f>
        <v>#DIV/0!</v>
      </c>
      <c r="N59" s="20" t="e">
        <f t="shared" si="9"/>
        <v>#DIV/0!</v>
      </c>
      <c r="O59" s="20" t="e">
        <f t="shared" si="10"/>
        <v>#DIV/0!</v>
      </c>
      <c r="P59" s="20">
        <f t="shared" si="11"/>
        <v>0</v>
      </c>
      <c r="Q59" s="22"/>
    </row>
    <row r="60" spans="1:17">
      <c r="A60" s="3" t="s">
        <v>293</v>
      </c>
      <c r="B60" s="11"/>
      <c r="C60" s="17" t="s">
        <v>920</v>
      </c>
      <c r="D60" s="9" t="s">
        <v>915</v>
      </c>
      <c r="E60" s="10"/>
      <c r="F60" s="10"/>
      <c r="G60" s="10"/>
      <c r="H60" s="10"/>
      <c r="I60" s="10"/>
      <c r="J60" s="10"/>
      <c r="K60" s="10"/>
      <c r="L60" s="10"/>
      <c r="M60" s="20" t="e">
        <f t="shared" si="12"/>
        <v>#DIV/0!</v>
      </c>
      <c r="N60" s="20" t="e">
        <f t="shared" si="9"/>
        <v>#DIV/0!</v>
      </c>
      <c r="O60" s="20" t="e">
        <f t="shared" si="10"/>
        <v>#DIV/0!</v>
      </c>
      <c r="P60" s="20">
        <f t="shared" si="11"/>
        <v>0</v>
      </c>
      <c r="Q60" s="22"/>
    </row>
    <row r="61" spans="1:17">
      <c r="A61" s="3" t="s">
        <v>293</v>
      </c>
      <c r="B61" s="11"/>
      <c r="C61" s="17" t="s">
        <v>920</v>
      </c>
      <c r="D61" s="9" t="s">
        <v>913</v>
      </c>
      <c r="E61" s="10"/>
      <c r="F61" s="10"/>
      <c r="G61" s="10"/>
      <c r="H61" s="10"/>
      <c r="I61" s="10"/>
      <c r="J61" s="10"/>
      <c r="K61" s="10"/>
      <c r="L61" s="10"/>
      <c r="M61" s="20" t="e">
        <f t="shared" si="12"/>
        <v>#DIV/0!</v>
      </c>
      <c r="N61" s="20" t="e">
        <f t="shared" si="9"/>
        <v>#DIV/0!</v>
      </c>
      <c r="O61" s="20" t="e">
        <f t="shared" si="10"/>
        <v>#DIV/0!</v>
      </c>
      <c r="P61" s="20">
        <f t="shared" si="11"/>
        <v>0</v>
      </c>
      <c r="Q61" s="22"/>
    </row>
    <row r="62" spans="1:17">
      <c r="A62" s="3" t="s">
        <v>293</v>
      </c>
      <c r="B62" s="11"/>
      <c r="C62" s="17" t="s">
        <v>921</v>
      </c>
      <c r="D62" s="9" t="s">
        <v>915</v>
      </c>
      <c r="E62" s="10"/>
      <c r="F62" s="10"/>
      <c r="G62" s="10"/>
      <c r="H62" s="10"/>
      <c r="I62" s="10"/>
      <c r="J62" s="10"/>
      <c r="K62" s="10"/>
      <c r="L62" s="10"/>
      <c r="M62" s="20" t="e">
        <f t="shared" si="12"/>
        <v>#DIV/0!</v>
      </c>
      <c r="N62" s="20" t="e">
        <f t="shared" si="9"/>
        <v>#DIV/0!</v>
      </c>
      <c r="O62" s="20" t="e">
        <f t="shared" si="10"/>
        <v>#DIV/0!</v>
      </c>
      <c r="P62" s="20">
        <f t="shared" si="11"/>
        <v>0</v>
      </c>
      <c r="Q62" s="22"/>
    </row>
    <row r="63" spans="1:17">
      <c r="A63" s="3" t="s">
        <v>293</v>
      </c>
      <c r="B63" s="11"/>
      <c r="C63" s="17" t="s">
        <v>921</v>
      </c>
      <c r="D63" s="9" t="s">
        <v>913</v>
      </c>
      <c r="E63" s="10"/>
      <c r="F63" s="10"/>
      <c r="G63" s="10"/>
      <c r="H63" s="10"/>
      <c r="I63" s="10"/>
      <c r="J63" s="10"/>
      <c r="K63" s="10"/>
      <c r="L63" s="10"/>
      <c r="M63" s="20" t="e">
        <f t="shared" si="12"/>
        <v>#DIV/0!</v>
      </c>
      <c r="N63" s="20" t="e">
        <f t="shared" si="9"/>
        <v>#DIV/0!</v>
      </c>
      <c r="O63" s="20" t="e">
        <f t="shared" si="10"/>
        <v>#DIV/0!</v>
      </c>
      <c r="P63" s="20">
        <f t="shared" si="11"/>
        <v>0</v>
      </c>
      <c r="Q63" s="22"/>
    </row>
    <row r="64" spans="1:17">
      <c r="A64" s="3" t="s">
        <v>293</v>
      </c>
      <c r="B64" s="11"/>
      <c r="C64" s="17" t="s">
        <v>922</v>
      </c>
      <c r="D64" s="9" t="s">
        <v>915</v>
      </c>
      <c r="E64" s="10"/>
      <c r="F64" s="10"/>
      <c r="G64" s="10"/>
      <c r="H64" s="10"/>
      <c r="I64" s="10"/>
      <c r="J64" s="10"/>
      <c r="K64" s="10"/>
      <c r="L64" s="10"/>
      <c r="M64" s="20" t="e">
        <f t="shared" si="12"/>
        <v>#DIV/0!</v>
      </c>
      <c r="N64" s="20" t="e">
        <f t="shared" si="9"/>
        <v>#DIV/0!</v>
      </c>
      <c r="O64" s="20" t="e">
        <f t="shared" si="10"/>
        <v>#DIV/0!</v>
      </c>
      <c r="P64" s="20">
        <f t="shared" si="11"/>
        <v>0</v>
      </c>
      <c r="Q64" s="22"/>
    </row>
    <row r="65" spans="1:17">
      <c r="A65" s="3" t="s">
        <v>293</v>
      </c>
      <c r="B65" s="11"/>
      <c r="C65" s="17" t="s">
        <v>922</v>
      </c>
      <c r="D65" s="9" t="s">
        <v>913</v>
      </c>
      <c r="E65" s="10"/>
      <c r="F65" s="10"/>
      <c r="G65" s="10"/>
      <c r="H65" s="10"/>
      <c r="I65" s="10"/>
      <c r="J65" s="10"/>
      <c r="K65" s="10"/>
      <c r="L65" s="10"/>
      <c r="M65" s="20" t="e">
        <f t="shared" si="12"/>
        <v>#DIV/0!</v>
      </c>
      <c r="N65" s="20" t="e">
        <f t="shared" si="9"/>
        <v>#DIV/0!</v>
      </c>
      <c r="O65" s="20" t="e">
        <f t="shared" si="10"/>
        <v>#DIV/0!</v>
      </c>
      <c r="P65" s="20">
        <f t="shared" si="11"/>
        <v>0</v>
      </c>
      <c r="Q65" s="22"/>
    </row>
    <row r="66" spans="1:17">
      <c r="A66" s="3" t="s">
        <v>293</v>
      </c>
      <c r="B66" s="11"/>
      <c r="C66" s="17" t="s">
        <v>923</v>
      </c>
      <c r="D66" s="9" t="s">
        <v>913</v>
      </c>
      <c r="E66" s="10"/>
      <c r="F66" s="10"/>
      <c r="G66" s="10"/>
      <c r="H66" s="10"/>
      <c r="I66" s="10"/>
      <c r="J66" s="10"/>
      <c r="K66" s="10"/>
      <c r="L66" s="10"/>
      <c r="M66" s="20" t="e">
        <f t="shared" si="12"/>
        <v>#DIV/0!</v>
      </c>
      <c r="N66" s="20" t="e">
        <f t="shared" si="9"/>
        <v>#DIV/0!</v>
      </c>
      <c r="O66" s="20" t="e">
        <f t="shared" si="10"/>
        <v>#DIV/0!</v>
      </c>
      <c r="P66" s="20">
        <f t="shared" si="11"/>
        <v>0</v>
      </c>
      <c r="Q66" s="22"/>
    </row>
    <row r="67" spans="1:17">
      <c r="A67" s="3" t="s">
        <v>293</v>
      </c>
      <c r="B67" s="11"/>
      <c r="C67" s="17" t="s">
        <v>923</v>
      </c>
      <c r="D67" s="9" t="s">
        <v>915</v>
      </c>
      <c r="E67" s="10"/>
      <c r="F67" s="10"/>
      <c r="G67" s="10"/>
      <c r="H67" s="10"/>
      <c r="I67" s="10"/>
      <c r="J67" s="10"/>
      <c r="K67" s="10"/>
      <c r="L67" s="10"/>
      <c r="M67" s="20" t="e">
        <f t="shared" si="12"/>
        <v>#DIV/0!</v>
      </c>
      <c r="N67" s="20" t="e">
        <f t="shared" si="9"/>
        <v>#DIV/0!</v>
      </c>
      <c r="O67" s="20" t="e">
        <f t="shared" si="10"/>
        <v>#DIV/0!</v>
      </c>
      <c r="P67" s="20">
        <f t="shared" si="11"/>
        <v>0</v>
      </c>
      <c r="Q67" s="22"/>
    </row>
    <row r="68" spans="1:17">
      <c r="A68" s="3" t="s">
        <v>293</v>
      </c>
      <c r="B68" s="11"/>
      <c r="C68" s="17" t="s">
        <v>924</v>
      </c>
      <c r="D68" s="9" t="s">
        <v>915</v>
      </c>
      <c r="E68" s="10"/>
      <c r="F68" s="10"/>
      <c r="G68" s="10"/>
      <c r="H68" s="10"/>
      <c r="I68" s="10"/>
      <c r="J68" s="10"/>
      <c r="K68" s="10"/>
      <c r="L68" s="10"/>
      <c r="M68" s="20" t="e">
        <f t="shared" si="12"/>
        <v>#DIV/0!</v>
      </c>
      <c r="N68" s="20" t="e">
        <f t="shared" si="9"/>
        <v>#DIV/0!</v>
      </c>
      <c r="O68" s="20" t="e">
        <f t="shared" si="10"/>
        <v>#DIV/0!</v>
      </c>
      <c r="P68" s="20">
        <f t="shared" si="11"/>
        <v>0</v>
      </c>
      <c r="Q68" s="22"/>
    </row>
    <row r="69" spans="1:17">
      <c r="A69" s="3" t="s">
        <v>293</v>
      </c>
      <c r="B69" s="11"/>
      <c r="C69" s="17" t="s">
        <v>925</v>
      </c>
      <c r="D69" s="9" t="s">
        <v>915</v>
      </c>
      <c r="E69" s="10"/>
      <c r="F69" s="10"/>
      <c r="G69" s="10"/>
      <c r="H69" s="10"/>
      <c r="I69" s="10"/>
      <c r="J69" s="10"/>
      <c r="K69" s="10"/>
      <c r="L69" s="10"/>
      <c r="M69" s="20" t="e">
        <f t="shared" si="12"/>
        <v>#DIV/0!</v>
      </c>
      <c r="N69" s="20" t="e">
        <f t="shared" si="9"/>
        <v>#DIV/0!</v>
      </c>
      <c r="O69" s="20" t="e">
        <f t="shared" si="10"/>
        <v>#DIV/0!</v>
      </c>
      <c r="P69" s="20">
        <f t="shared" si="11"/>
        <v>0</v>
      </c>
      <c r="Q69" s="22"/>
    </row>
    <row r="70" s="1" customFormat="1" spans="1:17">
      <c r="A70" s="3" t="s">
        <v>293</v>
      </c>
      <c r="B70" s="11"/>
      <c r="C70" s="17" t="s">
        <v>925</v>
      </c>
      <c r="D70" s="23" t="s">
        <v>926</v>
      </c>
      <c r="E70" s="10"/>
      <c r="F70" s="10"/>
      <c r="G70" s="10"/>
      <c r="H70" s="10"/>
      <c r="I70" s="10"/>
      <c r="J70" s="10"/>
      <c r="K70" s="10"/>
      <c r="L70" s="10"/>
      <c r="M70" s="20" t="e">
        <f t="shared" si="12"/>
        <v>#DIV/0!</v>
      </c>
      <c r="N70" s="20" t="e">
        <f t="shared" si="9"/>
        <v>#DIV/0!</v>
      </c>
      <c r="O70" s="20" t="e">
        <f t="shared" si="10"/>
        <v>#DIV/0!</v>
      </c>
      <c r="P70" s="20">
        <f t="shared" si="11"/>
        <v>0</v>
      </c>
      <c r="Q70" s="22"/>
    </row>
    <row r="71" spans="1:17">
      <c r="A71" s="3" t="s">
        <v>293</v>
      </c>
      <c r="B71" s="11"/>
      <c r="C71" s="24" t="s">
        <v>927</v>
      </c>
      <c r="D71" s="25" t="s">
        <v>915</v>
      </c>
      <c r="E71" s="10"/>
      <c r="F71" s="26"/>
      <c r="G71" s="27"/>
      <c r="H71" s="26"/>
      <c r="I71" s="10"/>
      <c r="J71" s="10"/>
      <c r="K71" s="10"/>
      <c r="L71" s="10"/>
      <c r="M71" s="20" t="e">
        <f t="shared" si="12"/>
        <v>#DIV/0!</v>
      </c>
      <c r="N71" s="20" t="e">
        <f t="shared" si="9"/>
        <v>#DIV/0!</v>
      </c>
      <c r="O71" s="20" t="e">
        <f t="shared" si="10"/>
        <v>#DIV/0!</v>
      </c>
      <c r="P71" s="20">
        <f t="shared" si="11"/>
        <v>0</v>
      </c>
      <c r="Q71" s="22"/>
    </row>
    <row r="72" spans="1:17">
      <c r="A72" s="3" t="s">
        <v>293</v>
      </c>
      <c r="B72" s="11"/>
      <c r="C72" s="24" t="s">
        <v>927</v>
      </c>
      <c r="D72" s="25" t="s">
        <v>913</v>
      </c>
      <c r="E72" s="10"/>
      <c r="F72" s="26"/>
      <c r="G72" s="27"/>
      <c r="H72" s="26"/>
      <c r="I72" s="10"/>
      <c r="J72" s="10"/>
      <c r="K72" s="10"/>
      <c r="L72" s="10"/>
      <c r="M72" s="20" t="e">
        <f t="shared" si="12"/>
        <v>#DIV/0!</v>
      </c>
      <c r="N72" s="20" t="e">
        <f t="shared" si="9"/>
        <v>#DIV/0!</v>
      </c>
      <c r="O72" s="20" t="e">
        <f t="shared" si="10"/>
        <v>#DIV/0!</v>
      </c>
      <c r="P72" s="20">
        <f t="shared" si="11"/>
        <v>0</v>
      </c>
      <c r="Q72" s="22"/>
    </row>
    <row r="73" spans="1:17">
      <c r="A73" s="3" t="s">
        <v>293</v>
      </c>
      <c r="B73" s="11"/>
      <c r="C73" s="17" t="s">
        <v>928</v>
      </c>
      <c r="D73" s="9" t="s">
        <v>915</v>
      </c>
      <c r="E73" s="10"/>
      <c r="F73" s="10"/>
      <c r="G73" s="10"/>
      <c r="H73" s="10"/>
      <c r="I73" s="10"/>
      <c r="J73" s="10"/>
      <c r="K73" s="10"/>
      <c r="L73" s="10"/>
      <c r="M73" s="20" t="e">
        <f t="shared" si="12"/>
        <v>#DIV/0!</v>
      </c>
      <c r="N73" s="20" t="e">
        <f t="shared" si="9"/>
        <v>#DIV/0!</v>
      </c>
      <c r="O73" s="20" t="e">
        <f t="shared" si="10"/>
        <v>#DIV/0!</v>
      </c>
      <c r="P73" s="20">
        <f t="shared" si="11"/>
        <v>0</v>
      </c>
      <c r="Q73" s="22"/>
    </row>
    <row r="74" spans="1:17">
      <c r="A74" s="3" t="s">
        <v>293</v>
      </c>
      <c r="B74" s="11"/>
      <c r="C74" s="17" t="s">
        <v>928</v>
      </c>
      <c r="D74" s="23" t="s">
        <v>926</v>
      </c>
      <c r="E74" s="10"/>
      <c r="F74" s="10"/>
      <c r="G74" s="10"/>
      <c r="H74" s="10"/>
      <c r="I74" s="10"/>
      <c r="J74" s="10"/>
      <c r="K74" s="10"/>
      <c r="L74" s="10"/>
      <c r="M74" s="20" t="e">
        <f t="shared" si="12"/>
        <v>#DIV/0!</v>
      </c>
      <c r="N74" s="20" t="e">
        <f t="shared" si="9"/>
        <v>#DIV/0!</v>
      </c>
      <c r="O74" s="20" t="e">
        <f t="shared" si="10"/>
        <v>#DIV/0!</v>
      </c>
      <c r="P74" s="20">
        <f t="shared" ref="P74:P84" si="13">(E74-G74)/110*100</f>
        <v>0</v>
      </c>
      <c r="Q74" s="22"/>
    </row>
    <row r="75" spans="1:17">
      <c r="A75" s="3" t="s">
        <v>293</v>
      </c>
      <c r="B75" s="11"/>
      <c r="C75" s="17" t="s">
        <v>929</v>
      </c>
      <c r="D75" s="9" t="s">
        <v>915</v>
      </c>
      <c r="E75" s="10"/>
      <c r="F75" s="10"/>
      <c r="G75" s="10"/>
      <c r="H75" s="10"/>
      <c r="I75" s="10"/>
      <c r="J75" s="10"/>
      <c r="K75" s="10"/>
      <c r="L75" s="10"/>
      <c r="M75" s="20" t="e">
        <f t="shared" si="12"/>
        <v>#DIV/0!</v>
      </c>
      <c r="N75" s="20" t="e">
        <f t="shared" si="9"/>
        <v>#DIV/0!</v>
      </c>
      <c r="O75" s="20" t="e">
        <f t="shared" si="10"/>
        <v>#DIV/0!</v>
      </c>
      <c r="P75" s="20">
        <f t="shared" si="13"/>
        <v>0</v>
      </c>
      <c r="Q75" s="22"/>
    </row>
    <row r="76" spans="1:17">
      <c r="A76" s="3" t="s">
        <v>293</v>
      </c>
      <c r="B76" s="11"/>
      <c r="C76" s="17" t="s">
        <v>929</v>
      </c>
      <c r="D76" s="9" t="s">
        <v>913</v>
      </c>
      <c r="E76" s="10"/>
      <c r="F76" s="10"/>
      <c r="G76" s="10"/>
      <c r="H76" s="10"/>
      <c r="I76" s="10"/>
      <c r="J76" s="10"/>
      <c r="K76" s="10"/>
      <c r="L76" s="10"/>
      <c r="M76" s="20" t="e">
        <f t="shared" si="12"/>
        <v>#DIV/0!</v>
      </c>
      <c r="N76" s="20" t="e">
        <f t="shared" si="9"/>
        <v>#DIV/0!</v>
      </c>
      <c r="O76" s="20" t="e">
        <f t="shared" si="10"/>
        <v>#DIV/0!</v>
      </c>
      <c r="P76" s="20">
        <f t="shared" si="13"/>
        <v>0</v>
      </c>
      <c r="Q76" s="22"/>
    </row>
    <row r="77" spans="1:17">
      <c r="A77" s="3" t="s">
        <v>293</v>
      </c>
      <c r="B77" s="11"/>
      <c r="C77" s="12" t="s">
        <v>930</v>
      </c>
      <c r="D77" s="9" t="s">
        <v>915</v>
      </c>
      <c r="E77" s="10"/>
      <c r="F77" s="10"/>
      <c r="G77" s="10"/>
      <c r="H77" s="10"/>
      <c r="I77" s="10"/>
      <c r="J77" s="10"/>
      <c r="K77" s="10"/>
      <c r="L77" s="10"/>
      <c r="M77" s="20" t="e">
        <f t="shared" si="12"/>
        <v>#DIV/0!</v>
      </c>
      <c r="N77" s="20" t="e">
        <f t="shared" si="9"/>
        <v>#DIV/0!</v>
      </c>
      <c r="O77" s="20" t="e">
        <f t="shared" si="10"/>
        <v>#DIV/0!</v>
      </c>
      <c r="P77" s="20">
        <f t="shared" si="13"/>
        <v>0</v>
      </c>
      <c r="Q77" s="22"/>
    </row>
    <row r="78" spans="1:17">
      <c r="A78" s="3" t="s">
        <v>293</v>
      </c>
      <c r="B78" s="11"/>
      <c r="C78" s="12" t="s">
        <v>930</v>
      </c>
      <c r="D78" s="9" t="s">
        <v>913</v>
      </c>
      <c r="E78" s="10"/>
      <c r="F78" s="10"/>
      <c r="G78" s="10"/>
      <c r="H78" s="10"/>
      <c r="I78" s="10"/>
      <c r="J78" s="10"/>
      <c r="K78" s="10"/>
      <c r="L78" s="10"/>
      <c r="M78" s="20" t="e">
        <f t="shared" ref="M78:M104" si="14">(1-(K78+L78)/J78)*100</f>
        <v>#DIV/0!</v>
      </c>
      <c r="N78" s="20" t="e">
        <f t="shared" si="9"/>
        <v>#DIV/0!</v>
      </c>
      <c r="O78" s="20" t="e">
        <f t="shared" si="10"/>
        <v>#DIV/0!</v>
      </c>
      <c r="P78" s="20">
        <f t="shared" si="13"/>
        <v>0</v>
      </c>
      <c r="Q78" s="22"/>
    </row>
    <row r="79" spans="1:17">
      <c r="A79" s="3" t="s">
        <v>293</v>
      </c>
      <c r="B79" s="11"/>
      <c r="C79" s="17" t="s">
        <v>931</v>
      </c>
      <c r="D79" s="9" t="s">
        <v>915</v>
      </c>
      <c r="E79" s="10"/>
      <c r="F79" s="10"/>
      <c r="G79" s="10"/>
      <c r="H79" s="10"/>
      <c r="I79" s="10"/>
      <c r="J79" s="10"/>
      <c r="K79" s="10"/>
      <c r="L79" s="10"/>
      <c r="M79" s="20" t="e">
        <f t="shared" si="14"/>
        <v>#DIV/0!</v>
      </c>
      <c r="N79" s="20" t="e">
        <f t="shared" si="9"/>
        <v>#DIV/0!</v>
      </c>
      <c r="O79" s="20" t="e">
        <f t="shared" si="10"/>
        <v>#DIV/0!</v>
      </c>
      <c r="P79" s="20">
        <f t="shared" si="13"/>
        <v>0</v>
      </c>
      <c r="Q79" s="22"/>
    </row>
    <row r="80" spans="1:17">
      <c r="A80" s="3" t="s">
        <v>293</v>
      </c>
      <c r="B80" s="11"/>
      <c r="C80" s="17" t="s">
        <v>931</v>
      </c>
      <c r="D80" s="9" t="s">
        <v>913</v>
      </c>
      <c r="E80" s="10"/>
      <c r="F80" s="10"/>
      <c r="G80" s="10"/>
      <c r="H80" s="10"/>
      <c r="I80" s="10"/>
      <c r="J80" s="10"/>
      <c r="K80" s="10"/>
      <c r="L80" s="10"/>
      <c r="M80" s="20" t="e">
        <f t="shared" si="14"/>
        <v>#DIV/0!</v>
      </c>
      <c r="N80" s="20" t="e">
        <f t="shared" si="9"/>
        <v>#DIV/0!</v>
      </c>
      <c r="O80" s="20" t="e">
        <f t="shared" si="10"/>
        <v>#DIV/0!</v>
      </c>
      <c r="P80" s="20">
        <f t="shared" si="13"/>
        <v>0</v>
      </c>
      <c r="Q80" s="22"/>
    </row>
    <row r="81" spans="1:17">
      <c r="A81" s="3" t="s">
        <v>293</v>
      </c>
      <c r="B81" s="11"/>
      <c r="C81" s="17" t="s">
        <v>932</v>
      </c>
      <c r="D81" s="9" t="s">
        <v>915</v>
      </c>
      <c r="E81" s="10"/>
      <c r="F81" s="10"/>
      <c r="G81" s="10"/>
      <c r="H81" s="10"/>
      <c r="I81" s="10"/>
      <c r="J81" s="10"/>
      <c r="K81" s="10"/>
      <c r="L81" s="10"/>
      <c r="M81" s="20" t="e">
        <f t="shared" si="14"/>
        <v>#DIV/0!</v>
      </c>
      <c r="N81" s="20" t="e">
        <f t="shared" si="9"/>
        <v>#DIV/0!</v>
      </c>
      <c r="O81" s="20" t="e">
        <f t="shared" si="10"/>
        <v>#DIV/0!</v>
      </c>
      <c r="P81" s="20">
        <f t="shared" si="13"/>
        <v>0</v>
      </c>
      <c r="Q81" s="22"/>
    </row>
    <row r="82" spans="1:17">
      <c r="A82" s="3" t="s">
        <v>293</v>
      </c>
      <c r="B82" s="11"/>
      <c r="C82" s="17" t="s">
        <v>932</v>
      </c>
      <c r="D82" s="9" t="s">
        <v>913</v>
      </c>
      <c r="E82" s="10"/>
      <c r="F82" s="10"/>
      <c r="G82" s="10"/>
      <c r="H82" s="10"/>
      <c r="I82" s="10"/>
      <c r="J82" s="10"/>
      <c r="K82" s="10"/>
      <c r="L82" s="10"/>
      <c r="M82" s="20" t="e">
        <f t="shared" si="14"/>
        <v>#DIV/0!</v>
      </c>
      <c r="N82" s="20" t="e">
        <f t="shared" ref="N82:N114" si="15">K82/J82*100</f>
        <v>#DIV/0!</v>
      </c>
      <c r="O82" s="20" t="e">
        <f t="shared" ref="O82:O114" si="16">L82/J82*100</f>
        <v>#DIV/0!</v>
      </c>
      <c r="P82" s="20">
        <f t="shared" si="13"/>
        <v>0</v>
      </c>
      <c r="Q82" s="22"/>
    </row>
    <row r="83" spans="1:17">
      <c r="A83" s="3" t="s">
        <v>293</v>
      </c>
      <c r="B83" s="11"/>
      <c r="C83" s="12" t="s">
        <v>933</v>
      </c>
      <c r="D83" s="9" t="s">
        <v>915</v>
      </c>
      <c r="E83" s="10"/>
      <c r="F83" s="10"/>
      <c r="G83" s="10"/>
      <c r="H83" s="10"/>
      <c r="I83" s="10"/>
      <c r="J83" s="10"/>
      <c r="K83" s="10"/>
      <c r="L83" s="10"/>
      <c r="M83" s="20" t="e">
        <f t="shared" si="14"/>
        <v>#DIV/0!</v>
      </c>
      <c r="N83" s="20" t="e">
        <f t="shared" si="15"/>
        <v>#DIV/0!</v>
      </c>
      <c r="O83" s="20" t="e">
        <f t="shared" si="16"/>
        <v>#DIV/0!</v>
      </c>
      <c r="P83" s="20">
        <f t="shared" si="13"/>
        <v>0</v>
      </c>
      <c r="Q83" s="22" t="s">
        <v>901</v>
      </c>
    </row>
    <row r="84" spans="1:17">
      <c r="A84" s="3" t="s">
        <v>293</v>
      </c>
      <c r="B84" s="11"/>
      <c r="C84" s="12" t="s">
        <v>933</v>
      </c>
      <c r="D84" s="9" t="s">
        <v>913</v>
      </c>
      <c r="E84" s="10"/>
      <c r="F84" s="10"/>
      <c r="G84" s="10"/>
      <c r="H84" s="10"/>
      <c r="I84" s="10"/>
      <c r="J84" s="10"/>
      <c r="K84" s="10"/>
      <c r="L84" s="10"/>
      <c r="M84" s="20" t="e">
        <f t="shared" si="14"/>
        <v>#DIV/0!</v>
      </c>
      <c r="N84" s="20" t="e">
        <f t="shared" si="15"/>
        <v>#DIV/0!</v>
      </c>
      <c r="O84" s="20" t="e">
        <f t="shared" si="16"/>
        <v>#DIV/0!</v>
      </c>
      <c r="P84" s="20">
        <f t="shared" si="13"/>
        <v>0</v>
      </c>
      <c r="Q84" s="22" t="s">
        <v>901</v>
      </c>
    </row>
    <row r="85" spans="1:17">
      <c r="A85" s="3" t="s">
        <v>293</v>
      </c>
      <c r="B85" s="11"/>
      <c r="C85" s="17" t="s">
        <v>934</v>
      </c>
      <c r="D85" s="9" t="s">
        <v>915</v>
      </c>
      <c r="E85" s="10"/>
      <c r="F85" s="10"/>
      <c r="G85" s="10"/>
      <c r="H85" s="10"/>
      <c r="I85" s="10"/>
      <c r="J85" s="10"/>
      <c r="K85" s="10"/>
      <c r="L85" s="10"/>
      <c r="M85" s="20" t="e">
        <f t="shared" si="14"/>
        <v>#DIV/0!</v>
      </c>
      <c r="N85" s="20" t="e">
        <f t="shared" si="15"/>
        <v>#DIV/0!</v>
      </c>
      <c r="O85" s="20" t="e">
        <f t="shared" si="16"/>
        <v>#DIV/0!</v>
      </c>
      <c r="P85" s="20">
        <f t="shared" ref="P85:P100" si="17">(E85-G85)/110*100</f>
        <v>0</v>
      </c>
      <c r="Q85" s="22"/>
    </row>
    <row r="86" spans="1:17">
      <c r="A86" s="3" t="s">
        <v>293</v>
      </c>
      <c r="B86" s="11"/>
      <c r="C86" s="17" t="s">
        <v>934</v>
      </c>
      <c r="D86" s="9" t="s">
        <v>913</v>
      </c>
      <c r="E86" s="10"/>
      <c r="F86" s="10"/>
      <c r="G86" s="10"/>
      <c r="H86" s="10"/>
      <c r="I86" s="10"/>
      <c r="J86" s="10"/>
      <c r="K86" s="10"/>
      <c r="L86" s="10"/>
      <c r="M86" s="20" t="e">
        <f t="shared" si="14"/>
        <v>#DIV/0!</v>
      </c>
      <c r="N86" s="20" t="e">
        <f t="shared" si="15"/>
        <v>#DIV/0!</v>
      </c>
      <c r="O86" s="20" t="e">
        <f t="shared" si="16"/>
        <v>#DIV/0!</v>
      </c>
      <c r="P86" s="20">
        <f t="shared" si="17"/>
        <v>0</v>
      </c>
      <c r="Q86" s="22"/>
    </row>
    <row r="87" spans="1:17">
      <c r="A87" s="3" t="s">
        <v>293</v>
      </c>
      <c r="B87" s="11"/>
      <c r="C87" s="12" t="s">
        <v>935</v>
      </c>
      <c r="D87" s="9" t="s">
        <v>915</v>
      </c>
      <c r="E87" s="10"/>
      <c r="F87" s="10"/>
      <c r="G87" s="10"/>
      <c r="H87" s="10"/>
      <c r="I87" s="10"/>
      <c r="J87" s="10"/>
      <c r="K87" s="10"/>
      <c r="L87" s="10"/>
      <c r="M87" s="20" t="e">
        <f t="shared" si="14"/>
        <v>#DIV/0!</v>
      </c>
      <c r="N87" s="20" t="e">
        <f t="shared" si="15"/>
        <v>#DIV/0!</v>
      </c>
      <c r="O87" s="20" t="e">
        <f t="shared" si="16"/>
        <v>#DIV/0!</v>
      </c>
      <c r="P87" s="20">
        <f t="shared" si="17"/>
        <v>0</v>
      </c>
      <c r="Q87" s="22"/>
    </row>
    <row r="88" spans="1:17">
      <c r="A88" s="3" t="s">
        <v>293</v>
      </c>
      <c r="B88" s="11"/>
      <c r="C88" s="12" t="s">
        <v>935</v>
      </c>
      <c r="D88" s="9" t="s">
        <v>913</v>
      </c>
      <c r="E88" s="10"/>
      <c r="F88" s="10"/>
      <c r="G88" s="10"/>
      <c r="H88" s="10"/>
      <c r="I88" s="10"/>
      <c r="J88" s="10"/>
      <c r="K88" s="10"/>
      <c r="L88" s="10"/>
      <c r="M88" s="20" t="e">
        <f t="shared" si="14"/>
        <v>#DIV/0!</v>
      </c>
      <c r="N88" s="20" t="e">
        <f t="shared" si="15"/>
        <v>#DIV/0!</v>
      </c>
      <c r="O88" s="20" t="e">
        <f t="shared" si="16"/>
        <v>#DIV/0!</v>
      </c>
      <c r="P88" s="20">
        <f t="shared" si="17"/>
        <v>0</v>
      </c>
      <c r="Q88" s="22"/>
    </row>
    <row r="89" spans="1:17">
      <c r="A89" s="3" t="s">
        <v>293</v>
      </c>
      <c r="B89" s="11"/>
      <c r="C89" s="17" t="s">
        <v>936</v>
      </c>
      <c r="D89" s="9" t="s">
        <v>915</v>
      </c>
      <c r="E89" s="10"/>
      <c r="F89" s="10"/>
      <c r="G89" s="10"/>
      <c r="H89" s="10"/>
      <c r="I89" s="10"/>
      <c r="J89" s="10"/>
      <c r="K89" s="10"/>
      <c r="L89" s="10"/>
      <c r="M89" s="20" t="e">
        <f t="shared" si="14"/>
        <v>#DIV/0!</v>
      </c>
      <c r="N89" s="20" t="e">
        <f t="shared" si="15"/>
        <v>#DIV/0!</v>
      </c>
      <c r="O89" s="20" t="e">
        <f t="shared" si="16"/>
        <v>#DIV/0!</v>
      </c>
      <c r="P89" s="20">
        <f t="shared" si="17"/>
        <v>0</v>
      </c>
      <c r="Q89" s="22"/>
    </row>
    <row r="90" spans="1:17">
      <c r="A90" s="3" t="s">
        <v>293</v>
      </c>
      <c r="B90" s="11"/>
      <c r="C90" s="17" t="s">
        <v>936</v>
      </c>
      <c r="D90" s="9" t="s">
        <v>913</v>
      </c>
      <c r="E90" s="10"/>
      <c r="F90" s="10"/>
      <c r="G90" s="10"/>
      <c r="H90" s="10"/>
      <c r="I90" s="10"/>
      <c r="J90" s="10"/>
      <c r="K90" s="10"/>
      <c r="L90" s="10"/>
      <c r="M90" s="20" t="e">
        <f t="shared" si="14"/>
        <v>#DIV/0!</v>
      </c>
      <c r="N90" s="20" t="e">
        <f t="shared" si="15"/>
        <v>#DIV/0!</v>
      </c>
      <c r="O90" s="20" t="e">
        <f t="shared" si="16"/>
        <v>#DIV/0!</v>
      </c>
      <c r="P90" s="20">
        <f t="shared" si="17"/>
        <v>0</v>
      </c>
      <c r="Q90" s="22"/>
    </row>
    <row r="91" spans="1:17">
      <c r="A91" s="3" t="s">
        <v>293</v>
      </c>
      <c r="B91" s="11"/>
      <c r="C91" s="12" t="s">
        <v>937</v>
      </c>
      <c r="D91" s="9" t="s">
        <v>915</v>
      </c>
      <c r="E91" s="10"/>
      <c r="F91" s="10"/>
      <c r="G91" s="10"/>
      <c r="H91" s="10"/>
      <c r="I91" s="10"/>
      <c r="J91" s="10"/>
      <c r="K91" s="10"/>
      <c r="L91" s="10"/>
      <c r="M91" s="20" t="e">
        <f t="shared" si="14"/>
        <v>#DIV/0!</v>
      </c>
      <c r="N91" s="20" t="e">
        <f t="shared" si="15"/>
        <v>#DIV/0!</v>
      </c>
      <c r="O91" s="20" t="e">
        <f t="shared" si="16"/>
        <v>#DIV/0!</v>
      </c>
      <c r="P91" s="20">
        <f t="shared" si="17"/>
        <v>0</v>
      </c>
      <c r="Q91" s="22"/>
    </row>
    <row r="92" spans="1:17">
      <c r="A92" s="3" t="s">
        <v>293</v>
      </c>
      <c r="B92" s="11"/>
      <c r="C92" s="12" t="s">
        <v>937</v>
      </c>
      <c r="D92" s="9" t="s">
        <v>913</v>
      </c>
      <c r="E92" s="10"/>
      <c r="F92" s="10"/>
      <c r="G92" s="10"/>
      <c r="H92" s="10"/>
      <c r="I92" s="10"/>
      <c r="J92" s="10"/>
      <c r="K92" s="10"/>
      <c r="L92" s="10"/>
      <c r="M92" s="20" t="e">
        <f t="shared" si="14"/>
        <v>#DIV/0!</v>
      </c>
      <c r="N92" s="20" t="e">
        <f t="shared" si="15"/>
        <v>#DIV/0!</v>
      </c>
      <c r="O92" s="20" t="e">
        <f t="shared" si="16"/>
        <v>#DIV/0!</v>
      </c>
      <c r="P92" s="20">
        <f t="shared" si="17"/>
        <v>0</v>
      </c>
      <c r="Q92" s="22"/>
    </row>
    <row r="93" spans="1:17">
      <c r="A93" s="3" t="s">
        <v>293</v>
      </c>
      <c r="B93" s="11"/>
      <c r="C93" s="12" t="s">
        <v>938</v>
      </c>
      <c r="D93" s="9" t="s">
        <v>915</v>
      </c>
      <c r="E93" s="10"/>
      <c r="F93" s="10"/>
      <c r="G93" s="10"/>
      <c r="H93" s="10"/>
      <c r="I93" s="10"/>
      <c r="J93" s="10"/>
      <c r="K93" s="10"/>
      <c r="L93" s="10"/>
      <c r="M93" s="20" t="e">
        <f t="shared" si="14"/>
        <v>#DIV/0!</v>
      </c>
      <c r="N93" s="20" t="e">
        <f t="shared" si="15"/>
        <v>#DIV/0!</v>
      </c>
      <c r="O93" s="20" t="e">
        <f t="shared" si="16"/>
        <v>#DIV/0!</v>
      </c>
      <c r="P93" s="20">
        <f t="shared" si="17"/>
        <v>0</v>
      </c>
      <c r="Q93" s="22"/>
    </row>
    <row r="94" spans="1:17">
      <c r="A94" s="3" t="s">
        <v>293</v>
      </c>
      <c r="B94" s="11"/>
      <c r="C94" s="12" t="s">
        <v>938</v>
      </c>
      <c r="D94" s="9" t="s">
        <v>913</v>
      </c>
      <c r="E94" s="10"/>
      <c r="F94" s="10"/>
      <c r="G94" s="10"/>
      <c r="H94" s="10"/>
      <c r="I94" s="10"/>
      <c r="J94" s="10"/>
      <c r="K94" s="10"/>
      <c r="L94" s="10"/>
      <c r="M94" s="20" t="e">
        <f t="shared" si="14"/>
        <v>#DIV/0!</v>
      </c>
      <c r="N94" s="20" t="e">
        <f t="shared" si="15"/>
        <v>#DIV/0!</v>
      </c>
      <c r="O94" s="20" t="e">
        <f t="shared" si="16"/>
        <v>#DIV/0!</v>
      </c>
      <c r="P94" s="20">
        <f t="shared" si="17"/>
        <v>0</v>
      </c>
      <c r="Q94" s="22"/>
    </row>
    <row r="95" spans="1:17">
      <c r="A95" s="3" t="s">
        <v>293</v>
      </c>
      <c r="B95" s="11"/>
      <c r="C95" s="12" t="s">
        <v>939</v>
      </c>
      <c r="D95" s="9" t="s">
        <v>915</v>
      </c>
      <c r="E95" s="10"/>
      <c r="F95" s="10"/>
      <c r="G95" s="10"/>
      <c r="H95" s="10"/>
      <c r="I95" s="10"/>
      <c r="J95" s="10"/>
      <c r="K95" s="10"/>
      <c r="L95" s="10"/>
      <c r="M95" s="20" t="e">
        <f t="shared" si="14"/>
        <v>#DIV/0!</v>
      </c>
      <c r="N95" s="20" t="e">
        <f t="shared" si="15"/>
        <v>#DIV/0!</v>
      </c>
      <c r="O95" s="20" t="e">
        <f t="shared" si="16"/>
        <v>#DIV/0!</v>
      </c>
      <c r="P95" s="20">
        <f t="shared" si="17"/>
        <v>0</v>
      </c>
      <c r="Q95" s="22"/>
    </row>
    <row r="96" spans="1:17">
      <c r="A96" s="3" t="s">
        <v>293</v>
      </c>
      <c r="B96" s="11"/>
      <c r="C96" s="12" t="s">
        <v>939</v>
      </c>
      <c r="D96" s="9" t="s">
        <v>913</v>
      </c>
      <c r="E96" s="10"/>
      <c r="F96" s="10"/>
      <c r="G96" s="10"/>
      <c r="H96" s="10"/>
      <c r="I96" s="10"/>
      <c r="J96" s="10"/>
      <c r="K96" s="10"/>
      <c r="L96" s="10"/>
      <c r="M96" s="20" t="e">
        <f t="shared" si="14"/>
        <v>#DIV/0!</v>
      </c>
      <c r="N96" s="20" t="e">
        <f t="shared" si="15"/>
        <v>#DIV/0!</v>
      </c>
      <c r="O96" s="20" t="e">
        <f t="shared" si="16"/>
        <v>#DIV/0!</v>
      </c>
      <c r="P96" s="20">
        <f t="shared" si="17"/>
        <v>0</v>
      </c>
      <c r="Q96" s="22"/>
    </row>
    <row r="97" spans="1:17">
      <c r="A97" s="3" t="s">
        <v>293</v>
      </c>
      <c r="B97" s="11"/>
      <c r="C97" s="12" t="s">
        <v>940</v>
      </c>
      <c r="D97" s="9" t="s">
        <v>915</v>
      </c>
      <c r="E97" s="10"/>
      <c r="F97" s="10"/>
      <c r="G97" s="10"/>
      <c r="H97" s="10"/>
      <c r="I97" s="10"/>
      <c r="J97" s="10"/>
      <c r="K97" s="10"/>
      <c r="L97" s="10"/>
      <c r="M97" s="20" t="e">
        <f t="shared" si="14"/>
        <v>#DIV/0!</v>
      </c>
      <c r="N97" s="20" t="e">
        <f t="shared" si="15"/>
        <v>#DIV/0!</v>
      </c>
      <c r="O97" s="20" t="e">
        <f t="shared" si="16"/>
        <v>#DIV/0!</v>
      </c>
      <c r="P97" s="20">
        <f t="shared" si="17"/>
        <v>0</v>
      </c>
      <c r="Q97" s="22"/>
    </row>
    <row r="98" spans="1:17">
      <c r="A98" s="3" t="s">
        <v>293</v>
      </c>
      <c r="B98" s="11"/>
      <c r="C98" s="12" t="s">
        <v>941</v>
      </c>
      <c r="D98" s="9" t="s">
        <v>915</v>
      </c>
      <c r="E98" s="10"/>
      <c r="F98" s="10"/>
      <c r="G98" s="10"/>
      <c r="H98" s="10"/>
      <c r="I98" s="10"/>
      <c r="J98" s="10"/>
      <c r="K98" s="10"/>
      <c r="L98" s="10"/>
      <c r="M98" s="20" t="e">
        <f t="shared" si="14"/>
        <v>#DIV/0!</v>
      </c>
      <c r="N98" s="20" t="e">
        <f t="shared" si="15"/>
        <v>#DIV/0!</v>
      </c>
      <c r="O98" s="20" t="e">
        <f t="shared" si="16"/>
        <v>#DIV/0!</v>
      </c>
      <c r="P98" s="20">
        <f t="shared" si="17"/>
        <v>0</v>
      </c>
      <c r="Q98" s="22"/>
    </row>
    <row r="99" spans="1:17">
      <c r="A99" s="3" t="s">
        <v>293</v>
      </c>
      <c r="B99" s="11"/>
      <c r="C99" s="12" t="s">
        <v>941</v>
      </c>
      <c r="D99" s="9" t="s">
        <v>913</v>
      </c>
      <c r="E99" s="10"/>
      <c r="F99" s="10"/>
      <c r="G99" s="10"/>
      <c r="H99" s="10"/>
      <c r="I99" s="10"/>
      <c r="J99" s="10"/>
      <c r="K99" s="10"/>
      <c r="L99" s="10"/>
      <c r="M99" s="20" t="e">
        <f t="shared" si="14"/>
        <v>#DIV/0!</v>
      </c>
      <c r="N99" s="20" t="e">
        <f t="shared" si="15"/>
        <v>#DIV/0!</v>
      </c>
      <c r="O99" s="20" t="e">
        <f t="shared" si="16"/>
        <v>#DIV/0!</v>
      </c>
      <c r="P99" s="20">
        <f t="shared" si="17"/>
        <v>0</v>
      </c>
      <c r="Q99" s="22"/>
    </row>
    <row r="100" spans="1:17">
      <c r="A100" s="3" t="s">
        <v>293</v>
      </c>
      <c r="B100" s="11"/>
      <c r="C100" s="12" t="s">
        <v>942</v>
      </c>
      <c r="D100" s="9" t="s">
        <v>915</v>
      </c>
      <c r="E100" s="10"/>
      <c r="F100" s="10"/>
      <c r="G100" s="10"/>
      <c r="H100" s="10"/>
      <c r="I100" s="10"/>
      <c r="J100" s="10"/>
      <c r="K100" s="10"/>
      <c r="L100" s="10"/>
      <c r="M100" s="20" t="e">
        <f t="shared" si="14"/>
        <v>#DIV/0!</v>
      </c>
      <c r="N100" s="20" t="e">
        <f t="shared" si="15"/>
        <v>#DIV/0!</v>
      </c>
      <c r="O100" s="20" t="e">
        <f t="shared" si="16"/>
        <v>#DIV/0!</v>
      </c>
      <c r="P100" s="20">
        <f t="shared" si="17"/>
        <v>0</v>
      </c>
      <c r="Q100" s="22"/>
    </row>
    <row r="101" spans="1:17">
      <c r="A101" s="3" t="s">
        <v>293</v>
      </c>
      <c r="B101" s="11"/>
      <c r="C101" s="12" t="s">
        <v>942</v>
      </c>
      <c r="D101" s="9" t="s">
        <v>913</v>
      </c>
      <c r="E101" s="10"/>
      <c r="F101" s="10"/>
      <c r="G101" s="10"/>
      <c r="H101" s="10"/>
      <c r="I101" s="10"/>
      <c r="J101" s="10"/>
      <c r="K101" s="10"/>
      <c r="L101" s="10"/>
      <c r="M101" s="20" t="e">
        <f t="shared" si="14"/>
        <v>#DIV/0!</v>
      </c>
      <c r="N101" s="20" t="e">
        <f t="shared" si="15"/>
        <v>#DIV/0!</v>
      </c>
      <c r="O101" s="20" t="e">
        <f t="shared" si="16"/>
        <v>#DIV/0!</v>
      </c>
      <c r="P101" s="20">
        <f t="shared" ref="P101:P114" si="18">(E101-G101)/110*100</f>
        <v>0</v>
      </c>
      <c r="Q101" s="22"/>
    </row>
    <row r="102" spans="1:17">
      <c r="A102" s="3" t="s">
        <v>293</v>
      </c>
      <c r="B102" s="11"/>
      <c r="C102" s="12" t="s">
        <v>943</v>
      </c>
      <c r="D102" s="9" t="s">
        <v>915</v>
      </c>
      <c r="E102" s="10"/>
      <c r="F102" s="10"/>
      <c r="G102" s="10"/>
      <c r="H102" s="10"/>
      <c r="I102" s="10"/>
      <c r="J102" s="10"/>
      <c r="K102" s="10"/>
      <c r="L102" s="10"/>
      <c r="M102" s="20" t="e">
        <f t="shared" si="14"/>
        <v>#DIV/0!</v>
      </c>
      <c r="N102" s="20" t="e">
        <f t="shared" si="15"/>
        <v>#DIV/0!</v>
      </c>
      <c r="O102" s="20" t="e">
        <f t="shared" si="16"/>
        <v>#DIV/0!</v>
      </c>
      <c r="P102" s="20">
        <f t="shared" si="18"/>
        <v>0</v>
      </c>
      <c r="Q102" s="22"/>
    </row>
    <row r="103" spans="1:17">
      <c r="A103" s="3" t="s">
        <v>293</v>
      </c>
      <c r="B103" s="11"/>
      <c r="C103" s="12" t="s">
        <v>943</v>
      </c>
      <c r="D103" s="9" t="s">
        <v>913</v>
      </c>
      <c r="E103" s="10"/>
      <c r="F103" s="10"/>
      <c r="G103" s="10"/>
      <c r="H103" s="10"/>
      <c r="I103" s="10"/>
      <c r="J103" s="10"/>
      <c r="K103" s="10"/>
      <c r="L103" s="10"/>
      <c r="M103" s="20" t="e">
        <f t="shared" si="14"/>
        <v>#DIV/0!</v>
      </c>
      <c r="N103" s="20" t="e">
        <f t="shared" si="15"/>
        <v>#DIV/0!</v>
      </c>
      <c r="O103" s="20" t="e">
        <f t="shared" si="16"/>
        <v>#DIV/0!</v>
      </c>
      <c r="P103" s="20">
        <f t="shared" si="18"/>
        <v>0</v>
      </c>
      <c r="Q103" s="22"/>
    </row>
    <row r="104" spans="1:17">
      <c r="A104" s="3" t="s">
        <v>293</v>
      </c>
      <c r="B104" s="11"/>
      <c r="C104" s="12" t="s">
        <v>944</v>
      </c>
      <c r="D104" s="9" t="s">
        <v>915</v>
      </c>
      <c r="E104" s="10"/>
      <c r="F104" s="10"/>
      <c r="G104" s="10"/>
      <c r="H104" s="10"/>
      <c r="I104" s="10"/>
      <c r="J104" s="10"/>
      <c r="K104" s="10"/>
      <c r="L104" s="10"/>
      <c r="M104" s="20" t="e">
        <f t="shared" si="14"/>
        <v>#DIV/0!</v>
      </c>
      <c r="N104" s="20" t="e">
        <f t="shared" si="15"/>
        <v>#DIV/0!</v>
      </c>
      <c r="O104" s="20" t="e">
        <f t="shared" si="16"/>
        <v>#DIV/0!</v>
      </c>
      <c r="P104" s="20">
        <f t="shared" si="18"/>
        <v>0</v>
      </c>
      <c r="Q104" s="22"/>
    </row>
    <row r="105" spans="1:17">
      <c r="A105" s="3" t="s">
        <v>293</v>
      </c>
      <c r="B105" s="11"/>
      <c r="C105" s="12" t="s">
        <v>944</v>
      </c>
      <c r="D105" s="9" t="s">
        <v>913</v>
      </c>
      <c r="E105" s="10"/>
      <c r="F105" s="10"/>
      <c r="G105" s="10"/>
      <c r="H105" s="10"/>
      <c r="I105" s="10"/>
      <c r="J105" s="10"/>
      <c r="K105" s="10"/>
      <c r="L105" s="10"/>
      <c r="M105" s="20" t="e">
        <f t="shared" ref="M105:M110" si="19">(1-(K105+L105)/J105)*100</f>
        <v>#DIV/0!</v>
      </c>
      <c r="N105" s="20" t="e">
        <f t="shared" si="15"/>
        <v>#DIV/0!</v>
      </c>
      <c r="O105" s="20" t="e">
        <f t="shared" si="16"/>
        <v>#DIV/0!</v>
      </c>
      <c r="P105" s="20">
        <f t="shared" si="18"/>
        <v>0</v>
      </c>
      <c r="Q105" s="22"/>
    </row>
    <row r="106" spans="1:17">
      <c r="A106" s="3" t="s">
        <v>293</v>
      </c>
      <c r="B106" s="11"/>
      <c r="C106" s="12" t="s">
        <v>945</v>
      </c>
      <c r="D106" s="9" t="s">
        <v>915</v>
      </c>
      <c r="E106" s="10"/>
      <c r="F106" s="10"/>
      <c r="G106" s="10"/>
      <c r="H106" s="10"/>
      <c r="I106" s="10"/>
      <c r="J106" s="10"/>
      <c r="K106" s="10"/>
      <c r="L106" s="10"/>
      <c r="M106" s="20" t="e">
        <f t="shared" si="19"/>
        <v>#DIV/0!</v>
      </c>
      <c r="N106" s="20" t="e">
        <f t="shared" si="15"/>
        <v>#DIV/0!</v>
      </c>
      <c r="O106" s="20" t="e">
        <f t="shared" si="16"/>
        <v>#DIV/0!</v>
      </c>
      <c r="P106" s="20">
        <f t="shared" si="18"/>
        <v>0</v>
      </c>
      <c r="Q106" s="22"/>
    </row>
    <row r="107" spans="1:17">
      <c r="A107" s="3" t="s">
        <v>293</v>
      </c>
      <c r="B107" s="11"/>
      <c r="C107" s="12" t="s">
        <v>946</v>
      </c>
      <c r="D107" s="9" t="s">
        <v>915</v>
      </c>
      <c r="E107" s="10"/>
      <c r="F107" s="10"/>
      <c r="G107" s="10"/>
      <c r="H107" s="10"/>
      <c r="I107" s="10"/>
      <c r="J107" s="10"/>
      <c r="K107" s="10"/>
      <c r="L107" s="10"/>
      <c r="M107" s="20" t="e">
        <f t="shared" si="19"/>
        <v>#DIV/0!</v>
      </c>
      <c r="N107" s="20" t="e">
        <f t="shared" si="15"/>
        <v>#DIV/0!</v>
      </c>
      <c r="O107" s="20" t="e">
        <f t="shared" si="16"/>
        <v>#DIV/0!</v>
      </c>
      <c r="P107" s="20">
        <f t="shared" si="18"/>
        <v>0</v>
      </c>
      <c r="Q107" s="22"/>
    </row>
    <row r="108" spans="1:17">
      <c r="A108" s="3" t="s">
        <v>293</v>
      </c>
      <c r="B108" s="11"/>
      <c r="C108" s="28" t="s">
        <v>947</v>
      </c>
      <c r="D108" s="29" t="s">
        <v>915</v>
      </c>
      <c r="E108" s="27"/>
      <c r="F108" s="26"/>
      <c r="G108" s="27"/>
      <c r="H108" s="26"/>
      <c r="I108" s="27"/>
      <c r="J108" s="27"/>
      <c r="K108" s="27"/>
      <c r="L108" s="27"/>
      <c r="M108" s="20" t="e">
        <f t="shared" si="19"/>
        <v>#DIV/0!</v>
      </c>
      <c r="N108" s="20" t="e">
        <f t="shared" si="15"/>
        <v>#DIV/0!</v>
      </c>
      <c r="O108" s="20" t="e">
        <f t="shared" si="16"/>
        <v>#DIV/0!</v>
      </c>
      <c r="P108" s="20">
        <f t="shared" si="18"/>
        <v>0</v>
      </c>
      <c r="Q108" s="22"/>
    </row>
    <row r="109" spans="1:17">
      <c r="A109" s="3" t="s">
        <v>293</v>
      </c>
      <c r="B109" s="11"/>
      <c r="C109" s="12" t="s">
        <v>947</v>
      </c>
      <c r="D109" s="9" t="s">
        <v>913</v>
      </c>
      <c r="E109" s="10"/>
      <c r="F109" s="10"/>
      <c r="G109" s="10"/>
      <c r="H109" s="10"/>
      <c r="I109" s="10"/>
      <c r="J109" s="10"/>
      <c r="K109" s="10"/>
      <c r="L109" s="10"/>
      <c r="M109" s="20" t="e">
        <f t="shared" si="19"/>
        <v>#DIV/0!</v>
      </c>
      <c r="N109" s="20" t="e">
        <f t="shared" si="15"/>
        <v>#DIV/0!</v>
      </c>
      <c r="O109" s="20" t="e">
        <f t="shared" si="16"/>
        <v>#DIV/0!</v>
      </c>
      <c r="P109" s="20">
        <f t="shared" si="18"/>
        <v>0</v>
      </c>
      <c r="Q109" s="22"/>
    </row>
    <row r="110" s="1" customFormat="1" spans="1:17">
      <c r="A110" s="3" t="s">
        <v>293</v>
      </c>
      <c r="B110" s="11"/>
      <c r="C110" s="12" t="s">
        <v>947</v>
      </c>
      <c r="D110" s="23" t="s">
        <v>948</v>
      </c>
      <c r="E110" s="10"/>
      <c r="F110" s="10"/>
      <c r="G110" s="10"/>
      <c r="H110" s="10"/>
      <c r="I110" s="10"/>
      <c r="J110" s="10"/>
      <c r="K110" s="10"/>
      <c r="L110" s="10"/>
      <c r="M110" s="20" t="e">
        <f t="shared" si="19"/>
        <v>#DIV/0!</v>
      </c>
      <c r="N110" s="20" t="e">
        <f t="shared" si="15"/>
        <v>#DIV/0!</v>
      </c>
      <c r="O110" s="20" t="e">
        <f t="shared" si="16"/>
        <v>#DIV/0!</v>
      </c>
      <c r="P110" s="20">
        <f t="shared" si="18"/>
        <v>0</v>
      </c>
      <c r="Q110" s="22"/>
    </row>
    <row r="111" spans="1:17">
      <c r="A111" s="3" t="s">
        <v>293</v>
      </c>
      <c r="B111" s="11"/>
      <c r="C111" s="12" t="s">
        <v>949</v>
      </c>
      <c r="D111" s="9" t="s">
        <v>915</v>
      </c>
      <c r="E111" s="10"/>
      <c r="F111" s="10"/>
      <c r="G111" s="10"/>
      <c r="H111" s="10"/>
      <c r="I111" s="10"/>
      <c r="J111" s="10"/>
      <c r="K111" s="10"/>
      <c r="L111" s="10"/>
      <c r="M111" s="20" t="e">
        <f t="shared" ref="M111:M129" si="20">(1-(K111+L111)/J111)*100</f>
        <v>#DIV/0!</v>
      </c>
      <c r="N111" s="20" t="e">
        <f t="shared" si="15"/>
        <v>#DIV/0!</v>
      </c>
      <c r="O111" s="20" t="e">
        <f t="shared" si="16"/>
        <v>#DIV/0!</v>
      </c>
      <c r="P111" s="20">
        <f t="shared" si="18"/>
        <v>0</v>
      </c>
      <c r="Q111" s="22"/>
    </row>
    <row r="112" spans="1:17">
      <c r="A112" s="3" t="s">
        <v>293</v>
      </c>
      <c r="B112" s="11"/>
      <c r="C112" s="12" t="s">
        <v>949</v>
      </c>
      <c r="D112" s="9" t="s">
        <v>913</v>
      </c>
      <c r="E112" s="10"/>
      <c r="F112" s="10"/>
      <c r="G112" s="10"/>
      <c r="H112" s="10"/>
      <c r="I112" s="10"/>
      <c r="J112" s="10"/>
      <c r="K112" s="10"/>
      <c r="L112" s="10"/>
      <c r="M112" s="20" t="e">
        <f t="shared" si="20"/>
        <v>#DIV/0!</v>
      </c>
      <c r="N112" s="20" t="e">
        <f t="shared" si="15"/>
        <v>#DIV/0!</v>
      </c>
      <c r="O112" s="20" t="e">
        <f t="shared" si="16"/>
        <v>#DIV/0!</v>
      </c>
      <c r="P112" s="20">
        <f t="shared" si="18"/>
        <v>0</v>
      </c>
      <c r="Q112" s="22"/>
    </row>
    <row r="113" spans="1:17">
      <c r="A113" s="3" t="s">
        <v>293</v>
      </c>
      <c r="B113" s="11"/>
      <c r="C113" s="12" t="s">
        <v>950</v>
      </c>
      <c r="D113" s="9" t="s">
        <v>915</v>
      </c>
      <c r="E113" s="10"/>
      <c r="F113" s="10"/>
      <c r="G113" s="10"/>
      <c r="H113" s="10"/>
      <c r="I113" s="10"/>
      <c r="J113" s="10"/>
      <c r="K113" s="10"/>
      <c r="L113" s="10"/>
      <c r="M113" s="20" t="e">
        <f t="shared" si="20"/>
        <v>#DIV/0!</v>
      </c>
      <c r="N113" s="20" t="e">
        <f t="shared" si="15"/>
        <v>#DIV/0!</v>
      </c>
      <c r="O113" s="20" t="e">
        <f t="shared" si="16"/>
        <v>#DIV/0!</v>
      </c>
      <c r="P113" s="20">
        <f t="shared" si="18"/>
        <v>0</v>
      </c>
      <c r="Q113" s="22"/>
    </row>
    <row r="114" spans="1:17">
      <c r="A114" s="3" t="s">
        <v>293</v>
      </c>
      <c r="B114" s="11"/>
      <c r="C114" s="12" t="s">
        <v>950</v>
      </c>
      <c r="D114" s="9" t="s">
        <v>913</v>
      </c>
      <c r="E114" s="10"/>
      <c r="F114" s="10"/>
      <c r="G114" s="10"/>
      <c r="H114" s="10"/>
      <c r="I114" s="10"/>
      <c r="J114" s="10"/>
      <c r="K114" s="10"/>
      <c r="L114" s="10"/>
      <c r="M114" s="20" t="e">
        <f t="shared" si="20"/>
        <v>#DIV/0!</v>
      </c>
      <c r="N114" s="20" t="e">
        <f t="shared" si="15"/>
        <v>#DIV/0!</v>
      </c>
      <c r="O114" s="20" t="e">
        <f t="shared" si="16"/>
        <v>#DIV/0!</v>
      </c>
      <c r="P114" s="20">
        <f t="shared" si="18"/>
        <v>0</v>
      </c>
      <c r="Q114" s="22"/>
    </row>
    <row r="115" spans="1:17">
      <c r="A115" s="3" t="s">
        <v>293</v>
      </c>
      <c r="B115" s="11"/>
      <c r="C115" s="12" t="s">
        <v>951</v>
      </c>
      <c r="D115" s="9" t="s">
        <v>915</v>
      </c>
      <c r="E115" s="10"/>
      <c r="F115" s="10"/>
      <c r="G115" s="10"/>
      <c r="H115" s="10"/>
      <c r="I115" s="10"/>
      <c r="J115" s="10"/>
      <c r="K115" s="10"/>
      <c r="L115" s="10"/>
      <c r="M115" s="20" t="e">
        <f t="shared" si="20"/>
        <v>#DIV/0!</v>
      </c>
      <c r="N115" s="20" t="e">
        <f t="shared" ref="N115:N147" si="21">K115/J115*100</f>
        <v>#DIV/0!</v>
      </c>
      <c r="O115" s="20" t="e">
        <f t="shared" ref="O115:O147" si="22">L115/J115*100</f>
        <v>#DIV/0!</v>
      </c>
      <c r="P115" s="20">
        <f t="shared" ref="P115:P126" si="23">(E115-G115)/110*100</f>
        <v>0</v>
      </c>
      <c r="Q115" s="22"/>
    </row>
    <row r="116" spans="1:17">
      <c r="A116" s="3" t="s">
        <v>293</v>
      </c>
      <c r="B116" s="11"/>
      <c r="C116" s="12" t="s">
        <v>952</v>
      </c>
      <c r="D116" s="9" t="s">
        <v>915</v>
      </c>
      <c r="E116" s="10"/>
      <c r="F116" s="10"/>
      <c r="G116" s="10"/>
      <c r="H116" s="10"/>
      <c r="I116" s="10"/>
      <c r="J116" s="10"/>
      <c r="K116" s="10"/>
      <c r="L116" s="10"/>
      <c r="M116" s="20" t="e">
        <f t="shared" si="20"/>
        <v>#DIV/0!</v>
      </c>
      <c r="N116" s="20" t="e">
        <f t="shared" si="21"/>
        <v>#DIV/0!</v>
      </c>
      <c r="O116" s="20" t="e">
        <f t="shared" si="22"/>
        <v>#DIV/0!</v>
      </c>
      <c r="P116" s="20">
        <f t="shared" si="23"/>
        <v>0</v>
      </c>
      <c r="Q116" s="22"/>
    </row>
    <row r="117" spans="1:17">
      <c r="A117" s="3" t="s">
        <v>293</v>
      </c>
      <c r="B117" s="11"/>
      <c r="C117" s="17" t="s">
        <v>953</v>
      </c>
      <c r="D117" s="9" t="s">
        <v>915</v>
      </c>
      <c r="E117" s="10"/>
      <c r="F117" s="10"/>
      <c r="G117" s="10"/>
      <c r="H117" s="10"/>
      <c r="I117" s="10"/>
      <c r="J117" s="10"/>
      <c r="K117" s="10"/>
      <c r="L117" s="10"/>
      <c r="M117" s="20" t="e">
        <f t="shared" si="20"/>
        <v>#DIV/0!</v>
      </c>
      <c r="N117" s="20" t="e">
        <f t="shared" si="21"/>
        <v>#DIV/0!</v>
      </c>
      <c r="O117" s="20" t="e">
        <f t="shared" si="22"/>
        <v>#DIV/0!</v>
      </c>
      <c r="P117" s="20">
        <f t="shared" si="23"/>
        <v>0</v>
      </c>
      <c r="Q117" s="22"/>
    </row>
    <row r="118" spans="1:17">
      <c r="A118" s="3" t="s">
        <v>293</v>
      </c>
      <c r="B118" s="11"/>
      <c r="C118" s="12" t="s">
        <v>954</v>
      </c>
      <c r="D118" s="23" t="s">
        <v>948</v>
      </c>
      <c r="E118" s="10"/>
      <c r="F118" s="10"/>
      <c r="G118" s="10"/>
      <c r="H118" s="10"/>
      <c r="I118" s="10"/>
      <c r="J118" s="10"/>
      <c r="K118" s="10"/>
      <c r="L118" s="10"/>
      <c r="M118" s="20" t="e">
        <f t="shared" si="20"/>
        <v>#DIV/0!</v>
      </c>
      <c r="N118" s="20" t="e">
        <f t="shared" si="21"/>
        <v>#DIV/0!</v>
      </c>
      <c r="O118" s="20" t="e">
        <f t="shared" si="22"/>
        <v>#DIV/0!</v>
      </c>
      <c r="P118" s="20">
        <f t="shared" si="23"/>
        <v>0</v>
      </c>
      <c r="Q118" s="22"/>
    </row>
    <row r="119" spans="1:17">
      <c r="A119" s="3" t="s">
        <v>293</v>
      </c>
      <c r="B119" s="11"/>
      <c r="C119" s="12" t="s">
        <v>954</v>
      </c>
      <c r="D119" s="9" t="s">
        <v>955</v>
      </c>
      <c r="E119" s="10"/>
      <c r="F119" s="10"/>
      <c r="G119" s="10"/>
      <c r="H119" s="10"/>
      <c r="I119" s="10"/>
      <c r="J119" s="10"/>
      <c r="K119" s="10"/>
      <c r="L119" s="10"/>
      <c r="M119" s="20" t="e">
        <f t="shared" si="20"/>
        <v>#DIV/0!</v>
      </c>
      <c r="N119" s="20" t="e">
        <f t="shared" si="21"/>
        <v>#DIV/0!</v>
      </c>
      <c r="O119" s="20" t="e">
        <f t="shared" si="22"/>
        <v>#DIV/0!</v>
      </c>
      <c r="P119" s="20">
        <f t="shared" si="23"/>
        <v>0</v>
      </c>
      <c r="Q119" s="22"/>
    </row>
    <row r="120" spans="1:17">
      <c r="A120" s="3" t="s">
        <v>293</v>
      </c>
      <c r="B120" s="11"/>
      <c r="C120" s="12" t="s">
        <v>956</v>
      </c>
      <c r="D120" s="9" t="s">
        <v>915</v>
      </c>
      <c r="E120" s="10"/>
      <c r="F120" s="10"/>
      <c r="G120" s="10"/>
      <c r="H120" s="10"/>
      <c r="I120" s="10"/>
      <c r="J120" s="10"/>
      <c r="K120" s="10"/>
      <c r="L120" s="10"/>
      <c r="M120" s="20" t="e">
        <f t="shared" si="20"/>
        <v>#DIV/0!</v>
      </c>
      <c r="N120" s="20" t="e">
        <f t="shared" si="21"/>
        <v>#DIV/0!</v>
      </c>
      <c r="O120" s="20" t="e">
        <f t="shared" si="22"/>
        <v>#DIV/0!</v>
      </c>
      <c r="P120" s="20">
        <f t="shared" si="23"/>
        <v>0</v>
      </c>
      <c r="Q120" s="22"/>
    </row>
    <row r="121" spans="1:17">
      <c r="A121" s="3" t="s">
        <v>293</v>
      </c>
      <c r="B121" s="11"/>
      <c r="C121" s="12" t="s">
        <v>957</v>
      </c>
      <c r="D121" s="9" t="s">
        <v>915</v>
      </c>
      <c r="E121" s="10"/>
      <c r="F121" s="10"/>
      <c r="G121" s="10"/>
      <c r="H121" s="10"/>
      <c r="I121" s="10"/>
      <c r="J121" s="10"/>
      <c r="K121" s="10"/>
      <c r="L121" s="10"/>
      <c r="M121" s="20" t="e">
        <f t="shared" si="20"/>
        <v>#DIV/0!</v>
      </c>
      <c r="N121" s="20" t="e">
        <f t="shared" si="21"/>
        <v>#DIV/0!</v>
      </c>
      <c r="O121" s="20" t="e">
        <f t="shared" si="22"/>
        <v>#DIV/0!</v>
      </c>
      <c r="P121" s="20">
        <f t="shared" si="23"/>
        <v>0</v>
      </c>
      <c r="Q121" s="22"/>
    </row>
    <row r="122" spans="1:17">
      <c r="A122" s="3" t="s">
        <v>293</v>
      </c>
      <c r="B122" s="11"/>
      <c r="C122" s="12" t="s">
        <v>957</v>
      </c>
      <c r="D122" s="9" t="s">
        <v>913</v>
      </c>
      <c r="E122" s="10"/>
      <c r="F122" s="10"/>
      <c r="G122" s="10"/>
      <c r="H122" s="10"/>
      <c r="I122" s="10"/>
      <c r="J122" s="10"/>
      <c r="K122" s="10"/>
      <c r="L122" s="10"/>
      <c r="M122" s="20" t="e">
        <f t="shared" si="20"/>
        <v>#DIV/0!</v>
      </c>
      <c r="N122" s="20" t="e">
        <f t="shared" si="21"/>
        <v>#DIV/0!</v>
      </c>
      <c r="O122" s="20" t="e">
        <f t="shared" si="22"/>
        <v>#DIV/0!</v>
      </c>
      <c r="P122" s="20">
        <f t="shared" si="23"/>
        <v>0</v>
      </c>
      <c r="Q122" s="22"/>
    </row>
    <row r="123" spans="1:17">
      <c r="A123" s="3" t="s">
        <v>293</v>
      </c>
      <c r="B123" s="11"/>
      <c r="C123" s="12" t="s">
        <v>958</v>
      </c>
      <c r="D123" s="23" t="s">
        <v>959</v>
      </c>
      <c r="E123" s="10"/>
      <c r="F123" s="10"/>
      <c r="G123" s="10"/>
      <c r="H123" s="10"/>
      <c r="I123" s="10"/>
      <c r="J123" s="10"/>
      <c r="K123" s="10"/>
      <c r="L123" s="10"/>
      <c r="M123" s="20" t="e">
        <f t="shared" si="20"/>
        <v>#DIV/0!</v>
      </c>
      <c r="N123" s="20" t="e">
        <f t="shared" si="21"/>
        <v>#DIV/0!</v>
      </c>
      <c r="O123" s="20" t="e">
        <f t="shared" si="22"/>
        <v>#DIV/0!</v>
      </c>
      <c r="P123" s="20">
        <f t="shared" si="23"/>
        <v>0</v>
      </c>
      <c r="Q123" s="22"/>
    </row>
    <row r="124" spans="1:17">
      <c r="A124" s="3" t="s">
        <v>293</v>
      </c>
      <c r="B124" s="11"/>
      <c r="C124" s="12" t="s">
        <v>960</v>
      </c>
      <c r="D124" s="9" t="s">
        <v>915</v>
      </c>
      <c r="E124" s="10"/>
      <c r="F124" s="10"/>
      <c r="G124" s="10"/>
      <c r="H124" s="10"/>
      <c r="I124" s="10"/>
      <c r="J124" s="10"/>
      <c r="K124" s="10"/>
      <c r="L124" s="10"/>
      <c r="M124" s="20" t="e">
        <f t="shared" si="20"/>
        <v>#DIV/0!</v>
      </c>
      <c r="N124" s="20" t="e">
        <f t="shared" si="21"/>
        <v>#DIV/0!</v>
      </c>
      <c r="O124" s="20" t="e">
        <f t="shared" si="22"/>
        <v>#DIV/0!</v>
      </c>
      <c r="P124" s="20">
        <f t="shared" si="23"/>
        <v>0</v>
      </c>
      <c r="Q124" s="22"/>
    </row>
    <row r="125" spans="1:17">
      <c r="A125" s="3" t="s">
        <v>293</v>
      </c>
      <c r="B125" s="11"/>
      <c r="C125" s="12" t="s">
        <v>960</v>
      </c>
      <c r="D125" s="9" t="s">
        <v>913</v>
      </c>
      <c r="E125" s="10"/>
      <c r="F125" s="10"/>
      <c r="G125" s="10"/>
      <c r="H125" s="10"/>
      <c r="I125" s="10"/>
      <c r="J125" s="10"/>
      <c r="K125" s="10"/>
      <c r="L125" s="10"/>
      <c r="M125" s="20" t="e">
        <f t="shared" si="20"/>
        <v>#DIV/0!</v>
      </c>
      <c r="N125" s="20" t="e">
        <f t="shared" si="21"/>
        <v>#DIV/0!</v>
      </c>
      <c r="O125" s="20" t="e">
        <f t="shared" si="22"/>
        <v>#DIV/0!</v>
      </c>
      <c r="P125" s="20">
        <f t="shared" si="23"/>
        <v>0</v>
      </c>
      <c r="Q125" s="22"/>
    </row>
    <row r="126" spans="1:17">
      <c r="A126" s="3" t="s">
        <v>293</v>
      </c>
      <c r="B126" s="11"/>
      <c r="C126" s="12" t="s">
        <v>961</v>
      </c>
      <c r="D126" s="9" t="s">
        <v>915</v>
      </c>
      <c r="E126" s="10"/>
      <c r="F126" s="10"/>
      <c r="G126" s="10"/>
      <c r="H126" s="10"/>
      <c r="I126" s="10"/>
      <c r="J126" s="10"/>
      <c r="K126" s="10"/>
      <c r="L126" s="10"/>
      <c r="M126" s="20" t="e">
        <f t="shared" si="20"/>
        <v>#DIV/0!</v>
      </c>
      <c r="N126" s="20" t="e">
        <f t="shared" si="21"/>
        <v>#DIV/0!</v>
      </c>
      <c r="O126" s="20" t="e">
        <f t="shared" si="22"/>
        <v>#DIV/0!</v>
      </c>
      <c r="P126" s="20">
        <f t="shared" si="23"/>
        <v>0</v>
      </c>
      <c r="Q126" s="22"/>
    </row>
    <row r="127" spans="1:17">
      <c r="A127" s="3" t="s">
        <v>293</v>
      </c>
      <c r="B127" s="11"/>
      <c r="C127" s="12" t="s">
        <v>961</v>
      </c>
      <c r="D127" s="9" t="s">
        <v>913</v>
      </c>
      <c r="E127" s="10"/>
      <c r="F127" s="10"/>
      <c r="G127" s="10"/>
      <c r="H127" s="10"/>
      <c r="I127" s="10"/>
      <c r="J127" s="10"/>
      <c r="K127" s="10"/>
      <c r="L127" s="10"/>
      <c r="M127" s="20" t="e">
        <f t="shared" si="20"/>
        <v>#DIV/0!</v>
      </c>
      <c r="N127" s="20" t="e">
        <f t="shared" si="21"/>
        <v>#DIV/0!</v>
      </c>
      <c r="O127" s="20" t="e">
        <f t="shared" si="22"/>
        <v>#DIV/0!</v>
      </c>
      <c r="P127" s="20">
        <f t="shared" ref="P127:P132" si="24">(E127-G127)/110*100</f>
        <v>0</v>
      </c>
      <c r="Q127" s="22"/>
    </row>
    <row r="128" spans="1:17">
      <c r="A128" s="3" t="s">
        <v>293</v>
      </c>
      <c r="B128" s="11"/>
      <c r="C128" s="12" t="s">
        <v>962</v>
      </c>
      <c r="D128" s="9" t="s">
        <v>915</v>
      </c>
      <c r="E128" s="10"/>
      <c r="F128" s="10"/>
      <c r="G128" s="10"/>
      <c r="H128" s="10"/>
      <c r="I128" s="10"/>
      <c r="J128" s="10"/>
      <c r="K128" s="10"/>
      <c r="L128" s="10"/>
      <c r="M128" s="20" t="e">
        <f t="shared" si="20"/>
        <v>#DIV/0!</v>
      </c>
      <c r="N128" s="20" t="e">
        <f t="shared" si="21"/>
        <v>#DIV/0!</v>
      </c>
      <c r="O128" s="20" t="e">
        <f t="shared" si="22"/>
        <v>#DIV/0!</v>
      </c>
      <c r="P128" s="20">
        <f t="shared" si="24"/>
        <v>0</v>
      </c>
      <c r="Q128" s="22"/>
    </row>
    <row r="129" spans="1:17">
      <c r="A129" s="3" t="s">
        <v>293</v>
      </c>
      <c r="B129" s="11"/>
      <c r="C129" s="12" t="s">
        <v>962</v>
      </c>
      <c r="D129" s="9" t="s">
        <v>913</v>
      </c>
      <c r="E129" s="10"/>
      <c r="F129" s="10"/>
      <c r="G129" s="10"/>
      <c r="H129" s="10"/>
      <c r="I129" s="10"/>
      <c r="J129" s="10"/>
      <c r="K129" s="10"/>
      <c r="L129" s="10"/>
      <c r="M129" s="20" t="e">
        <f t="shared" si="20"/>
        <v>#DIV/0!</v>
      </c>
      <c r="N129" s="20" t="e">
        <f t="shared" si="21"/>
        <v>#DIV/0!</v>
      </c>
      <c r="O129" s="20" t="e">
        <f t="shared" si="22"/>
        <v>#DIV/0!</v>
      </c>
      <c r="P129" s="20">
        <f t="shared" si="24"/>
        <v>0</v>
      </c>
      <c r="Q129" s="22"/>
    </row>
    <row r="130" spans="1:17">
      <c r="A130" s="3" t="s">
        <v>293</v>
      </c>
      <c r="B130" s="11"/>
      <c r="C130" s="12" t="s">
        <v>963</v>
      </c>
      <c r="D130" s="9" t="s">
        <v>915</v>
      </c>
      <c r="E130" s="10"/>
      <c r="F130" s="10"/>
      <c r="G130" s="10"/>
      <c r="H130" s="10"/>
      <c r="I130" s="10"/>
      <c r="J130" s="10"/>
      <c r="K130" s="10"/>
      <c r="L130" s="10"/>
      <c r="M130" s="20" t="e">
        <f t="shared" ref="M130:M132" si="25">(1-(K130+L130)/J130)*100</f>
        <v>#DIV/0!</v>
      </c>
      <c r="N130" s="20" t="e">
        <f t="shared" si="21"/>
        <v>#DIV/0!</v>
      </c>
      <c r="O130" s="20" t="e">
        <f t="shared" si="22"/>
        <v>#DIV/0!</v>
      </c>
      <c r="P130" s="20">
        <f t="shared" si="24"/>
        <v>0</v>
      </c>
      <c r="Q130" s="22"/>
    </row>
    <row r="131" spans="1:17">
      <c r="A131" s="3" t="s">
        <v>293</v>
      </c>
      <c r="B131" s="11"/>
      <c r="C131" s="12" t="s">
        <v>963</v>
      </c>
      <c r="D131" s="9" t="s">
        <v>913</v>
      </c>
      <c r="E131" s="10"/>
      <c r="F131" s="10"/>
      <c r="G131" s="10"/>
      <c r="H131" s="10"/>
      <c r="I131" s="10"/>
      <c r="J131" s="10"/>
      <c r="K131" s="10"/>
      <c r="L131" s="10"/>
      <c r="M131" s="20" t="e">
        <f t="shared" si="25"/>
        <v>#DIV/0!</v>
      </c>
      <c r="N131" s="20" t="e">
        <f t="shared" si="21"/>
        <v>#DIV/0!</v>
      </c>
      <c r="O131" s="20" t="e">
        <f t="shared" si="22"/>
        <v>#DIV/0!</v>
      </c>
      <c r="P131" s="20">
        <f t="shared" si="24"/>
        <v>0</v>
      </c>
      <c r="Q131" s="22"/>
    </row>
    <row r="132" s="1" customFormat="1" spans="1:17">
      <c r="A132" s="3" t="s">
        <v>293</v>
      </c>
      <c r="B132" s="11"/>
      <c r="C132" s="12" t="s">
        <v>964</v>
      </c>
      <c r="D132" s="23" t="s">
        <v>959</v>
      </c>
      <c r="E132" s="10"/>
      <c r="F132" s="10"/>
      <c r="G132" s="10"/>
      <c r="H132" s="10"/>
      <c r="I132" s="10"/>
      <c r="J132" s="10"/>
      <c r="K132" s="10"/>
      <c r="L132" s="10"/>
      <c r="M132" s="20" t="e">
        <f t="shared" si="25"/>
        <v>#DIV/0!</v>
      </c>
      <c r="N132" s="20" t="e">
        <f t="shared" si="21"/>
        <v>#DIV/0!</v>
      </c>
      <c r="O132" s="20" t="e">
        <f t="shared" si="22"/>
        <v>#DIV/0!</v>
      </c>
      <c r="P132" s="20">
        <f t="shared" si="24"/>
        <v>0</v>
      </c>
      <c r="Q132" s="22"/>
    </row>
    <row r="133" spans="1:17">
      <c r="A133" s="3" t="s">
        <v>293</v>
      </c>
      <c r="B133" s="11"/>
      <c r="C133" s="12" t="s">
        <v>964</v>
      </c>
      <c r="D133" s="9" t="s">
        <v>913</v>
      </c>
      <c r="E133" s="10"/>
      <c r="F133" s="10"/>
      <c r="G133" s="10"/>
      <c r="H133" s="10"/>
      <c r="I133" s="10"/>
      <c r="J133" s="10"/>
      <c r="K133" s="10"/>
      <c r="L133" s="10"/>
      <c r="M133" s="20" t="e">
        <f t="shared" ref="M133:M162" si="26">(1-(K133+L133)/J133)*100</f>
        <v>#DIV/0!</v>
      </c>
      <c r="N133" s="20" t="e">
        <f t="shared" si="21"/>
        <v>#DIV/0!</v>
      </c>
      <c r="O133" s="20" t="e">
        <f t="shared" si="22"/>
        <v>#DIV/0!</v>
      </c>
      <c r="P133" s="20">
        <f t="shared" ref="P133:P145" si="27">(E133-G133)/110*100</f>
        <v>0</v>
      </c>
      <c r="Q133" s="22"/>
    </row>
    <row r="134" spans="1:17">
      <c r="A134" s="3" t="s">
        <v>293</v>
      </c>
      <c r="B134" s="11"/>
      <c r="C134" s="12" t="s">
        <v>965</v>
      </c>
      <c r="D134" s="9" t="s">
        <v>915</v>
      </c>
      <c r="E134" s="10"/>
      <c r="F134" s="10"/>
      <c r="G134" s="10"/>
      <c r="H134" s="10"/>
      <c r="I134" s="10"/>
      <c r="J134" s="10"/>
      <c r="K134" s="10"/>
      <c r="L134" s="10"/>
      <c r="M134" s="20" t="e">
        <f t="shared" si="26"/>
        <v>#DIV/0!</v>
      </c>
      <c r="N134" s="20" t="e">
        <f t="shared" si="21"/>
        <v>#DIV/0!</v>
      </c>
      <c r="O134" s="20" t="e">
        <f t="shared" si="22"/>
        <v>#DIV/0!</v>
      </c>
      <c r="P134" s="20">
        <f t="shared" si="27"/>
        <v>0</v>
      </c>
      <c r="Q134" s="22"/>
    </row>
    <row r="135" spans="1:17">
      <c r="A135" s="3" t="s">
        <v>293</v>
      </c>
      <c r="B135" s="11"/>
      <c r="C135" s="12" t="s">
        <v>966</v>
      </c>
      <c r="D135" s="9" t="s">
        <v>915</v>
      </c>
      <c r="E135" s="10"/>
      <c r="F135" s="10"/>
      <c r="G135" s="10"/>
      <c r="H135" s="10"/>
      <c r="I135" s="10"/>
      <c r="J135" s="10"/>
      <c r="K135" s="10"/>
      <c r="L135" s="10"/>
      <c r="M135" s="20" t="e">
        <f t="shared" si="26"/>
        <v>#DIV/0!</v>
      </c>
      <c r="N135" s="20" t="e">
        <f t="shared" si="21"/>
        <v>#DIV/0!</v>
      </c>
      <c r="O135" s="20" t="e">
        <f t="shared" si="22"/>
        <v>#DIV/0!</v>
      </c>
      <c r="P135" s="20">
        <f t="shared" si="27"/>
        <v>0</v>
      </c>
      <c r="Q135" s="22"/>
    </row>
    <row r="136" spans="1:17">
      <c r="A136" s="3" t="s">
        <v>293</v>
      </c>
      <c r="B136" s="11"/>
      <c r="C136" s="12" t="s">
        <v>966</v>
      </c>
      <c r="D136" s="9" t="s">
        <v>913</v>
      </c>
      <c r="E136" s="10"/>
      <c r="F136" s="10"/>
      <c r="G136" s="10"/>
      <c r="H136" s="10"/>
      <c r="I136" s="10"/>
      <c r="J136" s="10"/>
      <c r="K136" s="10"/>
      <c r="L136" s="10"/>
      <c r="M136" s="20" t="e">
        <f t="shared" si="26"/>
        <v>#DIV/0!</v>
      </c>
      <c r="N136" s="20" t="e">
        <f t="shared" si="21"/>
        <v>#DIV/0!</v>
      </c>
      <c r="O136" s="20" t="e">
        <f t="shared" si="22"/>
        <v>#DIV/0!</v>
      </c>
      <c r="P136" s="20">
        <f t="shared" si="27"/>
        <v>0</v>
      </c>
      <c r="Q136" s="22"/>
    </row>
    <row r="137" spans="1:17">
      <c r="A137" s="3" t="s">
        <v>293</v>
      </c>
      <c r="B137" s="11"/>
      <c r="C137" s="12" t="s">
        <v>967</v>
      </c>
      <c r="D137" s="9" t="s">
        <v>915</v>
      </c>
      <c r="E137" s="10"/>
      <c r="F137" s="10"/>
      <c r="G137" s="10"/>
      <c r="H137" s="10"/>
      <c r="I137" s="10"/>
      <c r="J137" s="10"/>
      <c r="K137" s="10"/>
      <c r="L137" s="10"/>
      <c r="M137" s="20" t="e">
        <f t="shared" si="26"/>
        <v>#DIV/0!</v>
      </c>
      <c r="N137" s="20" t="e">
        <f t="shared" si="21"/>
        <v>#DIV/0!</v>
      </c>
      <c r="O137" s="20" t="e">
        <f t="shared" si="22"/>
        <v>#DIV/0!</v>
      </c>
      <c r="P137" s="20">
        <f t="shared" si="27"/>
        <v>0</v>
      </c>
      <c r="Q137" s="22" t="s">
        <v>901</v>
      </c>
    </row>
    <row r="138" spans="1:17">
      <c r="A138" s="3" t="s">
        <v>293</v>
      </c>
      <c r="B138" s="11"/>
      <c r="C138" s="12" t="s">
        <v>967</v>
      </c>
      <c r="D138" s="9" t="s">
        <v>913</v>
      </c>
      <c r="E138" s="10"/>
      <c r="F138" s="10"/>
      <c r="G138" s="10"/>
      <c r="H138" s="10"/>
      <c r="I138" s="10"/>
      <c r="J138" s="10"/>
      <c r="K138" s="10"/>
      <c r="L138" s="10"/>
      <c r="M138" s="20" t="e">
        <f t="shared" si="26"/>
        <v>#DIV/0!</v>
      </c>
      <c r="N138" s="20" t="e">
        <f t="shared" si="21"/>
        <v>#DIV/0!</v>
      </c>
      <c r="O138" s="20" t="e">
        <f t="shared" si="22"/>
        <v>#DIV/0!</v>
      </c>
      <c r="P138" s="20">
        <f t="shared" si="27"/>
        <v>0</v>
      </c>
      <c r="Q138" s="22" t="s">
        <v>901</v>
      </c>
    </row>
    <row r="139" spans="1:17">
      <c r="A139" s="3" t="s">
        <v>293</v>
      </c>
      <c r="B139" s="11"/>
      <c r="C139" s="12" t="s">
        <v>968</v>
      </c>
      <c r="D139" s="9" t="s">
        <v>915</v>
      </c>
      <c r="E139" s="10"/>
      <c r="F139" s="10"/>
      <c r="G139" s="10"/>
      <c r="H139" s="10"/>
      <c r="I139" s="10"/>
      <c r="J139" s="10"/>
      <c r="K139" s="10"/>
      <c r="L139" s="10"/>
      <c r="M139" s="20" t="e">
        <f t="shared" si="26"/>
        <v>#DIV/0!</v>
      </c>
      <c r="N139" s="20" t="e">
        <f t="shared" si="21"/>
        <v>#DIV/0!</v>
      </c>
      <c r="O139" s="20" t="e">
        <f t="shared" si="22"/>
        <v>#DIV/0!</v>
      </c>
      <c r="P139" s="20">
        <f t="shared" si="27"/>
        <v>0</v>
      </c>
      <c r="Q139" s="22"/>
    </row>
    <row r="140" spans="1:17">
      <c r="A140" s="3" t="s">
        <v>293</v>
      </c>
      <c r="B140" s="11"/>
      <c r="C140" s="12" t="s">
        <v>968</v>
      </c>
      <c r="D140" s="9" t="s">
        <v>913</v>
      </c>
      <c r="E140" s="10"/>
      <c r="F140" s="10"/>
      <c r="G140" s="10"/>
      <c r="H140" s="10"/>
      <c r="I140" s="10"/>
      <c r="J140" s="10"/>
      <c r="K140" s="10"/>
      <c r="L140" s="10"/>
      <c r="M140" s="20" t="e">
        <f t="shared" si="26"/>
        <v>#DIV/0!</v>
      </c>
      <c r="N140" s="20" t="e">
        <f t="shared" si="21"/>
        <v>#DIV/0!</v>
      </c>
      <c r="O140" s="20" t="e">
        <f t="shared" si="22"/>
        <v>#DIV/0!</v>
      </c>
      <c r="P140" s="20">
        <f t="shared" si="27"/>
        <v>0</v>
      </c>
      <c r="Q140" s="22"/>
    </row>
    <row r="141" spans="1:17">
      <c r="A141" s="3" t="s">
        <v>293</v>
      </c>
      <c r="B141" s="11"/>
      <c r="C141" s="12" t="s">
        <v>969</v>
      </c>
      <c r="D141" s="9" t="s">
        <v>915</v>
      </c>
      <c r="E141" s="10"/>
      <c r="F141" s="10"/>
      <c r="G141" s="10"/>
      <c r="H141" s="10"/>
      <c r="I141" s="10"/>
      <c r="J141" s="10"/>
      <c r="K141" s="10"/>
      <c r="L141" s="10"/>
      <c r="M141" s="20" t="e">
        <f t="shared" si="26"/>
        <v>#DIV/0!</v>
      </c>
      <c r="N141" s="20" t="e">
        <f t="shared" si="21"/>
        <v>#DIV/0!</v>
      </c>
      <c r="O141" s="20" t="e">
        <f t="shared" si="22"/>
        <v>#DIV/0!</v>
      </c>
      <c r="P141" s="20">
        <f t="shared" si="27"/>
        <v>0</v>
      </c>
      <c r="Q141" s="22"/>
    </row>
    <row r="142" spans="1:17">
      <c r="A142" s="3" t="s">
        <v>293</v>
      </c>
      <c r="B142" s="11"/>
      <c r="C142" s="12" t="s">
        <v>969</v>
      </c>
      <c r="D142" s="9" t="s">
        <v>913</v>
      </c>
      <c r="E142" s="10"/>
      <c r="F142" s="10"/>
      <c r="G142" s="10"/>
      <c r="H142" s="10"/>
      <c r="I142" s="10"/>
      <c r="J142" s="10"/>
      <c r="K142" s="10"/>
      <c r="L142" s="10"/>
      <c r="M142" s="20" t="e">
        <f t="shared" si="26"/>
        <v>#DIV/0!</v>
      </c>
      <c r="N142" s="20" t="e">
        <f t="shared" si="21"/>
        <v>#DIV/0!</v>
      </c>
      <c r="O142" s="20" t="e">
        <f t="shared" si="22"/>
        <v>#DIV/0!</v>
      </c>
      <c r="P142" s="20">
        <f t="shared" si="27"/>
        <v>0</v>
      </c>
      <c r="Q142" s="22"/>
    </row>
    <row r="143" spans="1:17">
      <c r="A143" s="3" t="s">
        <v>293</v>
      </c>
      <c r="B143" s="11"/>
      <c r="C143" s="12" t="s">
        <v>970</v>
      </c>
      <c r="D143" s="9" t="s">
        <v>915</v>
      </c>
      <c r="E143" s="10"/>
      <c r="F143" s="10"/>
      <c r="G143" s="10"/>
      <c r="H143" s="10"/>
      <c r="I143" s="10"/>
      <c r="J143" s="10"/>
      <c r="K143" s="10"/>
      <c r="L143" s="10"/>
      <c r="M143" s="20" t="e">
        <f t="shared" si="26"/>
        <v>#DIV/0!</v>
      </c>
      <c r="N143" s="20" t="e">
        <f t="shared" si="21"/>
        <v>#DIV/0!</v>
      </c>
      <c r="O143" s="20" t="e">
        <f t="shared" si="22"/>
        <v>#DIV/0!</v>
      </c>
      <c r="P143" s="20">
        <f t="shared" si="27"/>
        <v>0</v>
      </c>
      <c r="Q143" s="22"/>
    </row>
    <row r="144" spans="1:17">
      <c r="A144" s="3" t="s">
        <v>293</v>
      </c>
      <c r="B144" s="11"/>
      <c r="C144" s="12" t="s">
        <v>970</v>
      </c>
      <c r="D144" s="9" t="s">
        <v>913</v>
      </c>
      <c r="E144" s="10"/>
      <c r="F144" s="10"/>
      <c r="G144" s="10"/>
      <c r="H144" s="10"/>
      <c r="I144" s="10"/>
      <c r="J144" s="10"/>
      <c r="K144" s="10"/>
      <c r="L144" s="10"/>
      <c r="M144" s="20" t="e">
        <f t="shared" si="26"/>
        <v>#DIV/0!</v>
      </c>
      <c r="N144" s="20" t="e">
        <f t="shared" si="21"/>
        <v>#DIV/0!</v>
      </c>
      <c r="O144" s="20" t="e">
        <f t="shared" si="22"/>
        <v>#DIV/0!</v>
      </c>
      <c r="P144" s="20">
        <f t="shared" si="27"/>
        <v>0</v>
      </c>
      <c r="Q144" s="22"/>
    </row>
    <row r="145" spans="1:17">
      <c r="A145" s="3" t="s">
        <v>293</v>
      </c>
      <c r="B145" s="11"/>
      <c r="C145" s="12" t="s">
        <v>971</v>
      </c>
      <c r="D145" s="9" t="s">
        <v>915</v>
      </c>
      <c r="E145" s="10"/>
      <c r="F145" s="10"/>
      <c r="G145" s="10"/>
      <c r="H145" s="10"/>
      <c r="I145" s="10"/>
      <c r="J145" s="10"/>
      <c r="K145" s="10"/>
      <c r="L145" s="10"/>
      <c r="M145" s="20" t="e">
        <f t="shared" si="26"/>
        <v>#DIV/0!</v>
      </c>
      <c r="N145" s="20" t="e">
        <f t="shared" si="21"/>
        <v>#DIV/0!</v>
      </c>
      <c r="O145" s="20" t="e">
        <f t="shared" si="22"/>
        <v>#DIV/0!</v>
      </c>
      <c r="P145" s="20">
        <f t="shared" si="27"/>
        <v>0</v>
      </c>
      <c r="Q145" s="22"/>
    </row>
    <row r="146" spans="1:17">
      <c r="A146" s="3" t="s">
        <v>293</v>
      </c>
      <c r="B146" s="11"/>
      <c r="C146" s="12" t="s">
        <v>971</v>
      </c>
      <c r="D146" s="9" t="s">
        <v>913</v>
      </c>
      <c r="E146" s="10"/>
      <c r="F146" s="10"/>
      <c r="G146" s="10"/>
      <c r="H146" s="10"/>
      <c r="I146" s="10"/>
      <c r="J146" s="10"/>
      <c r="K146" s="10"/>
      <c r="L146" s="10"/>
      <c r="M146" s="20" t="e">
        <f t="shared" si="26"/>
        <v>#DIV/0!</v>
      </c>
      <c r="N146" s="20" t="e">
        <f t="shared" si="21"/>
        <v>#DIV/0!</v>
      </c>
      <c r="O146" s="20" t="e">
        <f t="shared" si="22"/>
        <v>#DIV/0!</v>
      </c>
      <c r="P146" s="20">
        <f t="shared" ref="P146:P161" si="28">(E146-G146)/110*100</f>
        <v>0</v>
      </c>
      <c r="Q146" s="22"/>
    </row>
    <row r="147" spans="1:17">
      <c r="A147" s="3" t="s">
        <v>293</v>
      </c>
      <c r="B147" s="11"/>
      <c r="C147" s="17" t="s">
        <v>972</v>
      </c>
      <c r="D147" s="9" t="s">
        <v>915</v>
      </c>
      <c r="E147" s="10"/>
      <c r="F147" s="10"/>
      <c r="G147" s="10"/>
      <c r="H147" s="10"/>
      <c r="I147" s="10"/>
      <c r="J147" s="10"/>
      <c r="K147" s="10"/>
      <c r="L147" s="10"/>
      <c r="M147" s="20" t="e">
        <f t="shared" si="26"/>
        <v>#DIV/0!</v>
      </c>
      <c r="N147" s="20" t="e">
        <f t="shared" si="21"/>
        <v>#DIV/0!</v>
      </c>
      <c r="O147" s="20" t="e">
        <f t="shared" si="22"/>
        <v>#DIV/0!</v>
      </c>
      <c r="P147" s="20">
        <f t="shared" si="28"/>
        <v>0</v>
      </c>
      <c r="Q147" s="22"/>
    </row>
    <row r="148" spans="1:17">
      <c r="A148" s="3" t="s">
        <v>293</v>
      </c>
      <c r="B148" s="11"/>
      <c r="C148" s="17" t="s">
        <v>972</v>
      </c>
      <c r="D148" s="9" t="s">
        <v>913</v>
      </c>
      <c r="E148" s="10"/>
      <c r="F148" s="10"/>
      <c r="G148" s="10"/>
      <c r="H148" s="10"/>
      <c r="I148" s="10"/>
      <c r="J148" s="10"/>
      <c r="K148" s="10"/>
      <c r="L148" s="10"/>
      <c r="M148" s="20" t="e">
        <f t="shared" si="26"/>
        <v>#DIV/0!</v>
      </c>
      <c r="N148" s="20" t="e">
        <f t="shared" ref="N148:N181" si="29">K148/J148*100</f>
        <v>#DIV/0!</v>
      </c>
      <c r="O148" s="20" t="e">
        <f t="shared" ref="O148:O181" si="30">L148/J148*100</f>
        <v>#DIV/0!</v>
      </c>
      <c r="P148" s="20">
        <f t="shared" si="28"/>
        <v>0</v>
      </c>
      <c r="Q148" s="22"/>
    </row>
    <row r="149" spans="1:17">
      <c r="A149" s="3" t="s">
        <v>293</v>
      </c>
      <c r="B149" s="11"/>
      <c r="C149" s="12" t="s">
        <v>973</v>
      </c>
      <c r="D149" s="9" t="s">
        <v>915</v>
      </c>
      <c r="E149" s="10"/>
      <c r="F149" s="10"/>
      <c r="G149" s="10"/>
      <c r="H149" s="10"/>
      <c r="I149" s="10"/>
      <c r="J149" s="10"/>
      <c r="K149" s="10"/>
      <c r="L149" s="10"/>
      <c r="M149" s="20" t="e">
        <f t="shared" si="26"/>
        <v>#DIV/0!</v>
      </c>
      <c r="N149" s="20" t="e">
        <f t="shared" si="29"/>
        <v>#DIV/0!</v>
      </c>
      <c r="O149" s="20" t="e">
        <f t="shared" si="30"/>
        <v>#DIV/0!</v>
      </c>
      <c r="P149" s="20">
        <f t="shared" si="28"/>
        <v>0</v>
      </c>
      <c r="Q149" s="22" t="s">
        <v>974</v>
      </c>
    </row>
    <row r="150" spans="1:17">
      <c r="A150" s="3" t="s">
        <v>293</v>
      </c>
      <c r="B150" s="11"/>
      <c r="C150" s="12" t="s">
        <v>975</v>
      </c>
      <c r="D150" s="9" t="s">
        <v>915</v>
      </c>
      <c r="E150" s="10"/>
      <c r="F150" s="10"/>
      <c r="G150" s="10"/>
      <c r="H150" s="10"/>
      <c r="I150" s="10"/>
      <c r="J150" s="10"/>
      <c r="K150" s="10"/>
      <c r="L150" s="10"/>
      <c r="M150" s="20" t="e">
        <f t="shared" si="26"/>
        <v>#DIV/0!</v>
      </c>
      <c r="N150" s="20" t="e">
        <f t="shared" si="29"/>
        <v>#DIV/0!</v>
      </c>
      <c r="O150" s="20" t="e">
        <f t="shared" si="30"/>
        <v>#DIV/0!</v>
      </c>
      <c r="P150" s="20">
        <f t="shared" si="28"/>
        <v>0</v>
      </c>
      <c r="Q150" s="22"/>
    </row>
    <row r="151" spans="1:17">
      <c r="A151" s="3" t="s">
        <v>293</v>
      </c>
      <c r="B151" s="11"/>
      <c r="C151" s="12" t="s">
        <v>975</v>
      </c>
      <c r="D151" s="9" t="s">
        <v>913</v>
      </c>
      <c r="E151" s="10"/>
      <c r="F151" s="10"/>
      <c r="G151" s="10"/>
      <c r="H151" s="10"/>
      <c r="I151" s="10"/>
      <c r="J151" s="10"/>
      <c r="K151" s="10"/>
      <c r="L151" s="10"/>
      <c r="M151" s="20" t="e">
        <f t="shared" si="26"/>
        <v>#DIV/0!</v>
      </c>
      <c r="N151" s="20" t="e">
        <f t="shared" si="29"/>
        <v>#DIV/0!</v>
      </c>
      <c r="O151" s="20" t="e">
        <f t="shared" si="30"/>
        <v>#DIV/0!</v>
      </c>
      <c r="P151" s="20">
        <f t="shared" si="28"/>
        <v>0</v>
      </c>
      <c r="Q151" s="22"/>
    </row>
    <row r="152" spans="1:17">
      <c r="A152" s="3" t="s">
        <v>293</v>
      </c>
      <c r="B152" s="11"/>
      <c r="C152" s="12" t="s">
        <v>975</v>
      </c>
      <c r="D152" s="9" t="s">
        <v>976</v>
      </c>
      <c r="E152" s="10"/>
      <c r="F152" s="10"/>
      <c r="G152" s="10"/>
      <c r="H152" s="10"/>
      <c r="I152" s="10"/>
      <c r="J152" s="10"/>
      <c r="K152" s="10"/>
      <c r="L152" s="10"/>
      <c r="M152" s="20" t="e">
        <f t="shared" si="26"/>
        <v>#DIV/0!</v>
      </c>
      <c r="N152" s="20" t="e">
        <f t="shared" si="29"/>
        <v>#DIV/0!</v>
      </c>
      <c r="O152" s="20" t="e">
        <f t="shared" si="30"/>
        <v>#DIV/0!</v>
      </c>
      <c r="P152" s="20">
        <f t="shared" si="28"/>
        <v>0</v>
      </c>
      <c r="Q152" s="22"/>
    </row>
    <row r="153" spans="1:17">
      <c r="A153" s="3" t="s">
        <v>293</v>
      </c>
      <c r="B153" s="11"/>
      <c r="C153" s="17" t="s">
        <v>977</v>
      </c>
      <c r="D153" s="9" t="s">
        <v>915</v>
      </c>
      <c r="E153" s="10"/>
      <c r="F153" s="10"/>
      <c r="G153" s="10"/>
      <c r="H153" s="10"/>
      <c r="I153" s="10"/>
      <c r="J153" s="10"/>
      <c r="K153" s="10"/>
      <c r="L153" s="10"/>
      <c r="M153" s="20" t="e">
        <f t="shared" si="26"/>
        <v>#DIV/0!</v>
      </c>
      <c r="N153" s="20" t="e">
        <f t="shared" si="29"/>
        <v>#DIV/0!</v>
      </c>
      <c r="O153" s="20" t="e">
        <f t="shared" si="30"/>
        <v>#DIV/0!</v>
      </c>
      <c r="P153" s="20">
        <f t="shared" si="28"/>
        <v>0</v>
      </c>
      <c r="Q153" s="22"/>
    </row>
    <row r="154" spans="1:17">
      <c r="A154" s="3" t="s">
        <v>293</v>
      </c>
      <c r="B154" s="11"/>
      <c r="C154" s="17" t="s">
        <v>977</v>
      </c>
      <c r="D154" s="9" t="s">
        <v>913</v>
      </c>
      <c r="E154" s="10"/>
      <c r="F154" s="10"/>
      <c r="G154" s="10"/>
      <c r="H154" s="10"/>
      <c r="I154" s="10"/>
      <c r="J154" s="10"/>
      <c r="K154" s="10"/>
      <c r="L154" s="10"/>
      <c r="M154" s="20" t="e">
        <f t="shared" si="26"/>
        <v>#DIV/0!</v>
      </c>
      <c r="N154" s="20" t="e">
        <f t="shared" si="29"/>
        <v>#DIV/0!</v>
      </c>
      <c r="O154" s="20" t="e">
        <f t="shared" si="30"/>
        <v>#DIV/0!</v>
      </c>
      <c r="P154" s="20">
        <f t="shared" si="28"/>
        <v>0</v>
      </c>
      <c r="Q154" s="22"/>
    </row>
    <row r="155" spans="1:17">
      <c r="A155" s="3" t="s">
        <v>293</v>
      </c>
      <c r="B155" s="11"/>
      <c r="C155" s="12" t="s">
        <v>978</v>
      </c>
      <c r="D155" s="9" t="s">
        <v>915</v>
      </c>
      <c r="E155" s="10"/>
      <c r="F155" s="10"/>
      <c r="G155" s="10"/>
      <c r="H155" s="10"/>
      <c r="I155" s="10"/>
      <c r="J155" s="10"/>
      <c r="K155" s="10"/>
      <c r="L155" s="10"/>
      <c r="M155" s="20" t="e">
        <f t="shared" si="26"/>
        <v>#DIV/0!</v>
      </c>
      <c r="N155" s="20" t="e">
        <f t="shared" si="29"/>
        <v>#DIV/0!</v>
      </c>
      <c r="O155" s="20" t="e">
        <f t="shared" si="30"/>
        <v>#DIV/0!</v>
      </c>
      <c r="P155" s="20">
        <f t="shared" si="28"/>
        <v>0</v>
      </c>
      <c r="Q155" s="22"/>
    </row>
    <row r="156" spans="1:17">
      <c r="A156" s="3" t="s">
        <v>293</v>
      </c>
      <c r="B156" s="11"/>
      <c r="C156" s="12" t="s">
        <v>978</v>
      </c>
      <c r="D156" s="9" t="s">
        <v>913</v>
      </c>
      <c r="E156" s="10"/>
      <c r="F156" s="10"/>
      <c r="G156" s="10"/>
      <c r="H156" s="10"/>
      <c r="I156" s="10"/>
      <c r="J156" s="10"/>
      <c r="K156" s="10"/>
      <c r="L156" s="10"/>
      <c r="M156" s="20" t="e">
        <f t="shared" si="26"/>
        <v>#DIV/0!</v>
      </c>
      <c r="N156" s="20" t="e">
        <f t="shared" si="29"/>
        <v>#DIV/0!</v>
      </c>
      <c r="O156" s="20" t="e">
        <f t="shared" si="30"/>
        <v>#DIV/0!</v>
      </c>
      <c r="P156" s="20">
        <f t="shared" si="28"/>
        <v>0</v>
      </c>
      <c r="Q156" s="22"/>
    </row>
    <row r="157" spans="1:17">
      <c r="A157" s="3" t="s">
        <v>293</v>
      </c>
      <c r="B157" s="11"/>
      <c r="C157" s="12" t="s">
        <v>979</v>
      </c>
      <c r="D157" s="9" t="s">
        <v>915</v>
      </c>
      <c r="E157" s="10"/>
      <c r="F157" s="10"/>
      <c r="G157" s="10"/>
      <c r="H157" s="10"/>
      <c r="I157" s="10"/>
      <c r="J157" s="10"/>
      <c r="K157" s="10"/>
      <c r="L157" s="10"/>
      <c r="M157" s="20" t="e">
        <f t="shared" si="26"/>
        <v>#DIV/0!</v>
      </c>
      <c r="N157" s="20" t="e">
        <f t="shared" si="29"/>
        <v>#DIV/0!</v>
      </c>
      <c r="O157" s="20" t="e">
        <f t="shared" si="30"/>
        <v>#DIV/0!</v>
      </c>
      <c r="P157" s="20">
        <f t="shared" si="28"/>
        <v>0</v>
      </c>
      <c r="Q157" s="22"/>
    </row>
    <row r="158" spans="1:17">
      <c r="A158" s="3" t="s">
        <v>293</v>
      </c>
      <c r="B158" s="11"/>
      <c r="C158" s="12" t="s">
        <v>979</v>
      </c>
      <c r="D158" s="9" t="s">
        <v>913</v>
      </c>
      <c r="E158" s="10"/>
      <c r="F158" s="10"/>
      <c r="G158" s="10"/>
      <c r="H158" s="10"/>
      <c r="I158" s="10"/>
      <c r="J158" s="10"/>
      <c r="K158" s="10"/>
      <c r="L158" s="10"/>
      <c r="M158" s="20" t="e">
        <f t="shared" si="26"/>
        <v>#DIV/0!</v>
      </c>
      <c r="N158" s="20" t="e">
        <f t="shared" si="29"/>
        <v>#DIV/0!</v>
      </c>
      <c r="O158" s="20" t="e">
        <f t="shared" si="30"/>
        <v>#DIV/0!</v>
      </c>
      <c r="P158" s="20">
        <f t="shared" si="28"/>
        <v>0</v>
      </c>
      <c r="Q158" s="22"/>
    </row>
    <row r="159" spans="1:17">
      <c r="A159" s="3" t="s">
        <v>293</v>
      </c>
      <c r="B159" s="11"/>
      <c r="C159" s="12" t="s">
        <v>980</v>
      </c>
      <c r="D159" s="9" t="s">
        <v>915</v>
      </c>
      <c r="E159" s="10"/>
      <c r="F159" s="10"/>
      <c r="G159" s="10"/>
      <c r="H159" s="10"/>
      <c r="I159" s="10"/>
      <c r="J159" s="10"/>
      <c r="K159" s="10"/>
      <c r="L159" s="10"/>
      <c r="M159" s="20" t="e">
        <f t="shared" si="26"/>
        <v>#DIV/0!</v>
      </c>
      <c r="N159" s="20" t="e">
        <f t="shared" si="29"/>
        <v>#DIV/0!</v>
      </c>
      <c r="O159" s="20" t="e">
        <f t="shared" si="30"/>
        <v>#DIV/0!</v>
      </c>
      <c r="P159" s="20">
        <f t="shared" si="28"/>
        <v>0</v>
      </c>
      <c r="Q159" s="22"/>
    </row>
    <row r="160" spans="1:17">
      <c r="A160" s="3" t="s">
        <v>293</v>
      </c>
      <c r="B160" s="11"/>
      <c r="C160" s="12" t="s">
        <v>980</v>
      </c>
      <c r="D160" s="9" t="s">
        <v>913</v>
      </c>
      <c r="E160" s="10"/>
      <c r="F160" s="10"/>
      <c r="G160" s="10"/>
      <c r="H160" s="10"/>
      <c r="I160" s="10"/>
      <c r="J160" s="10"/>
      <c r="K160" s="10"/>
      <c r="L160" s="10"/>
      <c r="M160" s="20" t="e">
        <f t="shared" si="26"/>
        <v>#DIV/0!</v>
      </c>
      <c r="N160" s="20" t="e">
        <f t="shared" si="29"/>
        <v>#DIV/0!</v>
      </c>
      <c r="O160" s="20" t="e">
        <f t="shared" si="30"/>
        <v>#DIV/0!</v>
      </c>
      <c r="P160" s="20">
        <f t="shared" si="28"/>
        <v>0</v>
      </c>
      <c r="Q160" s="22"/>
    </row>
    <row r="161" spans="1:17">
      <c r="A161" s="3" t="s">
        <v>293</v>
      </c>
      <c r="B161" s="11"/>
      <c r="C161" s="12" t="s">
        <v>981</v>
      </c>
      <c r="D161" s="9" t="s">
        <v>915</v>
      </c>
      <c r="E161" s="10"/>
      <c r="F161" s="10"/>
      <c r="G161" s="10"/>
      <c r="H161" s="10"/>
      <c r="I161" s="10"/>
      <c r="J161" s="10"/>
      <c r="K161" s="10"/>
      <c r="L161" s="10"/>
      <c r="M161" s="20" t="e">
        <f t="shared" si="26"/>
        <v>#DIV/0!</v>
      </c>
      <c r="N161" s="20" t="e">
        <f t="shared" si="29"/>
        <v>#DIV/0!</v>
      </c>
      <c r="O161" s="20" t="e">
        <f t="shared" si="30"/>
        <v>#DIV/0!</v>
      </c>
      <c r="P161" s="20">
        <f t="shared" si="28"/>
        <v>0</v>
      </c>
      <c r="Q161" s="22"/>
    </row>
    <row r="162" spans="1:17">
      <c r="A162" s="3" t="s">
        <v>293</v>
      </c>
      <c r="B162" s="11"/>
      <c r="C162" s="12" t="s">
        <v>981</v>
      </c>
      <c r="D162" s="9" t="s">
        <v>913</v>
      </c>
      <c r="E162" s="10"/>
      <c r="F162" s="10"/>
      <c r="G162" s="10"/>
      <c r="H162" s="10"/>
      <c r="I162" s="10"/>
      <c r="J162" s="10"/>
      <c r="K162" s="10"/>
      <c r="L162" s="10"/>
      <c r="M162" s="20" t="e">
        <f t="shared" si="26"/>
        <v>#DIV/0!</v>
      </c>
      <c r="N162" s="20" t="e">
        <f t="shared" si="29"/>
        <v>#DIV/0!</v>
      </c>
      <c r="O162" s="20" t="e">
        <f t="shared" si="30"/>
        <v>#DIV/0!</v>
      </c>
      <c r="P162" s="20">
        <f t="shared" ref="P162:P179" si="31">(E162-G162)/110*100</f>
        <v>0</v>
      </c>
      <c r="Q162" s="22"/>
    </row>
    <row r="163" spans="1:17">
      <c r="A163" s="3" t="s">
        <v>293</v>
      </c>
      <c r="B163" s="11"/>
      <c r="C163" s="12" t="s">
        <v>981</v>
      </c>
      <c r="D163" s="9" t="s">
        <v>982</v>
      </c>
      <c r="E163" s="10"/>
      <c r="F163" s="10"/>
      <c r="G163" s="10"/>
      <c r="H163" s="10"/>
      <c r="I163" s="10"/>
      <c r="J163" s="10"/>
      <c r="K163" s="10"/>
      <c r="L163" s="10"/>
      <c r="M163" s="20" t="e">
        <f t="shared" ref="M163:M199" si="32">(1-(K163+L163)/J163)*100</f>
        <v>#DIV/0!</v>
      </c>
      <c r="N163" s="20" t="e">
        <f t="shared" si="29"/>
        <v>#DIV/0!</v>
      </c>
      <c r="O163" s="20" t="e">
        <f t="shared" si="30"/>
        <v>#DIV/0!</v>
      </c>
      <c r="P163" s="20">
        <f t="shared" si="31"/>
        <v>0</v>
      </c>
      <c r="Q163" s="22"/>
    </row>
    <row r="164" spans="1:17">
      <c r="A164" s="3" t="s">
        <v>293</v>
      </c>
      <c r="B164" s="11"/>
      <c r="C164" s="12" t="s">
        <v>983</v>
      </c>
      <c r="D164" s="9" t="s">
        <v>915</v>
      </c>
      <c r="E164" s="10"/>
      <c r="F164" s="10"/>
      <c r="G164" s="10"/>
      <c r="H164" s="10"/>
      <c r="I164" s="10"/>
      <c r="J164" s="10"/>
      <c r="K164" s="10"/>
      <c r="L164" s="10"/>
      <c r="M164" s="20" t="e">
        <f t="shared" si="32"/>
        <v>#DIV/0!</v>
      </c>
      <c r="N164" s="20" t="e">
        <f t="shared" si="29"/>
        <v>#DIV/0!</v>
      </c>
      <c r="O164" s="20" t="e">
        <f t="shared" si="30"/>
        <v>#DIV/0!</v>
      </c>
      <c r="P164" s="20">
        <f t="shared" si="31"/>
        <v>0</v>
      </c>
      <c r="Q164" s="22" t="s">
        <v>984</v>
      </c>
    </row>
    <row r="165" spans="1:17">
      <c r="A165" s="3" t="s">
        <v>293</v>
      </c>
      <c r="B165" s="11"/>
      <c r="C165" s="12" t="s">
        <v>983</v>
      </c>
      <c r="D165" s="9" t="s">
        <v>913</v>
      </c>
      <c r="E165" s="10"/>
      <c r="F165" s="10"/>
      <c r="G165" s="10"/>
      <c r="H165" s="10"/>
      <c r="I165" s="10"/>
      <c r="J165" s="10"/>
      <c r="K165" s="10"/>
      <c r="L165" s="10"/>
      <c r="M165" s="20" t="e">
        <f t="shared" si="32"/>
        <v>#DIV/0!</v>
      </c>
      <c r="N165" s="20" t="e">
        <f t="shared" si="29"/>
        <v>#DIV/0!</v>
      </c>
      <c r="O165" s="20" t="e">
        <f t="shared" si="30"/>
        <v>#DIV/0!</v>
      </c>
      <c r="P165" s="20">
        <f t="shared" si="31"/>
        <v>0</v>
      </c>
      <c r="Q165" s="22" t="s">
        <v>984</v>
      </c>
    </row>
    <row r="166" spans="1:17">
      <c r="A166" s="3" t="s">
        <v>293</v>
      </c>
      <c r="B166" s="11"/>
      <c r="C166" s="12" t="s">
        <v>985</v>
      </c>
      <c r="D166" s="9" t="s">
        <v>915</v>
      </c>
      <c r="E166" s="10"/>
      <c r="F166" s="10"/>
      <c r="G166" s="10"/>
      <c r="H166" s="10"/>
      <c r="I166" s="10"/>
      <c r="J166" s="10"/>
      <c r="K166" s="10"/>
      <c r="L166" s="10"/>
      <c r="M166" s="20" t="e">
        <f t="shared" si="32"/>
        <v>#DIV/0!</v>
      </c>
      <c r="N166" s="20" t="e">
        <f t="shared" si="29"/>
        <v>#DIV/0!</v>
      </c>
      <c r="O166" s="20" t="e">
        <f t="shared" si="30"/>
        <v>#DIV/0!</v>
      </c>
      <c r="P166" s="20">
        <f t="shared" si="31"/>
        <v>0</v>
      </c>
      <c r="Q166" s="22"/>
    </row>
    <row r="167" spans="1:17">
      <c r="A167" s="3" t="s">
        <v>293</v>
      </c>
      <c r="B167" s="11"/>
      <c r="C167" s="12" t="s">
        <v>985</v>
      </c>
      <c r="D167" s="9" t="s">
        <v>913</v>
      </c>
      <c r="E167" s="10"/>
      <c r="F167" s="10"/>
      <c r="G167" s="10"/>
      <c r="H167" s="10"/>
      <c r="I167" s="10"/>
      <c r="J167" s="10"/>
      <c r="K167" s="10"/>
      <c r="L167" s="10"/>
      <c r="M167" s="20" t="e">
        <f t="shared" si="32"/>
        <v>#DIV/0!</v>
      </c>
      <c r="N167" s="20" t="e">
        <f t="shared" si="29"/>
        <v>#DIV/0!</v>
      </c>
      <c r="O167" s="20" t="e">
        <f t="shared" si="30"/>
        <v>#DIV/0!</v>
      </c>
      <c r="P167" s="20">
        <f t="shared" si="31"/>
        <v>0</v>
      </c>
      <c r="Q167" s="22"/>
    </row>
    <row r="168" spans="1:17">
      <c r="A168" s="3" t="s">
        <v>293</v>
      </c>
      <c r="B168" s="11"/>
      <c r="C168" s="12" t="s">
        <v>986</v>
      </c>
      <c r="D168" s="9" t="s">
        <v>915</v>
      </c>
      <c r="E168" s="10"/>
      <c r="F168" s="10"/>
      <c r="G168" s="10"/>
      <c r="H168" s="10"/>
      <c r="I168" s="10"/>
      <c r="J168" s="10"/>
      <c r="K168" s="10"/>
      <c r="L168" s="10"/>
      <c r="M168" s="20" t="e">
        <f t="shared" si="32"/>
        <v>#DIV/0!</v>
      </c>
      <c r="N168" s="20" t="e">
        <f t="shared" si="29"/>
        <v>#DIV/0!</v>
      </c>
      <c r="O168" s="20" t="e">
        <f t="shared" si="30"/>
        <v>#DIV/0!</v>
      </c>
      <c r="P168" s="20">
        <f t="shared" si="31"/>
        <v>0</v>
      </c>
      <c r="Q168" s="22"/>
    </row>
    <row r="169" spans="1:17">
      <c r="A169" s="3" t="s">
        <v>293</v>
      </c>
      <c r="B169" s="11"/>
      <c r="C169" s="12" t="s">
        <v>986</v>
      </c>
      <c r="D169" s="9" t="s">
        <v>913</v>
      </c>
      <c r="E169" s="10"/>
      <c r="F169" s="10"/>
      <c r="G169" s="10"/>
      <c r="H169" s="10"/>
      <c r="I169" s="10"/>
      <c r="J169" s="10"/>
      <c r="K169" s="10"/>
      <c r="L169" s="10"/>
      <c r="M169" s="20" t="e">
        <f t="shared" si="32"/>
        <v>#DIV/0!</v>
      </c>
      <c r="N169" s="20" t="e">
        <f t="shared" si="29"/>
        <v>#DIV/0!</v>
      </c>
      <c r="O169" s="20" t="e">
        <f t="shared" si="30"/>
        <v>#DIV/0!</v>
      </c>
      <c r="P169" s="20">
        <f t="shared" si="31"/>
        <v>0</v>
      </c>
      <c r="Q169" s="22"/>
    </row>
    <row r="170" spans="1:17">
      <c r="A170" s="3" t="s">
        <v>293</v>
      </c>
      <c r="B170" s="11"/>
      <c r="C170" s="12" t="s">
        <v>987</v>
      </c>
      <c r="D170" s="9" t="s">
        <v>915</v>
      </c>
      <c r="E170" s="10"/>
      <c r="F170" s="10"/>
      <c r="G170" s="10"/>
      <c r="H170" s="10"/>
      <c r="I170" s="10"/>
      <c r="J170" s="10"/>
      <c r="K170" s="10"/>
      <c r="L170" s="10"/>
      <c r="M170" s="20" t="e">
        <f t="shared" si="32"/>
        <v>#DIV/0!</v>
      </c>
      <c r="N170" s="20" t="e">
        <f t="shared" si="29"/>
        <v>#DIV/0!</v>
      </c>
      <c r="O170" s="20" t="e">
        <f t="shared" si="30"/>
        <v>#DIV/0!</v>
      </c>
      <c r="P170" s="20">
        <f t="shared" si="31"/>
        <v>0</v>
      </c>
      <c r="Q170" s="22"/>
    </row>
    <row r="171" spans="1:17">
      <c r="A171" s="3" t="s">
        <v>293</v>
      </c>
      <c r="B171" s="11"/>
      <c r="C171" s="12" t="s">
        <v>988</v>
      </c>
      <c r="D171" s="9" t="s">
        <v>915</v>
      </c>
      <c r="E171" s="10"/>
      <c r="F171" s="10"/>
      <c r="G171" s="10"/>
      <c r="H171" s="10"/>
      <c r="I171" s="10"/>
      <c r="J171" s="10"/>
      <c r="K171" s="10"/>
      <c r="L171" s="10"/>
      <c r="M171" s="20" t="e">
        <f t="shared" si="32"/>
        <v>#DIV/0!</v>
      </c>
      <c r="N171" s="20" t="e">
        <f t="shared" si="29"/>
        <v>#DIV/0!</v>
      </c>
      <c r="O171" s="20" t="e">
        <f t="shared" si="30"/>
        <v>#DIV/0!</v>
      </c>
      <c r="P171" s="20">
        <f t="shared" si="31"/>
        <v>0</v>
      </c>
      <c r="Q171" s="22"/>
    </row>
    <row r="172" spans="1:17">
      <c r="A172" s="3" t="s">
        <v>293</v>
      </c>
      <c r="B172" s="11"/>
      <c r="C172" s="12" t="s">
        <v>988</v>
      </c>
      <c r="D172" s="9" t="s">
        <v>913</v>
      </c>
      <c r="E172" s="10"/>
      <c r="F172" s="10"/>
      <c r="G172" s="10"/>
      <c r="H172" s="10"/>
      <c r="I172" s="10"/>
      <c r="J172" s="10"/>
      <c r="K172" s="10"/>
      <c r="L172" s="10"/>
      <c r="M172" s="20" t="e">
        <f t="shared" si="32"/>
        <v>#DIV/0!</v>
      </c>
      <c r="N172" s="20" t="e">
        <f t="shared" si="29"/>
        <v>#DIV/0!</v>
      </c>
      <c r="O172" s="20" t="e">
        <f t="shared" si="30"/>
        <v>#DIV/0!</v>
      </c>
      <c r="P172" s="20">
        <f t="shared" si="31"/>
        <v>0</v>
      </c>
      <c r="Q172" s="22"/>
    </row>
    <row r="173" spans="1:17">
      <c r="A173" s="3" t="s">
        <v>293</v>
      </c>
      <c r="B173" s="11"/>
      <c r="C173" s="12" t="s">
        <v>989</v>
      </c>
      <c r="D173" s="9" t="s">
        <v>915</v>
      </c>
      <c r="E173" s="10"/>
      <c r="F173" s="10"/>
      <c r="G173" s="10"/>
      <c r="H173" s="10"/>
      <c r="I173" s="10"/>
      <c r="J173" s="10"/>
      <c r="K173" s="10"/>
      <c r="L173" s="10"/>
      <c r="M173" s="20" t="e">
        <f t="shared" si="32"/>
        <v>#DIV/0!</v>
      </c>
      <c r="N173" s="20" t="e">
        <f t="shared" si="29"/>
        <v>#DIV/0!</v>
      </c>
      <c r="O173" s="20" t="e">
        <f t="shared" si="30"/>
        <v>#DIV/0!</v>
      </c>
      <c r="P173" s="20">
        <f t="shared" si="31"/>
        <v>0</v>
      </c>
      <c r="Q173" s="22"/>
    </row>
    <row r="174" spans="1:17">
      <c r="A174" s="3" t="s">
        <v>293</v>
      </c>
      <c r="B174" s="11"/>
      <c r="C174" s="12" t="s">
        <v>989</v>
      </c>
      <c r="D174" s="9" t="s">
        <v>913</v>
      </c>
      <c r="E174" s="10"/>
      <c r="F174" s="10"/>
      <c r="G174" s="10"/>
      <c r="H174" s="10"/>
      <c r="I174" s="10"/>
      <c r="J174" s="10"/>
      <c r="K174" s="10"/>
      <c r="L174" s="10"/>
      <c r="M174" s="20" t="e">
        <f t="shared" si="32"/>
        <v>#DIV/0!</v>
      </c>
      <c r="N174" s="20" t="e">
        <f t="shared" si="29"/>
        <v>#DIV/0!</v>
      </c>
      <c r="O174" s="20" t="e">
        <f t="shared" si="30"/>
        <v>#DIV/0!</v>
      </c>
      <c r="P174" s="20">
        <f t="shared" si="31"/>
        <v>0</v>
      </c>
      <c r="Q174" s="22"/>
    </row>
    <row r="175" spans="1:17">
      <c r="A175" s="3" t="s">
        <v>293</v>
      </c>
      <c r="B175" s="11"/>
      <c r="C175" s="12" t="s">
        <v>990</v>
      </c>
      <c r="D175" s="9" t="s">
        <v>915</v>
      </c>
      <c r="E175" s="10"/>
      <c r="F175" s="10"/>
      <c r="G175" s="10"/>
      <c r="H175" s="10"/>
      <c r="I175" s="10"/>
      <c r="J175" s="10"/>
      <c r="K175" s="10"/>
      <c r="L175" s="10"/>
      <c r="M175" s="20" t="e">
        <f t="shared" si="32"/>
        <v>#DIV/0!</v>
      </c>
      <c r="N175" s="20" t="e">
        <f t="shared" si="29"/>
        <v>#DIV/0!</v>
      </c>
      <c r="O175" s="20" t="e">
        <f t="shared" si="30"/>
        <v>#DIV/0!</v>
      </c>
      <c r="P175" s="20">
        <f t="shared" si="31"/>
        <v>0</v>
      </c>
      <c r="Q175" s="22"/>
    </row>
    <row r="176" spans="1:17">
      <c r="A176" s="3" t="s">
        <v>293</v>
      </c>
      <c r="B176" s="11"/>
      <c r="C176" s="12" t="s">
        <v>990</v>
      </c>
      <c r="D176" s="9" t="s">
        <v>913</v>
      </c>
      <c r="E176" s="10"/>
      <c r="F176" s="10"/>
      <c r="G176" s="10"/>
      <c r="H176" s="10"/>
      <c r="I176" s="10"/>
      <c r="J176" s="10"/>
      <c r="K176" s="10"/>
      <c r="L176" s="10"/>
      <c r="M176" s="20" t="e">
        <f t="shared" si="32"/>
        <v>#DIV/0!</v>
      </c>
      <c r="N176" s="20" t="e">
        <f t="shared" si="29"/>
        <v>#DIV/0!</v>
      </c>
      <c r="O176" s="20" t="e">
        <f t="shared" si="30"/>
        <v>#DIV/0!</v>
      </c>
      <c r="P176" s="20">
        <f t="shared" si="31"/>
        <v>0</v>
      </c>
      <c r="Q176" s="22"/>
    </row>
    <row r="177" spans="1:17">
      <c r="A177" s="3" t="s">
        <v>293</v>
      </c>
      <c r="B177" s="11"/>
      <c r="C177" s="12" t="s">
        <v>991</v>
      </c>
      <c r="D177" s="9" t="s">
        <v>915</v>
      </c>
      <c r="E177" s="10"/>
      <c r="F177" s="10"/>
      <c r="G177" s="10"/>
      <c r="H177" s="10"/>
      <c r="I177" s="10"/>
      <c r="J177" s="10"/>
      <c r="K177" s="10"/>
      <c r="L177" s="10"/>
      <c r="M177" s="20" t="e">
        <f t="shared" si="32"/>
        <v>#DIV/0!</v>
      </c>
      <c r="N177" s="20" t="e">
        <f t="shared" si="29"/>
        <v>#DIV/0!</v>
      </c>
      <c r="O177" s="20" t="e">
        <f t="shared" si="30"/>
        <v>#DIV/0!</v>
      </c>
      <c r="P177" s="20">
        <f t="shared" si="31"/>
        <v>0</v>
      </c>
      <c r="Q177" s="22"/>
    </row>
    <row r="178" spans="1:17">
      <c r="A178" s="3" t="s">
        <v>293</v>
      </c>
      <c r="B178" s="11"/>
      <c r="C178" s="12" t="s">
        <v>991</v>
      </c>
      <c r="D178" s="9" t="s">
        <v>913</v>
      </c>
      <c r="E178" s="10"/>
      <c r="F178" s="10"/>
      <c r="G178" s="10"/>
      <c r="H178" s="10"/>
      <c r="I178" s="10"/>
      <c r="J178" s="10"/>
      <c r="K178" s="10"/>
      <c r="L178" s="10"/>
      <c r="M178" s="20" t="e">
        <f t="shared" si="32"/>
        <v>#DIV/0!</v>
      </c>
      <c r="N178" s="20" t="e">
        <f t="shared" si="29"/>
        <v>#DIV/0!</v>
      </c>
      <c r="O178" s="20" t="e">
        <f t="shared" si="30"/>
        <v>#DIV/0!</v>
      </c>
      <c r="P178" s="20">
        <f t="shared" si="31"/>
        <v>0</v>
      </c>
      <c r="Q178" s="22"/>
    </row>
    <row r="179" spans="1:17">
      <c r="A179" s="3" t="s">
        <v>293</v>
      </c>
      <c r="B179" s="11"/>
      <c r="C179" s="12" t="s">
        <v>992</v>
      </c>
      <c r="D179" s="9" t="s">
        <v>915</v>
      </c>
      <c r="E179" s="10"/>
      <c r="F179" s="10"/>
      <c r="G179" s="10"/>
      <c r="H179" s="10"/>
      <c r="I179" s="10"/>
      <c r="J179" s="10"/>
      <c r="K179" s="10"/>
      <c r="L179" s="10"/>
      <c r="M179" s="20" t="e">
        <f t="shared" si="32"/>
        <v>#DIV/0!</v>
      </c>
      <c r="N179" s="20" t="e">
        <f t="shared" si="29"/>
        <v>#DIV/0!</v>
      </c>
      <c r="O179" s="20" t="e">
        <f t="shared" si="30"/>
        <v>#DIV/0!</v>
      </c>
      <c r="P179" s="20">
        <f t="shared" si="31"/>
        <v>0</v>
      </c>
      <c r="Q179" s="22"/>
    </row>
    <row r="180" spans="1:17">
      <c r="A180" s="3" t="s">
        <v>293</v>
      </c>
      <c r="B180" s="11"/>
      <c r="C180" s="12" t="s">
        <v>992</v>
      </c>
      <c r="D180" s="9" t="s">
        <v>913</v>
      </c>
      <c r="E180" s="10"/>
      <c r="F180" s="10"/>
      <c r="G180" s="10"/>
      <c r="H180" s="10"/>
      <c r="I180" s="10"/>
      <c r="J180" s="10"/>
      <c r="K180" s="10"/>
      <c r="L180" s="10"/>
      <c r="M180" s="20" t="e">
        <f t="shared" si="32"/>
        <v>#DIV/0!</v>
      </c>
      <c r="N180" s="20" t="e">
        <f t="shared" si="29"/>
        <v>#DIV/0!</v>
      </c>
      <c r="O180" s="20" t="e">
        <f t="shared" si="30"/>
        <v>#DIV/0!</v>
      </c>
      <c r="P180" s="20">
        <f t="shared" ref="P180:P191" si="33">(E180-G180)/110*100</f>
        <v>0</v>
      </c>
      <c r="Q180" s="22"/>
    </row>
    <row r="181" spans="1:17">
      <c r="A181" s="3" t="s">
        <v>293</v>
      </c>
      <c r="B181" s="11"/>
      <c r="C181" s="12" t="s">
        <v>993</v>
      </c>
      <c r="D181" s="9" t="s">
        <v>915</v>
      </c>
      <c r="E181" s="10"/>
      <c r="F181" s="10"/>
      <c r="G181" s="10"/>
      <c r="H181" s="10"/>
      <c r="I181" s="10"/>
      <c r="J181" s="10"/>
      <c r="K181" s="10"/>
      <c r="L181" s="10"/>
      <c r="M181" s="20" t="e">
        <f t="shared" si="32"/>
        <v>#DIV/0!</v>
      </c>
      <c r="N181" s="20" t="e">
        <f t="shared" si="29"/>
        <v>#DIV/0!</v>
      </c>
      <c r="O181" s="20" t="e">
        <f t="shared" si="30"/>
        <v>#DIV/0!</v>
      </c>
      <c r="P181" s="20">
        <f t="shared" si="33"/>
        <v>0</v>
      </c>
      <c r="Q181" s="22"/>
    </row>
    <row r="182" spans="1:17">
      <c r="A182" s="3" t="s">
        <v>293</v>
      </c>
      <c r="B182" s="11"/>
      <c r="C182" s="12" t="s">
        <v>993</v>
      </c>
      <c r="D182" s="9" t="s">
        <v>913</v>
      </c>
      <c r="E182" s="10"/>
      <c r="F182" s="10"/>
      <c r="G182" s="10"/>
      <c r="H182" s="10"/>
      <c r="I182" s="10"/>
      <c r="J182" s="10"/>
      <c r="K182" s="10"/>
      <c r="L182" s="10"/>
      <c r="M182" s="20" t="e">
        <f t="shared" si="32"/>
        <v>#DIV/0!</v>
      </c>
      <c r="N182" s="20" t="e">
        <f t="shared" ref="N182:N191" si="34">K182/J182*100</f>
        <v>#DIV/0!</v>
      </c>
      <c r="O182" s="20" t="e">
        <f t="shared" ref="O182:O191" si="35">L182/J182*100</f>
        <v>#DIV/0!</v>
      </c>
      <c r="P182" s="20">
        <f t="shared" si="33"/>
        <v>0</v>
      </c>
      <c r="Q182" s="22"/>
    </row>
    <row r="183" spans="1:17">
      <c r="A183" s="3" t="s">
        <v>293</v>
      </c>
      <c r="B183" s="11"/>
      <c r="C183" s="12" t="s">
        <v>994</v>
      </c>
      <c r="D183" s="9" t="s">
        <v>915</v>
      </c>
      <c r="E183" s="10"/>
      <c r="F183" s="10"/>
      <c r="G183" s="10"/>
      <c r="H183" s="10"/>
      <c r="I183" s="10"/>
      <c r="J183" s="10"/>
      <c r="K183" s="10"/>
      <c r="L183" s="10"/>
      <c r="M183" s="20" t="e">
        <f t="shared" si="32"/>
        <v>#DIV/0!</v>
      </c>
      <c r="N183" s="20" t="e">
        <f t="shared" si="34"/>
        <v>#DIV/0!</v>
      </c>
      <c r="O183" s="20" t="e">
        <f t="shared" si="35"/>
        <v>#DIV/0!</v>
      </c>
      <c r="P183" s="20">
        <f t="shared" si="33"/>
        <v>0</v>
      </c>
      <c r="Q183" s="22" t="s">
        <v>901</v>
      </c>
    </row>
    <row r="184" spans="1:17">
      <c r="A184" s="3" t="s">
        <v>293</v>
      </c>
      <c r="B184" s="11"/>
      <c r="C184" s="12" t="s">
        <v>994</v>
      </c>
      <c r="D184" s="9" t="s">
        <v>913</v>
      </c>
      <c r="E184" s="10"/>
      <c r="F184" s="10"/>
      <c r="G184" s="10"/>
      <c r="H184" s="10"/>
      <c r="I184" s="10"/>
      <c r="J184" s="10"/>
      <c r="K184" s="10"/>
      <c r="L184" s="10"/>
      <c r="M184" s="20" t="e">
        <f t="shared" si="32"/>
        <v>#DIV/0!</v>
      </c>
      <c r="N184" s="20" t="e">
        <f t="shared" si="34"/>
        <v>#DIV/0!</v>
      </c>
      <c r="O184" s="20" t="e">
        <f t="shared" si="35"/>
        <v>#DIV/0!</v>
      </c>
      <c r="P184" s="20">
        <f t="shared" si="33"/>
        <v>0</v>
      </c>
      <c r="Q184" s="22"/>
    </row>
    <row r="185" spans="1:17">
      <c r="A185" s="3" t="s">
        <v>293</v>
      </c>
      <c r="B185" s="11"/>
      <c r="C185" s="12" t="s">
        <v>995</v>
      </c>
      <c r="D185" s="9" t="s">
        <v>915</v>
      </c>
      <c r="E185" s="10"/>
      <c r="F185" s="10"/>
      <c r="G185" s="10"/>
      <c r="H185" s="10"/>
      <c r="I185" s="10"/>
      <c r="J185" s="10"/>
      <c r="K185" s="10"/>
      <c r="L185" s="10"/>
      <c r="M185" s="20" t="e">
        <f t="shared" si="32"/>
        <v>#DIV/0!</v>
      </c>
      <c r="N185" s="20" t="e">
        <f t="shared" si="34"/>
        <v>#DIV/0!</v>
      </c>
      <c r="O185" s="20" t="e">
        <f t="shared" si="35"/>
        <v>#DIV/0!</v>
      </c>
      <c r="P185" s="20">
        <f t="shared" si="33"/>
        <v>0</v>
      </c>
      <c r="Q185" s="22"/>
    </row>
    <row r="186" spans="1:17">
      <c r="A186" s="3" t="s">
        <v>293</v>
      </c>
      <c r="B186" s="11"/>
      <c r="C186" s="12" t="s">
        <v>995</v>
      </c>
      <c r="D186" s="9" t="s">
        <v>913</v>
      </c>
      <c r="E186" s="10"/>
      <c r="F186" s="10"/>
      <c r="G186" s="10"/>
      <c r="H186" s="10"/>
      <c r="I186" s="10"/>
      <c r="J186" s="10"/>
      <c r="K186" s="10"/>
      <c r="L186" s="10"/>
      <c r="M186" s="20" t="e">
        <f t="shared" si="32"/>
        <v>#DIV/0!</v>
      </c>
      <c r="N186" s="20" t="e">
        <f t="shared" si="34"/>
        <v>#DIV/0!</v>
      </c>
      <c r="O186" s="20" t="e">
        <f t="shared" si="35"/>
        <v>#DIV/0!</v>
      </c>
      <c r="P186" s="20">
        <f t="shared" si="33"/>
        <v>0</v>
      </c>
      <c r="Q186" s="22"/>
    </row>
    <row r="187" s="1" customFormat="1" spans="1:17">
      <c r="A187" s="3" t="s">
        <v>293</v>
      </c>
      <c r="B187" s="11"/>
      <c r="C187" s="12" t="s">
        <v>996</v>
      </c>
      <c r="D187" s="9" t="s">
        <v>915</v>
      </c>
      <c r="E187" s="10"/>
      <c r="F187" s="10"/>
      <c r="G187" s="10"/>
      <c r="H187" s="10"/>
      <c r="I187" s="10"/>
      <c r="J187" s="10"/>
      <c r="K187" s="10"/>
      <c r="L187" s="10"/>
      <c r="M187" s="20" t="e">
        <f t="shared" si="32"/>
        <v>#DIV/0!</v>
      </c>
      <c r="N187" s="20" t="e">
        <f t="shared" si="34"/>
        <v>#DIV/0!</v>
      </c>
      <c r="O187" s="20" t="e">
        <f t="shared" si="35"/>
        <v>#DIV/0!</v>
      </c>
      <c r="P187" s="20">
        <f t="shared" si="33"/>
        <v>0</v>
      </c>
      <c r="Q187" s="22" t="s">
        <v>901</v>
      </c>
    </row>
    <row r="188" s="1" customFormat="1" spans="1:17">
      <c r="A188" s="3" t="s">
        <v>293</v>
      </c>
      <c r="B188" s="11"/>
      <c r="C188" s="12" t="s">
        <v>996</v>
      </c>
      <c r="D188" s="9" t="s">
        <v>913</v>
      </c>
      <c r="E188" s="10"/>
      <c r="F188" s="10"/>
      <c r="G188" s="10"/>
      <c r="H188" s="10"/>
      <c r="I188" s="10"/>
      <c r="J188" s="10"/>
      <c r="K188" s="10"/>
      <c r="L188" s="10"/>
      <c r="M188" s="20" t="e">
        <f t="shared" si="32"/>
        <v>#DIV/0!</v>
      </c>
      <c r="N188" s="20" t="e">
        <f t="shared" si="34"/>
        <v>#DIV/0!</v>
      </c>
      <c r="O188" s="20" t="e">
        <f t="shared" si="35"/>
        <v>#DIV/0!</v>
      </c>
      <c r="P188" s="20">
        <f t="shared" si="33"/>
        <v>0</v>
      </c>
      <c r="Q188" s="22"/>
    </row>
    <row r="189" s="1" customFormat="1" spans="1:17">
      <c r="A189" s="3" t="s">
        <v>293</v>
      </c>
      <c r="B189" s="11"/>
      <c r="C189" s="12" t="s">
        <v>997</v>
      </c>
      <c r="D189" s="9" t="s">
        <v>915</v>
      </c>
      <c r="E189" s="10"/>
      <c r="F189" s="10"/>
      <c r="G189" s="10"/>
      <c r="H189" s="10"/>
      <c r="I189" s="10"/>
      <c r="J189" s="10"/>
      <c r="K189" s="10"/>
      <c r="L189" s="10"/>
      <c r="M189" s="20" t="e">
        <f t="shared" si="32"/>
        <v>#DIV/0!</v>
      </c>
      <c r="N189" s="20" t="e">
        <f t="shared" si="34"/>
        <v>#DIV/0!</v>
      </c>
      <c r="O189" s="20" t="e">
        <f t="shared" si="35"/>
        <v>#DIV/0!</v>
      </c>
      <c r="P189" s="20">
        <f t="shared" si="33"/>
        <v>0</v>
      </c>
      <c r="Q189" s="22"/>
    </row>
    <row r="190" s="1" customFormat="1" spans="1:17">
      <c r="A190" s="3" t="s">
        <v>293</v>
      </c>
      <c r="B190" s="11"/>
      <c r="C190" s="12" t="s">
        <v>997</v>
      </c>
      <c r="D190" s="9" t="s">
        <v>913</v>
      </c>
      <c r="E190" s="10"/>
      <c r="F190" s="10"/>
      <c r="G190" s="10"/>
      <c r="H190" s="10"/>
      <c r="I190" s="10"/>
      <c r="J190" s="10"/>
      <c r="K190" s="10"/>
      <c r="L190" s="10"/>
      <c r="M190" s="20" t="e">
        <f t="shared" si="32"/>
        <v>#DIV/0!</v>
      </c>
      <c r="N190" s="20" t="e">
        <f t="shared" si="34"/>
        <v>#DIV/0!</v>
      </c>
      <c r="O190" s="20" t="e">
        <f t="shared" si="35"/>
        <v>#DIV/0!</v>
      </c>
      <c r="P190" s="20">
        <f t="shared" si="33"/>
        <v>0</v>
      </c>
      <c r="Q190" s="22"/>
    </row>
    <row r="191" s="1" customFormat="1" spans="1:17">
      <c r="A191" s="3" t="s">
        <v>293</v>
      </c>
      <c r="B191" s="13"/>
      <c r="C191" s="12" t="s">
        <v>912</v>
      </c>
      <c r="D191" s="9" t="s">
        <v>915</v>
      </c>
      <c r="E191" s="10"/>
      <c r="F191" s="10"/>
      <c r="G191" s="10"/>
      <c r="H191" s="10"/>
      <c r="I191" s="10"/>
      <c r="J191" s="10"/>
      <c r="K191" s="10"/>
      <c r="L191" s="10"/>
      <c r="M191" s="20" t="e">
        <f t="shared" si="32"/>
        <v>#DIV/0!</v>
      </c>
      <c r="N191" s="20" t="e">
        <f t="shared" si="34"/>
        <v>#DIV/0!</v>
      </c>
      <c r="O191" s="20" t="e">
        <f t="shared" si="35"/>
        <v>#DIV/0!</v>
      </c>
      <c r="P191" s="20">
        <f t="shared" si="33"/>
        <v>0</v>
      </c>
      <c r="Q191" s="22"/>
    </row>
    <row r="192" spans="1:17">
      <c r="A192" s="30"/>
      <c r="B192" s="31" t="s">
        <v>998</v>
      </c>
      <c r="C192" s="31"/>
      <c r="D192" s="31"/>
      <c r="E192" s="15" t="e">
        <f>AVERAGE(E49:E186)</f>
        <v>#DIV/0!</v>
      </c>
      <c r="F192" s="32"/>
      <c r="G192" s="15" t="e">
        <f>AVERAGE(G49:G186)</f>
        <v>#DIV/0!</v>
      </c>
      <c r="H192" s="32"/>
      <c r="I192" s="21" t="e">
        <f>AVERAGE(I49:I186)</f>
        <v>#DIV/0!</v>
      </c>
      <c r="J192" s="21" t="e">
        <f>AVERAGE(J49:J186)</f>
        <v>#DIV/0!</v>
      </c>
      <c r="K192" s="21" t="e">
        <f>AVERAGE(K49:K186)</f>
        <v>#DIV/0!</v>
      </c>
      <c r="L192" s="21" t="e">
        <f>AVERAGE(L49:L186)</f>
        <v>#DIV/0!</v>
      </c>
      <c r="M192" s="20" t="e">
        <f t="shared" si="32"/>
        <v>#DIV/0!</v>
      </c>
      <c r="N192" s="20" t="e">
        <f t="shared" ref="N192:N216" si="36">K192/J192*100</f>
        <v>#DIV/0!</v>
      </c>
      <c r="O192" s="20" t="e">
        <f t="shared" ref="O192:O216" si="37">L192/J192*100</f>
        <v>#DIV/0!</v>
      </c>
      <c r="P192" s="20" t="e">
        <f>(E192-G192)/220*100</f>
        <v>#DIV/0!</v>
      </c>
      <c r="Q192" s="22"/>
    </row>
    <row r="193" spans="1:17">
      <c r="A193" s="3" t="s">
        <v>293</v>
      </c>
      <c r="B193" s="33" t="s">
        <v>201</v>
      </c>
      <c r="C193" s="17" t="s">
        <v>912</v>
      </c>
      <c r="D193" s="9" t="s">
        <v>999</v>
      </c>
      <c r="E193" s="10"/>
      <c r="F193" s="10"/>
      <c r="G193" s="10"/>
      <c r="H193" s="10"/>
      <c r="I193" s="10"/>
      <c r="J193" s="10"/>
      <c r="K193" s="10"/>
      <c r="L193" s="10"/>
      <c r="M193" s="20" t="e">
        <f t="shared" si="32"/>
        <v>#DIV/0!</v>
      </c>
      <c r="N193" s="20" t="e">
        <f t="shared" si="36"/>
        <v>#DIV/0!</v>
      </c>
      <c r="O193" s="20" t="e">
        <f t="shared" si="37"/>
        <v>#DIV/0!</v>
      </c>
      <c r="P193" s="20">
        <f>(E193-G193)/35*100</f>
        <v>0</v>
      </c>
      <c r="Q193" s="22"/>
    </row>
    <row r="194" spans="1:17">
      <c r="A194" s="3" t="s">
        <v>293</v>
      </c>
      <c r="B194" s="33"/>
      <c r="C194" s="17" t="s">
        <v>912</v>
      </c>
      <c r="D194" s="9" t="s">
        <v>1000</v>
      </c>
      <c r="E194" s="10"/>
      <c r="F194" s="10"/>
      <c r="G194" s="10"/>
      <c r="H194" s="10"/>
      <c r="I194" s="10"/>
      <c r="J194" s="10"/>
      <c r="K194" s="10"/>
      <c r="L194" s="10"/>
      <c r="M194" s="20" t="e">
        <f t="shared" si="32"/>
        <v>#DIV/0!</v>
      </c>
      <c r="N194" s="20" t="e">
        <f t="shared" si="36"/>
        <v>#DIV/0!</v>
      </c>
      <c r="O194" s="20" t="e">
        <f t="shared" si="37"/>
        <v>#DIV/0!</v>
      </c>
      <c r="P194" s="20">
        <f t="shared" ref="P194:P227" si="38">(E194-G194)/35*100</f>
        <v>0</v>
      </c>
      <c r="Q194" s="22"/>
    </row>
    <row r="195" spans="1:17">
      <c r="A195" s="3" t="s">
        <v>293</v>
      </c>
      <c r="B195" s="33"/>
      <c r="C195" s="17" t="s">
        <v>914</v>
      </c>
      <c r="D195" s="9" t="s">
        <v>999</v>
      </c>
      <c r="E195" s="10"/>
      <c r="F195" s="10"/>
      <c r="G195" s="10"/>
      <c r="H195" s="10"/>
      <c r="I195" s="10"/>
      <c r="J195" s="10"/>
      <c r="K195" s="10"/>
      <c r="L195" s="10"/>
      <c r="M195" s="20" t="e">
        <f t="shared" si="32"/>
        <v>#DIV/0!</v>
      </c>
      <c r="N195" s="20" t="e">
        <f t="shared" si="36"/>
        <v>#DIV/0!</v>
      </c>
      <c r="O195" s="20" t="e">
        <f t="shared" si="37"/>
        <v>#DIV/0!</v>
      </c>
      <c r="P195" s="20">
        <f t="shared" si="38"/>
        <v>0</v>
      </c>
      <c r="Q195" s="22"/>
    </row>
    <row r="196" spans="1:17">
      <c r="A196" s="3" t="s">
        <v>293</v>
      </c>
      <c r="B196" s="33"/>
      <c r="C196" s="17" t="s">
        <v>914</v>
      </c>
      <c r="D196" s="9" t="s">
        <v>1000</v>
      </c>
      <c r="E196" s="10"/>
      <c r="F196" s="10"/>
      <c r="G196" s="10"/>
      <c r="H196" s="10"/>
      <c r="I196" s="10"/>
      <c r="J196" s="10"/>
      <c r="K196" s="10"/>
      <c r="L196" s="10"/>
      <c r="M196" s="20" t="e">
        <f t="shared" si="32"/>
        <v>#DIV/0!</v>
      </c>
      <c r="N196" s="20" t="e">
        <f t="shared" si="36"/>
        <v>#DIV/0!</v>
      </c>
      <c r="O196" s="20" t="e">
        <f t="shared" si="37"/>
        <v>#DIV/0!</v>
      </c>
      <c r="P196" s="20">
        <f t="shared" si="38"/>
        <v>0</v>
      </c>
      <c r="Q196" s="22"/>
    </row>
    <row r="197" spans="1:17">
      <c r="A197" s="3" t="s">
        <v>293</v>
      </c>
      <c r="B197" s="33"/>
      <c r="C197" s="17" t="s">
        <v>916</v>
      </c>
      <c r="D197" s="9" t="s">
        <v>999</v>
      </c>
      <c r="E197" s="10"/>
      <c r="F197" s="10"/>
      <c r="G197" s="10"/>
      <c r="H197" s="10"/>
      <c r="I197" s="10"/>
      <c r="J197" s="10"/>
      <c r="K197" s="10"/>
      <c r="L197" s="10"/>
      <c r="M197" s="20" t="e">
        <f t="shared" si="32"/>
        <v>#DIV/0!</v>
      </c>
      <c r="N197" s="20" t="e">
        <f t="shared" si="36"/>
        <v>#DIV/0!</v>
      </c>
      <c r="O197" s="20" t="e">
        <f t="shared" si="37"/>
        <v>#DIV/0!</v>
      </c>
      <c r="P197" s="20">
        <f t="shared" si="38"/>
        <v>0</v>
      </c>
      <c r="Q197" s="22"/>
    </row>
    <row r="198" spans="1:17">
      <c r="A198" s="3" t="s">
        <v>293</v>
      </c>
      <c r="B198" s="33"/>
      <c r="C198" s="17" t="s">
        <v>916</v>
      </c>
      <c r="D198" s="9" t="s">
        <v>1000</v>
      </c>
      <c r="E198" s="10"/>
      <c r="F198" s="10"/>
      <c r="G198" s="10"/>
      <c r="H198" s="10"/>
      <c r="I198" s="10"/>
      <c r="J198" s="10"/>
      <c r="K198" s="10"/>
      <c r="L198" s="10"/>
      <c r="M198" s="20" t="e">
        <f t="shared" si="32"/>
        <v>#DIV/0!</v>
      </c>
      <c r="N198" s="20" t="e">
        <f t="shared" si="36"/>
        <v>#DIV/0!</v>
      </c>
      <c r="O198" s="20" t="e">
        <f t="shared" si="37"/>
        <v>#DIV/0!</v>
      </c>
      <c r="P198" s="20">
        <f t="shared" si="38"/>
        <v>0</v>
      </c>
      <c r="Q198" s="22"/>
    </row>
    <row r="199" spans="1:17">
      <c r="A199" s="3" t="s">
        <v>293</v>
      </c>
      <c r="B199" s="33"/>
      <c r="C199" s="17" t="s">
        <v>917</v>
      </c>
      <c r="D199" s="9" t="s">
        <v>999</v>
      </c>
      <c r="E199" s="10"/>
      <c r="F199" s="10"/>
      <c r="G199" s="10"/>
      <c r="H199" s="10"/>
      <c r="I199" s="10"/>
      <c r="J199" s="10"/>
      <c r="K199" s="10"/>
      <c r="L199" s="10"/>
      <c r="M199" s="20" t="e">
        <f t="shared" si="32"/>
        <v>#DIV/0!</v>
      </c>
      <c r="N199" s="20" t="e">
        <f t="shared" si="36"/>
        <v>#DIV/0!</v>
      </c>
      <c r="O199" s="20" t="e">
        <f t="shared" si="37"/>
        <v>#DIV/0!</v>
      </c>
      <c r="P199" s="20">
        <f t="shared" si="38"/>
        <v>0</v>
      </c>
      <c r="Q199" s="22" t="s">
        <v>901</v>
      </c>
    </row>
    <row r="200" spans="1:17">
      <c r="A200" s="3" t="s">
        <v>293</v>
      </c>
      <c r="B200" s="33"/>
      <c r="C200" s="17" t="s">
        <v>918</v>
      </c>
      <c r="D200" s="9" t="s">
        <v>999</v>
      </c>
      <c r="E200" s="10"/>
      <c r="F200" s="10"/>
      <c r="G200" s="10"/>
      <c r="H200" s="10"/>
      <c r="I200" s="10"/>
      <c r="J200" s="10"/>
      <c r="K200" s="10"/>
      <c r="L200" s="10"/>
      <c r="M200" s="20" t="e">
        <f t="shared" ref="M200:M231" si="39">(1-(K200+L200)/J200)*100</f>
        <v>#DIV/0!</v>
      </c>
      <c r="N200" s="20" t="e">
        <f t="shared" si="36"/>
        <v>#DIV/0!</v>
      </c>
      <c r="O200" s="20" t="e">
        <f t="shared" si="37"/>
        <v>#DIV/0!</v>
      </c>
      <c r="P200" s="20">
        <f t="shared" si="38"/>
        <v>0</v>
      </c>
      <c r="Q200" s="22"/>
    </row>
    <row r="201" spans="1:17">
      <c r="A201" s="3" t="s">
        <v>293</v>
      </c>
      <c r="B201" s="33"/>
      <c r="C201" s="17" t="s">
        <v>918</v>
      </c>
      <c r="D201" s="9" t="s">
        <v>1000</v>
      </c>
      <c r="E201" s="10"/>
      <c r="F201" s="10"/>
      <c r="G201" s="10"/>
      <c r="H201" s="10"/>
      <c r="I201" s="10"/>
      <c r="J201" s="10"/>
      <c r="K201" s="10"/>
      <c r="L201" s="10"/>
      <c r="M201" s="20" t="e">
        <f t="shared" si="39"/>
        <v>#DIV/0!</v>
      </c>
      <c r="N201" s="20" t="e">
        <f t="shared" si="36"/>
        <v>#DIV/0!</v>
      </c>
      <c r="O201" s="20" t="e">
        <f t="shared" si="37"/>
        <v>#DIV/0!</v>
      </c>
      <c r="P201" s="20">
        <f t="shared" si="38"/>
        <v>0</v>
      </c>
      <c r="Q201" s="22"/>
    </row>
    <row r="202" spans="1:17">
      <c r="A202" s="3" t="s">
        <v>293</v>
      </c>
      <c r="B202" s="33"/>
      <c r="C202" s="17" t="s">
        <v>920</v>
      </c>
      <c r="D202" s="9" t="s">
        <v>999</v>
      </c>
      <c r="E202" s="10"/>
      <c r="F202" s="10"/>
      <c r="G202" s="10"/>
      <c r="H202" s="10"/>
      <c r="I202" s="10"/>
      <c r="J202" s="10"/>
      <c r="K202" s="10"/>
      <c r="L202" s="10"/>
      <c r="M202" s="20" t="e">
        <f t="shared" si="39"/>
        <v>#DIV/0!</v>
      </c>
      <c r="N202" s="20" t="e">
        <f t="shared" si="36"/>
        <v>#DIV/0!</v>
      </c>
      <c r="O202" s="20" t="e">
        <f t="shared" si="37"/>
        <v>#DIV/0!</v>
      </c>
      <c r="P202" s="20">
        <f t="shared" si="38"/>
        <v>0</v>
      </c>
      <c r="Q202" s="22" t="s">
        <v>901</v>
      </c>
    </row>
    <row r="203" spans="1:17">
      <c r="A203" s="3" t="s">
        <v>293</v>
      </c>
      <c r="B203" s="33"/>
      <c r="C203" s="17" t="s">
        <v>920</v>
      </c>
      <c r="D203" s="9" t="s">
        <v>1000</v>
      </c>
      <c r="E203" s="10"/>
      <c r="F203" s="10"/>
      <c r="G203" s="10"/>
      <c r="H203" s="10"/>
      <c r="I203" s="10"/>
      <c r="J203" s="10"/>
      <c r="K203" s="10"/>
      <c r="L203" s="10"/>
      <c r="M203" s="20" t="e">
        <f t="shared" si="39"/>
        <v>#DIV/0!</v>
      </c>
      <c r="N203" s="20" t="e">
        <f t="shared" si="36"/>
        <v>#DIV/0!</v>
      </c>
      <c r="O203" s="20" t="e">
        <f t="shared" si="37"/>
        <v>#DIV/0!</v>
      </c>
      <c r="P203" s="20">
        <f t="shared" si="38"/>
        <v>0</v>
      </c>
      <c r="Q203" s="22" t="s">
        <v>901</v>
      </c>
    </row>
    <row r="204" spans="1:17">
      <c r="A204" s="3" t="s">
        <v>293</v>
      </c>
      <c r="B204" s="33"/>
      <c r="C204" s="17" t="s">
        <v>924</v>
      </c>
      <c r="D204" s="9" t="s">
        <v>999</v>
      </c>
      <c r="E204" s="10"/>
      <c r="F204" s="10"/>
      <c r="G204" s="10"/>
      <c r="H204" s="10"/>
      <c r="I204" s="10"/>
      <c r="J204" s="10"/>
      <c r="K204" s="10"/>
      <c r="L204" s="10"/>
      <c r="M204" s="20" t="e">
        <f t="shared" si="39"/>
        <v>#DIV/0!</v>
      </c>
      <c r="N204" s="20" t="e">
        <f t="shared" si="36"/>
        <v>#DIV/0!</v>
      </c>
      <c r="O204" s="20" t="e">
        <f t="shared" si="37"/>
        <v>#DIV/0!</v>
      </c>
      <c r="P204" s="20">
        <f t="shared" si="38"/>
        <v>0</v>
      </c>
      <c r="Q204" s="22"/>
    </row>
    <row r="205" spans="1:17">
      <c r="A205" s="3" t="s">
        <v>293</v>
      </c>
      <c r="B205" s="33"/>
      <c r="C205" s="24" t="s">
        <v>927</v>
      </c>
      <c r="D205" s="9" t="s">
        <v>999</v>
      </c>
      <c r="E205" s="10"/>
      <c r="F205" s="26"/>
      <c r="G205" s="10"/>
      <c r="H205" s="26"/>
      <c r="I205" s="10"/>
      <c r="J205" s="10"/>
      <c r="K205" s="10"/>
      <c r="L205" s="10"/>
      <c r="M205" s="20" t="e">
        <f t="shared" si="39"/>
        <v>#DIV/0!</v>
      </c>
      <c r="N205" s="20" t="e">
        <f t="shared" si="36"/>
        <v>#DIV/0!</v>
      </c>
      <c r="O205" s="20" t="e">
        <f t="shared" si="37"/>
        <v>#DIV/0!</v>
      </c>
      <c r="P205" s="20">
        <f t="shared" si="38"/>
        <v>0</v>
      </c>
      <c r="Q205" s="22" t="s">
        <v>901</v>
      </c>
    </row>
    <row r="206" spans="1:17">
      <c r="A206" s="3" t="s">
        <v>293</v>
      </c>
      <c r="B206" s="33"/>
      <c r="C206" s="17" t="s">
        <v>931</v>
      </c>
      <c r="D206" s="9" t="s">
        <v>999</v>
      </c>
      <c r="E206" s="10"/>
      <c r="F206" s="10"/>
      <c r="G206" s="10"/>
      <c r="H206" s="10"/>
      <c r="I206" s="10"/>
      <c r="J206" s="10"/>
      <c r="K206" s="10"/>
      <c r="L206" s="10"/>
      <c r="M206" s="20" t="e">
        <f t="shared" si="39"/>
        <v>#DIV/0!</v>
      </c>
      <c r="N206" s="20" t="e">
        <f t="shared" si="36"/>
        <v>#DIV/0!</v>
      </c>
      <c r="O206" s="20" t="e">
        <f t="shared" si="37"/>
        <v>#DIV/0!</v>
      </c>
      <c r="P206" s="20">
        <f t="shared" si="38"/>
        <v>0</v>
      </c>
      <c r="Q206" s="22"/>
    </row>
    <row r="207" spans="1:17">
      <c r="A207" s="3" t="s">
        <v>293</v>
      </c>
      <c r="B207" s="33"/>
      <c r="C207" s="17" t="s">
        <v>931</v>
      </c>
      <c r="D207" s="9" t="s">
        <v>1000</v>
      </c>
      <c r="E207" s="10"/>
      <c r="F207" s="10"/>
      <c r="G207" s="10"/>
      <c r="H207" s="10"/>
      <c r="I207" s="10"/>
      <c r="J207" s="10"/>
      <c r="K207" s="10"/>
      <c r="L207" s="10"/>
      <c r="M207" s="20" t="e">
        <f t="shared" si="39"/>
        <v>#DIV/0!</v>
      </c>
      <c r="N207" s="20" t="e">
        <f t="shared" si="36"/>
        <v>#DIV/0!</v>
      </c>
      <c r="O207" s="20" t="e">
        <f t="shared" si="37"/>
        <v>#DIV/0!</v>
      </c>
      <c r="P207" s="20">
        <f t="shared" si="38"/>
        <v>0</v>
      </c>
      <c r="Q207" s="22"/>
    </row>
    <row r="208" spans="1:17">
      <c r="A208" s="3" t="s">
        <v>293</v>
      </c>
      <c r="B208" s="33"/>
      <c r="C208" s="12" t="s">
        <v>933</v>
      </c>
      <c r="D208" s="9" t="s">
        <v>999</v>
      </c>
      <c r="E208" s="10"/>
      <c r="F208" s="10"/>
      <c r="G208" s="10"/>
      <c r="H208" s="10"/>
      <c r="I208" s="10"/>
      <c r="J208" s="10"/>
      <c r="K208" s="10"/>
      <c r="L208" s="10"/>
      <c r="M208" s="20" t="e">
        <f t="shared" si="39"/>
        <v>#DIV/0!</v>
      </c>
      <c r="N208" s="20" t="e">
        <f t="shared" si="36"/>
        <v>#DIV/0!</v>
      </c>
      <c r="O208" s="20" t="e">
        <f t="shared" si="37"/>
        <v>#DIV/0!</v>
      </c>
      <c r="P208" s="20">
        <f t="shared" si="38"/>
        <v>0</v>
      </c>
      <c r="Q208" s="22" t="s">
        <v>901</v>
      </c>
    </row>
    <row r="209" spans="1:17">
      <c r="A209" s="3" t="s">
        <v>293</v>
      </c>
      <c r="B209" s="33"/>
      <c r="C209" s="12" t="s">
        <v>933</v>
      </c>
      <c r="D209" s="9" t="s">
        <v>1000</v>
      </c>
      <c r="E209" s="10"/>
      <c r="F209" s="10"/>
      <c r="G209" s="10"/>
      <c r="H209" s="10"/>
      <c r="I209" s="10"/>
      <c r="J209" s="10"/>
      <c r="K209" s="10"/>
      <c r="L209" s="10"/>
      <c r="M209" s="20" t="e">
        <f t="shared" si="39"/>
        <v>#DIV/0!</v>
      </c>
      <c r="N209" s="20" t="e">
        <f t="shared" si="36"/>
        <v>#DIV/0!</v>
      </c>
      <c r="O209" s="20" t="e">
        <f t="shared" si="37"/>
        <v>#DIV/0!</v>
      </c>
      <c r="P209" s="20">
        <f t="shared" si="38"/>
        <v>0</v>
      </c>
      <c r="Q209" s="22" t="s">
        <v>901</v>
      </c>
    </row>
    <row r="210" spans="1:17">
      <c r="A210" s="3" t="s">
        <v>293</v>
      </c>
      <c r="B210" s="33"/>
      <c r="C210" s="12" t="s">
        <v>935</v>
      </c>
      <c r="D210" s="9" t="s">
        <v>1001</v>
      </c>
      <c r="E210" s="10"/>
      <c r="F210" s="10"/>
      <c r="G210" s="10"/>
      <c r="H210" s="10"/>
      <c r="I210" s="10"/>
      <c r="J210" s="10"/>
      <c r="K210" s="10"/>
      <c r="L210" s="10"/>
      <c r="M210" s="20" t="e">
        <f t="shared" si="39"/>
        <v>#DIV/0!</v>
      </c>
      <c r="N210" s="20" t="e">
        <f t="shared" si="36"/>
        <v>#DIV/0!</v>
      </c>
      <c r="O210" s="20" t="e">
        <f t="shared" si="37"/>
        <v>#DIV/0!</v>
      </c>
      <c r="P210" s="20">
        <f t="shared" si="38"/>
        <v>0</v>
      </c>
      <c r="Q210" s="22" t="s">
        <v>901</v>
      </c>
    </row>
    <row r="211" spans="1:17">
      <c r="A211" s="3" t="s">
        <v>293</v>
      </c>
      <c r="B211" s="33"/>
      <c r="C211" s="17" t="s">
        <v>936</v>
      </c>
      <c r="D211" s="9" t="s">
        <v>999</v>
      </c>
      <c r="E211" s="10"/>
      <c r="F211" s="10"/>
      <c r="G211" s="10"/>
      <c r="H211" s="10"/>
      <c r="I211" s="10"/>
      <c r="J211" s="10"/>
      <c r="K211" s="10"/>
      <c r="L211" s="10"/>
      <c r="M211" s="20" t="e">
        <f t="shared" si="39"/>
        <v>#DIV/0!</v>
      </c>
      <c r="N211" s="20" t="e">
        <f t="shared" si="36"/>
        <v>#DIV/0!</v>
      </c>
      <c r="O211" s="20" t="e">
        <f t="shared" si="37"/>
        <v>#DIV/0!</v>
      </c>
      <c r="P211" s="20">
        <f t="shared" si="38"/>
        <v>0</v>
      </c>
      <c r="Q211" s="22"/>
    </row>
    <row r="212" spans="1:17">
      <c r="A212" s="3" t="s">
        <v>293</v>
      </c>
      <c r="B212" s="33"/>
      <c r="C212" s="17" t="s">
        <v>936</v>
      </c>
      <c r="D212" s="9" t="s">
        <v>1000</v>
      </c>
      <c r="E212" s="10"/>
      <c r="F212" s="10"/>
      <c r="G212" s="10"/>
      <c r="H212" s="10"/>
      <c r="I212" s="10"/>
      <c r="J212" s="10"/>
      <c r="K212" s="10"/>
      <c r="L212" s="10"/>
      <c r="M212" s="20" t="e">
        <f t="shared" si="39"/>
        <v>#DIV/0!</v>
      </c>
      <c r="N212" s="20" t="e">
        <f t="shared" si="36"/>
        <v>#DIV/0!</v>
      </c>
      <c r="O212" s="20" t="e">
        <f t="shared" si="37"/>
        <v>#DIV/0!</v>
      </c>
      <c r="P212" s="20">
        <f t="shared" si="38"/>
        <v>0</v>
      </c>
      <c r="Q212" s="22"/>
    </row>
    <row r="213" spans="1:17">
      <c r="A213" s="3" t="s">
        <v>293</v>
      </c>
      <c r="B213" s="33"/>
      <c r="C213" s="12" t="s">
        <v>937</v>
      </c>
      <c r="D213" s="9" t="s">
        <v>999</v>
      </c>
      <c r="E213" s="10"/>
      <c r="F213" s="10"/>
      <c r="G213" s="10"/>
      <c r="H213" s="10"/>
      <c r="I213" s="10"/>
      <c r="J213" s="10"/>
      <c r="K213" s="10"/>
      <c r="L213" s="10"/>
      <c r="M213" s="20" t="e">
        <f t="shared" si="39"/>
        <v>#DIV/0!</v>
      </c>
      <c r="N213" s="20" t="e">
        <f t="shared" si="36"/>
        <v>#DIV/0!</v>
      </c>
      <c r="O213" s="20" t="e">
        <f t="shared" si="37"/>
        <v>#DIV/0!</v>
      </c>
      <c r="P213" s="20">
        <f t="shared" si="38"/>
        <v>0</v>
      </c>
      <c r="Q213" s="22"/>
    </row>
    <row r="214" spans="1:17">
      <c r="A214" s="3" t="s">
        <v>293</v>
      </c>
      <c r="B214" s="33"/>
      <c r="C214" s="12" t="s">
        <v>937</v>
      </c>
      <c r="D214" s="9" t="s">
        <v>1000</v>
      </c>
      <c r="E214" s="10"/>
      <c r="F214" s="10"/>
      <c r="G214" s="10"/>
      <c r="H214" s="10"/>
      <c r="I214" s="10"/>
      <c r="J214" s="10"/>
      <c r="K214" s="10"/>
      <c r="L214" s="10"/>
      <c r="M214" s="20" t="e">
        <f t="shared" si="39"/>
        <v>#DIV/0!</v>
      </c>
      <c r="N214" s="20" t="e">
        <f t="shared" si="36"/>
        <v>#DIV/0!</v>
      </c>
      <c r="O214" s="20" t="e">
        <f t="shared" si="37"/>
        <v>#DIV/0!</v>
      </c>
      <c r="P214" s="20">
        <f t="shared" si="38"/>
        <v>0</v>
      </c>
      <c r="Q214" s="22"/>
    </row>
    <row r="215" spans="1:17">
      <c r="A215" s="3" t="s">
        <v>293</v>
      </c>
      <c r="B215" s="33"/>
      <c r="C215" s="12" t="s">
        <v>938</v>
      </c>
      <c r="D215" s="9" t="s">
        <v>999</v>
      </c>
      <c r="E215" s="10"/>
      <c r="F215" s="10"/>
      <c r="G215" s="10"/>
      <c r="H215" s="10"/>
      <c r="I215" s="10"/>
      <c r="J215" s="10"/>
      <c r="K215" s="10"/>
      <c r="L215" s="10"/>
      <c r="M215" s="20" t="e">
        <f t="shared" si="39"/>
        <v>#DIV/0!</v>
      </c>
      <c r="N215" s="20" t="e">
        <f t="shared" si="36"/>
        <v>#DIV/0!</v>
      </c>
      <c r="O215" s="20" t="e">
        <f t="shared" si="37"/>
        <v>#DIV/0!</v>
      </c>
      <c r="P215" s="20">
        <f t="shared" si="38"/>
        <v>0</v>
      </c>
      <c r="Q215" s="22"/>
    </row>
    <row r="216" spans="1:17">
      <c r="A216" s="3" t="s">
        <v>293</v>
      </c>
      <c r="B216" s="33"/>
      <c r="C216" s="12" t="s">
        <v>938</v>
      </c>
      <c r="D216" s="9" t="s">
        <v>1000</v>
      </c>
      <c r="E216" s="10"/>
      <c r="F216" s="10"/>
      <c r="G216" s="10"/>
      <c r="H216" s="10"/>
      <c r="I216" s="10"/>
      <c r="J216" s="10"/>
      <c r="K216" s="10"/>
      <c r="L216" s="10"/>
      <c r="M216" s="20" t="e">
        <f t="shared" si="39"/>
        <v>#DIV/0!</v>
      </c>
      <c r="N216" s="20" t="e">
        <f t="shared" si="36"/>
        <v>#DIV/0!</v>
      </c>
      <c r="O216" s="20" t="e">
        <f t="shared" si="37"/>
        <v>#DIV/0!</v>
      </c>
      <c r="P216" s="20">
        <f t="shared" si="38"/>
        <v>0</v>
      </c>
      <c r="Q216" s="22"/>
    </row>
    <row r="217" spans="1:17">
      <c r="A217" s="3" t="s">
        <v>293</v>
      </c>
      <c r="B217" s="33"/>
      <c r="C217" s="12" t="s">
        <v>940</v>
      </c>
      <c r="D217" s="9" t="s">
        <v>999</v>
      </c>
      <c r="E217" s="10"/>
      <c r="F217" s="10"/>
      <c r="G217" s="10"/>
      <c r="H217" s="10"/>
      <c r="I217" s="10"/>
      <c r="J217" s="10"/>
      <c r="K217" s="10"/>
      <c r="L217" s="10"/>
      <c r="M217" s="20" t="e">
        <f t="shared" si="39"/>
        <v>#DIV/0!</v>
      </c>
      <c r="N217" s="20" t="e">
        <f t="shared" ref="N217:N247" si="40">K217/J217*100</f>
        <v>#DIV/0!</v>
      </c>
      <c r="O217" s="20" t="e">
        <f t="shared" ref="O217:O247" si="41">L217/J217*100</f>
        <v>#DIV/0!</v>
      </c>
      <c r="P217" s="20">
        <f t="shared" si="38"/>
        <v>0</v>
      </c>
      <c r="Q217" s="22"/>
    </row>
    <row r="218" spans="1:17">
      <c r="A218" s="3" t="s">
        <v>293</v>
      </c>
      <c r="B218" s="33"/>
      <c r="C218" s="12" t="s">
        <v>943</v>
      </c>
      <c r="D218" s="9" t="s">
        <v>999</v>
      </c>
      <c r="E218" s="10"/>
      <c r="F218" s="10"/>
      <c r="G218" s="10"/>
      <c r="H218" s="10"/>
      <c r="I218" s="10"/>
      <c r="J218" s="10"/>
      <c r="K218" s="10"/>
      <c r="L218" s="10"/>
      <c r="M218" s="20" t="e">
        <f t="shared" si="39"/>
        <v>#DIV/0!</v>
      </c>
      <c r="N218" s="20" t="e">
        <f t="shared" si="40"/>
        <v>#DIV/0!</v>
      </c>
      <c r="O218" s="20" t="e">
        <f t="shared" si="41"/>
        <v>#DIV/0!</v>
      </c>
      <c r="P218" s="20">
        <f t="shared" si="38"/>
        <v>0</v>
      </c>
      <c r="Q218" s="22" t="s">
        <v>901</v>
      </c>
    </row>
    <row r="219" spans="1:17">
      <c r="A219" s="3" t="s">
        <v>293</v>
      </c>
      <c r="B219" s="33"/>
      <c r="C219" s="12" t="s">
        <v>943</v>
      </c>
      <c r="D219" s="9" t="s">
        <v>1000</v>
      </c>
      <c r="E219" s="10"/>
      <c r="F219" s="10"/>
      <c r="G219" s="10"/>
      <c r="H219" s="10"/>
      <c r="I219" s="10"/>
      <c r="J219" s="10"/>
      <c r="K219" s="10"/>
      <c r="L219" s="10"/>
      <c r="M219" s="20" t="e">
        <f t="shared" si="39"/>
        <v>#DIV/0!</v>
      </c>
      <c r="N219" s="20" t="e">
        <f t="shared" si="40"/>
        <v>#DIV/0!</v>
      </c>
      <c r="O219" s="20" t="e">
        <f t="shared" si="41"/>
        <v>#DIV/0!</v>
      </c>
      <c r="P219" s="20">
        <f t="shared" si="38"/>
        <v>0</v>
      </c>
      <c r="Q219" s="22"/>
    </row>
    <row r="220" spans="1:17">
      <c r="A220" s="3" t="s">
        <v>293</v>
      </c>
      <c r="B220" s="33"/>
      <c r="C220" s="12" t="s">
        <v>943</v>
      </c>
      <c r="D220" s="9" t="s">
        <v>1002</v>
      </c>
      <c r="E220" s="10"/>
      <c r="F220" s="10"/>
      <c r="G220" s="10"/>
      <c r="H220" s="10"/>
      <c r="I220" s="10"/>
      <c r="J220" s="10"/>
      <c r="K220" s="10"/>
      <c r="L220" s="10"/>
      <c r="M220" s="20" t="e">
        <f t="shared" si="39"/>
        <v>#DIV/0!</v>
      </c>
      <c r="N220" s="20" t="e">
        <f t="shared" si="40"/>
        <v>#DIV/0!</v>
      </c>
      <c r="O220" s="20" t="e">
        <f t="shared" si="41"/>
        <v>#DIV/0!</v>
      </c>
      <c r="P220" s="20">
        <f t="shared" si="38"/>
        <v>0</v>
      </c>
      <c r="Q220" s="22" t="s">
        <v>901</v>
      </c>
    </row>
    <row r="221" spans="1:17">
      <c r="A221" s="3" t="s">
        <v>293</v>
      </c>
      <c r="B221" s="33"/>
      <c r="C221" s="12" t="s">
        <v>944</v>
      </c>
      <c r="D221" s="9" t="s">
        <v>999</v>
      </c>
      <c r="E221" s="10"/>
      <c r="F221" s="10"/>
      <c r="G221" s="10"/>
      <c r="H221" s="10"/>
      <c r="I221" s="10"/>
      <c r="J221" s="10"/>
      <c r="K221" s="10"/>
      <c r="L221" s="10"/>
      <c r="M221" s="20" t="e">
        <f t="shared" si="39"/>
        <v>#DIV/0!</v>
      </c>
      <c r="N221" s="20" t="e">
        <f t="shared" si="40"/>
        <v>#DIV/0!</v>
      </c>
      <c r="O221" s="20" t="e">
        <f t="shared" si="41"/>
        <v>#DIV/0!</v>
      </c>
      <c r="P221" s="20">
        <f t="shared" si="38"/>
        <v>0</v>
      </c>
      <c r="Q221" s="22"/>
    </row>
    <row r="222" spans="1:17">
      <c r="A222" s="3" t="s">
        <v>293</v>
      </c>
      <c r="B222" s="33"/>
      <c r="C222" s="12" t="s">
        <v>944</v>
      </c>
      <c r="D222" s="9" t="s">
        <v>1000</v>
      </c>
      <c r="E222" s="10"/>
      <c r="F222" s="10"/>
      <c r="G222" s="10"/>
      <c r="H222" s="10"/>
      <c r="I222" s="10"/>
      <c r="J222" s="10"/>
      <c r="K222" s="10"/>
      <c r="L222" s="10"/>
      <c r="M222" s="20" t="e">
        <f t="shared" si="39"/>
        <v>#DIV/0!</v>
      </c>
      <c r="N222" s="20" t="e">
        <f t="shared" si="40"/>
        <v>#DIV/0!</v>
      </c>
      <c r="O222" s="20" t="e">
        <f t="shared" si="41"/>
        <v>#DIV/0!</v>
      </c>
      <c r="P222" s="20">
        <f t="shared" si="38"/>
        <v>0</v>
      </c>
      <c r="Q222" s="22"/>
    </row>
    <row r="223" spans="1:17">
      <c r="A223" s="3" t="s">
        <v>293</v>
      </c>
      <c r="B223" s="33"/>
      <c r="C223" s="12" t="s">
        <v>945</v>
      </c>
      <c r="D223" s="9" t="s">
        <v>999</v>
      </c>
      <c r="E223" s="10"/>
      <c r="F223" s="10"/>
      <c r="G223" s="10"/>
      <c r="H223" s="10"/>
      <c r="I223" s="10"/>
      <c r="J223" s="10"/>
      <c r="K223" s="10"/>
      <c r="L223" s="10"/>
      <c r="M223" s="20" t="e">
        <f t="shared" si="39"/>
        <v>#DIV/0!</v>
      </c>
      <c r="N223" s="20" t="e">
        <f t="shared" si="40"/>
        <v>#DIV/0!</v>
      </c>
      <c r="O223" s="20" t="e">
        <f t="shared" si="41"/>
        <v>#DIV/0!</v>
      </c>
      <c r="P223" s="20">
        <f t="shared" si="38"/>
        <v>0</v>
      </c>
      <c r="Q223" s="22"/>
    </row>
    <row r="224" spans="1:17">
      <c r="A224" s="3" t="s">
        <v>293</v>
      </c>
      <c r="B224" s="33"/>
      <c r="C224" s="12" t="s">
        <v>946</v>
      </c>
      <c r="D224" s="9" t="s">
        <v>999</v>
      </c>
      <c r="E224" s="10"/>
      <c r="F224" s="10"/>
      <c r="G224" s="10"/>
      <c r="H224" s="10"/>
      <c r="I224" s="10"/>
      <c r="J224" s="10"/>
      <c r="K224" s="10"/>
      <c r="L224" s="10"/>
      <c r="M224" s="20" t="e">
        <f t="shared" si="39"/>
        <v>#DIV/0!</v>
      </c>
      <c r="N224" s="20" t="e">
        <f t="shared" si="40"/>
        <v>#DIV/0!</v>
      </c>
      <c r="O224" s="20" t="e">
        <f t="shared" si="41"/>
        <v>#DIV/0!</v>
      </c>
      <c r="P224" s="20">
        <f t="shared" si="38"/>
        <v>0</v>
      </c>
      <c r="Q224" s="22"/>
    </row>
    <row r="225" spans="1:17">
      <c r="A225" s="3" t="s">
        <v>293</v>
      </c>
      <c r="B225" s="33"/>
      <c r="C225" s="12" t="s">
        <v>946</v>
      </c>
      <c r="D225" s="9" t="s">
        <v>1000</v>
      </c>
      <c r="E225" s="10"/>
      <c r="F225" s="10"/>
      <c r="G225" s="10"/>
      <c r="H225" s="10"/>
      <c r="I225" s="10"/>
      <c r="J225" s="10"/>
      <c r="K225" s="10"/>
      <c r="L225" s="10"/>
      <c r="M225" s="20" t="e">
        <f t="shared" si="39"/>
        <v>#DIV/0!</v>
      </c>
      <c r="N225" s="20" t="e">
        <f t="shared" si="40"/>
        <v>#DIV/0!</v>
      </c>
      <c r="O225" s="20" t="e">
        <f t="shared" si="41"/>
        <v>#DIV/0!</v>
      </c>
      <c r="P225" s="20">
        <f t="shared" si="38"/>
        <v>0</v>
      </c>
      <c r="Q225" s="22"/>
    </row>
    <row r="226" spans="1:17">
      <c r="A226" s="3" t="s">
        <v>293</v>
      </c>
      <c r="B226" s="33"/>
      <c r="C226" s="12" t="s">
        <v>951</v>
      </c>
      <c r="D226" s="9" t="s">
        <v>999</v>
      </c>
      <c r="E226" s="10"/>
      <c r="F226" s="10"/>
      <c r="G226" s="10"/>
      <c r="H226" s="10"/>
      <c r="I226" s="10"/>
      <c r="J226" s="10"/>
      <c r="K226" s="10"/>
      <c r="L226" s="10"/>
      <c r="M226" s="20" t="e">
        <f t="shared" si="39"/>
        <v>#DIV/0!</v>
      </c>
      <c r="N226" s="20" t="e">
        <f t="shared" si="40"/>
        <v>#DIV/0!</v>
      </c>
      <c r="O226" s="20" t="e">
        <f t="shared" si="41"/>
        <v>#DIV/0!</v>
      </c>
      <c r="P226" s="20">
        <f t="shared" si="38"/>
        <v>0</v>
      </c>
      <c r="Q226" s="22"/>
    </row>
    <row r="227" spans="1:17">
      <c r="A227" s="3" t="s">
        <v>293</v>
      </c>
      <c r="B227" s="33"/>
      <c r="C227" s="17" t="s">
        <v>953</v>
      </c>
      <c r="D227" s="9" t="s">
        <v>999</v>
      </c>
      <c r="E227" s="10"/>
      <c r="F227" s="10"/>
      <c r="G227" s="10"/>
      <c r="H227" s="10"/>
      <c r="I227" s="10"/>
      <c r="J227" s="10"/>
      <c r="K227" s="10"/>
      <c r="L227" s="10"/>
      <c r="M227" s="20" t="e">
        <f t="shared" si="39"/>
        <v>#DIV/0!</v>
      </c>
      <c r="N227" s="20" t="e">
        <f t="shared" si="40"/>
        <v>#DIV/0!</v>
      </c>
      <c r="O227" s="20" t="e">
        <f t="shared" si="41"/>
        <v>#DIV/0!</v>
      </c>
      <c r="P227" s="20">
        <f t="shared" si="38"/>
        <v>0</v>
      </c>
      <c r="Q227" s="22"/>
    </row>
    <row r="228" spans="1:17">
      <c r="A228" s="3" t="s">
        <v>293</v>
      </c>
      <c r="B228" s="33"/>
      <c r="C228" s="17" t="s">
        <v>953</v>
      </c>
      <c r="D228" s="9" t="s">
        <v>1000</v>
      </c>
      <c r="E228" s="10"/>
      <c r="F228" s="10"/>
      <c r="G228" s="10"/>
      <c r="H228" s="10"/>
      <c r="I228" s="10"/>
      <c r="J228" s="10"/>
      <c r="K228" s="10"/>
      <c r="L228" s="10"/>
      <c r="M228" s="20" t="e">
        <f t="shared" si="39"/>
        <v>#DIV/0!</v>
      </c>
      <c r="N228" s="20" t="e">
        <f t="shared" si="40"/>
        <v>#DIV/0!</v>
      </c>
      <c r="O228" s="20" t="e">
        <f t="shared" si="41"/>
        <v>#DIV/0!</v>
      </c>
      <c r="P228" s="20">
        <f t="shared" ref="P228:P233" si="42">(E228-G228)/35*100</f>
        <v>0</v>
      </c>
      <c r="Q228" s="22"/>
    </row>
    <row r="229" spans="1:17">
      <c r="A229" s="3" t="s">
        <v>293</v>
      </c>
      <c r="B229" s="33"/>
      <c r="C229" s="12" t="s">
        <v>956</v>
      </c>
      <c r="D229" s="9" t="s">
        <v>999</v>
      </c>
      <c r="E229" s="10"/>
      <c r="F229" s="10"/>
      <c r="G229" s="10"/>
      <c r="H229" s="10"/>
      <c r="I229" s="10"/>
      <c r="J229" s="10"/>
      <c r="K229" s="10"/>
      <c r="L229" s="10"/>
      <c r="M229" s="20" t="e">
        <f t="shared" si="39"/>
        <v>#DIV/0!</v>
      </c>
      <c r="N229" s="20" t="e">
        <f t="shared" si="40"/>
        <v>#DIV/0!</v>
      </c>
      <c r="O229" s="20" t="e">
        <f t="shared" si="41"/>
        <v>#DIV/0!</v>
      </c>
      <c r="P229" s="20">
        <f t="shared" si="42"/>
        <v>0</v>
      </c>
      <c r="Q229" s="22" t="s">
        <v>901</v>
      </c>
    </row>
    <row r="230" spans="1:17">
      <c r="A230" s="3" t="s">
        <v>293</v>
      </c>
      <c r="B230" s="33"/>
      <c r="C230" s="12" t="s">
        <v>957</v>
      </c>
      <c r="D230" s="9" t="s">
        <v>999</v>
      </c>
      <c r="E230" s="10"/>
      <c r="F230" s="10"/>
      <c r="G230" s="10"/>
      <c r="H230" s="10"/>
      <c r="I230" s="10"/>
      <c r="J230" s="10"/>
      <c r="K230" s="10"/>
      <c r="L230" s="10"/>
      <c r="M230" s="20" t="e">
        <f t="shared" si="39"/>
        <v>#DIV/0!</v>
      </c>
      <c r="N230" s="20" t="e">
        <f t="shared" si="40"/>
        <v>#DIV/0!</v>
      </c>
      <c r="O230" s="20" t="e">
        <f t="shared" si="41"/>
        <v>#DIV/0!</v>
      </c>
      <c r="P230" s="20">
        <f t="shared" si="42"/>
        <v>0</v>
      </c>
      <c r="Q230" s="22"/>
    </row>
    <row r="231" spans="1:17">
      <c r="A231" s="3" t="s">
        <v>293</v>
      </c>
      <c r="B231" s="33"/>
      <c r="C231" s="12" t="s">
        <v>957</v>
      </c>
      <c r="D231" s="23" t="s">
        <v>1003</v>
      </c>
      <c r="E231" s="10"/>
      <c r="F231" s="10"/>
      <c r="G231" s="10"/>
      <c r="H231" s="10"/>
      <c r="I231" s="10"/>
      <c r="J231" s="10"/>
      <c r="K231" s="10"/>
      <c r="L231" s="10"/>
      <c r="M231" s="20" t="e">
        <f t="shared" si="39"/>
        <v>#DIV/0!</v>
      </c>
      <c r="N231" s="20" t="e">
        <f t="shared" si="40"/>
        <v>#DIV/0!</v>
      </c>
      <c r="O231" s="20" t="e">
        <f t="shared" si="41"/>
        <v>#DIV/0!</v>
      </c>
      <c r="P231" s="20">
        <f t="shared" si="42"/>
        <v>0</v>
      </c>
      <c r="Q231" s="22"/>
    </row>
    <row r="232" spans="1:17">
      <c r="A232" s="3" t="s">
        <v>293</v>
      </c>
      <c r="B232" s="33"/>
      <c r="C232" s="12" t="s">
        <v>958</v>
      </c>
      <c r="D232" s="9" t="s">
        <v>999</v>
      </c>
      <c r="E232" s="10"/>
      <c r="F232" s="10"/>
      <c r="G232" s="10"/>
      <c r="H232" s="10"/>
      <c r="I232" s="10"/>
      <c r="J232" s="10"/>
      <c r="K232" s="10"/>
      <c r="L232" s="10"/>
      <c r="M232" s="20" t="e">
        <f t="shared" ref="M232:M237" si="43">(1-(K232+L232)/J232)*100</f>
        <v>#DIV/0!</v>
      </c>
      <c r="N232" s="20" t="e">
        <f t="shared" si="40"/>
        <v>#DIV/0!</v>
      </c>
      <c r="O232" s="20" t="e">
        <f t="shared" si="41"/>
        <v>#DIV/0!</v>
      </c>
      <c r="P232" s="20">
        <f t="shared" si="42"/>
        <v>0</v>
      </c>
      <c r="Q232" s="22" t="s">
        <v>901</v>
      </c>
    </row>
    <row r="233" s="1" customFormat="1" spans="1:17">
      <c r="A233" s="3" t="s">
        <v>293</v>
      </c>
      <c r="B233" s="33"/>
      <c r="C233" s="12" t="s">
        <v>958</v>
      </c>
      <c r="D233" s="23" t="s">
        <v>1003</v>
      </c>
      <c r="E233" s="10"/>
      <c r="F233" s="10"/>
      <c r="G233" s="10"/>
      <c r="H233" s="10"/>
      <c r="I233" s="10"/>
      <c r="J233" s="10"/>
      <c r="K233" s="10"/>
      <c r="L233" s="10"/>
      <c r="M233" s="20" t="e">
        <f t="shared" si="43"/>
        <v>#DIV/0!</v>
      </c>
      <c r="N233" s="20" t="e">
        <f t="shared" si="40"/>
        <v>#DIV/0!</v>
      </c>
      <c r="O233" s="20" t="e">
        <f t="shared" si="41"/>
        <v>#DIV/0!</v>
      </c>
      <c r="P233" s="20">
        <f t="shared" si="42"/>
        <v>0</v>
      </c>
      <c r="Q233" s="22" t="s">
        <v>901</v>
      </c>
    </row>
    <row r="234" spans="1:17">
      <c r="A234" s="3" t="s">
        <v>293</v>
      </c>
      <c r="B234" s="33"/>
      <c r="C234" s="12" t="s">
        <v>963</v>
      </c>
      <c r="D234" s="9" t="s">
        <v>999</v>
      </c>
      <c r="E234" s="10"/>
      <c r="F234" s="10"/>
      <c r="G234" s="10"/>
      <c r="H234" s="10"/>
      <c r="I234" s="10"/>
      <c r="J234" s="10"/>
      <c r="K234" s="10"/>
      <c r="L234" s="10"/>
      <c r="M234" s="20" t="e">
        <f t="shared" si="43"/>
        <v>#DIV/0!</v>
      </c>
      <c r="N234" s="20" t="e">
        <f t="shared" ref="N234:N249" si="44">K234/J234*100</f>
        <v>#DIV/0!</v>
      </c>
      <c r="O234" s="20" t="e">
        <f t="shared" ref="O234:O249" si="45">L234/J234*100</f>
        <v>#DIV/0!</v>
      </c>
      <c r="P234" s="20">
        <f t="shared" ref="P234:P237" si="46">(E234-G234)/35*100</f>
        <v>0</v>
      </c>
      <c r="Q234" s="22"/>
    </row>
    <row r="235" spans="1:17">
      <c r="A235" s="3" t="s">
        <v>293</v>
      </c>
      <c r="B235" s="33"/>
      <c r="C235" s="12" t="s">
        <v>964</v>
      </c>
      <c r="D235" s="9" t="s">
        <v>999</v>
      </c>
      <c r="E235" s="10"/>
      <c r="F235" s="10"/>
      <c r="G235" s="10"/>
      <c r="H235" s="10"/>
      <c r="I235" s="10"/>
      <c r="J235" s="10"/>
      <c r="K235" s="10"/>
      <c r="L235" s="10"/>
      <c r="M235" s="20" t="e">
        <f t="shared" si="43"/>
        <v>#DIV/0!</v>
      </c>
      <c r="N235" s="20" t="e">
        <f t="shared" si="44"/>
        <v>#DIV/0!</v>
      </c>
      <c r="O235" s="20" t="e">
        <f t="shared" si="45"/>
        <v>#DIV/0!</v>
      </c>
      <c r="P235" s="20">
        <f t="shared" si="46"/>
        <v>0</v>
      </c>
      <c r="Q235" s="22"/>
    </row>
    <row r="236" spans="1:17">
      <c r="A236" s="3" t="s">
        <v>293</v>
      </c>
      <c r="B236" s="33"/>
      <c r="C236" s="12" t="s">
        <v>965</v>
      </c>
      <c r="D236" s="9" t="s">
        <v>999</v>
      </c>
      <c r="E236" s="10"/>
      <c r="F236" s="10"/>
      <c r="G236" s="10"/>
      <c r="H236" s="10"/>
      <c r="I236" s="10"/>
      <c r="J236" s="10"/>
      <c r="K236" s="10"/>
      <c r="L236" s="10"/>
      <c r="M236" s="20" t="e">
        <f t="shared" si="43"/>
        <v>#DIV/0!</v>
      </c>
      <c r="N236" s="20" t="e">
        <f t="shared" si="44"/>
        <v>#DIV/0!</v>
      </c>
      <c r="O236" s="20" t="e">
        <f t="shared" si="45"/>
        <v>#DIV/0!</v>
      </c>
      <c r="P236" s="20">
        <f t="shared" si="46"/>
        <v>0</v>
      </c>
      <c r="Q236" s="22" t="s">
        <v>901</v>
      </c>
    </row>
    <row r="237" s="1" customFormat="1" spans="1:17">
      <c r="A237" s="3" t="s">
        <v>293</v>
      </c>
      <c r="B237" s="33"/>
      <c r="C237" s="12" t="s">
        <v>965</v>
      </c>
      <c r="D237" s="23" t="s">
        <v>1003</v>
      </c>
      <c r="E237" s="10"/>
      <c r="F237" s="10"/>
      <c r="G237" s="10"/>
      <c r="H237" s="10"/>
      <c r="I237" s="10"/>
      <c r="J237" s="10"/>
      <c r="K237" s="10"/>
      <c r="L237" s="10"/>
      <c r="M237" s="20" t="e">
        <f t="shared" si="43"/>
        <v>#DIV/0!</v>
      </c>
      <c r="N237" s="20" t="e">
        <f t="shared" si="44"/>
        <v>#DIV/0!</v>
      </c>
      <c r="O237" s="20" t="e">
        <f t="shared" si="45"/>
        <v>#DIV/0!</v>
      </c>
      <c r="P237" s="20">
        <f t="shared" si="46"/>
        <v>0</v>
      </c>
      <c r="Q237" s="22" t="s">
        <v>901</v>
      </c>
    </row>
    <row r="238" spans="1:17">
      <c r="A238" s="3" t="s">
        <v>293</v>
      </c>
      <c r="B238" s="33"/>
      <c r="C238" s="12" t="s">
        <v>968</v>
      </c>
      <c r="D238" s="9" t="s">
        <v>999</v>
      </c>
      <c r="E238" s="10"/>
      <c r="F238" s="10"/>
      <c r="G238" s="10"/>
      <c r="H238" s="10"/>
      <c r="I238" s="10"/>
      <c r="J238" s="10"/>
      <c r="K238" s="10"/>
      <c r="L238" s="10"/>
      <c r="M238" s="20" t="e">
        <f t="shared" ref="M238:M249" si="47">(1-(K238+L238)/J238)*100</f>
        <v>#DIV/0!</v>
      </c>
      <c r="N238" s="20" t="e">
        <f t="shared" si="44"/>
        <v>#DIV/0!</v>
      </c>
      <c r="O238" s="20" t="e">
        <f t="shared" si="45"/>
        <v>#DIV/0!</v>
      </c>
      <c r="P238" s="20">
        <f t="shared" ref="P238:P249" si="48">(E238-G238)/35*100</f>
        <v>0</v>
      </c>
      <c r="Q238" s="22"/>
    </row>
    <row r="239" spans="1:17">
      <c r="A239" s="3" t="s">
        <v>293</v>
      </c>
      <c r="B239" s="33"/>
      <c r="C239" s="12" t="s">
        <v>968</v>
      </c>
      <c r="D239" s="9" t="s">
        <v>1000</v>
      </c>
      <c r="E239" s="10"/>
      <c r="F239" s="10"/>
      <c r="G239" s="10"/>
      <c r="H239" s="10"/>
      <c r="I239" s="10"/>
      <c r="J239" s="10"/>
      <c r="K239" s="10"/>
      <c r="L239" s="10"/>
      <c r="M239" s="20" t="e">
        <f t="shared" si="47"/>
        <v>#DIV/0!</v>
      </c>
      <c r="N239" s="20" t="e">
        <f t="shared" si="44"/>
        <v>#DIV/0!</v>
      </c>
      <c r="O239" s="20" t="e">
        <f t="shared" si="45"/>
        <v>#DIV/0!</v>
      </c>
      <c r="P239" s="20">
        <f t="shared" si="48"/>
        <v>0</v>
      </c>
      <c r="Q239" s="22"/>
    </row>
    <row r="240" spans="1:17">
      <c r="A240" s="3" t="s">
        <v>293</v>
      </c>
      <c r="B240" s="33"/>
      <c r="C240" s="12" t="s">
        <v>970</v>
      </c>
      <c r="D240" s="9" t="s">
        <v>999</v>
      </c>
      <c r="E240" s="10"/>
      <c r="F240" s="10"/>
      <c r="G240" s="10"/>
      <c r="H240" s="10"/>
      <c r="I240" s="10"/>
      <c r="J240" s="10"/>
      <c r="K240" s="10"/>
      <c r="L240" s="10"/>
      <c r="M240" s="20" t="e">
        <f t="shared" si="47"/>
        <v>#DIV/0!</v>
      </c>
      <c r="N240" s="20" t="e">
        <f t="shared" si="44"/>
        <v>#DIV/0!</v>
      </c>
      <c r="O240" s="20" t="e">
        <f t="shared" si="45"/>
        <v>#DIV/0!</v>
      </c>
      <c r="P240" s="20">
        <f t="shared" si="48"/>
        <v>0</v>
      </c>
      <c r="Q240" s="22" t="s">
        <v>901</v>
      </c>
    </row>
    <row r="241" spans="1:17">
      <c r="A241" s="3" t="s">
        <v>293</v>
      </c>
      <c r="B241" s="33"/>
      <c r="C241" s="12" t="s">
        <v>970</v>
      </c>
      <c r="D241" s="9" t="s">
        <v>1000</v>
      </c>
      <c r="E241" s="10"/>
      <c r="F241" s="10"/>
      <c r="G241" s="10"/>
      <c r="H241" s="10"/>
      <c r="I241" s="10"/>
      <c r="J241" s="10"/>
      <c r="K241" s="10"/>
      <c r="L241" s="10"/>
      <c r="M241" s="20" t="e">
        <f t="shared" si="47"/>
        <v>#DIV/0!</v>
      </c>
      <c r="N241" s="20" t="e">
        <f t="shared" si="44"/>
        <v>#DIV/0!</v>
      </c>
      <c r="O241" s="20" t="e">
        <f t="shared" si="45"/>
        <v>#DIV/0!</v>
      </c>
      <c r="P241" s="20">
        <f t="shared" si="48"/>
        <v>0</v>
      </c>
      <c r="Q241" s="22" t="s">
        <v>901</v>
      </c>
    </row>
    <row r="242" spans="1:17">
      <c r="A242" s="3" t="s">
        <v>293</v>
      </c>
      <c r="B242" s="33"/>
      <c r="C242" s="17" t="s">
        <v>972</v>
      </c>
      <c r="D242" s="9" t="s">
        <v>999</v>
      </c>
      <c r="E242" s="10"/>
      <c r="F242" s="10"/>
      <c r="G242" s="10"/>
      <c r="H242" s="10"/>
      <c r="I242" s="10"/>
      <c r="J242" s="10"/>
      <c r="K242" s="10"/>
      <c r="L242" s="10"/>
      <c r="M242" s="20" t="e">
        <f t="shared" si="47"/>
        <v>#DIV/0!</v>
      </c>
      <c r="N242" s="20" t="e">
        <f t="shared" si="44"/>
        <v>#DIV/0!</v>
      </c>
      <c r="O242" s="20" t="e">
        <f t="shared" si="45"/>
        <v>#DIV/0!</v>
      </c>
      <c r="P242" s="20">
        <f t="shared" si="48"/>
        <v>0</v>
      </c>
      <c r="Q242" s="22" t="s">
        <v>901</v>
      </c>
    </row>
    <row r="243" spans="1:17">
      <c r="A243" s="3" t="s">
        <v>293</v>
      </c>
      <c r="B243" s="33"/>
      <c r="C243" s="12" t="s">
        <v>973</v>
      </c>
      <c r="D243" s="9" t="s">
        <v>999</v>
      </c>
      <c r="E243" s="10"/>
      <c r="F243" s="10"/>
      <c r="G243" s="10"/>
      <c r="H243" s="10"/>
      <c r="I243" s="10"/>
      <c r="J243" s="10"/>
      <c r="K243" s="10"/>
      <c r="L243" s="10"/>
      <c r="M243" s="20" t="e">
        <f t="shared" si="47"/>
        <v>#DIV/0!</v>
      </c>
      <c r="N243" s="20" t="e">
        <f t="shared" si="44"/>
        <v>#DIV/0!</v>
      </c>
      <c r="O243" s="20" t="e">
        <f t="shared" si="45"/>
        <v>#DIV/0!</v>
      </c>
      <c r="P243" s="20">
        <f t="shared" si="48"/>
        <v>0</v>
      </c>
      <c r="Q243" s="22" t="s">
        <v>974</v>
      </c>
    </row>
    <row r="244" spans="1:17">
      <c r="A244" s="3" t="s">
        <v>293</v>
      </c>
      <c r="B244" s="33"/>
      <c r="C244" s="12" t="s">
        <v>981</v>
      </c>
      <c r="D244" s="9" t="s">
        <v>999</v>
      </c>
      <c r="E244" s="10"/>
      <c r="F244" s="10"/>
      <c r="G244" s="10"/>
      <c r="H244" s="10"/>
      <c r="I244" s="10"/>
      <c r="J244" s="10"/>
      <c r="K244" s="10"/>
      <c r="L244" s="10"/>
      <c r="M244" s="20" t="e">
        <f t="shared" si="47"/>
        <v>#DIV/0!</v>
      </c>
      <c r="N244" s="20" t="e">
        <f t="shared" si="44"/>
        <v>#DIV/0!</v>
      </c>
      <c r="O244" s="20" t="e">
        <f t="shared" si="45"/>
        <v>#DIV/0!</v>
      </c>
      <c r="P244" s="20">
        <f t="shared" si="48"/>
        <v>0</v>
      </c>
      <c r="Q244" s="22"/>
    </row>
    <row r="245" spans="1:17">
      <c r="A245" s="3" t="s">
        <v>293</v>
      </c>
      <c r="B245" s="33"/>
      <c r="C245" s="12" t="s">
        <v>981</v>
      </c>
      <c r="D245" s="9" t="s">
        <v>1000</v>
      </c>
      <c r="E245" s="10"/>
      <c r="F245" s="10"/>
      <c r="G245" s="10"/>
      <c r="H245" s="10"/>
      <c r="I245" s="10"/>
      <c r="J245" s="10"/>
      <c r="K245" s="10"/>
      <c r="L245" s="10"/>
      <c r="M245" s="20" t="e">
        <f t="shared" si="47"/>
        <v>#DIV/0!</v>
      </c>
      <c r="N245" s="20" t="e">
        <f t="shared" si="44"/>
        <v>#DIV/0!</v>
      </c>
      <c r="O245" s="20" t="e">
        <f t="shared" si="45"/>
        <v>#DIV/0!</v>
      </c>
      <c r="P245" s="20">
        <f t="shared" si="48"/>
        <v>0</v>
      </c>
      <c r="Q245" s="22"/>
    </row>
    <row r="246" spans="1:17">
      <c r="A246" s="3" t="s">
        <v>293</v>
      </c>
      <c r="B246" s="33"/>
      <c r="C246" s="12" t="s">
        <v>987</v>
      </c>
      <c r="D246" s="9" t="s">
        <v>999</v>
      </c>
      <c r="E246" s="10"/>
      <c r="F246" s="10"/>
      <c r="G246" s="10"/>
      <c r="H246" s="10"/>
      <c r="I246" s="10"/>
      <c r="J246" s="10"/>
      <c r="K246" s="10"/>
      <c r="L246" s="10"/>
      <c r="M246" s="20" t="e">
        <f t="shared" si="47"/>
        <v>#DIV/0!</v>
      </c>
      <c r="N246" s="20" t="e">
        <f t="shared" si="44"/>
        <v>#DIV/0!</v>
      </c>
      <c r="O246" s="20" t="e">
        <f t="shared" si="45"/>
        <v>#DIV/0!</v>
      </c>
      <c r="P246" s="20">
        <f t="shared" si="48"/>
        <v>0</v>
      </c>
      <c r="Q246" s="22"/>
    </row>
    <row r="247" spans="1:17">
      <c r="A247" s="3" t="s">
        <v>293</v>
      </c>
      <c r="B247" s="33"/>
      <c r="C247" s="12" t="s">
        <v>990</v>
      </c>
      <c r="D247" s="9" t="s">
        <v>999</v>
      </c>
      <c r="E247" s="10"/>
      <c r="F247" s="10"/>
      <c r="G247" s="10"/>
      <c r="H247" s="10"/>
      <c r="I247" s="10"/>
      <c r="J247" s="10"/>
      <c r="K247" s="10"/>
      <c r="L247" s="10"/>
      <c r="M247" s="20" t="e">
        <f t="shared" si="47"/>
        <v>#DIV/0!</v>
      </c>
      <c r="N247" s="20" t="e">
        <f t="shared" si="44"/>
        <v>#DIV/0!</v>
      </c>
      <c r="O247" s="20" t="e">
        <f t="shared" si="45"/>
        <v>#DIV/0!</v>
      </c>
      <c r="P247" s="20">
        <f t="shared" si="48"/>
        <v>0</v>
      </c>
      <c r="Q247" s="22"/>
    </row>
    <row r="248" spans="1:17">
      <c r="A248" s="3" t="s">
        <v>293</v>
      </c>
      <c r="B248" s="33"/>
      <c r="C248" s="12" t="s">
        <v>990</v>
      </c>
      <c r="D248" s="9" t="s">
        <v>1000</v>
      </c>
      <c r="E248" s="10"/>
      <c r="F248" s="10"/>
      <c r="G248" s="10"/>
      <c r="H248" s="10"/>
      <c r="I248" s="10"/>
      <c r="J248" s="10"/>
      <c r="K248" s="10"/>
      <c r="L248" s="10"/>
      <c r="M248" s="20" t="e">
        <f t="shared" si="47"/>
        <v>#DIV/0!</v>
      </c>
      <c r="N248" s="20" t="e">
        <f t="shared" si="44"/>
        <v>#DIV/0!</v>
      </c>
      <c r="O248" s="20" t="e">
        <f t="shared" si="45"/>
        <v>#DIV/0!</v>
      </c>
      <c r="P248" s="20">
        <f t="shared" si="48"/>
        <v>0</v>
      </c>
      <c r="Q248" s="22"/>
    </row>
    <row r="249" spans="1:17">
      <c r="A249" s="30"/>
      <c r="B249" s="31" t="s">
        <v>1004</v>
      </c>
      <c r="C249" s="31"/>
      <c r="D249" s="31"/>
      <c r="E249" s="15" t="e">
        <f>AVERAGE(E193:E248)</f>
        <v>#DIV/0!</v>
      </c>
      <c r="F249" s="32"/>
      <c r="G249" s="15" t="e">
        <f>AVERAGE(G193:G248)</f>
        <v>#DIV/0!</v>
      </c>
      <c r="H249" s="32"/>
      <c r="I249" s="21" t="e">
        <f>AVERAGE(I193:I248)</f>
        <v>#DIV/0!</v>
      </c>
      <c r="J249" s="21" t="e">
        <f>AVERAGE(J193:J248)</f>
        <v>#DIV/0!</v>
      </c>
      <c r="K249" s="21" t="e">
        <f>AVERAGE(K193:K248)</f>
        <v>#DIV/0!</v>
      </c>
      <c r="L249" s="21" t="e">
        <f>AVERAGE(L193:L248)</f>
        <v>#DIV/0!</v>
      </c>
      <c r="M249" s="20" t="e">
        <f t="shared" si="47"/>
        <v>#DIV/0!</v>
      </c>
      <c r="N249" s="20" t="e">
        <f t="shared" si="44"/>
        <v>#DIV/0!</v>
      </c>
      <c r="O249" s="20" t="e">
        <f t="shared" si="45"/>
        <v>#DIV/0!</v>
      </c>
      <c r="P249" s="20" t="e">
        <f t="shared" si="48"/>
        <v>#DIV/0!</v>
      </c>
      <c r="Q249" s="22"/>
    </row>
  </sheetData>
  <mergeCells count="6">
    <mergeCell ref="A48:D48"/>
    <mergeCell ref="B192:D192"/>
    <mergeCell ref="B249:D249"/>
    <mergeCell ref="B2:B47"/>
    <mergeCell ref="B49:B191"/>
    <mergeCell ref="B193:B248"/>
  </mergeCells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附表1主变功率因数</vt:lpstr>
      <vt:lpstr>Chart1</vt:lpstr>
      <vt:lpstr>附表2变电站电容器故障情况</vt:lpstr>
      <vt:lpstr>附表3配网分散无功补偿设备</vt:lpstr>
      <vt:lpstr>附表5 母线电压波动率统计表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2020-05-01T03:48:49Z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2052-11.3.0.8775</vt:lpwstr>
  </property>
</Properties>
</file>