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Учеба\Лабы\Выч.мат\лаб 4\"/>
    </mc:Choice>
  </mc:AlternateContent>
  <xr:revisionPtr revIDLastSave="0" documentId="13_ncr:1_{54A3DE70-CD11-4B6A-9257-024E237C04D3}" xr6:coauthVersionLast="37" xr6:coauthVersionMax="37" xr10:uidLastSave="{00000000-0000-0000-0000-000000000000}"/>
  <bookViews>
    <workbookView xWindow="0" yWindow="0" windowWidth="13035" windowHeight="10605" xr2:uid="{7A0527DD-1860-4674-B64E-7825ABB80D7D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117" i="1" l="1"/>
  <c r="B118" i="1" s="1"/>
  <c r="B119" i="1" s="1"/>
  <c r="B116" i="1"/>
  <c r="B114" i="1"/>
  <c r="C114" i="1" s="1"/>
  <c r="D114" i="1" s="1"/>
  <c r="E114" i="1" s="1"/>
  <c r="F114" i="1" s="1"/>
  <c r="K105" i="1"/>
  <c r="J105" i="1"/>
  <c r="I105" i="1"/>
  <c r="H105" i="1"/>
  <c r="G105" i="1"/>
  <c r="F105" i="1"/>
  <c r="E105" i="1"/>
  <c r="D105" i="1"/>
  <c r="C105" i="1"/>
  <c r="B105" i="1"/>
  <c r="B104" i="1"/>
  <c r="B103" i="1"/>
  <c r="B102" i="1"/>
  <c r="B100" i="1"/>
  <c r="C100" i="1" s="1"/>
  <c r="D100" i="1" s="1"/>
  <c r="E100" i="1" s="1"/>
  <c r="F100" i="1" s="1"/>
  <c r="G100" i="1" s="1"/>
  <c r="H100" i="1" s="1"/>
  <c r="I100" i="1" s="1"/>
  <c r="J100" i="1" s="1"/>
  <c r="K100" i="1" s="1"/>
  <c r="B84" i="1"/>
  <c r="C84" i="1"/>
  <c r="D86" i="1" s="1"/>
  <c r="B86" i="1"/>
  <c r="D88" i="1" s="1"/>
  <c r="H88" i="1" s="1"/>
  <c r="C86" i="1"/>
  <c r="B88" i="1"/>
  <c r="D75" i="1"/>
  <c r="D74" i="1"/>
  <c r="D73" i="1"/>
  <c r="D72" i="1"/>
  <c r="D71" i="1"/>
  <c r="D70" i="1"/>
  <c r="D69" i="1"/>
  <c r="D68" i="1"/>
  <c r="D67" i="1"/>
  <c r="D66" i="1"/>
  <c r="B66" i="1"/>
  <c r="B64" i="1"/>
  <c r="B47" i="1"/>
  <c r="B45" i="1"/>
  <c r="B49" i="1" s="1"/>
  <c r="B41" i="1"/>
  <c r="C45" i="1" s="1"/>
  <c r="A41" i="1"/>
  <c r="B38" i="1"/>
  <c r="B43" i="1" s="1"/>
  <c r="D28" i="1"/>
  <c r="C28" i="1"/>
  <c r="C26" i="1"/>
  <c r="C22" i="1"/>
  <c r="B22" i="1"/>
  <c r="A20" i="1"/>
  <c r="B24" i="1" s="1"/>
  <c r="B17" i="1"/>
  <c r="B26" i="1"/>
  <c r="B20" i="1"/>
  <c r="C24" i="1" s="1"/>
  <c r="B121" i="1" l="1"/>
  <c r="D84" i="1"/>
  <c r="B89" i="1"/>
  <c r="D89" i="1" s="1"/>
  <c r="H89" i="1" s="1"/>
  <c r="H66" i="1"/>
  <c r="B67" i="1" s="1"/>
  <c r="B62" i="1"/>
  <c r="B52" i="1"/>
  <c r="C43" i="1" s="1"/>
  <c r="C52" i="1" s="1"/>
  <c r="C47" i="1"/>
  <c r="C49" i="1" s="1"/>
  <c r="C41" i="1"/>
  <c r="B28" i="1"/>
  <c r="B31" i="1" s="1"/>
  <c r="C20" i="1"/>
  <c r="C116" i="1" l="1"/>
  <c r="B107" i="1"/>
  <c r="E86" i="1"/>
  <c r="E84" i="1"/>
  <c r="B90" i="1"/>
  <c r="D90" i="1" s="1"/>
  <c r="H90" i="1" s="1"/>
  <c r="C62" i="1"/>
  <c r="C64" i="1"/>
  <c r="D47" i="1"/>
  <c r="D43" i="1"/>
  <c r="D45" i="1"/>
  <c r="D41" i="1"/>
  <c r="D24" i="1"/>
  <c r="D20" i="1"/>
  <c r="C117" i="1" l="1"/>
  <c r="C118" i="1" s="1"/>
  <c r="C119" i="1" s="1"/>
  <c r="C102" i="1"/>
  <c r="C103" i="1" s="1"/>
  <c r="C104" i="1" s="1"/>
  <c r="F84" i="1"/>
  <c r="F86" i="1"/>
  <c r="B91" i="1"/>
  <c r="D91" i="1" s="1"/>
  <c r="H91" i="1"/>
  <c r="H67" i="1"/>
  <c r="B68" i="1" s="1"/>
  <c r="D64" i="1"/>
  <c r="D62" i="1"/>
  <c r="D49" i="1"/>
  <c r="D52" i="1" s="1"/>
  <c r="E45" i="1"/>
  <c r="E41" i="1"/>
  <c r="C31" i="1"/>
  <c r="E24" i="1"/>
  <c r="E20" i="1"/>
  <c r="C121" i="1" l="1"/>
  <c r="B92" i="1"/>
  <c r="D92" i="1" s="1"/>
  <c r="H92" i="1"/>
  <c r="E64" i="1"/>
  <c r="E62" i="1"/>
  <c r="H68" i="1"/>
  <c r="B69" i="1" s="1"/>
  <c r="E47" i="1"/>
  <c r="E49" i="1" s="1"/>
  <c r="E43" i="1"/>
  <c r="F45" i="1"/>
  <c r="F41" i="1"/>
  <c r="D22" i="1"/>
  <c r="D26" i="1"/>
  <c r="D31" i="1"/>
  <c r="F24" i="1"/>
  <c r="F20" i="1"/>
  <c r="D116" i="1" l="1"/>
  <c r="D117" i="1" s="1"/>
  <c r="D118" i="1" s="1"/>
  <c r="D119" i="1" s="1"/>
  <c r="C107" i="1"/>
  <c r="H69" i="1"/>
  <c r="B70" i="1" s="1"/>
  <c r="F62" i="1"/>
  <c r="F64" i="1"/>
  <c r="E52" i="1"/>
  <c r="F43" i="1" s="1"/>
  <c r="F47" i="1"/>
  <c r="F49" i="1" s="1"/>
  <c r="E22" i="1"/>
  <c r="E26" i="1"/>
  <c r="E28" i="1" s="1"/>
  <c r="G24" i="1"/>
  <c r="G20" i="1"/>
  <c r="D121" i="1" l="1"/>
  <c r="D102" i="1"/>
  <c r="D103" i="1" s="1"/>
  <c r="D104" i="1" s="1"/>
  <c r="H70" i="1"/>
  <c r="B71" i="1" s="1"/>
  <c r="G62" i="1"/>
  <c r="G64" i="1"/>
  <c r="F52" i="1"/>
  <c r="E31" i="1"/>
  <c r="H24" i="1"/>
  <c r="H20" i="1"/>
  <c r="E116" i="1" l="1"/>
  <c r="E117" i="1" s="1"/>
  <c r="D107" i="1"/>
  <c r="H71" i="1"/>
  <c r="B72" i="1" s="1"/>
  <c r="H64" i="1"/>
  <c r="H62" i="1"/>
  <c r="F22" i="1"/>
  <c r="F26" i="1"/>
  <c r="F28" i="1" s="1"/>
  <c r="I24" i="1"/>
  <c r="I20" i="1"/>
  <c r="E118" i="1" l="1"/>
  <c r="E119" i="1" s="1"/>
  <c r="E102" i="1"/>
  <c r="E103" i="1" s="1"/>
  <c r="E104" i="1" s="1"/>
  <c r="H72" i="1"/>
  <c r="B73" i="1" s="1"/>
  <c r="I64" i="1"/>
  <c r="I62" i="1"/>
  <c r="F31" i="1"/>
  <c r="J24" i="1"/>
  <c r="J20" i="1"/>
  <c r="E121" i="1" l="1"/>
  <c r="E107" i="1"/>
  <c r="H73" i="1"/>
  <c r="B74" i="1" s="1"/>
  <c r="J62" i="1"/>
  <c r="J64" i="1"/>
  <c r="G22" i="1"/>
  <c r="G26" i="1"/>
  <c r="K24" i="1"/>
  <c r="K20" i="1"/>
  <c r="F116" i="1" l="1"/>
  <c r="F117" i="1" s="1"/>
  <c r="F118" i="1" s="1"/>
  <c r="F119" i="1" s="1"/>
  <c r="F102" i="1"/>
  <c r="F103" i="1" s="1"/>
  <c r="F104" i="1" s="1"/>
  <c r="K62" i="1"/>
  <c r="K64" i="1"/>
  <c r="H74" i="1"/>
  <c r="B75" i="1" s="1"/>
  <c r="G28" i="1"/>
  <c r="G31" i="1" s="1"/>
  <c r="F121" i="1" l="1"/>
  <c r="H75" i="1"/>
  <c r="H22" i="1"/>
  <c r="H26" i="1"/>
  <c r="F107" i="1" l="1"/>
  <c r="H28" i="1"/>
  <c r="H31" i="1" s="1"/>
  <c r="G102" i="1" l="1"/>
  <c r="G103" i="1" s="1"/>
  <c r="G104" i="1" s="1"/>
  <c r="I22" i="1"/>
  <c r="I26" i="1"/>
  <c r="I28" i="1" l="1"/>
  <c r="I31" i="1" s="1"/>
  <c r="J26" i="1" l="1"/>
  <c r="J22" i="1"/>
  <c r="G107" i="1" l="1"/>
  <c r="J28" i="1"/>
  <c r="J31" i="1" s="1"/>
  <c r="H102" i="1" l="1"/>
  <c r="H103" i="1" s="1"/>
  <c r="H104" i="1" s="1"/>
  <c r="K26" i="1"/>
  <c r="K22" i="1"/>
  <c r="K28" i="1" l="1"/>
  <c r="K31" i="1" s="1"/>
  <c r="H107" i="1" l="1"/>
  <c r="I102" i="1" l="1"/>
  <c r="I103" i="1" s="1"/>
  <c r="I104" i="1" s="1"/>
  <c r="I107" i="1" l="1"/>
  <c r="J102" i="1" l="1"/>
  <c r="J103" i="1" s="1"/>
  <c r="J104" i="1" s="1"/>
  <c r="I5" i="1" l="1"/>
  <c r="I4" i="1"/>
  <c r="H5" i="1" s="1"/>
  <c r="G5" i="1"/>
  <c r="G6" i="1"/>
  <c r="G7" i="1" s="1"/>
  <c r="G8" i="1" s="1"/>
  <c r="G9" i="1" s="1"/>
  <c r="G10" i="1" s="1"/>
  <c r="G11" i="1" s="1"/>
  <c r="G12" i="1" s="1"/>
  <c r="G13" i="1" s="1"/>
  <c r="G4" i="1"/>
  <c r="H4" i="1"/>
  <c r="B5" i="1"/>
  <c r="B4" i="1"/>
  <c r="A5" i="1"/>
  <c r="A6" i="1"/>
  <c r="A7" i="1" s="1"/>
  <c r="A8" i="1" s="1"/>
  <c r="A4" i="1"/>
  <c r="J107" i="1" l="1"/>
  <c r="H6" i="1"/>
  <c r="I6" i="1" s="1"/>
  <c r="C4" i="1"/>
  <c r="C5" i="1" s="1"/>
  <c r="K102" i="1" l="1"/>
  <c r="K103" i="1" s="1"/>
  <c r="K104" i="1" s="1"/>
  <c r="H7" i="1"/>
  <c r="I7" i="1" s="1"/>
  <c r="B6" i="1"/>
  <c r="C6" i="1" s="1"/>
  <c r="H8" i="1" l="1"/>
  <c r="I8" i="1" s="1"/>
  <c r="B7" i="1"/>
  <c r="C7" i="1" s="1"/>
  <c r="K107" i="1" l="1"/>
  <c r="H9" i="1"/>
  <c r="I9" i="1" s="1"/>
  <c r="B8" i="1"/>
  <c r="C8" i="1"/>
  <c r="H10" i="1" l="1"/>
  <c r="I10" i="1" s="1"/>
  <c r="H11" i="1" l="1"/>
  <c r="I11" i="1" s="1"/>
  <c r="H12" i="1" l="1"/>
  <c r="I12" i="1" s="1"/>
  <c r="H13" i="1" l="1"/>
  <c r="I13" i="1" s="1"/>
</calcChain>
</file>

<file path=xl/sharedStrings.xml><?xml version="1.0" encoding="utf-8"?>
<sst xmlns="http://schemas.openxmlformats.org/spreadsheetml/2006/main" count="64" uniqueCount="29">
  <si>
    <t>Метод Эйлера</t>
  </si>
  <si>
    <t>x</t>
  </si>
  <si>
    <t>y</t>
  </si>
  <si>
    <t>f</t>
  </si>
  <si>
    <t>h = 0,2</t>
  </si>
  <si>
    <t>h = 0,1</t>
  </si>
  <si>
    <t>Метод Эйлера-Коши</t>
  </si>
  <si>
    <t>x0</t>
  </si>
  <si>
    <t>y(x0)</t>
  </si>
  <si>
    <t>h</t>
  </si>
  <si>
    <t>Значение функции f(xk, yk(Э-К))</t>
  </si>
  <si>
    <t>xk + h</t>
  </si>
  <si>
    <t>yk(Э-К) + hf(xk,yk(Э-К)</t>
  </si>
  <si>
    <t>f(xk + h, yk(Э-К) + hf(xk,yk(Э-К))</t>
  </si>
  <si>
    <t>yk(Э-К)+1/2*h*(f(xk, yk(Э-К)) + f(xk + h, yk(Э-К) + hf(xk,yk(Э-К)))</t>
  </si>
  <si>
    <t>Модифицированный метод Эйлера</t>
  </si>
  <si>
    <t>Равномерная сетка x</t>
  </si>
  <si>
    <t>xk + h/2</t>
  </si>
  <si>
    <t>yk(MЭ)+h/2*f(xk,yk(МЭ))</t>
  </si>
  <si>
    <t>f(xk + h/2, yk(MЭ)+h/2*f(xk,yk(МЭ)))</t>
  </si>
  <si>
    <t>yK+1(MЭ)</t>
  </si>
  <si>
    <t>Метод Рунге-Кутты</t>
  </si>
  <si>
    <t>y0(РК)</t>
  </si>
  <si>
    <t xml:space="preserve">h </t>
  </si>
  <si>
    <t>mk1</t>
  </si>
  <si>
    <t>mk2</t>
  </si>
  <si>
    <t>mk3</t>
  </si>
  <si>
    <t>mk4</t>
  </si>
  <si>
    <t>yK+1(PK)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</si>
</sst>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1E065-875D-4D05-AC9C-27D1BAB4926E}">
  <dimension ref="A1:K121"/>
  <sheetViews>
    <sheetView tabSelected="1" topLeftCell="A95" zoomScale="130" zoomScaleNormal="130" workbookViewId="0">
      <selection activeCell="N122" sqref="N122"/>
    </sheetView>
  </sheetViews>
  <sheetFormatPr defaultRowHeight="15" x14ac:dyDescent="0.25"/>
  <sheetData>
    <row r="1" spans="1:11" x14ac:dyDescent="0.25">
      <c r="A1" t="s">
        <v>0</v>
      </c>
      <c r="C1" t="s">
        <v>4</v>
      </c>
      <c r="F1" s="1"/>
      <c r="G1" t="s">
        <v>0</v>
      </c>
      <c r="I1" t="s">
        <v>5</v>
      </c>
    </row>
    <row r="2" spans="1:11" x14ac:dyDescent="0.25">
      <c r="A2" t="s">
        <v>1</v>
      </c>
      <c r="B2" t="s">
        <v>3</v>
      </c>
      <c r="C2" t="s">
        <v>2</v>
      </c>
      <c r="G2" t="s">
        <v>1</v>
      </c>
      <c r="H2" t="s">
        <v>3</v>
      </c>
      <c r="I2" t="s">
        <v>2</v>
      </c>
    </row>
    <row r="3" spans="1:11" x14ac:dyDescent="0.25">
      <c r="A3">
        <v>1</v>
      </c>
      <c r="B3">
        <v>11</v>
      </c>
      <c r="C3">
        <v>3</v>
      </c>
      <c r="G3">
        <v>1</v>
      </c>
      <c r="H3">
        <v>11</v>
      </c>
      <c r="I3">
        <v>3</v>
      </c>
    </row>
    <row r="4" spans="1:11" x14ac:dyDescent="0.25">
      <c r="A4">
        <f>A3+0.2</f>
        <v>1.2</v>
      </c>
      <c r="B4">
        <f>3*C3/A3+A3^3+A3</f>
        <v>11</v>
      </c>
      <c r="C4">
        <f>C3+0.2*B4</f>
        <v>5.2</v>
      </c>
      <c r="G4">
        <f>G3+0.1</f>
        <v>1.1000000000000001</v>
      </c>
      <c r="H4">
        <f>3*I3/G3+G3^3+G3</f>
        <v>11</v>
      </c>
      <c r="I4">
        <f>I3+0.1*H4</f>
        <v>4.0999999999999996</v>
      </c>
    </row>
    <row r="5" spans="1:11" x14ac:dyDescent="0.25">
      <c r="A5">
        <f t="shared" ref="A5:A8" si="0">A4+0.2</f>
        <v>1.4</v>
      </c>
      <c r="B5">
        <f t="shared" ref="B5:B8" si="1">3*C4/A4+A4^3+A4</f>
        <v>15.928000000000001</v>
      </c>
      <c r="C5">
        <f t="shared" ref="C5:C8" si="2">C4+0.2*B5</f>
        <v>8.3856000000000002</v>
      </c>
      <c r="G5">
        <f t="shared" ref="G5:G16" si="3">G4+0.1</f>
        <v>1.2000000000000002</v>
      </c>
      <c r="H5">
        <f t="shared" ref="H5:H13" si="4">3*I4/G4+G4^3+G4</f>
        <v>13.612818181818179</v>
      </c>
      <c r="I5">
        <f t="shared" ref="I5:I13" si="5">I4+0.1*H5</f>
        <v>5.4612818181818179</v>
      </c>
    </row>
    <row r="6" spans="1:11" x14ac:dyDescent="0.25">
      <c r="A6">
        <f t="shared" si="0"/>
        <v>1.5999999999999999</v>
      </c>
      <c r="B6">
        <f t="shared" si="1"/>
        <v>22.113142857142858</v>
      </c>
      <c r="C6">
        <f t="shared" si="2"/>
        <v>12.808228571428572</v>
      </c>
      <c r="G6">
        <f t="shared" si="3"/>
        <v>1.3000000000000003</v>
      </c>
      <c r="H6">
        <f t="shared" si="4"/>
        <v>16.581204545454543</v>
      </c>
      <c r="I6">
        <f t="shared" si="5"/>
        <v>7.1194022727272728</v>
      </c>
    </row>
    <row r="7" spans="1:11" x14ac:dyDescent="0.25">
      <c r="A7">
        <f t="shared" si="0"/>
        <v>1.7999999999999998</v>
      </c>
      <c r="B7">
        <f t="shared" si="1"/>
        <v>29.711428571428577</v>
      </c>
      <c r="C7">
        <f t="shared" si="2"/>
        <v>18.750514285714289</v>
      </c>
      <c r="G7">
        <f t="shared" si="3"/>
        <v>1.4000000000000004</v>
      </c>
      <c r="H7">
        <f t="shared" si="4"/>
        <v>19.92638986013986</v>
      </c>
      <c r="I7">
        <f t="shared" si="5"/>
        <v>9.1120412587412591</v>
      </c>
    </row>
    <row r="8" spans="1:11" x14ac:dyDescent="0.25">
      <c r="A8">
        <f t="shared" si="0"/>
        <v>1.9999999999999998</v>
      </c>
      <c r="B8">
        <f t="shared" si="1"/>
        <v>38.882857142857148</v>
      </c>
      <c r="C8">
        <f t="shared" si="2"/>
        <v>26.527085714285718</v>
      </c>
      <c r="G8">
        <f t="shared" si="3"/>
        <v>1.5000000000000004</v>
      </c>
      <c r="H8">
        <f t="shared" si="4"/>
        <v>23.6698026973027</v>
      </c>
      <c r="I8">
        <f t="shared" si="5"/>
        <v>11.479021528471529</v>
      </c>
    </row>
    <row r="9" spans="1:11" x14ac:dyDescent="0.25">
      <c r="G9">
        <f t="shared" si="3"/>
        <v>1.6000000000000005</v>
      </c>
      <c r="H9">
        <f t="shared" si="4"/>
        <v>27.833043056943055</v>
      </c>
      <c r="I9">
        <f t="shared" si="5"/>
        <v>14.262325834165836</v>
      </c>
    </row>
    <row r="10" spans="1:11" x14ac:dyDescent="0.25">
      <c r="G10">
        <f t="shared" si="3"/>
        <v>1.7000000000000006</v>
      </c>
      <c r="H10">
        <f t="shared" si="4"/>
        <v>32.437860939060933</v>
      </c>
      <c r="I10">
        <f t="shared" si="5"/>
        <v>17.506111928071931</v>
      </c>
    </row>
    <row r="11" spans="1:11" x14ac:dyDescent="0.25">
      <c r="G11">
        <f t="shared" si="3"/>
        <v>1.8000000000000007</v>
      </c>
      <c r="H11">
        <f t="shared" si="4"/>
        <v>37.506138696597525</v>
      </c>
      <c r="I11">
        <f t="shared" si="5"/>
        <v>21.256725797731683</v>
      </c>
    </row>
    <row r="12" spans="1:11" x14ac:dyDescent="0.25">
      <c r="G12">
        <f t="shared" si="3"/>
        <v>1.9000000000000008</v>
      </c>
      <c r="H12">
        <f t="shared" si="4"/>
        <v>43.059876329552793</v>
      </c>
      <c r="I12">
        <f t="shared" si="5"/>
        <v>25.562713430686962</v>
      </c>
    </row>
    <row r="13" spans="1:11" x14ac:dyDescent="0.25">
      <c r="G13">
        <f t="shared" si="3"/>
        <v>2.0000000000000009</v>
      </c>
      <c r="H13">
        <f t="shared" si="4"/>
        <v>49.121179101084671</v>
      </c>
      <c r="I13">
        <f t="shared" si="5"/>
        <v>30.474831340795429</v>
      </c>
    </row>
    <row r="16" spans="1:11" x14ac:dyDescent="0.25">
      <c r="A16" s="3" t="s">
        <v>6</v>
      </c>
      <c r="B16" s="2"/>
      <c r="C16" s="2"/>
      <c r="D16" s="2"/>
      <c r="E16" s="2"/>
      <c r="F16" s="2"/>
      <c r="G16" s="2"/>
      <c r="H16" s="2"/>
      <c r="I16" s="2"/>
      <c r="J16" s="2"/>
      <c r="K16" s="2"/>
    </row>
    <row r="17" spans="1:11" x14ac:dyDescent="0.25">
      <c r="A17" s="2" t="s">
        <v>7</v>
      </c>
      <c r="B17" s="2">
        <f>1</f>
        <v>1</v>
      </c>
      <c r="C17" s="2"/>
      <c r="D17" s="2"/>
      <c r="E17" s="2"/>
      <c r="F17" s="2"/>
      <c r="G17" s="2"/>
      <c r="H17" s="2"/>
      <c r="I17" s="2"/>
      <c r="J17" s="2"/>
      <c r="K17" s="2"/>
    </row>
    <row r="18" spans="1:11" x14ac:dyDescent="0.25">
      <c r="A18" s="2" t="s">
        <v>8</v>
      </c>
      <c r="B18" s="2">
        <v>3</v>
      </c>
      <c r="C18" s="2"/>
      <c r="D18" s="2"/>
      <c r="E18" s="2"/>
      <c r="F18" s="2"/>
      <c r="G18" s="2"/>
      <c r="H18" s="2"/>
      <c r="I18" s="2"/>
      <c r="J18" s="2"/>
      <c r="K18" s="2"/>
    </row>
    <row r="19" spans="1:11" x14ac:dyDescent="0.25">
      <c r="A19" s="2" t="s">
        <v>9</v>
      </c>
      <c r="B19" s="2">
        <v>0.1</v>
      </c>
      <c r="C19" s="2">
        <v>0.1</v>
      </c>
      <c r="D19" s="2">
        <v>0.1</v>
      </c>
      <c r="E19" s="2">
        <v>0.1</v>
      </c>
      <c r="F19" s="2">
        <v>0.1</v>
      </c>
      <c r="G19" s="2">
        <v>0.1</v>
      </c>
      <c r="H19" s="2">
        <v>0.1</v>
      </c>
      <c r="I19" s="2">
        <v>0.1</v>
      </c>
      <c r="J19" s="2">
        <v>0.1</v>
      </c>
      <c r="K19" s="2">
        <v>0.1</v>
      </c>
    </row>
    <row r="20" spans="1:11" x14ac:dyDescent="0.25">
      <c r="A20" s="2">
        <f>1</f>
        <v>1</v>
      </c>
      <c r="B20" s="2">
        <f>A20+B19</f>
        <v>1.1000000000000001</v>
      </c>
      <c r="C20" s="2">
        <f>B20+B19</f>
        <v>1.2000000000000002</v>
      </c>
      <c r="D20" s="2">
        <f>C20+B19</f>
        <v>1.3000000000000003</v>
      </c>
      <c r="E20" s="2">
        <f>D20+B19</f>
        <v>1.4000000000000004</v>
      </c>
      <c r="F20" s="2">
        <f>E20+B19</f>
        <v>1.5000000000000004</v>
      </c>
      <c r="G20" s="2">
        <f>F20+B19</f>
        <v>1.6000000000000005</v>
      </c>
      <c r="H20" s="2">
        <f>G20+B19</f>
        <v>1.7000000000000006</v>
      </c>
      <c r="I20" s="2">
        <f>H20+B19</f>
        <v>1.8000000000000007</v>
      </c>
      <c r="J20" s="2">
        <f>I20+B19</f>
        <v>1.9000000000000008</v>
      </c>
      <c r="K20" s="2">
        <f>J20+B19</f>
        <v>2.0000000000000009</v>
      </c>
    </row>
    <row r="21" spans="1:11" x14ac:dyDescent="0.25">
      <c r="A21" s="2" t="s">
        <v>10</v>
      </c>
      <c r="B21" s="2"/>
      <c r="C21" s="2"/>
      <c r="D21" s="2"/>
      <c r="E21" s="2"/>
      <c r="F21" s="2"/>
      <c r="G21" s="2"/>
      <c r="H21" s="2"/>
      <c r="I21" s="2"/>
      <c r="J21" s="2"/>
      <c r="K21" s="2"/>
    </row>
    <row r="22" spans="1:11" x14ac:dyDescent="0.25">
      <c r="A22" s="2"/>
      <c r="B22" s="2">
        <f>3*B18/B17 +B17^3+B17</f>
        <v>11</v>
      </c>
      <c r="C22" s="2">
        <f>3*B31/B20 +B20^3+B20</f>
        <v>12.655590194918306</v>
      </c>
      <c r="D22" s="2">
        <f>3*C31/C20 +C20^3+C20</f>
        <v>15.815544606465487</v>
      </c>
      <c r="E22" s="2">
        <f>3*D31/D20+D20^3+D20</f>
        <v>19.415327408758383</v>
      </c>
      <c r="F22" s="2">
        <f>3*E31/E20 +E20^3+E20</f>
        <v>23.478988886674252</v>
      </c>
      <c r="G22" s="2">
        <f>3*F31/F20 +F20^3+F20</f>
        <v>28.030567256719802</v>
      </c>
      <c r="H22" s="2">
        <f>3*G31/G20 +G20^3+G20</f>
        <v>33.094092076974462</v>
      </c>
      <c r="I22" s="2">
        <f>3*H31/H20+H20^3+H20</f>
        <v>38.693586564337977</v>
      </c>
      <c r="J22" s="2">
        <f>3*I31/I20+I20^3+I20</f>
        <v>44.853069206341615</v>
      </c>
      <c r="K22" s="2">
        <f>3*J31/J20 +J20^3+J20</f>
        <v>51.596554905676804</v>
      </c>
    </row>
    <row r="23" spans="1:11" x14ac:dyDescent="0.25">
      <c r="A23" s="2" t="s">
        <v>11</v>
      </c>
      <c r="B23" s="2"/>
      <c r="C23" s="2"/>
      <c r="D23" s="2"/>
      <c r="E23" s="2"/>
      <c r="F23" s="2"/>
      <c r="G23" s="2"/>
      <c r="H23" s="2"/>
      <c r="I23" s="2"/>
      <c r="J23" s="2"/>
      <c r="K23" s="2"/>
    </row>
    <row r="24" spans="1:11" x14ac:dyDescent="0.25">
      <c r="A24" s="2"/>
      <c r="B24" s="2">
        <f>A20+B19</f>
        <v>1.1000000000000001</v>
      </c>
      <c r="C24" s="2">
        <f>B20+B19</f>
        <v>1.2000000000000002</v>
      </c>
      <c r="D24" s="2">
        <f>C20+B19</f>
        <v>1.3000000000000003</v>
      </c>
      <c r="E24" s="2">
        <f>D20+B19</f>
        <v>1.4000000000000004</v>
      </c>
      <c r="F24" s="2">
        <f>E20+B19</f>
        <v>1.5000000000000004</v>
      </c>
      <c r="G24" s="2">
        <f>F20+B19</f>
        <v>1.6000000000000005</v>
      </c>
      <c r="H24" s="2">
        <f>G20+B19</f>
        <v>1.7000000000000006</v>
      </c>
      <c r="I24" s="2">
        <f>H20+B19</f>
        <v>1.8000000000000007</v>
      </c>
      <c r="J24" s="2">
        <f>I20+B19</f>
        <v>1.9000000000000008</v>
      </c>
      <c r="K24" s="2">
        <f>J20+B19</f>
        <v>2.0000000000000009</v>
      </c>
    </row>
    <row r="25" spans="1:11" x14ac:dyDescent="0.25">
      <c r="A25" s="2" t="s">
        <v>12</v>
      </c>
      <c r="B25" s="2"/>
      <c r="C25" s="2"/>
      <c r="D25" s="2"/>
      <c r="E25" s="2"/>
      <c r="F25" s="2"/>
      <c r="G25" s="2"/>
      <c r="H25" s="2"/>
      <c r="I25" s="2"/>
      <c r="J25" s="2"/>
      <c r="K25" s="2"/>
    </row>
    <row r="26" spans="1:11" x14ac:dyDescent="0.25">
      <c r="A26" s="2"/>
      <c r="B26" s="2">
        <f>B18+B19*B18</f>
        <v>3.3</v>
      </c>
      <c r="C26" s="2">
        <f>B31+B19*(3*B31/B20 +B20^3+B20)</f>
        <v>5.0145754242952094</v>
      </c>
      <c r="D26" s="2">
        <f t="shared" ref="D26:K26" si="6">C31+C19*(3*C31/C20 +C20^3+C20)</f>
        <v>6.7365723032327445</v>
      </c>
      <c r="E26" s="2">
        <f t="shared" si="6"/>
        <v>8.8394746180044699</v>
      </c>
      <c r="F26" s="2">
        <f t="shared" si="6"/>
        <v>11.370893702448742</v>
      </c>
      <c r="G26" s="2">
        <f t="shared" si="6"/>
        <v>14.380840354031884</v>
      </c>
      <c r="H26" s="2">
        <f t="shared" si="6"/>
        <v>17.921724982083827</v>
      </c>
      <c r="I26" s="2">
        <f t="shared" si="6"/>
        <v>22.048357709558651</v>
      </c>
      <c r="J26" s="2">
        <f t="shared" si="6"/>
        <v>26.817948444439136</v>
      </c>
      <c r="K26" s="2">
        <f t="shared" si="6"/>
        <v>32.290106930829666</v>
      </c>
    </row>
    <row r="27" spans="1:11" x14ac:dyDescent="0.25">
      <c r="A27" s="2" t="s">
        <v>13</v>
      </c>
      <c r="B27" s="2"/>
      <c r="C27" s="2"/>
      <c r="D27" s="2"/>
      <c r="E27" s="2"/>
      <c r="F27" s="2"/>
      <c r="G27" s="2"/>
      <c r="H27" s="2"/>
      <c r="I27" s="2"/>
      <c r="J27" s="2"/>
      <c r="K27" s="2"/>
    </row>
    <row r="28" spans="1:11" x14ac:dyDescent="0.25">
      <c r="A28" s="2"/>
      <c r="B28" s="2">
        <f xml:space="preserve"> B26/B24  +SIN(B24)*B24</f>
        <v>3.9803280960675789</v>
      </c>
      <c r="C28" s="2">
        <f xml:space="preserve"> 3*C26/C24  +C24^3+C24</f>
        <v>15.464438560738021</v>
      </c>
      <c r="D28" s="2">
        <f t="shared" ref="D28:K28" si="7" xml:space="preserve"> 3*D26/D24  +D24^3+D24</f>
        <v>19.042936084383257</v>
      </c>
      <c r="E28" s="2">
        <f t="shared" si="7"/>
        <v>23.085731324295288</v>
      </c>
      <c r="F28" s="2">
        <f t="shared" si="7"/>
        <v>27.61678740489748</v>
      </c>
      <c r="G28" s="2">
        <f t="shared" si="7"/>
        <v>32.660075663809778</v>
      </c>
      <c r="H28" s="2">
        <f t="shared" si="7"/>
        <v>38.239573497794986</v>
      </c>
      <c r="I28" s="2">
        <f t="shared" si="7"/>
        <v>44.379262849264421</v>
      </c>
      <c r="J28" s="2">
        <f t="shared" si="7"/>
        <v>51.10312912279862</v>
      </c>
      <c r="K28" s="2">
        <f t="shared" si="7"/>
        <v>58.435160396244484</v>
      </c>
    </row>
    <row r="29" spans="1:11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</row>
    <row r="30" spans="1:11" x14ac:dyDescent="0.25">
      <c r="A30" s="2" t="s">
        <v>14</v>
      </c>
      <c r="B30" s="2"/>
      <c r="C30" s="2"/>
      <c r="D30" s="2"/>
      <c r="E30" s="2"/>
      <c r="F30" s="2"/>
      <c r="G30" s="2"/>
      <c r="H30" s="2"/>
      <c r="I30" s="2"/>
      <c r="J30" s="2"/>
      <c r="K30" s="2"/>
    </row>
    <row r="31" spans="1:11" x14ac:dyDescent="0.25">
      <c r="A31" s="2"/>
      <c r="B31" s="2">
        <f>B18+1/2*B19*(B22+B28)</f>
        <v>3.7490164048033789</v>
      </c>
      <c r="C31" s="2">
        <f>B31+1/2*B19*(C22+C28)</f>
        <v>5.1550178425861954</v>
      </c>
      <c r="D31" s="2">
        <f>C31+1/2*B19*(D22+D28)</f>
        <v>6.8979418771286323</v>
      </c>
      <c r="E31" s="2">
        <f>D31+1/2*B19*(E22+E28)</f>
        <v>9.0229948137813167</v>
      </c>
      <c r="F31" s="2">
        <f>E31+1/2*B19*(F22+F28)</f>
        <v>11.577783628359903</v>
      </c>
      <c r="G31" s="2">
        <f>F31+1/2*B19*(G22+G28)</f>
        <v>14.612315774386381</v>
      </c>
      <c r="H31" s="2">
        <f>G31+1/2*B19*(H22+H28)</f>
        <v>18.178999053124855</v>
      </c>
      <c r="I31" s="2">
        <f>H31+1/2*B19*(I22+I28)</f>
        <v>22.332641523804973</v>
      </c>
      <c r="J31" s="2">
        <f>I31+1/2*B19*(J22+J28)</f>
        <v>27.130451440261986</v>
      </c>
      <c r="K31" s="2">
        <f>J31+1/2*B19*(K22+K28)</f>
        <v>32.632037205358053</v>
      </c>
    </row>
    <row r="36" spans="1:11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</row>
    <row r="37" spans="1:11" x14ac:dyDescent="0.25">
      <c r="A37" s="3" t="s">
        <v>6</v>
      </c>
      <c r="B37" s="2"/>
      <c r="C37" s="2"/>
      <c r="D37" s="2"/>
      <c r="E37" s="2"/>
      <c r="F37" s="2"/>
      <c r="G37" s="2"/>
      <c r="H37" s="2"/>
      <c r="I37" s="2"/>
      <c r="J37" s="2"/>
      <c r="K37" s="2"/>
    </row>
    <row r="38" spans="1:11" x14ac:dyDescent="0.25">
      <c r="A38" s="2" t="s">
        <v>7</v>
      </c>
      <c r="B38" s="2">
        <f>1</f>
        <v>1</v>
      </c>
      <c r="C38" s="2"/>
      <c r="D38" s="2"/>
      <c r="E38" s="2"/>
      <c r="F38" s="2"/>
      <c r="G38" s="2"/>
      <c r="H38" s="2"/>
      <c r="I38" s="2"/>
      <c r="J38" s="2"/>
      <c r="K38" s="2"/>
    </row>
    <row r="39" spans="1:11" x14ac:dyDescent="0.25">
      <c r="A39" s="2" t="s">
        <v>8</v>
      </c>
      <c r="B39" s="2">
        <v>3</v>
      </c>
      <c r="C39" s="2"/>
      <c r="D39" s="2"/>
      <c r="E39" s="2"/>
      <c r="F39" s="2"/>
      <c r="G39" s="2"/>
      <c r="H39" s="2"/>
      <c r="I39" s="2"/>
      <c r="J39" s="2"/>
      <c r="K39" s="2"/>
    </row>
    <row r="40" spans="1:11" x14ac:dyDescent="0.25">
      <c r="A40" s="2" t="s">
        <v>9</v>
      </c>
      <c r="B40" s="2">
        <v>0.2</v>
      </c>
      <c r="C40" s="2">
        <v>0.2</v>
      </c>
      <c r="D40" s="2">
        <v>0.2</v>
      </c>
      <c r="E40" s="2">
        <v>0.2</v>
      </c>
      <c r="F40" s="2">
        <v>0.2</v>
      </c>
      <c r="G40" s="2"/>
      <c r="H40" s="2"/>
      <c r="I40" s="2"/>
      <c r="J40" s="2"/>
      <c r="K40" s="2"/>
    </row>
    <row r="41" spans="1:11" x14ac:dyDescent="0.25">
      <c r="A41" s="2">
        <f>1</f>
        <v>1</v>
      </c>
      <c r="B41" s="2">
        <f>A41+B40</f>
        <v>1.2</v>
      </c>
      <c r="C41" s="2">
        <f>B41+B40</f>
        <v>1.4</v>
      </c>
      <c r="D41" s="2">
        <f>C41+B40</f>
        <v>1.5999999999999999</v>
      </c>
      <c r="E41" s="2">
        <f>D41+B40</f>
        <v>1.7999999999999998</v>
      </c>
      <c r="F41" s="2">
        <f>E41+B40</f>
        <v>1.9999999999999998</v>
      </c>
      <c r="G41" s="2"/>
      <c r="H41" s="2"/>
      <c r="I41" s="2"/>
      <c r="J41" s="2"/>
      <c r="K41" s="2"/>
    </row>
    <row r="42" spans="1:11" x14ac:dyDescent="0.25">
      <c r="A42" s="2" t="s">
        <v>10</v>
      </c>
      <c r="B42" s="2"/>
      <c r="C42" s="2"/>
      <c r="D42" s="2"/>
      <c r="E42" s="2"/>
      <c r="F42" s="2"/>
      <c r="G42" s="2"/>
      <c r="H42" s="2"/>
      <c r="I42" s="2"/>
      <c r="J42" s="2"/>
      <c r="K42" s="2"/>
    </row>
    <row r="43" spans="1:11" x14ac:dyDescent="0.25">
      <c r="A43" s="2"/>
      <c r="B43" s="2">
        <f>3*B39/B38 +B38^3+B38</f>
        <v>11</v>
      </c>
      <c r="C43" s="2">
        <f>3*B52/B41 +B41^3+B41</f>
        <v>14.207611725790168</v>
      </c>
      <c r="D43" s="2">
        <f>3*C52/C41 +C41^3+C41</f>
        <v>21.121272936778592</v>
      </c>
      <c r="E43" s="2">
        <f>3*D52/D41+D41^3+D41</f>
        <v>29.849775839884742</v>
      </c>
      <c r="F43" s="2">
        <f>3*E52/E41 +E41^3+E41</f>
        <v>40.585643650225229</v>
      </c>
      <c r="G43" s="2"/>
      <c r="H43" s="2"/>
      <c r="I43" s="2"/>
      <c r="J43" s="2"/>
      <c r="K43" s="2"/>
    </row>
    <row r="44" spans="1:11" x14ac:dyDescent="0.25">
      <c r="A44" s="2" t="s">
        <v>11</v>
      </c>
      <c r="B44" s="2"/>
      <c r="C44" s="2"/>
      <c r="D44" s="2"/>
      <c r="E44" s="2"/>
      <c r="F44" s="2"/>
      <c r="G44" s="2"/>
      <c r="H44" s="2"/>
      <c r="I44" s="2"/>
      <c r="J44" s="2"/>
      <c r="K44" s="2"/>
    </row>
    <row r="45" spans="1:11" x14ac:dyDescent="0.25">
      <c r="A45" s="2"/>
      <c r="B45" s="2">
        <f>A41+B40</f>
        <v>1.2</v>
      </c>
      <c r="C45" s="2">
        <f>B41+B40</f>
        <v>1.4</v>
      </c>
      <c r="D45" s="2">
        <f>C41+B40</f>
        <v>1.5999999999999999</v>
      </c>
      <c r="E45" s="2">
        <f>D41+B40</f>
        <v>1.7999999999999998</v>
      </c>
      <c r="F45" s="2">
        <f>E41+B40</f>
        <v>1.9999999999999998</v>
      </c>
      <c r="G45" s="2"/>
      <c r="H45" s="2"/>
      <c r="I45" s="2"/>
      <c r="J45" s="2"/>
      <c r="K45" s="2"/>
    </row>
    <row r="46" spans="1:11" x14ac:dyDescent="0.25">
      <c r="A46" s="2" t="s">
        <v>12</v>
      </c>
      <c r="B46" s="2"/>
      <c r="C46" s="2"/>
      <c r="D46" s="2"/>
      <c r="E46" s="2"/>
      <c r="F46" s="2"/>
      <c r="G46" s="2"/>
      <c r="H46" s="2"/>
      <c r="I46" s="2"/>
      <c r="J46" s="2"/>
      <c r="K46" s="2"/>
    </row>
    <row r="47" spans="1:11" x14ac:dyDescent="0.25">
      <c r="A47" s="2"/>
      <c r="B47" s="2">
        <f>B39+B40*B39</f>
        <v>3.6</v>
      </c>
      <c r="C47" s="2">
        <f>B52+B40*(3*B52/B41 +B41^3+B41)</f>
        <v>7.3533670354741005</v>
      </c>
      <c r="D47" s="2">
        <f t="shared" ref="D47:K47" si="8">C52+C40*(3*C52/C41 +C41^3+C41)</f>
        <v>12.146981957852397</v>
      </c>
      <c r="E47" s="2">
        <f t="shared" si="8"/>
        <v>18.851968949248811</v>
      </c>
      <c r="F47" s="2">
        <f t="shared" si="8"/>
        <v>27.889314920180183</v>
      </c>
      <c r="G47" s="2"/>
      <c r="H47" s="2"/>
      <c r="I47" s="2"/>
      <c r="J47" s="2"/>
      <c r="K47" s="2"/>
    </row>
    <row r="48" spans="1:11" x14ac:dyDescent="0.25">
      <c r="A48" s="2" t="s">
        <v>13</v>
      </c>
      <c r="B48" s="2"/>
      <c r="C48" s="2"/>
      <c r="D48" s="2"/>
      <c r="E48" s="2"/>
      <c r="F48" s="2"/>
      <c r="G48" s="2"/>
      <c r="H48" s="2"/>
      <c r="I48" s="2"/>
      <c r="J48" s="2"/>
      <c r="K48" s="2"/>
    </row>
    <row r="49" spans="1:11" x14ac:dyDescent="0.25">
      <c r="A49" s="2"/>
      <c r="B49" s="2">
        <f xml:space="preserve"> B47/B45  +SIN(B45)*B45</f>
        <v>4.1184469031606712</v>
      </c>
      <c r="C49" s="2">
        <f xml:space="preserve"> 3*C47/C45  +C45^3+C45</f>
        <v>19.901215076015927</v>
      </c>
      <c r="D49" s="2">
        <f t="shared" ref="D49:K49" si="9" xml:space="preserve"> 3*D47/D45  +D45^3+D45</f>
        <v>28.471591170973248</v>
      </c>
      <c r="E49" s="2">
        <f t="shared" si="9"/>
        <v>39.051948248748012</v>
      </c>
      <c r="F49" s="2">
        <f t="shared" si="9"/>
        <v>51.833972380270282</v>
      </c>
      <c r="G49" s="2"/>
      <c r="H49" s="2"/>
      <c r="I49" s="2"/>
      <c r="J49" s="2"/>
      <c r="K49" s="2"/>
    </row>
    <row r="50" spans="1:1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</row>
    <row r="51" spans="1:11" x14ac:dyDescent="0.25">
      <c r="A51" s="2" t="s">
        <v>14</v>
      </c>
      <c r="B51" s="2"/>
      <c r="C51" s="2"/>
      <c r="D51" s="2"/>
      <c r="E51" s="2"/>
      <c r="F51" s="2"/>
      <c r="G51" s="2"/>
      <c r="H51" s="2"/>
      <c r="I51" s="2"/>
      <c r="J51" s="2"/>
      <c r="K51" s="2"/>
    </row>
    <row r="52" spans="1:11" x14ac:dyDescent="0.25">
      <c r="A52" s="2"/>
      <c r="B52" s="2">
        <f>B39+1/2*B40*(B43+B49)</f>
        <v>4.5118446903160674</v>
      </c>
      <c r="C52" s="2">
        <f>B52+1/2*B40*(C43+C49)</f>
        <v>7.922727370496677</v>
      </c>
      <c r="D52" s="2">
        <f>C52+1/2*B40*(D43+D49)</f>
        <v>12.882013781271862</v>
      </c>
      <c r="E52" s="2">
        <f>D52+1/2*B40*(E43+E49)</f>
        <v>19.772186190135137</v>
      </c>
      <c r="F52" s="2">
        <f>E52+1/2*B40*(F43+F49)</f>
        <v>29.014147793184691</v>
      </c>
      <c r="G52" s="2"/>
      <c r="H52" s="2"/>
      <c r="I52" s="2"/>
      <c r="J52" s="2"/>
      <c r="K52" s="2"/>
    </row>
    <row r="58" spans="1:11" x14ac:dyDescent="0.25">
      <c r="A58" s="3" t="s">
        <v>15</v>
      </c>
      <c r="B58" s="2"/>
      <c r="C58" s="2"/>
      <c r="D58" s="2"/>
      <c r="E58" s="2"/>
      <c r="F58" s="2"/>
      <c r="G58" s="2"/>
      <c r="H58" s="2"/>
      <c r="I58" s="2"/>
      <c r="J58" s="2"/>
      <c r="K58" s="2"/>
    </row>
    <row r="59" spans="1:11" x14ac:dyDescent="0.25">
      <c r="A59" s="2" t="s">
        <v>7</v>
      </c>
      <c r="B59" s="2">
        <v>1</v>
      </c>
      <c r="C59" s="2"/>
      <c r="D59" s="2"/>
      <c r="E59" s="2"/>
      <c r="F59" s="2"/>
      <c r="G59" s="2"/>
      <c r="H59" s="2"/>
      <c r="I59" s="2"/>
      <c r="J59" s="2"/>
      <c r="K59" s="2"/>
    </row>
    <row r="60" spans="1:11" x14ac:dyDescent="0.25">
      <c r="A60" s="2" t="s">
        <v>8</v>
      </c>
      <c r="B60" s="2">
        <v>3</v>
      </c>
      <c r="C60" s="2"/>
      <c r="D60" s="2"/>
      <c r="E60" s="2"/>
      <c r="F60" s="2"/>
      <c r="G60" s="2"/>
      <c r="H60" s="2"/>
      <c r="I60" s="2"/>
      <c r="J60" s="2"/>
      <c r="K60" s="2"/>
    </row>
    <row r="61" spans="1:11" x14ac:dyDescent="0.25">
      <c r="A61" s="2" t="s">
        <v>9</v>
      </c>
      <c r="B61" s="2">
        <v>0.1</v>
      </c>
      <c r="C61" s="2"/>
      <c r="D61" s="2" t="s">
        <v>16</v>
      </c>
      <c r="E61" s="2"/>
      <c r="F61" s="2"/>
      <c r="G61" s="2"/>
      <c r="H61" s="2"/>
      <c r="I61" s="2"/>
      <c r="J61" s="2"/>
      <c r="K61" s="2"/>
    </row>
    <row r="62" spans="1:11" x14ac:dyDescent="0.25">
      <c r="A62" s="2"/>
      <c r="B62" s="2">
        <f>B59+B61</f>
        <v>1.1000000000000001</v>
      </c>
      <c r="C62" s="2">
        <f>B62+B61</f>
        <v>1.2000000000000002</v>
      </c>
      <c r="D62" s="2">
        <f>C62+B61</f>
        <v>1.3000000000000003</v>
      </c>
      <c r="E62" s="2">
        <f>D62+B61</f>
        <v>1.4000000000000004</v>
      </c>
      <c r="F62" s="2">
        <f>E62+B61</f>
        <v>1.5000000000000004</v>
      </c>
      <c r="G62" s="2">
        <f>F62+B61</f>
        <v>1.6000000000000005</v>
      </c>
      <c r="H62" s="2">
        <f>G62+B61</f>
        <v>1.7000000000000006</v>
      </c>
      <c r="I62" s="2">
        <f>H62+B61</f>
        <v>1.8000000000000007</v>
      </c>
      <c r="J62" s="2">
        <f>I62+B61</f>
        <v>1.9000000000000008</v>
      </c>
      <c r="K62" s="2">
        <f>J62+B61</f>
        <v>2.0000000000000009</v>
      </c>
    </row>
    <row r="63" spans="1:11" x14ac:dyDescent="0.25">
      <c r="A63" s="2" t="s">
        <v>17</v>
      </c>
      <c r="B63" s="2"/>
      <c r="C63" s="2"/>
      <c r="D63" s="2"/>
      <c r="E63" s="2"/>
      <c r="F63" s="2"/>
      <c r="G63" s="2"/>
      <c r="H63" s="2"/>
      <c r="I63" s="2"/>
      <c r="J63" s="2"/>
      <c r="K63" s="2"/>
    </row>
    <row r="64" spans="1:11" x14ac:dyDescent="0.25">
      <c r="A64" s="2"/>
      <c r="B64" s="2">
        <f>B59+B61/2</f>
        <v>1.05</v>
      </c>
      <c r="C64" s="2">
        <f>B62+B61/2</f>
        <v>1.1500000000000001</v>
      </c>
      <c r="D64" s="2">
        <f>C62+B61/2</f>
        <v>1.2500000000000002</v>
      </c>
      <c r="E64" s="2">
        <f>D62+B61/2</f>
        <v>1.3500000000000003</v>
      </c>
      <c r="F64" s="2">
        <f>E62+B61/2</f>
        <v>1.4500000000000004</v>
      </c>
      <c r="G64" s="2">
        <f>F62+B61/2</f>
        <v>1.5500000000000005</v>
      </c>
      <c r="H64" s="2">
        <f>G62+B61/2</f>
        <v>1.6500000000000006</v>
      </c>
      <c r="I64" s="2">
        <f>H62+B61/2</f>
        <v>1.7500000000000007</v>
      </c>
      <c r="J64" s="2">
        <f>I62+B61/2</f>
        <v>1.8500000000000008</v>
      </c>
      <c r="K64" s="2">
        <f>J62+B61/2</f>
        <v>1.9500000000000008</v>
      </c>
    </row>
    <row r="65" spans="1:11" x14ac:dyDescent="0.25">
      <c r="A65" s="2" t="s">
        <v>18</v>
      </c>
      <c r="B65" s="2"/>
      <c r="C65" s="2"/>
      <c r="D65" s="2" t="s">
        <v>19</v>
      </c>
      <c r="E65" s="2"/>
      <c r="F65" s="2"/>
      <c r="G65" s="2"/>
      <c r="H65" s="2" t="s">
        <v>20</v>
      </c>
      <c r="I65" s="2"/>
      <c r="J65" s="2"/>
      <c r="K65" s="2"/>
    </row>
    <row r="66" spans="1:11" x14ac:dyDescent="0.25">
      <c r="A66" s="2"/>
      <c r="B66" s="2">
        <f>B60+B61/2*( 3*B60/B59 +B59^3+B59)</f>
        <v>3.55</v>
      </c>
      <c r="C66" s="2"/>
      <c r="D66" s="2">
        <f>3*B66/B64+B64^3+B64</f>
        <v>12.350482142857141</v>
      </c>
      <c r="E66" s="2"/>
      <c r="F66" s="2"/>
      <c r="G66" s="2"/>
      <c r="H66" s="2">
        <f>B60+B61*D66</f>
        <v>4.2350482142857144</v>
      </c>
      <c r="I66" s="2"/>
      <c r="J66" s="2"/>
      <c r="K66" s="2"/>
    </row>
    <row r="67" spans="1:11" x14ac:dyDescent="0.25">
      <c r="A67" s="2"/>
      <c r="B67" s="2">
        <f>H66+B61/2*( 3*H66/B62 +B62^3+B62)</f>
        <v>4.9341047889610392</v>
      </c>
      <c r="C67" s="2"/>
      <c r="D67" s="2">
        <f>3*B67/C64+C64^3+C64</f>
        <v>15.542452710333144</v>
      </c>
      <c r="E67" s="2"/>
      <c r="F67" s="2"/>
      <c r="G67" s="2"/>
      <c r="H67" s="2">
        <f>H66+B61*D67</f>
        <v>5.7892934853190292</v>
      </c>
      <c r="I67" s="2"/>
      <c r="J67" s="2"/>
      <c r="K67" s="2"/>
    </row>
    <row r="68" spans="1:11" x14ac:dyDescent="0.25">
      <c r="A68" s="2"/>
      <c r="B68" s="2">
        <f>H67+B61/2*( 3*H67/C62 +C62^3+C62)</f>
        <v>6.6593551709839076</v>
      </c>
      <c r="C68" s="2"/>
      <c r="D68" s="2">
        <f>3*B68/D64 +D64^3+D64</f>
        <v>19.185577410361375</v>
      </c>
      <c r="E68" s="2"/>
      <c r="F68" s="2"/>
      <c r="G68" s="2"/>
      <c r="H68" s="2">
        <f>H67+B61*D68</f>
        <v>7.7078512263551673</v>
      </c>
      <c r="I68" s="2"/>
      <c r="J68" s="2"/>
      <c r="K68" s="2"/>
    </row>
    <row r="69" spans="1:11" x14ac:dyDescent="0.25">
      <c r="A69" s="2"/>
      <c r="B69" s="2">
        <f>H68+B61/2*( 3*H68/B64 +B64^3+B64)</f>
        <v>8.9193540801201916</v>
      </c>
      <c r="C69" s="2"/>
      <c r="D69" s="2">
        <f>3*B69/E64 +E64^3+E64</f>
        <v>23.631161844711535</v>
      </c>
      <c r="E69" s="2"/>
      <c r="F69" s="2"/>
      <c r="G69" s="2"/>
      <c r="H69" s="2">
        <f>H68+B61*D69</f>
        <v>10.07096741082632</v>
      </c>
      <c r="I69" s="2"/>
      <c r="J69" s="2"/>
      <c r="K69" s="2"/>
    </row>
    <row r="70" spans="1:11" x14ac:dyDescent="0.25">
      <c r="A70" s="2"/>
      <c r="B70" s="2">
        <f>H69+B61/2*( 3*H69/C64 +C64^3+C64)</f>
        <v>11.518115605716709</v>
      </c>
      <c r="C70" s="2"/>
      <c r="D70" s="2">
        <f>3*B70/F64 +F64^3+F64</f>
        <v>28.329209011827668</v>
      </c>
      <c r="E70" s="2"/>
      <c r="F70" s="2"/>
      <c r="G70" s="2"/>
      <c r="H70" s="2">
        <f>H69+B61*D70</f>
        <v>12.903888312009087</v>
      </c>
      <c r="I70" s="2"/>
      <c r="J70" s="2"/>
      <c r="K70" s="2"/>
    </row>
    <row r="71" spans="1:11" x14ac:dyDescent="0.25">
      <c r="A71" s="2"/>
      <c r="B71" s="2">
        <f>H70+B61/2*( 3*H70/D64 +D64^3+D64)</f>
        <v>14.612511159450177</v>
      </c>
      <c r="C71" s="2"/>
      <c r="D71" s="2">
        <f>3*B71/G64+G64^3+G64</f>
        <v>33.556154663451949</v>
      </c>
      <c r="E71" s="2"/>
      <c r="F71" s="2"/>
      <c r="G71" s="2"/>
      <c r="H71" s="2">
        <f>H70+B61*D71</f>
        <v>16.259503778354283</v>
      </c>
      <c r="I71" s="2"/>
      <c r="J71" s="2"/>
      <c r="K71" s="2"/>
    </row>
    <row r="72" spans="1:11" x14ac:dyDescent="0.25">
      <c r="A72" s="2"/>
      <c r="B72" s="2">
        <f>H71+B61/2*( 3*H71/E64+E64^3+E64)</f>
        <v>18.256634059282536</v>
      </c>
      <c r="C72" s="2"/>
      <c r="D72" s="2">
        <f>3*B72/H64 +H64^3+H64</f>
        <v>39.336005107786427</v>
      </c>
      <c r="E72" s="2"/>
      <c r="F72" s="2"/>
      <c r="G72" s="2"/>
      <c r="H72" s="2">
        <f>H71+B61*D72</f>
        <v>20.193104289132926</v>
      </c>
      <c r="I72" s="2"/>
      <c r="J72" s="2"/>
      <c r="K72" s="2"/>
    </row>
    <row r="73" spans="1:11" x14ac:dyDescent="0.25">
      <c r="A73" s="2"/>
      <c r="B73" s="2">
        <f>H72+B61/2*( 3*H72/F64+F64^3+F64)</f>
        <v>22.506977362146678</v>
      </c>
      <c r="C73" s="2"/>
      <c r="D73" s="2">
        <f>3*B73/I64 +I64^3+I64</f>
        <v>45.692764763680017</v>
      </c>
      <c r="E73" s="2"/>
      <c r="F73" s="2"/>
      <c r="G73" s="2"/>
      <c r="H73" s="2">
        <f>H72+B61*D73</f>
        <v>24.762380765500929</v>
      </c>
      <c r="I73" s="2"/>
      <c r="J73" s="2"/>
      <c r="K73" s="2"/>
    </row>
    <row r="74" spans="1:11" x14ac:dyDescent="0.25">
      <c r="A74" s="2"/>
      <c r="B74" s="2">
        <f>H73+B61/2*( 3*H73/F64+F64^3+F64)</f>
        <v>27.548937611932061</v>
      </c>
      <c r="C74" s="2"/>
      <c r="D74" s="2">
        <f>3*B74/J64+J64^3+J64</f>
        <v>52.855577884214149</v>
      </c>
      <c r="E74" s="2"/>
      <c r="F74" s="2"/>
      <c r="G74" s="2"/>
      <c r="H74" s="2">
        <f>H73+B61*D74</f>
        <v>30.047938553922343</v>
      </c>
      <c r="I74" s="2"/>
      <c r="J74" s="2"/>
      <c r="K74" s="2"/>
    </row>
    <row r="75" spans="1:11" x14ac:dyDescent="0.25">
      <c r="A75" s="2"/>
      <c r="B75" s="2">
        <f>H74+B61/2*( 3*H74/G64 +G64^3+G64)</f>
        <v>33.219497325269664</v>
      </c>
      <c r="C75" s="2"/>
      <c r="D75" s="2">
        <f>3*B75/K64+K64^3+K64</f>
        <v>60.471793961953324</v>
      </c>
      <c r="E75" s="2"/>
      <c r="F75" s="2"/>
      <c r="G75" s="2"/>
      <c r="H75" s="2">
        <f>H74+B61*D75</f>
        <v>36.095117950117675</v>
      </c>
      <c r="I75" s="2"/>
      <c r="J75" s="2"/>
      <c r="K75" s="2"/>
    </row>
    <row r="79" spans="1:1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</row>
    <row r="80" spans="1:11" x14ac:dyDescent="0.25">
      <c r="A80" s="3" t="s">
        <v>15</v>
      </c>
      <c r="B80" s="2"/>
      <c r="C80" s="2"/>
      <c r="D80" s="2"/>
      <c r="E80" s="2"/>
      <c r="F80" s="2"/>
      <c r="G80" s="2"/>
      <c r="H80" s="2"/>
      <c r="I80" s="2"/>
      <c r="J80" s="2"/>
      <c r="K80" s="2"/>
    </row>
    <row r="81" spans="1:11" x14ac:dyDescent="0.25">
      <c r="A81" s="2" t="s">
        <v>7</v>
      </c>
      <c r="B81" s="2">
        <v>1</v>
      </c>
      <c r="C81" s="2"/>
      <c r="D81" s="2"/>
      <c r="E81" s="2"/>
      <c r="F81" s="2"/>
      <c r="G81" s="2"/>
      <c r="H81" s="2"/>
      <c r="I81" s="2"/>
      <c r="J81" s="2"/>
      <c r="K81" s="2"/>
    </row>
    <row r="82" spans="1:11" x14ac:dyDescent="0.25">
      <c r="A82" s="2" t="s">
        <v>8</v>
      </c>
      <c r="B82" s="2">
        <v>3</v>
      </c>
      <c r="C82" s="2"/>
      <c r="D82" s="2"/>
      <c r="E82" s="2"/>
      <c r="F82" s="2"/>
      <c r="G82" s="2"/>
      <c r="H82" s="2"/>
      <c r="I82" s="2"/>
      <c r="J82" s="2"/>
      <c r="K82" s="2"/>
    </row>
    <row r="83" spans="1:11" x14ac:dyDescent="0.25">
      <c r="A83" s="2" t="s">
        <v>9</v>
      </c>
      <c r="B83" s="2">
        <v>0.2</v>
      </c>
      <c r="C83" s="2"/>
      <c r="D83" s="2" t="s">
        <v>16</v>
      </c>
      <c r="E83" s="2"/>
      <c r="F83" s="2"/>
      <c r="G83" s="2"/>
      <c r="H83" s="2"/>
      <c r="I83" s="2"/>
      <c r="J83" s="2"/>
      <c r="K83" s="2"/>
    </row>
    <row r="84" spans="1:11" x14ac:dyDescent="0.25">
      <c r="A84" s="2"/>
      <c r="B84" s="2">
        <f>B81+B83</f>
        <v>1.2</v>
      </c>
      <c r="C84" s="2">
        <f>B84+B83</f>
        <v>1.4</v>
      </c>
      <c r="D84" s="2">
        <f>C84+B83</f>
        <v>1.5999999999999999</v>
      </c>
      <c r="E84" s="2">
        <f>D84+B83</f>
        <v>1.7999999999999998</v>
      </c>
      <c r="F84" s="2">
        <f>E84+B83</f>
        <v>1.9999999999999998</v>
      </c>
      <c r="G84" s="2"/>
      <c r="H84" s="2"/>
      <c r="I84" s="2"/>
      <c r="J84" s="2"/>
      <c r="K84" s="2"/>
    </row>
    <row r="85" spans="1:11" x14ac:dyDescent="0.25">
      <c r="A85" s="2" t="s">
        <v>17</v>
      </c>
      <c r="B85" s="2"/>
      <c r="C85" s="2"/>
      <c r="D85" s="2"/>
      <c r="E85" s="2"/>
      <c r="F85" s="2"/>
      <c r="G85" s="2"/>
      <c r="H85" s="2"/>
      <c r="I85" s="2"/>
      <c r="J85" s="2"/>
      <c r="K85" s="2"/>
    </row>
    <row r="86" spans="1:11" x14ac:dyDescent="0.25">
      <c r="A86" s="2"/>
      <c r="B86" s="2">
        <f>B81+B83/2</f>
        <v>1.1000000000000001</v>
      </c>
      <c r="C86" s="2">
        <f>B84+B83/2</f>
        <v>1.3</v>
      </c>
      <c r="D86" s="2">
        <f>C84+B83/2</f>
        <v>1.5</v>
      </c>
      <c r="E86" s="2">
        <f>D84+B83/2</f>
        <v>1.7</v>
      </c>
      <c r="F86" s="2">
        <f>E84+B83/2</f>
        <v>1.9</v>
      </c>
      <c r="G86" s="2"/>
      <c r="H86" s="2"/>
      <c r="I86" s="2"/>
      <c r="J86" s="2"/>
      <c r="K86" s="2"/>
    </row>
    <row r="87" spans="1:11" x14ac:dyDescent="0.25">
      <c r="A87" s="2" t="s">
        <v>18</v>
      </c>
      <c r="B87" s="2"/>
      <c r="C87" s="2"/>
      <c r="D87" s="2" t="s">
        <v>19</v>
      </c>
      <c r="E87" s="2"/>
      <c r="F87" s="2"/>
      <c r="G87" s="2"/>
      <c r="H87" s="2" t="s">
        <v>20</v>
      </c>
      <c r="I87" s="2"/>
      <c r="J87" s="2"/>
      <c r="K87" s="2"/>
    </row>
    <row r="88" spans="1:11" x14ac:dyDescent="0.25">
      <c r="A88" s="2"/>
      <c r="B88" s="2">
        <f>B82+B83/2*( 3*B82/B81 +B81^3+B81)</f>
        <v>4.0999999999999996</v>
      </c>
      <c r="C88" s="2"/>
      <c r="D88" s="2">
        <f>3*B88/B86+B86^3+B86</f>
        <v>13.612818181818179</v>
      </c>
      <c r="E88" s="2"/>
      <c r="F88" s="2"/>
      <c r="G88" s="2"/>
      <c r="H88" s="2">
        <f>B82+B83*D88</f>
        <v>5.7225636363636365</v>
      </c>
      <c r="I88" s="2"/>
      <c r="J88" s="2"/>
      <c r="K88" s="2"/>
    </row>
    <row r="89" spans="1:11" x14ac:dyDescent="0.25">
      <c r="A89" s="2"/>
      <c r="B89" s="2">
        <f>H88+B83/2*( 3*H88/B84 +B84^3+B84)</f>
        <v>7.4460045454545458</v>
      </c>
      <c r="C89" s="2"/>
      <c r="D89" s="2">
        <f>3*B89/C86+C86^3+C86</f>
        <v>20.680087412587412</v>
      </c>
      <c r="E89" s="2"/>
      <c r="F89" s="2"/>
      <c r="G89" s="2"/>
      <c r="H89" s="2">
        <f>H88+B83*D89</f>
        <v>9.8585811188811192</v>
      </c>
      <c r="I89" s="2"/>
      <c r="J89" s="2"/>
      <c r="K89" s="2"/>
    </row>
    <row r="90" spans="1:11" x14ac:dyDescent="0.25">
      <c r="A90" s="2"/>
      <c r="B90" s="2">
        <f>H89+B83/2*( 3*H89/C84 +C84^3+C84)</f>
        <v>12.385534215784217</v>
      </c>
      <c r="C90" s="2"/>
      <c r="D90" s="2">
        <f>3*B90/D86 +D86^3+D86</f>
        <v>29.646068431568434</v>
      </c>
      <c r="E90" s="2"/>
      <c r="F90" s="2"/>
      <c r="G90" s="2"/>
      <c r="H90" s="2">
        <f>H89+B83*D90</f>
        <v>15.787794805194807</v>
      </c>
      <c r="I90" s="2"/>
      <c r="J90" s="2"/>
      <c r="K90" s="2"/>
    </row>
    <row r="91" spans="1:11" x14ac:dyDescent="0.25">
      <c r="A91" s="2"/>
      <c r="B91" s="2">
        <f>H90+B83/2*( 3*H90/B86 +B86^3+B86)</f>
        <v>20.336657024793389</v>
      </c>
      <c r="C91" s="2"/>
      <c r="D91" s="2">
        <f>3*B91/E86 +E86^3+E86</f>
        <v>42.501218279047158</v>
      </c>
      <c r="E91" s="2"/>
      <c r="F91" s="2"/>
      <c r="G91" s="2"/>
      <c r="H91" s="2">
        <f>H90+B83*D91</f>
        <v>24.288038461004241</v>
      </c>
      <c r="I91" s="2"/>
      <c r="J91" s="2"/>
      <c r="K91" s="2"/>
    </row>
    <row r="92" spans="1:11" x14ac:dyDescent="0.25">
      <c r="A92" s="2"/>
      <c r="B92" s="2">
        <f>H91+B83/2*( 3*H91/C86 +C86^3+C86)</f>
        <v>30.242670413543681</v>
      </c>
      <c r="C92" s="2"/>
      <c r="D92" s="2">
        <f>3*B92/F86 +F86^3+F86</f>
        <v>56.510584863490031</v>
      </c>
      <c r="E92" s="2"/>
      <c r="F92" s="2"/>
      <c r="G92" s="2"/>
      <c r="H92" s="2">
        <f>H91+B83*D92</f>
        <v>35.59015543370225</v>
      </c>
      <c r="I92" s="2"/>
      <c r="J92" s="2"/>
      <c r="K92" s="2"/>
    </row>
    <row r="93" spans="1:11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</row>
    <row r="94" spans="1:11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</row>
    <row r="95" spans="1:11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</row>
    <row r="96" spans="1:11" x14ac:dyDescent="0.25">
      <c r="A96" s="3" t="s">
        <v>21</v>
      </c>
      <c r="B96" s="2"/>
      <c r="C96" s="2"/>
      <c r="D96" s="2"/>
      <c r="E96" s="2"/>
      <c r="F96" s="2"/>
      <c r="G96" s="2"/>
      <c r="H96" s="2"/>
      <c r="I96" s="2"/>
      <c r="J96" s="2"/>
      <c r="K96" s="2"/>
    </row>
    <row r="97" spans="1:11" x14ac:dyDescent="0.25">
      <c r="A97" s="2" t="s">
        <v>7</v>
      </c>
      <c r="B97" s="2">
        <v>1</v>
      </c>
      <c r="C97" s="2"/>
      <c r="D97" s="2"/>
      <c r="E97" s="2"/>
      <c r="F97" s="2"/>
      <c r="G97" s="2"/>
      <c r="H97" s="2"/>
      <c r="I97" s="2"/>
      <c r="J97" s="2"/>
      <c r="K97" s="2"/>
    </row>
    <row r="98" spans="1:11" x14ac:dyDescent="0.25">
      <c r="A98" s="2" t="s">
        <v>22</v>
      </c>
      <c r="B98" s="2">
        <v>3</v>
      </c>
      <c r="C98" s="2"/>
      <c r="D98" s="2"/>
      <c r="E98" s="2"/>
      <c r="F98" s="2"/>
      <c r="G98" s="2"/>
      <c r="H98" s="2"/>
      <c r="I98" s="2"/>
      <c r="J98" s="2"/>
      <c r="K98" s="2"/>
    </row>
    <row r="99" spans="1:11" x14ac:dyDescent="0.25">
      <c r="A99" s="2" t="s">
        <v>23</v>
      </c>
      <c r="B99" s="2">
        <v>0.1</v>
      </c>
      <c r="C99" s="2">
        <v>0.1</v>
      </c>
      <c r="D99" s="2">
        <v>0.1</v>
      </c>
      <c r="E99" s="2">
        <v>0.1</v>
      </c>
      <c r="F99" s="2">
        <v>0.1</v>
      </c>
      <c r="G99" s="2">
        <v>0.1</v>
      </c>
      <c r="H99" s="2">
        <v>0.1</v>
      </c>
      <c r="I99" s="2">
        <v>0.1</v>
      </c>
      <c r="J99" s="2">
        <v>0.1</v>
      </c>
      <c r="K99" s="2">
        <v>0.1</v>
      </c>
    </row>
    <row r="100" spans="1:11" x14ac:dyDescent="0.25">
      <c r="A100" s="2"/>
      <c r="B100" s="2">
        <f>B97+B99</f>
        <v>1.1000000000000001</v>
      </c>
      <c r="C100" s="2">
        <f>B100+B99</f>
        <v>1.2000000000000002</v>
      </c>
      <c r="D100" s="2">
        <f>C100+B99</f>
        <v>1.3000000000000003</v>
      </c>
      <c r="E100" s="2">
        <f>D100+B99</f>
        <v>1.4000000000000004</v>
      </c>
      <c r="F100" s="2">
        <f>E100+B99</f>
        <v>1.5000000000000004</v>
      </c>
      <c r="G100" s="2">
        <f>F100+B99</f>
        <v>1.6000000000000005</v>
      </c>
      <c r="H100" s="2">
        <f>G100+B99</f>
        <v>1.7000000000000006</v>
      </c>
      <c r="I100" s="2">
        <f>H100+B99</f>
        <v>1.8000000000000007</v>
      </c>
      <c r="J100" s="2">
        <f>I100+B99</f>
        <v>1.9000000000000008</v>
      </c>
      <c r="K100" s="2">
        <f>J100+B99</f>
        <v>2.0000000000000009</v>
      </c>
    </row>
    <row r="101" spans="1:11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</row>
    <row r="102" spans="1:11" x14ac:dyDescent="0.25">
      <c r="A102" s="2" t="s">
        <v>24</v>
      </c>
      <c r="B102" s="2">
        <f xml:space="preserve"> 3*B98/B97 +B97^3+B97</f>
        <v>11</v>
      </c>
      <c r="C102" s="2">
        <f xml:space="preserve"> 3*B107/B100+B100^3+B100</f>
        <v>14.013796740597064</v>
      </c>
      <c r="D102" s="2">
        <f xml:space="preserve"> 3*C107/C100+C100^3+C100</f>
        <v>17.471594142431037</v>
      </c>
      <c r="E102" s="2">
        <f xml:space="preserve"> 3*D107/D100+D100^3+D100</f>
        <v>21.397389045766026</v>
      </c>
      <c r="F102" s="2">
        <f xml:space="preserve"> 3*E107/E100+E100^3+E100</f>
        <v>25.815179187578273</v>
      </c>
      <c r="G102" s="2">
        <f xml:space="preserve"> 3*F107/F100+F100^3+F100</f>
        <v>30.74896291377528</v>
      </c>
      <c r="H102" s="2">
        <f xml:space="preserve"> 3*G107/G100+G100^3+G100</f>
        <v>36.222738992718973</v>
      </c>
      <c r="I102" s="2">
        <f xml:space="preserve"> 3*H107/H100+H100^3+H100</f>
        <v>42.260506491775637</v>
      </c>
      <c r="J102" s="2">
        <f xml:space="preserve"> 3*I107/I100+I100^3+I100</f>
        <v>48.886264693879895</v>
      </c>
      <c r="K102" s="2">
        <f xml:space="preserve"> 3*J107/J100+J100^3+J100</f>
        <v>56.124013040032025</v>
      </c>
    </row>
    <row r="103" spans="1:11" x14ac:dyDescent="0.25">
      <c r="A103" s="2" t="s">
        <v>25</v>
      </c>
      <c r="B103" s="2">
        <f>3*(B98+B99/2*B102)/(B97+B99/2)+(B97+B99/2)^3+(B97+B99/2)</f>
        <v>12.350482142857141</v>
      </c>
      <c r="C103" s="2">
        <f>3*(B107+B99/2*C102)/(B100+B99/2) +(B100+B99/2)^3+(B100+B99/2)</f>
        <v>15.57795841369246</v>
      </c>
      <c r="D103" s="2">
        <f>3*(C107+C99/2*D102)/(C100+C99/2) +(C100+C99/2)^3+(C100+C99/2)</f>
        <v>19.26156667382552</v>
      </c>
      <c r="E103" s="2">
        <f>3*(D107+D99/2*E102)/(D100+D99/2)+(D100+D99/2)^3+(D100+D99/2)</f>
        <v>23.425274345452397</v>
      </c>
      <c r="F103" s="2">
        <f>3*(E107+E99/2*F102)/(E100+E99/2) +(E100+E99/2)^3+(E100+E99/2)</f>
        <v>28.093057924652637</v>
      </c>
      <c r="G103" s="2">
        <f>3*(F107+F99/2*G102)/(F100+F99/2) +(F100+F99/2)^3+(F100+F99/2)</f>
        <v>33.288900037244645</v>
      </c>
      <c r="H103" s="2">
        <f>3*(G107+G99/2*H102)/(G100+G99/2) +(G100+G99/2)^3+(G100+G99/2)</f>
        <v>39.036787568035258</v>
      </c>
      <c r="I103" s="2">
        <f>3*(H107+H99/2*I102)/(H100+H99/2) +(H100+H99/2)^3+(H100+H99/2)</f>
        <v>45.360710434162826</v>
      </c>
      <c r="J103" s="2">
        <f>3*(I107+I99/2*J102)/(I100+I99/2) +(I100+I99/2)^3+(I100+I99/2)</f>
        <v>52.284660758413942</v>
      </c>
      <c r="K103" s="2">
        <f>3*(J107+J99/2*K102)/(J100+J99/2) +(J100+J99/2)^3+(J100+J99/2)</f>
        <v>59.832632298495199</v>
      </c>
    </row>
    <row r="104" spans="1:11" x14ac:dyDescent="0.25">
      <c r="A104" s="2" t="s">
        <v>26</v>
      </c>
      <c r="B104" s="2">
        <f>3*(B98+B99/2*B103)/(B97+B99/2)+(B97+B99/2)^3+(B97+B99/2)</f>
        <v>12.543408163265306</v>
      </c>
      <c r="C104" s="2">
        <f>3*(B107+B99/2*C103)/(B100+B99/2) +(B100+B99/2)^3+(B100+B99/2)</f>
        <v>15.781979501487514</v>
      </c>
      <c r="D104" s="2">
        <f>3*(C107+C99/2*D103)/(C100+C99/2)+(C100+C99/2)^3+(C100+C99/2)</f>
        <v>19.476363377592858</v>
      </c>
      <c r="E104" s="2">
        <f>3*(D107+D99/2*E103)/(D100+D99/2)+(D100+D99/2)^3+(D100+D99/2)</f>
        <v>23.650594934306437</v>
      </c>
      <c r="F104" s="2">
        <f>3*(E107+E99/2*F103)/(E100+E99/2) +(E100+E99/2)^3+(E100+E99/2)</f>
        <v>28.328700552625843</v>
      </c>
      <c r="G104" s="2">
        <f>3*(F107+F99/2*G103)/(F100+F99/2) +(F100+F99/2)^3+(F100+F99/2)</f>
        <v>33.534700404032002</v>
      </c>
      <c r="H104" s="2">
        <f>3*(G107+G99/2*H103)/(G100+G99/2) +(G100+G99/2)^3+(G100+G99/2)</f>
        <v>39.292610165791295</v>
      </c>
      <c r="I104" s="2">
        <f>3*(H107+H99/2*I103)/(H100+H99/2) +(H100+H99/2)^3+(H100+H99/2)</f>
        <v>45.626442200653152</v>
      </c>
      <c r="J104" s="2">
        <f>3*(I107+I99/2*J103)/(I100+I99/2) +(I100+I99/2)^3+(I100+I99/2)</f>
        <v>52.560206385268053</v>
      </c>
      <c r="K104" s="2">
        <f>3*(J107+J99/2*K103)/(J100+J99/2) +(J100+J99/2)^3+(J100+J99/2)</f>
        <v>60.117910702992376</v>
      </c>
    </row>
    <row r="105" spans="1:11" x14ac:dyDescent="0.25">
      <c r="A105" s="2" t="s">
        <v>27</v>
      </c>
      <c r="B105" s="2">
        <f>3*(B98+B99*B104)/(B97+B99) +(B97+B99)^3+(B97+B99)</f>
        <v>14.033747680890537</v>
      </c>
      <c r="C105" s="2">
        <f>3*(B107+B99*C104)/(B100+B99)+(B100+B99)^3+(B100+B99)</f>
        <v>17.491058554252518</v>
      </c>
      <c r="D105" s="2">
        <f>3*(C107+C99*D104)/(C100+C99)+(C100+C99)^3+(C100+C99)</f>
        <v>21.416401526303929</v>
      </c>
      <c r="E105" s="2">
        <f>3*(D107+D99*E104)/(D100+D99)+(D100+D99)^3+(D100+D99)</f>
        <v>25.833774456991264</v>
      </c>
      <c r="F105" s="2">
        <f>3*(E107+E99*F104)/(E100+E99)+(E100+E99)^3+(E100+E99)</f>
        <v>30.767174018931552</v>
      </c>
      <c r="G105" s="2">
        <f>3*(F107+F99*G104)/(F100+F99)+(F100+F99)^3+(F100+F99)</f>
        <v>36.240596557420318</v>
      </c>
      <c r="H105" s="2">
        <f>3*(G107+G99*H104)/(G100+G99)+(G100+G99)^3+(G100+G99)</f>
        <v>42.278038492992785</v>
      </c>
      <c r="I105" s="2">
        <f>3*(H107+H99*I104)/(H100+H99)+(H100+H99)^3+(H100+H99)</f>
        <v>48.903496497896967</v>
      </c>
      <c r="J105" s="2">
        <f>3*(I107+I99*J104)/(I100+I99)+(I100+I99)^3+(I100+I99)</f>
        <v>56.14096756029695</v>
      </c>
      <c r="K105" s="2">
        <f>3*(J107+J99*K104)/(J100+J99)+(J100+J99)^3+(J100+J99)</f>
        <v>64.014448993479277</v>
      </c>
    </row>
    <row r="106" spans="1:1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</row>
    <row r="107" spans="1:11" x14ac:dyDescent="0.25">
      <c r="A107" s="2" t="s">
        <v>28</v>
      </c>
      <c r="B107" s="2">
        <f>B98+B99/6*(B102+2*B103+2*B104+B105)</f>
        <v>4.2470254715522575</v>
      </c>
      <c r="C107" s="2">
        <f>B107+B99/6*(C102+2*C103+2*C104+C105)</f>
        <v>5.817437656972416</v>
      </c>
      <c r="D107" s="2">
        <f t="shared" ref="D107:K107" si="10">C107+C99/6*(D102+2*D103+2*D104+D105)</f>
        <v>7.7568352531652778</v>
      </c>
      <c r="E107" s="2">
        <f t="shared" si="10"/>
        <v>10.113216954203194</v>
      </c>
      <c r="F107" s="2">
        <f t="shared" si="10"/>
        <v>12.93698145688764</v>
      </c>
      <c r="G107" s="2">
        <f t="shared" si="10"/>
        <v>16.280927462783453</v>
      </c>
      <c r="H107" s="2">
        <f t="shared" si="10"/>
        <v>20.200253678672865</v>
      </c>
      <c r="I107" s="2">
        <f t="shared" si="10"/>
        <v>24.752558816327941</v>
      </c>
      <c r="J107" s="2">
        <f t="shared" si="10"/>
        <v>29.997841592020286</v>
      </c>
      <c r="K107" s="2">
        <f t="shared" si="10"/>
        <v>35.998500725961726</v>
      </c>
    </row>
    <row r="108" spans="1:1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</row>
    <row r="110" spans="1:11" x14ac:dyDescent="0.25">
      <c r="A110" s="3" t="s">
        <v>21</v>
      </c>
      <c r="B110" s="2"/>
      <c r="C110" s="2"/>
      <c r="D110" s="2"/>
      <c r="E110" s="2"/>
      <c r="F110" s="2"/>
      <c r="G110" s="2"/>
      <c r="H110" s="2"/>
      <c r="I110" s="2"/>
      <c r="J110" s="2"/>
      <c r="K110" s="2"/>
    </row>
    <row r="111" spans="1:11" x14ac:dyDescent="0.25">
      <c r="A111" s="2" t="s">
        <v>7</v>
      </c>
      <c r="B111" s="2">
        <v>1</v>
      </c>
      <c r="C111" s="2"/>
      <c r="D111" s="2"/>
      <c r="E111" s="2"/>
      <c r="F111" s="2"/>
      <c r="G111" s="2"/>
      <c r="H111" s="2"/>
      <c r="I111" s="2"/>
      <c r="J111" s="2"/>
      <c r="K111" s="2"/>
    </row>
    <row r="112" spans="1:11" x14ac:dyDescent="0.25">
      <c r="A112" s="2" t="s">
        <v>22</v>
      </c>
      <c r="B112" s="2">
        <v>3</v>
      </c>
      <c r="C112" s="2"/>
      <c r="D112" s="2"/>
      <c r="E112" s="2"/>
      <c r="F112" s="2"/>
      <c r="G112" s="2"/>
      <c r="H112" s="2"/>
      <c r="I112" s="2"/>
      <c r="J112" s="2"/>
      <c r="K112" s="2"/>
    </row>
    <row r="113" spans="1:11" x14ac:dyDescent="0.25">
      <c r="A113" s="2" t="s">
        <v>23</v>
      </c>
      <c r="B113" s="2">
        <v>0.2</v>
      </c>
      <c r="C113" s="2">
        <v>0.2</v>
      </c>
      <c r="D113" s="2">
        <v>0.2</v>
      </c>
      <c r="E113" s="2">
        <v>0.2</v>
      </c>
      <c r="F113" s="2">
        <v>0.2</v>
      </c>
      <c r="G113" s="2"/>
      <c r="H113" s="2"/>
      <c r="I113" s="2"/>
      <c r="J113" s="2"/>
      <c r="K113" s="2"/>
    </row>
    <row r="114" spans="1:11" x14ac:dyDescent="0.25">
      <c r="A114" s="2"/>
      <c r="B114" s="2">
        <f>B111+B113</f>
        <v>1.2</v>
      </c>
      <c r="C114" s="2">
        <f>B114+B113</f>
        <v>1.4</v>
      </c>
      <c r="D114" s="2">
        <f>C114+B113</f>
        <v>1.5999999999999999</v>
      </c>
      <c r="E114" s="2">
        <f>D114+B113</f>
        <v>1.7999999999999998</v>
      </c>
      <c r="F114" s="2">
        <f>E114+B113</f>
        <v>1.9999999999999998</v>
      </c>
      <c r="G114" s="2"/>
      <c r="H114" s="2"/>
      <c r="I114" s="2"/>
      <c r="J114" s="2"/>
      <c r="K114" s="2"/>
    </row>
    <row r="115" spans="1:1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</row>
    <row r="116" spans="1:11" x14ac:dyDescent="0.25">
      <c r="A116" s="2" t="s">
        <v>24</v>
      </c>
      <c r="B116" s="2">
        <f xml:space="preserve"> 3*B112/B111 +B111^3+B111</f>
        <v>11</v>
      </c>
      <c r="C116" s="2">
        <f xml:space="preserve"> 3*B121/B114+B114^3+B114</f>
        <v>17.46692906336088</v>
      </c>
      <c r="D116" s="2">
        <f xml:space="preserve"> 3*C121/C114+C114^3+C114</f>
        <v>25.805611103016197</v>
      </c>
      <c r="E116" s="2">
        <f xml:space="preserve"> 3*D121/D114+D114^3+D114</f>
        <v>36.207906042668448</v>
      </c>
      <c r="F116" s="2">
        <f xml:space="preserve"> 3*E121/E114+E114^3+E114</f>
        <v>48.865728541163463</v>
      </c>
      <c r="G116" s="2"/>
      <c r="H116" s="2"/>
      <c r="I116" s="2"/>
      <c r="J116" s="2"/>
      <c r="K116" s="2"/>
    </row>
    <row r="117" spans="1:11" x14ac:dyDescent="0.25">
      <c r="A117" s="2" t="s">
        <v>25</v>
      </c>
      <c r="B117" s="2">
        <f>3*(B112+B113/2*B116)/(B111+B113/2)+(B111+B113/2)^3+(B111+B113/2)</f>
        <v>13.612818181818179</v>
      </c>
      <c r="C117" s="2">
        <f>3*(B121+B113/2*C116)/(B114+B113/2) +(B114+B113/2)^3+(B114+B113/2)</f>
        <v>20.948379688493326</v>
      </c>
      <c r="D117" s="2">
        <f>3*(C121+C113/2*D116)/(C114+C113/2) +(C114+C113/2)^3+(C114+C113/2)</f>
        <v>30.253625916751691</v>
      </c>
      <c r="E117" s="2">
        <f>3*(D121+D113/2*E116)/(D114+D113/2)+(D114+D113/2)^3+(D114+D113/2)</f>
        <v>41.719718518276501</v>
      </c>
      <c r="F117" s="2">
        <f>3*(E121+E113/2*F116)/(E114+E113/2) +(E114+E113/2)^3+(E114+E113/2)</f>
        <v>55.538173650759617</v>
      </c>
      <c r="G117" s="2"/>
      <c r="H117" s="2"/>
      <c r="I117" s="2"/>
      <c r="J117" s="2"/>
      <c r="K117" s="2"/>
    </row>
    <row r="118" spans="1:11" x14ac:dyDescent="0.25">
      <c r="A118" s="2" t="s">
        <v>26</v>
      </c>
      <c r="B118" s="2">
        <f>3*(B112+B113/2*B117)/(B111+B113/2)+(B111+B113/2)^3+(B111+B113/2)</f>
        <v>14.325404958677685</v>
      </c>
      <c r="C118" s="2">
        <f>3*(B121+B113/2*C117)/(B114+B113/2) +(B114+B113/2)^3+(B114+B113/2)</f>
        <v>21.751791371216196</v>
      </c>
      <c r="D118" s="2">
        <f>3*(C121+C113/2*D117)/(C114+C113/2)+(C114+C113/2)^3+(C114+C113/2)</f>
        <v>31.143228879498789</v>
      </c>
      <c r="E118" s="2">
        <f>3*(D121+D113/2*E117)/(D114+D113/2)+(D114+D113/2)^3+(D114+D113/2)</f>
        <v>42.692391308089682</v>
      </c>
      <c r="F118" s="2">
        <f>3*(E121+E113/2*F117)/(E114+E113/2) +(E114+E113/2)^3+(E114+E113/2)</f>
        <v>56.591717615432692</v>
      </c>
      <c r="G118" s="2"/>
      <c r="H118" s="2"/>
      <c r="I118" s="2"/>
      <c r="J118" s="2"/>
      <c r="K118" s="2"/>
    </row>
    <row r="119" spans="1:11" x14ac:dyDescent="0.25">
      <c r="A119" s="2" t="s">
        <v>27</v>
      </c>
      <c r="B119" s="2">
        <f>3*(B112+B113*B118)/(B111+B113) +(B111+B113)^3+(B111+B113)</f>
        <v>17.590702479338841</v>
      </c>
      <c r="C119" s="2">
        <f>3*(B121+B113*C118)/(B114+B113)+(B114+B113)^3+(B114+B113)</f>
        <v>25.928135499116269</v>
      </c>
      <c r="D119" s="2">
        <f>3*(C121+C113*D118)/(C114+C113)+(C114+C113)^3+(C114+C113)</f>
        <v>36.328620544951221</v>
      </c>
      <c r="E119" s="2">
        <f>3*(D121+D113*E118)/(D114+D113)+(D114+D113)^3+(D114+D113)</f>
        <v>48.984491362846299</v>
      </c>
      <c r="F119" s="2">
        <f>3*(E121+E113*F118)/(E114+E113)+(E114+E113)^3+(E114+E113)</f>
        <v>64.087870971676921</v>
      </c>
      <c r="G119" s="2"/>
      <c r="H119" s="2"/>
      <c r="I119" s="2"/>
      <c r="J119" s="2"/>
      <c r="K119" s="2"/>
    </row>
    <row r="120" spans="1:1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</row>
    <row r="121" spans="1:11" x14ac:dyDescent="0.25">
      <c r="A121" s="2" t="s">
        <v>28</v>
      </c>
      <c r="B121" s="2">
        <f>B112+B113/6*(B116+2*B117+2*B118+B119)</f>
        <v>5.8155716253443526</v>
      </c>
      <c r="C121" s="2">
        <f>B121+B113/6*(C116+2*C117+2*C118+C119)</f>
        <v>10.108751848074226</v>
      </c>
      <c r="D121" s="2">
        <f t="shared" ref="D121" si="11">C121+C113/6*(D116+2*D117+2*D118+D119)</f>
        <v>16.273016556089839</v>
      </c>
      <c r="E121" s="2">
        <f t="shared" ref="E121" si="12">D121+D113/6*(E116+2*E117+2*E118+E119)</f>
        <v>24.740237124698076</v>
      </c>
      <c r="F121" s="2">
        <f t="shared" ref="F121" si="13">E121+E113/6*(F116+2*F117+2*F118+F119)</f>
        <v>35.980683192872242</v>
      </c>
      <c r="G121" s="2"/>
      <c r="H121" s="2"/>
      <c r="I121" s="2"/>
      <c r="J121" s="2"/>
      <c r="K121" s="2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 Донцов</dc:creator>
  <cp:lastModifiedBy>Александр Донцов</cp:lastModifiedBy>
  <dcterms:created xsi:type="dcterms:W3CDTF">2018-10-30T10:03:37Z</dcterms:created>
  <dcterms:modified xsi:type="dcterms:W3CDTF">2018-10-30T13:59:52Z</dcterms:modified>
</cp:coreProperties>
</file>