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esktop\Cross Sections - Lake Hodges\"/>
    </mc:Choice>
  </mc:AlternateContent>
  <bookViews>
    <workbookView xWindow="0" yWindow="0" windowWidth="23040" windowHeight="9120" firstSheet="1" activeTab="2"/>
  </bookViews>
  <sheets>
    <sheet name="Upstream Cross Section" sheetId="3" r:id="rId1"/>
    <sheet name="Upstream side of bridge" sheetId="1" r:id="rId2"/>
    <sheet name="Downstream side of bridge" sheetId="4" r:id="rId3"/>
    <sheet name="Downstream Cross Section" sheetId="5" r:id="rId4"/>
    <sheet name="ESRI_MAPINFO_SHEET" sheetId="2" state="very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4" l="1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8" i="4"/>
  <c r="F9" i="4"/>
  <c r="F10" i="4"/>
  <c r="F11" i="4"/>
  <c r="F12" i="4"/>
  <c r="F13" i="4"/>
  <c r="F14" i="4"/>
  <c r="F15" i="4"/>
  <c r="F16" i="4"/>
  <c r="F17" i="4"/>
  <c r="D6" i="5" l="1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5" i="5"/>
  <c r="E6" i="5" l="1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5" i="5"/>
  <c r="E5" i="4"/>
  <c r="E39" i="4"/>
  <c r="D39" i="4"/>
  <c r="E38" i="4"/>
  <c r="D38" i="4"/>
  <c r="E37" i="4"/>
  <c r="D37" i="4"/>
  <c r="E36" i="4"/>
  <c r="D36" i="4"/>
  <c r="E35" i="4"/>
  <c r="D35" i="4"/>
  <c r="E34" i="4"/>
  <c r="D34" i="4"/>
  <c r="E33" i="4"/>
  <c r="D33" i="4"/>
  <c r="E32" i="4"/>
  <c r="D32" i="4"/>
  <c r="E31" i="4"/>
  <c r="D31" i="4"/>
  <c r="E30" i="4"/>
  <c r="D30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D5" i="4"/>
  <c r="I32" i="1"/>
  <c r="I26" i="1"/>
  <c r="I20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5" i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5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5" i="1"/>
  <c r="H32" i="1"/>
  <c r="H26" i="1"/>
  <c r="H20" i="1"/>
</calcChain>
</file>

<file path=xl/sharedStrings.xml><?xml version="1.0" encoding="utf-8"?>
<sst xmlns="http://schemas.openxmlformats.org/spreadsheetml/2006/main" count="73" uniqueCount="19">
  <si>
    <t>Moonsong</t>
  </si>
  <si>
    <t>Upstream side of bridge</t>
  </si>
  <si>
    <t>Tape</t>
  </si>
  <si>
    <t>Scope</t>
  </si>
  <si>
    <t>Notes</t>
  </si>
  <si>
    <t>Bridge</t>
  </si>
  <si>
    <t>Elevation</t>
  </si>
  <si>
    <t>Channel</t>
  </si>
  <si>
    <t>Distance</t>
  </si>
  <si>
    <t>Water Line</t>
  </si>
  <si>
    <t>Upstream cross section</t>
  </si>
  <si>
    <t xml:space="preserve">Water Line </t>
  </si>
  <si>
    <t>East side</t>
  </si>
  <si>
    <t>West side</t>
  </si>
  <si>
    <t>Downstream side of bridge</t>
  </si>
  <si>
    <t>Line A</t>
  </si>
  <si>
    <t>Line B</t>
  </si>
  <si>
    <t>Line C</t>
  </si>
  <si>
    <t>44 ft downstream (East) of Line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</si>
</sst>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4" fontId="1" fillId="0" borderId="0" xfId="0" applyNumberFormat="1" applyFont="1"/>
    <xf numFmtId="0" fontId="0" fillId="0" borderId="19" xfId="0" applyBorder="1"/>
    <xf numFmtId="0" fontId="0" fillId="0" borderId="20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46990575041751E-2"/>
          <c:y val="6.3001145475372278E-2"/>
          <c:w val="0.91070175176966517"/>
          <c:h val="0.69822000342740664"/>
        </c:manualLayout>
      </c:layout>
      <c:scatterChart>
        <c:scatterStyle val="lineMarker"/>
        <c:varyColors val="0"/>
        <c:ser>
          <c:idx val="0"/>
          <c:order val="0"/>
          <c:tx>
            <c:v>Upstream bridge</c:v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'Upstream Cross Section'!$B$5:$B$40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42</c:v>
                </c:pt>
                <c:pt idx="6">
                  <c:v>44</c:v>
                </c:pt>
                <c:pt idx="7">
                  <c:v>46</c:v>
                </c:pt>
                <c:pt idx="8">
                  <c:v>48</c:v>
                </c:pt>
                <c:pt idx="9">
                  <c:v>50</c:v>
                </c:pt>
                <c:pt idx="10">
                  <c:v>56</c:v>
                </c:pt>
                <c:pt idx="11">
                  <c:v>58</c:v>
                </c:pt>
                <c:pt idx="12">
                  <c:v>59</c:v>
                </c:pt>
                <c:pt idx="13">
                  <c:v>60</c:v>
                </c:pt>
                <c:pt idx="14">
                  <c:v>61</c:v>
                </c:pt>
                <c:pt idx="15">
                  <c:v>62</c:v>
                </c:pt>
                <c:pt idx="16">
                  <c:v>63</c:v>
                </c:pt>
                <c:pt idx="17">
                  <c:v>64</c:v>
                </c:pt>
                <c:pt idx="18">
                  <c:v>65</c:v>
                </c:pt>
                <c:pt idx="19">
                  <c:v>66</c:v>
                </c:pt>
                <c:pt idx="20">
                  <c:v>67</c:v>
                </c:pt>
                <c:pt idx="21">
                  <c:v>69</c:v>
                </c:pt>
                <c:pt idx="22">
                  <c:v>69.5</c:v>
                </c:pt>
                <c:pt idx="23">
                  <c:v>70</c:v>
                </c:pt>
                <c:pt idx="24">
                  <c:v>72</c:v>
                </c:pt>
                <c:pt idx="25">
                  <c:v>74</c:v>
                </c:pt>
                <c:pt idx="26">
                  <c:v>75</c:v>
                </c:pt>
                <c:pt idx="27">
                  <c:v>76</c:v>
                </c:pt>
                <c:pt idx="28">
                  <c:v>78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84</c:v>
                </c:pt>
                <c:pt idx="33">
                  <c:v>86</c:v>
                </c:pt>
                <c:pt idx="34">
                  <c:v>88</c:v>
                </c:pt>
                <c:pt idx="35">
                  <c:v>93</c:v>
                </c:pt>
              </c:numCache>
            </c:numRef>
          </c:xVal>
          <c:yVal>
            <c:numRef>
              <c:f>'Upstream Cross Section'!$E$5:$E$40</c:f>
              <c:numCache>
                <c:formatCode>General</c:formatCode>
                <c:ptCount val="36"/>
                <c:pt idx="0">
                  <c:v>0</c:v>
                </c:pt>
                <c:pt idx="1">
                  <c:v>-1.3599999999999999</c:v>
                </c:pt>
                <c:pt idx="2">
                  <c:v>-1.9899999999999998</c:v>
                </c:pt>
                <c:pt idx="3">
                  <c:v>-2.48</c:v>
                </c:pt>
                <c:pt idx="4">
                  <c:v>-2.78</c:v>
                </c:pt>
                <c:pt idx="5">
                  <c:v>-2.97</c:v>
                </c:pt>
                <c:pt idx="6">
                  <c:v>-3.81</c:v>
                </c:pt>
                <c:pt idx="7">
                  <c:v>-4.1099999999999994</c:v>
                </c:pt>
                <c:pt idx="8">
                  <c:v>-3.9499999999999997</c:v>
                </c:pt>
                <c:pt idx="9">
                  <c:v>-4.0199999999999996</c:v>
                </c:pt>
                <c:pt idx="10">
                  <c:v>-4.42</c:v>
                </c:pt>
                <c:pt idx="11">
                  <c:v>-4.4600000000000009</c:v>
                </c:pt>
                <c:pt idx="12">
                  <c:v>-4.84</c:v>
                </c:pt>
                <c:pt idx="13">
                  <c:v>-5.23</c:v>
                </c:pt>
                <c:pt idx="14">
                  <c:v>-5.26</c:v>
                </c:pt>
                <c:pt idx="15">
                  <c:v>-5.49</c:v>
                </c:pt>
                <c:pt idx="16">
                  <c:v>-5.83</c:v>
                </c:pt>
                <c:pt idx="17">
                  <c:v>-6.1</c:v>
                </c:pt>
                <c:pt idx="18">
                  <c:v>-6.27</c:v>
                </c:pt>
                <c:pt idx="19">
                  <c:v>-5.83</c:v>
                </c:pt>
                <c:pt idx="20">
                  <c:v>-5.43</c:v>
                </c:pt>
                <c:pt idx="21">
                  <c:v>-5.15</c:v>
                </c:pt>
                <c:pt idx="22">
                  <c:v>-5.23</c:v>
                </c:pt>
                <c:pt idx="23">
                  <c:v>-4.7200000000000006</c:v>
                </c:pt>
                <c:pt idx="24">
                  <c:v>-4.3900000000000006</c:v>
                </c:pt>
                <c:pt idx="25">
                  <c:v>-4.3699999999999992</c:v>
                </c:pt>
                <c:pt idx="26">
                  <c:v>-4.6099999999999994</c:v>
                </c:pt>
                <c:pt idx="27">
                  <c:v>-5.25</c:v>
                </c:pt>
                <c:pt idx="28">
                  <c:v>-5.5</c:v>
                </c:pt>
                <c:pt idx="29">
                  <c:v>-5.2200000000000006</c:v>
                </c:pt>
                <c:pt idx="30">
                  <c:v>-5.17</c:v>
                </c:pt>
                <c:pt idx="31">
                  <c:v>-5.0500000000000007</c:v>
                </c:pt>
                <c:pt idx="32">
                  <c:v>-4.7300000000000004</c:v>
                </c:pt>
                <c:pt idx="33">
                  <c:v>-4.3599999999999994</c:v>
                </c:pt>
                <c:pt idx="34">
                  <c:v>-3.9899999999999998</c:v>
                </c:pt>
                <c:pt idx="35">
                  <c:v>-2.8800000000000003</c:v>
                </c:pt>
              </c:numCache>
            </c:numRef>
          </c:yVal>
          <c:smooth val="0"/>
        </c:ser>
        <c:ser>
          <c:idx val="1"/>
          <c:order val="1"/>
          <c:tx>
            <c:v>water surface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('Upstream Cross Section'!$D$18,'Upstream Cross Section'!$D$27)</c:f>
              <c:numCache>
                <c:formatCode>General</c:formatCode>
                <c:ptCount val="2"/>
                <c:pt idx="0">
                  <c:v>60</c:v>
                </c:pt>
                <c:pt idx="1">
                  <c:v>69.5</c:v>
                </c:pt>
              </c:numCache>
            </c:numRef>
          </c:xVal>
          <c:yVal>
            <c:numRef>
              <c:f>('Upstream Cross Section'!$E$18,'Upstream Cross Section'!$E$27)</c:f>
              <c:numCache>
                <c:formatCode>General</c:formatCode>
                <c:ptCount val="2"/>
                <c:pt idx="0">
                  <c:v>-5.23</c:v>
                </c:pt>
                <c:pt idx="1">
                  <c:v>-5.23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000760"/>
        <c:axId val="972001152"/>
      </c:scatterChart>
      <c:valAx>
        <c:axId val="972000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East to West (feet)</a:t>
                </a:r>
              </a:p>
            </c:rich>
          </c:tx>
          <c:layout>
            <c:manualLayout>
              <c:xMode val="edge"/>
              <c:yMode val="edge"/>
              <c:x val="0.4045998866618945"/>
              <c:y val="0.876904240062775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001152"/>
        <c:crossesAt val="-7"/>
        <c:crossBetween val="midCat"/>
      </c:valAx>
      <c:valAx>
        <c:axId val="97200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(feet)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000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0001267597232162E-2"/>
          <c:y val="0.53507950681422556"/>
          <c:w val="0.14453156068559611"/>
          <c:h val="0.1933003219958330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546990575041751E-2"/>
          <c:y val="6.3001145475372278E-2"/>
          <c:w val="0.91070175176966517"/>
          <c:h val="0.69822000342740664"/>
        </c:manualLayout>
      </c:layout>
      <c:scatterChart>
        <c:scatterStyle val="lineMarker"/>
        <c:varyColors val="0"/>
        <c:ser>
          <c:idx val="0"/>
          <c:order val="0"/>
          <c:tx>
            <c:v>Upstream bridge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'Upstream side of bridge'!$B$5:$B$43</c:f>
              <c:numCache>
                <c:formatCode>General</c:formatCode>
                <c:ptCount val="3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42</c:v>
                </c:pt>
                <c:pt idx="10">
                  <c:v>44</c:v>
                </c:pt>
                <c:pt idx="11">
                  <c:v>46</c:v>
                </c:pt>
                <c:pt idx="12">
                  <c:v>48</c:v>
                </c:pt>
                <c:pt idx="13">
                  <c:v>50</c:v>
                </c:pt>
                <c:pt idx="14">
                  <c:v>52</c:v>
                </c:pt>
                <c:pt idx="15">
                  <c:v>54</c:v>
                </c:pt>
                <c:pt idx="16">
                  <c:v>55</c:v>
                </c:pt>
                <c:pt idx="17">
                  <c:v>56</c:v>
                </c:pt>
                <c:pt idx="18">
                  <c:v>57</c:v>
                </c:pt>
                <c:pt idx="19">
                  <c:v>58</c:v>
                </c:pt>
                <c:pt idx="20">
                  <c:v>59</c:v>
                </c:pt>
                <c:pt idx="21">
                  <c:v>60</c:v>
                </c:pt>
                <c:pt idx="22">
                  <c:v>61</c:v>
                </c:pt>
                <c:pt idx="23">
                  <c:v>62</c:v>
                </c:pt>
                <c:pt idx="24">
                  <c:v>63</c:v>
                </c:pt>
                <c:pt idx="25">
                  <c:v>64</c:v>
                </c:pt>
                <c:pt idx="26">
                  <c:v>65</c:v>
                </c:pt>
                <c:pt idx="27">
                  <c:v>66</c:v>
                </c:pt>
                <c:pt idx="28">
                  <c:v>67</c:v>
                </c:pt>
                <c:pt idx="29">
                  <c:v>68</c:v>
                </c:pt>
                <c:pt idx="30">
                  <c:v>70</c:v>
                </c:pt>
                <c:pt idx="31">
                  <c:v>72</c:v>
                </c:pt>
                <c:pt idx="32">
                  <c:v>74</c:v>
                </c:pt>
                <c:pt idx="33">
                  <c:v>76</c:v>
                </c:pt>
                <c:pt idx="34">
                  <c:v>78</c:v>
                </c:pt>
                <c:pt idx="35">
                  <c:v>80</c:v>
                </c:pt>
                <c:pt idx="36">
                  <c:v>85</c:v>
                </c:pt>
                <c:pt idx="37">
                  <c:v>90</c:v>
                </c:pt>
                <c:pt idx="38">
                  <c:v>95</c:v>
                </c:pt>
              </c:numCache>
            </c:numRef>
          </c:xVal>
          <c:yVal>
            <c:numRef>
              <c:f>'Upstream side of bridge'!$G$5:$G$43</c:f>
              <c:numCache>
                <c:formatCode>General</c:formatCode>
                <c:ptCount val="39"/>
                <c:pt idx="0">
                  <c:v>0</c:v>
                </c:pt>
                <c:pt idx="1">
                  <c:v>-0.97999999999999976</c:v>
                </c:pt>
                <c:pt idx="2">
                  <c:v>-1.4999999999999998</c:v>
                </c:pt>
                <c:pt idx="3">
                  <c:v>-1.9599999999999997</c:v>
                </c:pt>
                <c:pt idx="4">
                  <c:v>-2.2400000000000002</c:v>
                </c:pt>
                <c:pt idx="5">
                  <c:v>-2.4000000000000004</c:v>
                </c:pt>
                <c:pt idx="6">
                  <c:v>-2.7</c:v>
                </c:pt>
                <c:pt idx="7">
                  <c:v>-3.08</c:v>
                </c:pt>
                <c:pt idx="8">
                  <c:v>-3.29</c:v>
                </c:pt>
                <c:pt idx="9">
                  <c:v>-3.55</c:v>
                </c:pt>
                <c:pt idx="10">
                  <c:v>-3.92</c:v>
                </c:pt>
                <c:pt idx="11">
                  <c:v>-3.9699999999999998</c:v>
                </c:pt>
                <c:pt idx="12">
                  <c:v>-3.8100000000000005</c:v>
                </c:pt>
                <c:pt idx="13">
                  <c:v>-3.7800000000000002</c:v>
                </c:pt>
                <c:pt idx="14">
                  <c:v>-3.74</c:v>
                </c:pt>
                <c:pt idx="15">
                  <c:v>-3.99</c:v>
                </c:pt>
                <c:pt idx="16">
                  <c:v>-4.2700000000000005</c:v>
                </c:pt>
                <c:pt idx="17">
                  <c:v>-4.9000000000000004</c:v>
                </c:pt>
                <c:pt idx="18">
                  <c:v>-5.5600000000000005</c:v>
                </c:pt>
                <c:pt idx="19">
                  <c:v>-6.34</c:v>
                </c:pt>
                <c:pt idx="20">
                  <c:v>-6.21</c:v>
                </c:pt>
                <c:pt idx="21">
                  <c:v>-6.24</c:v>
                </c:pt>
                <c:pt idx="22">
                  <c:v>-6.12</c:v>
                </c:pt>
                <c:pt idx="23">
                  <c:v>-6.16</c:v>
                </c:pt>
                <c:pt idx="24">
                  <c:v>-5.66</c:v>
                </c:pt>
                <c:pt idx="25">
                  <c:v>-5.44</c:v>
                </c:pt>
                <c:pt idx="26">
                  <c:v>-5.51</c:v>
                </c:pt>
                <c:pt idx="27">
                  <c:v>-4.55</c:v>
                </c:pt>
                <c:pt idx="28">
                  <c:v>-4.26</c:v>
                </c:pt>
                <c:pt idx="29">
                  <c:v>-4.28</c:v>
                </c:pt>
                <c:pt idx="30">
                  <c:v>-4.13</c:v>
                </c:pt>
                <c:pt idx="31">
                  <c:v>-4.09</c:v>
                </c:pt>
                <c:pt idx="32">
                  <c:v>-4.0600000000000005</c:v>
                </c:pt>
                <c:pt idx="33">
                  <c:v>-3.96</c:v>
                </c:pt>
                <c:pt idx="34">
                  <c:v>-3.91</c:v>
                </c:pt>
                <c:pt idx="35">
                  <c:v>-3.8200000000000003</c:v>
                </c:pt>
                <c:pt idx="36">
                  <c:v>-3.45</c:v>
                </c:pt>
                <c:pt idx="37">
                  <c:v>-3</c:v>
                </c:pt>
                <c:pt idx="38">
                  <c:v>-2.54</c:v>
                </c:pt>
              </c:numCache>
            </c:numRef>
          </c:yVal>
          <c:smooth val="0"/>
        </c:ser>
        <c:ser>
          <c:idx val="1"/>
          <c:order val="1"/>
          <c:tx>
            <c:v>Bridge top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('Upstream side of bridge'!$B$20,'Upstream side of bridge'!$B$26,'Upstream side of bridge'!$B$32)</c:f>
              <c:numCache>
                <c:formatCode>General</c:formatCode>
                <c:ptCount val="3"/>
                <c:pt idx="0">
                  <c:v>54</c:v>
                </c:pt>
                <c:pt idx="1">
                  <c:v>60</c:v>
                </c:pt>
                <c:pt idx="2">
                  <c:v>66</c:v>
                </c:pt>
              </c:numCache>
            </c:numRef>
          </c:xVal>
          <c:yVal>
            <c:numRef>
              <c:f>('Upstream side of bridge'!$I$20,'Upstream side of bridge'!$I$26,'Upstream side of bridge'!$I$32)</c:f>
              <c:numCache>
                <c:formatCode>General</c:formatCode>
                <c:ptCount val="3"/>
                <c:pt idx="0">
                  <c:v>-3.6400000000000006</c:v>
                </c:pt>
                <c:pt idx="1">
                  <c:v>-3.71</c:v>
                </c:pt>
                <c:pt idx="2">
                  <c:v>-3.8200000000000003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001936"/>
        <c:axId val="972002328"/>
      </c:scatterChart>
      <c:valAx>
        <c:axId val="97200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East to West (feet)</a:t>
                </a:r>
              </a:p>
            </c:rich>
          </c:tx>
          <c:layout>
            <c:manualLayout>
              <c:xMode val="edge"/>
              <c:yMode val="edge"/>
              <c:x val="0.4045998866618945"/>
              <c:y val="0.876904240062775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002328"/>
        <c:crossesAt val="-7"/>
        <c:crossBetween val="midCat"/>
      </c:valAx>
      <c:valAx>
        <c:axId val="97200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(feet)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001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0001267597232162E-2"/>
          <c:y val="0.53507950681422556"/>
          <c:w val="0.14453156068559611"/>
          <c:h val="0.1933003219958330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46990575041751E-2"/>
          <c:y val="6.3001145475372278E-2"/>
          <c:w val="0.91070175176966517"/>
          <c:h val="0.69822000342740664"/>
        </c:manualLayout>
      </c:layout>
      <c:scatterChart>
        <c:scatterStyle val="lineMarker"/>
        <c:varyColors val="0"/>
        <c:ser>
          <c:idx val="0"/>
          <c:order val="0"/>
          <c:tx>
            <c:v>Downstream side of bridge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'Downstream side of bridge'!$D$5:$D$39</c:f>
              <c:numCache>
                <c:formatCode>General</c:formatCode>
                <c:ptCount val="35"/>
                <c:pt idx="0">
                  <c:v>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51</c:v>
                </c:pt>
                <c:pt idx="5">
                  <c:v>52</c:v>
                </c:pt>
                <c:pt idx="6">
                  <c:v>53</c:v>
                </c:pt>
                <c:pt idx="7">
                  <c:v>54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58</c:v>
                </c:pt>
                <c:pt idx="12">
                  <c:v>59</c:v>
                </c:pt>
                <c:pt idx="13">
                  <c:v>60</c:v>
                </c:pt>
                <c:pt idx="14">
                  <c:v>61</c:v>
                </c:pt>
                <c:pt idx="15">
                  <c:v>62</c:v>
                </c:pt>
                <c:pt idx="16">
                  <c:v>63</c:v>
                </c:pt>
                <c:pt idx="17">
                  <c:v>64</c:v>
                </c:pt>
                <c:pt idx="18">
                  <c:v>65</c:v>
                </c:pt>
                <c:pt idx="19">
                  <c:v>66</c:v>
                </c:pt>
                <c:pt idx="20">
                  <c:v>67</c:v>
                </c:pt>
                <c:pt idx="21">
                  <c:v>68</c:v>
                </c:pt>
                <c:pt idx="22">
                  <c:v>69</c:v>
                </c:pt>
                <c:pt idx="23">
                  <c:v>70</c:v>
                </c:pt>
                <c:pt idx="24">
                  <c:v>71</c:v>
                </c:pt>
                <c:pt idx="25">
                  <c:v>72</c:v>
                </c:pt>
                <c:pt idx="26">
                  <c:v>73</c:v>
                </c:pt>
                <c:pt idx="27">
                  <c:v>74</c:v>
                </c:pt>
                <c:pt idx="28">
                  <c:v>75</c:v>
                </c:pt>
                <c:pt idx="29">
                  <c:v>78</c:v>
                </c:pt>
                <c:pt idx="30">
                  <c:v>82</c:v>
                </c:pt>
                <c:pt idx="31">
                  <c:v>88</c:v>
                </c:pt>
                <c:pt idx="32">
                  <c:v>90</c:v>
                </c:pt>
                <c:pt idx="33">
                  <c:v>94</c:v>
                </c:pt>
                <c:pt idx="34">
                  <c:v>99</c:v>
                </c:pt>
              </c:numCache>
            </c:numRef>
          </c:xVal>
          <c:yVal>
            <c:numRef>
              <c:f>'Downstream side of bridge'!$E$5:$E$39</c:f>
              <c:numCache>
                <c:formatCode>General</c:formatCode>
                <c:ptCount val="35"/>
                <c:pt idx="0">
                  <c:v>0</c:v>
                </c:pt>
                <c:pt idx="1">
                  <c:v>-2.35</c:v>
                </c:pt>
                <c:pt idx="2">
                  <c:v>-3.4499999999999997</c:v>
                </c:pt>
                <c:pt idx="3">
                  <c:v>-3.78</c:v>
                </c:pt>
                <c:pt idx="4">
                  <c:v>-4.2899999999999991</c:v>
                </c:pt>
                <c:pt idx="5">
                  <c:v>-4.3499999999999996</c:v>
                </c:pt>
                <c:pt idx="6">
                  <c:v>-4.68</c:v>
                </c:pt>
                <c:pt idx="7">
                  <c:v>-4.9800000000000004</c:v>
                </c:pt>
                <c:pt idx="8">
                  <c:v>-5.26</c:v>
                </c:pt>
                <c:pt idx="9">
                  <c:v>-5.5</c:v>
                </c:pt>
                <c:pt idx="10">
                  <c:v>-6.15</c:v>
                </c:pt>
                <c:pt idx="11">
                  <c:v>-6.59</c:v>
                </c:pt>
                <c:pt idx="12">
                  <c:v>-6.99</c:v>
                </c:pt>
                <c:pt idx="13">
                  <c:v>-6.8800000000000008</c:v>
                </c:pt>
                <c:pt idx="14">
                  <c:v>-6.99</c:v>
                </c:pt>
                <c:pt idx="15">
                  <c:v>-6.9600000000000009</c:v>
                </c:pt>
                <c:pt idx="16">
                  <c:v>-6.84</c:v>
                </c:pt>
                <c:pt idx="17">
                  <c:v>-6.73</c:v>
                </c:pt>
                <c:pt idx="18">
                  <c:v>-6.75</c:v>
                </c:pt>
                <c:pt idx="19">
                  <c:v>-6.2899999999999991</c:v>
                </c:pt>
                <c:pt idx="20">
                  <c:v>-5.58</c:v>
                </c:pt>
                <c:pt idx="21">
                  <c:v>-5.68</c:v>
                </c:pt>
                <c:pt idx="22">
                  <c:v>-5.8800000000000008</c:v>
                </c:pt>
                <c:pt idx="23">
                  <c:v>-5.9399999999999995</c:v>
                </c:pt>
                <c:pt idx="24">
                  <c:v>-5.5600000000000005</c:v>
                </c:pt>
                <c:pt idx="25">
                  <c:v>-4.1500000000000004</c:v>
                </c:pt>
                <c:pt idx="26">
                  <c:v>-4.2200000000000006</c:v>
                </c:pt>
                <c:pt idx="27">
                  <c:v>-4.1400000000000006</c:v>
                </c:pt>
                <c:pt idx="28">
                  <c:v>-4.5299999999999994</c:v>
                </c:pt>
                <c:pt idx="29">
                  <c:v>-4.4000000000000004</c:v>
                </c:pt>
                <c:pt idx="30">
                  <c:v>-4.1199999999999992</c:v>
                </c:pt>
                <c:pt idx="31">
                  <c:v>-3.68</c:v>
                </c:pt>
                <c:pt idx="32">
                  <c:v>-3.4999999999999996</c:v>
                </c:pt>
                <c:pt idx="33">
                  <c:v>-3.73</c:v>
                </c:pt>
                <c:pt idx="34">
                  <c:v>-3.47</c:v>
                </c:pt>
              </c:numCache>
            </c:numRef>
          </c:yVal>
          <c:smooth val="0"/>
        </c:ser>
        <c:ser>
          <c:idx val="1"/>
          <c:order val="1"/>
          <c:tx>
            <c:v>water surface</c:v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('Downstream side of bridge'!$D$15,'Downstream side of bridge'!$D$24)</c:f>
              <c:numCache>
                <c:formatCode>General</c:formatCode>
                <c:ptCount val="2"/>
                <c:pt idx="0">
                  <c:v>57</c:v>
                </c:pt>
                <c:pt idx="1">
                  <c:v>66</c:v>
                </c:pt>
              </c:numCache>
            </c:numRef>
          </c:xVal>
          <c:yVal>
            <c:numRef>
              <c:f>('Downstream side of bridge'!$E$15,'Downstream side of bridge'!$E$24)</c:f>
              <c:numCache>
                <c:formatCode>General</c:formatCode>
                <c:ptCount val="2"/>
                <c:pt idx="0">
                  <c:v>-6.15</c:v>
                </c:pt>
                <c:pt idx="1">
                  <c:v>-6.2899999999999991</c:v>
                </c:pt>
              </c:numCache>
            </c:numRef>
          </c:yVal>
          <c:smooth val="0"/>
        </c:ser>
        <c:ser>
          <c:idx val="2"/>
          <c:order val="2"/>
          <c:tx>
            <c:v>Feb 13, 2019 storm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'Downstream side of bridge'!$D$8:$D$38</c:f>
              <c:numCache>
                <c:formatCode>General</c:formatCode>
                <c:ptCount val="3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78</c:v>
                </c:pt>
                <c:pt idx="27">
                  <c:v>82</c:v>
                </c:pt>
                <c:pt idx="28">
                  <c:v>88</c:v>
                </c:pt>
                <c:pt idx="29">
                  <c:v>90</c:v>
                </c:pt>
                <c:pt idx="30">
                  <c:v>94</c:v>
                </c:pt>
              </c:numCache>
            </c:numRef>
          </c:xVal>
          <c:yVal>
            <c:numRef>
              <c:f>'Downstream side of bridge'!$F$8:$F$38</c:f>
              <c:numCache>
                <c:formatCode>General</c:formatCode>
                <c:ptCount val="31"/>
                <c:pt idx="0">
                  <c:v>-3.6300000000000003</c:v>
                </c:pt>
                <c:pt idx="1">
                  <c:v>-3.6300000000000003</c:v>
                </c:pt>
                <c:pt idx="2">
                  <c:v>-3.6300000000000003</c:v>
                </c:pt>
                <c:pt idx="3">
                  <c:v>-3.6300000000000003</c:v>
                </c:pt>
                <c:pt idx="4">
                  <c:v>-3.6300000000000003</c:v>
                </c:pt>
                <c:pt idx="5">
                  <c:v>-3.6300000000000003</c:v>
                </c:pt>
                <c:pt idx="6">
                  <c:v>-3.6300000000000003</c:v>
                </c:pt>
                <c:pt idx="7">
                  <c:v>-3.6300000000000003</c:v>
                </c:pt>
                <c:pt idx="8">
                  <c:v>-3.6300000000000003</c:v>
                </c:pt>
                <c:pt idx="9">
                  <c:v>-3.6300000000000003</c:v>
                </c:pt>
                <c:pt idx="10">
                  <c:v>-3.6300000000000003</c:v>
                </c:pt>
                <c:pt idx="11">
                  <c:v>-3.6300000000000003</c:v>
                </c:pt>
                <c:pt idx="12">
                  <c:v>-3.6300000000000003</c:v>
                </c:pt>
                <c:pt idx="13">
                  <c:v>-3.6300000000000003</c:v>
                </c:pt>
                <c:pt idx="14">
                  <c:v>-3.6300000000000003</c:v>
                </c:pt>
                <c:pt idx="15">
                  <c:v>-3.6300000000000003</c:v>
                </c:pt>
                <c:pt idx="16">
                  <c:v>-3.6300000000000003</c:v>
                </c:pt>
                <c:pt idx="17">
                  <c:v>-3.6300000000000003</c:v>
                </c:pt>
                <c:pt idx="18">
                  <c:v>-3.6300000000000003</c:v>
                </c:pt>
                <c:pt idx="19">
                  <c:v>-3.6300000000000003</c:v>
                </c:pt>
                <c:pt idx="20">
                  <c:v>-3.6300000000000003</c:v>
                </c:pt>
                <c:pt idx="21">
                  <c:v>-3.6300000000000003</c:v>
                </c:pt>
                <c:pt idx="22">
                  <c:v>-3.6300000000000003</c:v>
                </c:pt>
                <c:pt idx="23">
                  <c:v>-3.6300000000000003</c:v>
                </c:pt>
                <c:pt idx="24">
                  <c:v>-3.6300000000000003</c:v>
                </c:pt>
                <c:pt idx="25">
                  <c:v>-3.6300000000000003</c:v>
                </c:pt>
                <c:pt idx="26">
                  <c:v>-3.6300000000000003</c:v>
                </c:pt>
                <c:pt idx="27">
                  <c:v>-3.6300000000000003</c:v>
                </c:pt>
                <c:pt idx="28">
                  <c:v>-3.6300000000000003</c:v>
                </c:pt>
                <c:pt idx="29">
                  <c:v>-3.6300000000000003</c:v>
                </c:pt>
                <c:pt idx="30">
                  <c:v>-3.6300000000000003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003112"/>
        <c:axId val="972003504"/>
      </c:scatterChart>
      <c:valAx>
        <c:axId val="972003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East to West (feet)</a:t>
                </a:r>
              </a:p>
            </c:rich>
          </c:tx>
          <c:layout>
            <c:manualLayout>
              <c:xMode val="edge"/>
              <c:yMode val="edge"/>
              <c:x val="0.4045998866618945"/>
              <c:y val="0.876904240062775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003504"/>
        <c:crossesAt val="-8"/>
        <c:crossBetween val="midCat"/>
      </c:valAx>
      <c:valAx>
        <c:axId val="9720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(feet)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003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5796722142686707E-2"/>
          <c:y val="0.32316656294251878"/>
          <c:w val="0.20339405372623873"/>
          <c:h val="0.28995048299374948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159017844662911E-2"/>
          <c:y val="6.3001145475372278E-2"/>
          <c:w val="0.84246701892526588"/>
          <c:h val="0.69822000342740664"/>
        </c:manualLayout>
      </c:layout>
      <c:scatterChart>
        <c:scatterStyle val="lineMarker"/>
        <c:varyColors val="0"/>
        <c:ser>
          <c:idx val="0"/>
          <c:order val="0"/>
          <c:tx>
            <c:v>Upstream bridge</c:v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'Downstream Cross Section'!$D$5:$D$23</c:f>
              <c:numCache>
                <c:formatCode>General</c:formatCode>
                <c:ptCount val="19"/>
                <c:pt idx="0">
                  <c:v>27</c:v>
                </c:pt>
                <c:pt idx="1">
                  <c:v>26</c:v>
                </c:pt>
                <c:pt idx="2">
                  <c:v>25</c:v>
                </c:pt>
                <c:pt idx="3">
                  <c:v>24</c:v>
                </c:pt>
                <c:pt idx="4">
                  <c:v>23</c:v>
                </c:pt>
                <c:pt idx="5">
                  <c:v>22</c:v>
                </c:pt>
                <c:pt idx="6">
                  <c:v>21</c:v>
                </c:pt>
                <c:pt idx="7">
                  <c:v>20</c:v>
                </c:pt>
                <c:pt idx="8">
                  <c:v>19</c:v>
                </c:pt>
                <c:pt idx="9">
                  <c:v>18</c:v>
                </c:pt>
                <c:pt idx="10">
                  <c:v>17</c:v>
                </c:pt>
                <c:pt idx="11">
                  <c:v>16</c:v>
                </c:pt>
                <c:pt idx="12">
                  <c:v>15</c:v>
                </c:pt>
                <c:pt idx="13">
                  <c:v>14</c:v>
                </c:pt>
                <c:pt idx="14">
                  <c:v>13</c:v>
                </c:pt>
                <c:pt idx="15">
                  <c:v>12</c:v>
                </c:pt>
                <c:pt idx="16">
                  <c:v>11</c:v>
                </c:pt>
                <c:pt idx="17">
                  <c:v>10</c:v>
                </c:pt>
                <c:pt idx="18">
                  <c:v>0</c:v>
                </c:pt>
              </c:numCache>
            </c:numRef>
          </c:xVal>
          <c:yVal>
            <c:numRef>
              <c:f>'Downstream Cross Section'!$E$5:$E$23</c:f>
              <c:numCache>
                <c:formatCode>General</c:formatCode>
                <c:ptCount val="19"/>
                <c:pt idx="0">
                  <c:v>-6.25</c:v>
                </c:pt>
                <c:pt idx="1">
                  <c:v>-6.35</c:v>
                </c:pt>
                <c:pt idx="2">
                  <c:v>-6.43</c:v>
                </c:pt>
                <c:pt idx="3">
                  <c:v>-6.82</c:v>
                </c:pt>
                <c:pt idx="4">
                  <c:v>-7.0100000000000016</c:v>
                </c:pt>
                <c:pt idx="5">
                  <c:v>-7.24</c:v>
                </c:pt>
                <c:pt idx="6">
                  <c:v>-7.3100000000000005</c:v>
                </c:pt>
                <c:pt idx="7">
                  <c:v>-7.32</c:v>
                </c:pt>
                <c:pt idx="8">
                  <c:v>-7.4500000000000011</c:v>
                </c:pt>
                <c:pt idx="9">
                  <c:v>-7.5</c:v>
                </c:pt>
                <c:pt idx="10">
                  <c:v>-7.4600000000000009</c:v>
                </c:pt>
                <c:pt idx="11">
                  <c:v>-7.3599999999999994</c:v>
                </c:pt>
                <c:pt idx="12">
                  <c:v>-7.42</c:v>
                </c:pt>
                <c:pt idx="13">
                  <c:v>-7.3800000000000008</c:v>
                </c:pt>
                <c:pt idx="14">
                  <c:v>-7.2200000000000006</c:v>
                </c:pt>
                <c:pt idx="15">
                  <c:v>-7.0500000000000007</c:v>
                </c:pt>
                <c:pt idx="16">
                  <c:v>-6.8500000000000014</c:v>
                </c:pt>
                <c:pt idx="17">
                  <c:v>-6.67</c:v>
                </c:pt>
                <c:pt idx="18">
                  <c:v>-4.379999999999999</c:v>
                </c:pt>
              </c:numCache>
            </c:numRef>
          </c:yVal>
          <c:smooth val="0"/>
        </c:ser>
        <c:ser>
          <c:idx val="1"/>
          <c:order val="1"/>
          <c:tx>
            <c:v>Water 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('Downstream Cross Section'!$D$10,'Downstream Cross Section'!$D$19)</c:f>
              <c:numCache>
                <c:formatCode>General</c:formatCode>
                <c:ptCount val="2"/>
                <c:pt idx="0">
                  <c:v>22</c:v>
                </c:pt>
                <c:pt idx="1">
                  <c:v>13</c:v>
                </c:pt>
              </c:numCache>
            </c:numRef>
          </c:xVal>
          <c:yVal>
            <c:numRef>
              <c:f>('Downstream Cross Section'!$E$10,'Downstream Cross Section'!$E$19)</c:f>
              <c:numCache>
                <c:formatCode>General</c:formatCode>
                <c:ptCount val="2"/>
                <c:pt idx="0">
                  <c:v>-7.24</c:v>
                </c:pt>
                <c:pt idx="1">
                  <c:v>-7.2200000000000006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004288"/>
        <c:axId val="972004680"/>
      </c:scatterChart>
      <c:valAx>
        <c:axId val="97200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East to West (feet)</a:t>
                </a:r>
              </a:p>
            </c:rich>
          </c:tx>
          <c:layout>
            <c:manualLayout>
              <c:xMode val="edge"/>
              <c:yMode val="edge"/>
              <c:x val="0.24378108164111065"/>
              <c:y val="0.871176863201378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004680"/>
        <c:crossesAt val="-8"/>
        <c:crossBetween val="midCat"/>
      </c:valAx>
      <c:valAx>
        <c:axId val="97200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(feet)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004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66993844704323"/>
          <c:y val="8.8344111625222099E-2"/>
          <c:w val="0.33470466685085415"/>
          <c:h val="0.1933003219958330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2</xdr:row>
      <xdr:rowOff>38100</xdr:rowOff>
    </xdr:from>
    <xdr:to>
      <xdr:col>19</xdr:col>
      <xdr:colOff>213360</xdr:colOff>
      <xdr:row>14</xdr:row>
      <xdr:rowOff>45720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1</xdr:row>
      <xdr:rowOff>144780</xdr:rowOff>
    </xdr:from>
    <xdr:to>
      <xdr:col>22</xdr:col>
      <xdr:colOff>152400</xdr:colOff>
      <xdr:row>13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2</xdr:row>
      <xdr:rowOff>38100</xdr:rowOff>
    </xdr:from>
    <xdr:to>
      <xdr:col>19</xdr:col>
      <xdr:colOff>213360</xdr:colOff>
      <xdr:row>14</xdr:row>
      <xdr:rowOff>45720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2</xdr:row>
      <xdr:rowOff>38100</xdr:rowOff>
    </xdr:from>
    <xdr:to>
      <xdr:col>11</xdr:col>
      <xdr:colOff>518160</xdr:colOff>
      <xdr:row>14</xdr:row>
      <xdr:rowOff>45720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sqref="A1:XFD1"/>
    </sheetView>
  </sheetViews>
  <sheetFormatPr defaultRowHeight="14.4" x14ac:dyDescent="0.3"/>
  <cols>
    <col min="1" max="1" width="20.5546875" bestFit="1" customWidth="1"/>
  </cols>
  <sheetData>
    <row r="1" spans="1:5" s="1" customFormat="1" x14ac:dyDescent="0.3">
      <c r="A1" s="1" t="s">
        <v>0</v>
      </c>
      <c r="C1" s="1" t="s">
        <v>16</v>
      </c>
    </row>
    <row r="2" spans="1:5" ht="15" thickBot="1" x14ac:dyDescent="0.35">
      <c r="A2" t="s">
        <v>10</v>
      </c>
    </row>
    <row r="3" spans="1:5" ht="15" thickBot="1" x14ac:dyDescent="0.35">
      <c r="A3" s="20">
        <v>43851</v>
      </c>
      <c r="B3" s="23" t="s">
        <v>7</v>
      </c>
      <c r="C3" s="24"/>
      <c r="D3" s="23" t="s">
        <v>7</v>
      </c>
      <c r="E3" s="24"/>
    </row>
    <row r="4" spans="1:5" ht="15" thickBot="1" x14ac:dyDescent="0.35">
      <c r="A4" s="2" t="s">
        <v>4</v>
      </c>
      <c r="B4" s="2" t="s">
        <v>2</v>
      </c>
      <c r="C4" s="3" t="s">
        <v>3</v>
      </c>
      <c r="D4" s="2" t="s">
        <v>8</v>
      </c>
      <c r="E4" s="3" t="s">
        <v>6</v>
      </c>
    </row>
    <row r="5" spans="1:5" x14ac:dyDescent="0.3">
      <c r="A5" t="s">
        <v>12</v>
      </c>
      <c r="B5" s="21">
        <v>0</v>
      </c>
      <c r="C5" s="22">
        <v>1.27</v>
      </c>
      <c r="D5" s="5">
        <f>B5</f>
        <v>0</v>
      </c>
      <c r="E5" s="6">
        <f>-C5+$C$5</f>
        <v>0</v>
      </c>
    </row>
    <row r="6" spans="1:5" x14ac:dyDescent="0.3">
      <c r="B6" s="11">
        <v>10</v>
      </c>
      <c r="C6" s="12">
        <v>2.63</v>
      </c>
      <c r="D6" s="7">
        <f t="shared" ref="D6:D40" si="0">B6</f>
        <v>10</v>
      </c>
      <c r="E6" s="8">
        <f t="shared" ref="E6:E40" si="1">-C6+$C$5</f>
        <v>-1.3599999999999999</v>
      </c>
    </row>
    <row r="7" spans="1:5" x14ac:dyDescent="0.3">
      <c r="B7" s="11">
        <v>20</v>
      </c>
      <c r="C7" s="12">
        <v>3.26</v>
      </c>
      <c r="D7" s="7">
        <f t="shared" si="0"/>
        <v>20</v>
      </c>
      <c r="E7" s="8">
        <f t="shared" si="1"/>
        <v>-1.9899999999999998</v>
      </c>
    </row>
    <row r="8" spans="1:5" x14ac:dyDescent="0.3">
      <c r="B8" s="11">
        <v>30</v>
      </c>
      <c r="C8" s="12">
        <v>3.75</v>
      </c>
      <c r="D8" s="7">
        <f t="shared" si="0"/>
        <v>30</v>
      </c>
      <c r="E8" s="8">
        <f t="shared" si="1"/>
        <v>-2.48</v>
      </c>
    </row>
    <row r="9" spans="1:5" x14ac:dyDescent="0.3">
      <c r="B9" s="11">
        <v>40</v>
      </c>
      <c r="C9" s="12">
        <v>4.05</v>
      </c>
      <c r="D9" s="7">
        <f t="shared" si="0"/>
        <v>40</v>
      </c>
      <c r="E9" s="8">
        <f t="shared" si="1"/>
        <v>-2.78</v>
      </c>
    </row>
    <row r="10" spans="1:5" x14ac:dyDescent="0.3">
      <c r="B10" s="11">
        <v>42</v>
      </c>
      <c r="C10" s="12">
        <v>4.24</v>
      </c>
      <c r="D10" s="7">
        <f t="shared" si="0"/>
        <v>42</v>
      </c>
      <c r="E10" s="8">
        <f t="shared" si="1"/>
        <v>-2.97</v>
      </c>
    </row>
    <row r="11" spans="1:5" x14ac:dyDescent="0.3">
      <c r="B11" s="11">
        <v>44</v>
      </c>
      <c r="C11" s="12">
        <v>5.08</v>
      </c>
      <c r="D11" s="7">
        <f t="shared" si="0"/>
        <v>44</v>
      </c>
      <c r="E11" s="8">
        <f t="shared" si="1"/>
        <v>-3.81</v>
      </c>
    </row>
    <row r="12" spans="1:5" x14ac:dyDescent="0.3">
      <c r="B12" s="11">
        <v>46</v>
      </c>
      <c r="C12" s="12">
        <v>5.38</v>
      </c>
      <c r="D12" s="7">
        <f t="shared" si="0"/>
        <v>46</v>
      </c>
      <c r="E12" s="8">
        <f t="shared" si="1"/>
        <v>-4.1099999999999994</v>
      </c>
    </row>
    <row r="13" spans="1:5" x14ac:dyDescent="0.3">
      <c r="B13" s="11">
        <v>48</v>
      </c>
      <c r="C13" s="12">
        <v>5.22</v>
      </c>
      <c r="D13" s="7">
        <f t="shared" si="0"/>
        <v>48</v>
      </c>
      <c r="E13" s="8">
        <f t="shared" si="1"/>
        <v>-3.9499999999999997</v>
      </c>
    </row>
    <row r="14" spans="1:5" x14ac:dyDescent="0.3">
      <c r="B14" s="11">
        <v>50</v>
      </c>
      <c r="C14" s="12">
        <v>5.29</v>
      </c>
      <c r="D14" s="7">
        <f t="shared" si="0"/>
        <v>50</v>
      </c>
      <c r="E14" s="8">
        <f t="shared" si="1"/>
        <v>-4.0199999999999996</v>
      </c>
    </row>
    <row r="15" spans="1:5" x14ac:dyDescent="0.3">
      <c r="B15" s="11">
        <v>56</v>
      </c>
      <c r="C15" s="12">
        <v>5.69</v>
      </c>
      <c r="D15" s="7">
        <f t="shared" si="0"/>
        <v>56</v>
      </c>
      <c r="E15" s="8">
        <f t="shared" si="1"/>
        <v>-4.42</v>
      </c>
    </row>
    <row r="16" spans="1:5" x14ac:dyDescent="0.3">
      <c r="B16" s="11">
        <v>58</v>
      </c>
      <c r="C16" s="12">
        <v>5.73</v>
      </c>
      <c r="D16" s="7">
        <f t="shared" si="0"/>
        <v>58</v>
      </c>
      <c r="E16" s="8">
        <f t="shared" si="1"/>
        <v>-4.4600000000000009</v>
      </c>
    </row>
    <row r="17" spans="1:5" x14ac:dyDescent="0.3">
      <c r="B17" s="11">
        <v>59</v>
      </c>
      <c r="C17" s="12">
        <v>6.11</v>
      </c>
      <c r="D17" s="7">
        <f t="shared" si="0"/>
        <v>59</v>
      </c>
      <c r="E17" s="8">
        <f t="shared" si="1"/>
        <v>-4.84</v>
      </c>
    </row>
    <row r="18" spans="1:5" x14ac:dyDescent="0.3">
      <c r="A18" t="s">
        <v>11</v>
      </c>
      <c r="B18" s="11">
        <v>60</v>
      </c>
      <c r="C18" s="12">
        <v>6.5</v>
      </c>
      <c r="D18" s="7">
        <f t="shared" si="0"/>
        <v>60</v>
      </c>
      <c r="E18" s="8">
        <f t="shared" si="1"/>
        <v>-5.23</v>
      </c>
    </row>
    <row r="19" spans="1:5" x14ac:dyDescent="0.3">
      <c r="B19" s="11">
        <v>61</v>
      </c>
      <c r="C19" s="12">
        <v>6.53</v>
      </c>
      <c r="D19" s="7">
        <f t="shared" si="0"/>
        <v>61</v>
      </c>
      <c r="E19" s="8">
        <f t="shared" si="1"/>
        <v>-5.26</v>
      </c>
    </row>
    <row r="20" spans="1:5" x14ac:dyDescent="0.3">
      <c r="B20" s="11">
        <v>62</v>
      </c>
      <c r="C20" s="12">
        <v>6.76</v>
      </c>
      <c r="D20" s="7">
        <f t="shared" si="0"/>
        <v>62</v>
      </c>
      <c r="E20" s="8">
        <f t="shared" si="1"/>
        <v>-5.49</v>
      </c>
    </row>
    <row r="21" spans="1:5" x14ac:dyDescent="0.3">
      <c r="B21" s="11">
        <v>63</v>
      </c>
      <c r="C21" s="12">
        <v>7.1</v>
      </c>
      <c r="D21" s="7">
        <f t="shared" si="0"/>
        <v>63</v>
      </c>
      <c r="E21" s="8">
        <f t="shared" si="1"/>
        <v>-5.83</v>
      </c>
    </row>
    <row r="22" spans="1:5" x14ac:dyDescent="0.3">
      <c r="B22" s="11">
        <v>64</v>
      </c>
      <c r="C22" s="12">
        <v>7.37</v>
      </c>
      <c r="D22" s="7">
        <f t="shared" si="0"/>
        <v>64</v>
      </c>
      <c r="E22" s="8">
        <f t="shared" si="1"/>
        <v>-6.1</v>
      </c>
    </row>
    <row r="23" spans="1:5" x14ac:dyDescent="0.3">
      <c r="B23" s="11">
        <v>65</v>
      </c>
      <c r="C23" s="12">
        <v>7.54</v>
      </c>
      <c r="D23" s="7">
        <f t="shared" si="0"/>
        <v>65</v>
      </c>
      <c r="E23" s="8">
        <f t="shared" si="1"/>
        <v>-6.27</v>
      </c>
    </row>
    <row r="24" spans="1:5" x14ac:dyDescent="0.3">
      <c r="B24" s="11">
        <v>66</v>
      </c>
      <c r="C24" s="12">
        <v>7.1</v>
      </c>
      <c r="D24" s="7">
        <f t="shared" si="0"/>
        <v>66</v>
      </c>
      <c r="E24" s="8">
        <f t="shared" si="1"/>
        <v>-5.83</v>
      </c>
    </row>
    <row r="25" spans="1:5" x14ac:dyDescent="0.3">
      <c r="B25" s="11">
        <v>67</v>
      </c>
      <c r="C25" s="12">
        <v>6.7</v>
      </c>
      <c r="D25" s="7">
        <f t="shared" si="0"/>
        <v>67</v>
      </c>
      <c r="E25" s="8">
        <f t="shared" si="1"/>
        <v>-5.43</v>
      </c>
    </row>
    <row r="26" spans="1:5" x14ac:dyDescent="0.3">
      <c r="B26" s="11">
        <v>69</v>
      </c>
      <c r="C26" s="12">
        <v>6.42</v>
      </c>
      <c r="D26" s="7">
        <f t="shared" si="0"/>
        <v>69</v>
      </c>
      <c r="E26" s="8">
        <f t="shared" si="1"/>
        <v>-5.15</v>
      </c>
    </row>
    <row r="27" spans="1:5" x14ac:dyDescent="0.3">
      <c r="A27" t="s">
        <v>11</v>
      </c>
      <c r="B27" s="11">
        <v>69.5</v>
      </c>
      <c r="C27" s="12">
        <v>6.5</v>
      </c>
      <c r="D27" s="7">
        <f t="shared" si="0"/>
        <v>69.5</v>
      </c>
      <c r="E27" s="8">
        <f t="shared" si="1"/>
        <v>-5.23</v>
      </c>
    </row>
    <row r="28" spans="1:5" x14ac:dyDescent="0.3">
      <c r="B28" s="11">
        <v>70</v>
      </c>
      <c r="C28" s="12">
        <v>5.99</v>
      </c>
      <c r="D28" s="7">
        <f t="shared" si="0"/>
        <v>70</v>
      </c>
      <c r="E28" s="8">
        <f t="shared" si="1"/>
        <v>-4.7200000000000006</v>
      </c>
    </row>
    <row r="29" spans="1:5" x14ac:dyDescent="0.3">
      <c r="B29" s="11">
        <v>72</v>
      </c>
      <c r="C29" s="12">
        <v>5.66</v>
      </c>
      <c r="D29" s="7">
        <f t="shared" si="0"/>
        <v>72</v>
      </c>
      <c r="E29" s="8">
        <f t="shared" si="1"/>
        <v>-4.3900000000000006</v>
      </c>
    </row>
    <row r="30" spans="1:5" x14ac:dyDescent="0.3">
      <c r="B30" s="11">
        <v>74</v>
      </c>
      <c r="C30" s="12">
        <v>5.64</v>
      </c>
      <c r="D30" s="7">
        <f t="shared" si="0"/>
        <v>74</v>
      </c>
      <c r="E30" s="8">
        <f t="shared" si="1"/>
        <v>-4.3699999999999992</v>
      </c>
    </row>
    <row r="31" spans="1:5" x14ac:dyDescent="0.3">
      <c r="B31" s="11">
        <v>75</v>
      </c>
      <c r="C31" s="12">
        <v>5.88</v>
      </c>
      <c r="D31" s="7">
        <f t="shared" si="0"/>
        <v>75</v>
      </c>
      <c r="E31" s="8">
        <f t="shared" si="1"/>
        <v>-4.6099999999999994</v>
      </c>
    </row>
    <row r="32" spans="1:5" x14ac:dyDescent="0.3">
      <c r="B32" s="11">
        <v>76</v>
      </c>
      <c r="C32" s="12">
        <v>6.52</v>
      </c>
      <c r="D32" s="7">
        <f t="shared" si="0"/>
        <v>76</v>
      </c>
      <c r="E32" s="8">
        <f t="shared" si="1"/>
        <v>-5.25</v>
      </c>
    </row>
    <row r="33" spans="1:5" x14ac:dyDescent="0.3">
      <c r="B33" s="11">
        <v>78</v>
      </c>
      <c r="C33" s="12">
        <v>6.77</v>
      </c>
      <c r="D33" s="7">
        <f t="shared" si="0"/>
        <v>78</v>
      </c>
      <c r="E33" s="8">
        <f t="shared" si="1"/>
        <v>-5.5</v>
      </c>
    </row>
    <row r="34" spans="1:5" x14ac:dyDescent="0.3">
      <c r="B34" s="11">
        <v>80</v>
      </c>
      <c r="C34" s="12">
        <v>6.49</v>
      </c>
      <c r="D34" s="7">
        <f t="shared" si="0"/>
        <v>80</v>
      </c>
      <c r="E34" s="8">
        <f t="shared" si="1"/>
        <v>-5.2200000000000006</v>
      </c>
    </row>
    <row r="35" spans="1:5" x14ac:dyDescent="0.3">
      <c r="B35" s="11">
        <v>81</v>
      </c>
      <c r="C35" s="12">
        <v>6.44</v>
      </c>
      <c r="D35" s="7">
        <f t="shared" si="0"/>
        <v>81</v>
      </c>
      <c r="E35" s="8">
        <f t="shared" si="1"/>
        <v>-5.17</v>
      </c>
    </row>
    <row r="36" spans="1:5" x14ac:dyDescent="0.3">
      <c r="B36" s="11">
        <v>82</v>
      </c>
      <c r="C36" s="12">
        <v>6.32</v>
      </c>
      <c r="D36" s="7">
        <f t="shared" si="0"/>
        <v>82</v>
      </c>
      <c r="E36" s="8">
        <f t="shared" si="1"/>
        <v>-5.0500000000000007</v>
      </c>
    </row>
    <row r="37" spans="1:5" x14ac:dyDescent="0.3">
      <c r="B37" s="11">
        <v>84</v>
      </c>
      <c r="C37" s="12">
        <v>6</v>
      </c>
      <c r="D37" s="7">
        <f t="shared" si="0"/>
        <v>84</v>
      </c>
      <c r="E37" s="8">
        <f t="shared" si="1"/>
        <v>-4.7300000000000004</v>
      </c>
    </row>
    <row r="38" spans="1:5" x14ac:dyDescent="0.3">
      <c r="B38" s="11">
        <v>86</v>
      </c>
      <c r="C38" s="12">
        <v>5.63</v>
      </c>
      <c r="D38" s="7">
        <f t="shared" si="0"/>
        <v>86</v>
      </c>
      <c r="E38" s="8">
        <f t="shared" si="1"/>
        <v>-4.3599999999999994</v>
      </c>
    </row>
    <row r="39" spans="1:5" x14ac:dyDescent="0.3">
      <c r="B39" s="11">
        <v>88</v>
      </c>
      <c r="C39" s="12">
        <v>5.26</v>
      </c>
      <c r="D39" s="7">
        <f t="shared" si="0"/>
        <v>88</v>
      </c>
      <c r="E39" s="8">
        <f t="shared" si="1"/>
        <v>-3.9899999999999998</v>
      </c>
    </row>
    <row r="40" spans="1:5" ht="15" thickBot="1" x14ac:dyDescent="0.35">
      <c r="A40" t="s">
        <v>13</v>
      </c>
      <c r="B40" s="13">
        <v>93</v>
      </c>
      <c r="C40" s="14">
        <v>4.1500000000000004</v>
      </c>
      <c r="D40" s="9">
        <f t="shared" si="0"/>
        <v>93</v>
      </c>
      <c r="E40" s="10">
        <f t="shared" si="1"/>
        <v>-2.8800000000000003</v>
      </c>
    </row>
    <row r="41" spans="1:5" x14ac:dyDescent="0.3">
      <c r="C41" s="12"/>
    </row>
  </sheetData>
  <mergeCells count="2">
    <mergeCell ref="B3:C3"/>
    <mergeCell ref="D3:E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XFD1"/>
    </sheetView>
  </sheetViews>
  <sheetFormatPr defaultRowHeight="14.4" x14ac:dyDescent="0.3"/>
  <cols>
    <col min="1" max="1" width="20.5546875" bestFit="1" customWidth="1"/>
  </cols>
  <sheetData>
    <row r="1" spans="1:9" s="1" customFormat="1" x14ac:dyDescent="0.3">
      <c r="A1" s="1" t="s">
        <v>0</v>
      </c>
      <c r="C1" s="1" t="s">
        <v>15</v>
      </c>
    </row>
    <row r="2" spans="1:9" ht="15" thickBot="1" x14ac:dyDescent="0.35">
      <c r="A2" t="s">
        <v>1</v>
      </c>
    </row>
    <row r="3" spans="1:9" ht="15" thickBot="1" x14ac:dyDescent="0.35">
      <c r="A3" s="20">
        <v>43851</v>
      </c>
      <c r="B3" s="23" t="s">
        <v>7</v>
      </c>
      <c r="C3" s="24"/>
      <c r="D3" s="23" t="s">
        <v>5</v>
      </c>
      <c r="E3" s="24"/>
      <c r="F3" s="23" t="s">
        <v>7</v>
      </c>
      <c r="G3" s="25"/>
      <c r="H3" s="23" t="s">
        <v>5</v>
      </c>
      <c r="I3" s="24"/>
    </row>
    <row r="4" spans="1:9" ht="15" thickBot="1" x14ac:dyDescent="0.35">
      <c r="A4" s="2" t="s">
        <v>4</v>
      </c>
      <c r="B4" s="2" t="s">
        <v>2</v>
      </c>
      <c r="C4" s="3" t="s">
        <v>3</v>
      </c>
      <c r="D4" s="2" t="s">
        <v>2</v>
      </c>
      <c r="E4" s="3" t="s">
        <v>3</v>
      </c>
      <c r="F4" s="4" t="s">
        <v>8</v>
      </c>
      <c r="G4" s="4" t="s">
        <v>6</v>
      </c>
      <c r="H4" s="2" t="s">
        <v>8</v>
      </c>
      <c r="I4" s="3" t="s">
        <v>6</v>
      </c>
    </row>
    <row r="5" spans="1:9" x14ac:dyDescent="0.3">
      <c r="A5" t="s">
        <v>12</v>
      </c>
      <c r="B5" s="11">
        <v>0</v>
      </c>
      <c r="C5" s="12">
        <v>1.34</v>
      </c>
      <c r="D5" s="11"/>
      <c r="E5" s="15"/>
      <c r="F5" s="5">
        <f>B5</f>
        <v>0</v>
      </c>
      <c r="G5" s="17">
        <f>-C5+$C$5</f>
        <v>0</v>
      </c>
      <c r="H5" s="11"/>
      <c r="I5" s="12"/>
    </row>
    <row r="6" spans="1:9" x14ac:dyDescent="0.3">
      <c r="B6" s="11">
        <v>5</v>
      </c>
      <c r="C6" s="12">
        <v>2.3199999999999998</v>
      </c>
      <c r="D6" s="11"/>
      <c r="E6" s="15"/>
      <c r="F6" s="7">
        <f t="shared" ref="F6:F43" si="0">B6</f>
        <v>5</v>
      </c>
      <c r="G6" s="18">
        <f t="shared" ref="G6:G43" si="1">-C6+$C$5</f>
        <v>-0.97999999999999976</v>
      </c>
      <c r="H6" s="11"/>
      <c r="I6" s="12"/>
    </row>
    <row r="7" spans="1:9" x14ac:dyDescent="0.3">
      <c r="B7" s="11">
        <v>10</v>
      </c>
      <c r="C7" s="12">
        <v>2.84</v>
      </c>
      <c r="D7" s="11"/>
      <c r="E7" s="15"/>
      <c r="F7" s="7">
        <f t="shared" si="0"/>
        <v>10</v>
      </c>
      <c r="G7" s="18">
        <f t="shared" si="1"/>
        <v>-1.4999999999999998</v>
      </c>
      <c r="H7" s="11"/>
      <c r="I7" s="12"/>
    </row>
    <row r="8" spans="1:9" x14ac:dyDescent="0.3">
      <c r="B8" s="11">
        <v>15</v>
      </c>
      <c r="C8" s="12">
        <v>3.3</v>
      </c>
      <c r="D8" s="11"/>
      <c r="E8" s="15"/>
      <c r="F8" s="7">
        <f t="shared" si="0"/>
        <v>15</v>
      </c>
      <c r="G8" s="18">
        <f t="shared" si="1"/>
        <v>-1.9599999999999997</v>
      </c>
      <c r="H8" s="11"/>
      <c r="I8" s="12"/>
    </row>
    <row r="9" spans="1:9" x14ac:dyDescent="0.3">
      <c r="B9" s="11">
        <v>20</v>
      </c>
      <c r="C9" s="12">
        <v>3.58</v>
      </c>
      <c r="D9" s="11"/>
      <c r="E9" s="15"/>
      <c r="F9" s="7">
        <f t="shared" si="0"/>
        <v>20</v>
      </c>
      <c r="G9" s="18">
        <f t="shared" si="1"/>
        <v>-2.2400000000000002</v>
      </c>
      <c r="H9" s="11"/>
      <c r="I9" s="12"/>
    </row>
    <row r="10" spans="1:9" x14ac:dyDescent="0.3">
      <c r="B10" s="11">
        <v>25</v>
      </c>
      <c r="C10" s="12">
        <v>3.74</v>
      </c>
      <c r="D10" s="11"/>
      <c r="E10" s="15"/>
      <c r="F10" s="7">
        <f t="shared" si="0"/>
        <v>25</v>
      </c>
      <c r="G10" s="18">
        <f t="shared" si="1"/>
        <v>-2.4000000000000004</v>
      </c>
      <c r="H10" s="11"/>
      <c r="I10" s="12"/>
    </row>
    <row r="11" spans="1:9" x14ac:dyDescent="0.3">
      <c r="B11" s="11">
        <v>30</v>
      </c>
      <c r="C11" s="12">
        <v>4.04</v>
      </c>
      <c r="D11" s="11"/>
      <c r="E11" s="15"/>
      <c r="F11" s="7">
        <f t="shared" si="0"/>
        <v>30</v>
      </c>
      <c r="G11" s="18">
        <f t="shared" si="1"/>
        <v>-2.7</v>
      </c>
      <c r="H11" s="11"/>
      <c r="I11" s="12"/>
    </row>
    <row r="12" spans="1:9" x14ac:dyDescent="0.3">
      <c r="B12" s="11">
        <v>35</v>
      </c>
      <c r="C12" s="12">
        <v>4.42</v>
      </c>
      <c r="D12" s="11"/>
      <c r="E12" s="15"/>
      <c r="F12" s="7">
        <f t="shared" si="0"/>
        <v>35</v>
      </c>
      <c r="G12" s="18">
        <f t="shared" si="1"/>
        <v>-3.08</v>
      </c>
      <c r="H12" s="11"/>
      <c r="I12" s="12"/>
    </row>
    <row r="13" spans="1:9" x14ac:dyDescent="0.3">
      <c r="B13" s="11">
        <v>40</v>
      </c>
      <c r="C13" s="12">
        <v>4.63</v>
      </c>
      <c r="D13" s="11"/>
      <c r="E13" s="15"/>
      <c r="F13" s="7">
        <f t="shared" si="0"/>
        <v>40</v>
      </c>
      <c r="G13" s="18">
        <f t="shared" si="1"/>
        <v>-3.29</v>
      </c>
      <c r="H13" s="11"/>
      <c r="I13" s="12"/>
    </row>
    <row r="14" spans="1:9" x14ac:dyDescent="0.3">
      <c r="B14" s="11">
        <v>42</v>
      </c>
      <c r="C14" s="12">
        <v>4.8899999999999997</v>
      </c>
      <c r="D14" s="11"/>
      <c r="E14" s="15"/>
      <c r="F14" s="7">
        <f t="shared" si="0"/>
        <v>42</v>
      </c>
      <c r="G14" s="18">
        <f t="shared" si="1"/>
        <v>-3.55</v>
      </c>
      <c r="H14" s="11"/>
      <c r="I14" s="12"/>
    </row>
    <row r="15" spans="1:9" x14ac:dyDescent="0.3">
      <c r="B15" s="11">
        <v>44</v>
      </c>
      <c r="C15" s="12">
        <v>5.26</v>
      </c>
      <c r="D15" s="11"/>
      <c r="E15" s="15"/>
      <c r="F15" s="7">
        <f t="shared" si="0"/>
        <v>44</v>
      </c>
      <c r="G15" s="18">
        <f t="shared" si="1"/>
        <v>-3.92</v>
      </c>
      <c r="H15" s="11"/>
      <c r="I15" s="12"/>
    </row>
    <row r="16" spans="1:9" x14ac:dyDescent="0.3">
      <c r="B16" s="11">
        <v>46</v>
      </c>
      <c r="C16" s="12">
        <v>5.31</v>
      </c>
      <c r="D16" s="11"/>
      <c r="E16" s="15"/>
      <c r="F16" s="7">
        <f t="shared" si="0"/>
        <v>46</v>
      </c>
      <c r="G16" s="18">
        <f t="shared" si="1"/>
        <v>-3.9699999999999998</v>
      </c>
      <c r="H16" s="11"/>
      <c r="I16" s="12"/>
    </row>
    <row r="17" spans="1:9" x14ac:dyDescent="0.3">
      <c r="B17" s="11">
        <v>48</v>
      </c>
      <c r="C17" s="12">
        <v>5.15</v>
      </c>
      <c r="D17" s="11"/>
      <c r="E17" s="15"/>
      <c r="F17" s="7">
        <f t="shared" si="0"/>
        <v>48</v>
      </c>
      <c r="G17" s="18">
        <f t="shared" si="1"/>
        <v>-3.8100000000000005</v>
      </c>
      <c r="H17" s="11"/>
      <c r="I17" s="12"/>
    </row>
    <row r="18" spans="1:9" x14ac:dyDescent="0.3">
      <c r="B18" s="11">
        <v>50</v>
      </c>
      <c r="C18" s="12">
        <v>5.12</v>
      </c>
      <c r="D18" s="11"/>
      <c r="E18" s="15"/>
      <c r="F18" s="7">
        <f t="shared" si="0"/>
        <v>50</v>
      </c>
      <c r="G18" s="18">
        <f t="shared" si="1"/>
        <v>-3.7800000000000002</v>
      </c>
      <c r="H18" s="11"/>
      <c r="I18" s="12"/>
    </row>
    <row r="19" spans="1:9" x14ac:dyDescent="0.3">
      <c r="B19" s="11">
        <v>52</v>
      </c>
      <c r="C19" s="12">
        <v>5.08</v>
      </c>
      <c r="D19" s="11"/>
      <c r="E19" s="15"/>
      <c r="F19" s="7">
        <f t="shared" si="0"/>
        <v>52</v>
      </c>
      <c r="G19" s="18">
        <f t="shared" si="1"/>
        <v>-3.74</v>
      </c>
      <c r="H19" s="11"/>
      <c r="I19" s="12"/>
    </row>
    <row r="20" spans="1:9" x14ac:dyDescent="0.3">
      <c r="A20" t="s">
        <v>5</v>
      </c>
      <c r="B20" s="11">
        <v>54</v>
      </c>
      <c r="C20" s="12">
        <v>5.33</v>
      </c>
      <c r="D20" s="11"/>
      <c r="E20" s="15">
        <v>4.9800000000000004</v>
      </c>
      <c r="F20" s="7">
        <f t="shared" si="0"/>
        <v>54</v>
      </c>
      <c r="G20" s="18">
        <f t="shared" si="1"/>
        <v>-3.99</v>
      </c>
      <c r="H20" s="11">
        <f>B20</f>
        <v>54</v>
      </c>
      <c r="I20" s="12">
        <f>-E20+$C$5</f>
        <v>-3.6400000000000006</v>
      </c>
    </row>
    <row r="21" spans="1:9" x14ac:dyDescent="0.3">
      <c r="A21" t="s">
        <v>5</v>
      </c>
      <c r="B21" s="11">
        <v>55</v>
      </c>
      <c r="C21" s="12">
        <v>5.61</v>
      </c>
      <c r="D21" s="11"/>
      <c r="E21" s="15"/>
      <c r="F21" s="7">
        <f t="shared" si="0"/>
        <v>55</v>
      </c>
      <c r="G21" s="18">
        <f t="shared" si="1"/>
        <v>-4.2700000000000005</v>
      </c>
      <c r="H21" s="11"/>
      <c r="I21" s="12"/>
    </row>
    <row r="22" spans="1:9" x14ac:dyDescent="0.3">
      <c r="A22" t="s">
        <v>5</v>
      </c>
      <c r="B22" s="11">
        <v>56</v>
      </c>
      <c r="C22" s="12">
        <v>6.24</v>
      </c>
      <c r="D22" s="11"/>
      <c r="E22" s="15"/>
      <c r="F22" s="7">
        <f t="shared" si="0"/>
        <v>56</v>
      </c>
      <c r="G22" s="18">
        <f t="shared" si="1"/>
        <v>-4.9000000000000004</v>
      </c>
      <c r="H22" s="11"/>
      <c r="I22" s="12"/>
    </row>
    <row r="23" spans="1:9" x14ac:dyDescent="0.3">
      <c r="A23" t="s">
        <v>5</v>
      </c>
      <c r="B23" s="11">
        <v>57</v>
      </c>
      <c r="C23" s="12">
        <v>6.9</v>
      </c>
      <c r="D23" s="11"/>
      <c r="E23" s="15"/>
      <c r="F23" s="7">
        <f t="shared" si="0"/>
        <v>57</v>
      </c>
      <c r="G23" s="18">
        <f t="shared" si="1"/>
        <v>-5.5600000000000005</v>
      </c>
      <c r="H23" s="11"/>
      <c r="I23" s="12"/>
    </row>
    <row r="24" spans="1:9" x14ac:dyDescent="0.3">
      <c r="A24" t="s">
        <v>5</v>
      </c>
      <c r="B24" s="11">
        <v>58</v>
      </c>
      <c r="C24" s="12">
        <v>7.68</v>
      </c>
      <c r="D24" s="11"/>
      <c r="E24" s="15"/>
      <c r="F24" s="7">
        <f t="shared" si="0"/>
        <v>58</v>
      </c>
      <c r="G24" s="18">
        <f t="shared" si="1"/>
        <v>-6.34</v>
      </c>
      <c r="H24" s="11"/>
      <c r="I24" s="12"/>
    </row>
    <row r="25" spans="1:9" x14ac:dyDescent="0.3">
      <c r="A25" t="s">
        <v>5</v>
      </c>
      <c r="B25" s="11">
        <v>59</v>
      </c>
      <c r="C25" s="12">
        <v>7.55</v>
      </c>
      <c r="D25" s="11"/>
      <c r="E25" s="15"/>
      <c r="F25" s="7">
        <f t="shared" si="0"/>
        <v>59</v>
      </c>
      <c r="G25" s="18">
        <f t="shared" si="1"/>
        <v>-6.21</v>
      </c>
      <c r="H25" s="11"/>
      <c r="I25" s="12"/>
    </row>
    <row r="26" spans="1:9" x14ac:dyDescent="0.3">
      <c r="A26" t="s">
        <v>5</v>
      </c>
      <c r="B26" s="11">
        <v>60</v>
      </c>
      <c r="C26" s="12">
        <v>7.58</v>
      </c>
      <c r="D26" s="11"/>
      <c r="E26" s="15">
        <v>5.05</v>
      </c>
      <c r="F26" s="7">
        <f t="shared" si="0"/>
        <v>60</v>
      </c>
      <c r="G26" s="18">
        <f t="shared" si="1"/>
        <v>-6.24</v>
      </c>
      <c r="H26" s="11">
        <f>B26</f>
        <v>60</v>
      </c>
      <c r="I26" s="12">
        <f>-E26+$C$5</f>
        <v>-3.71</v>
      </c>
    </row>
    <row r="27" spans="1:9" x14ac:dyDescent="0.3">
      <c r="A27" t="s">
        <v>5</v>
      </c>
      <c r="B27" s="11">
        <v>61</v>
      </c>
      <c r="C27" s="12">
        <v>7.46</v>
      </c>
      <c r="D27" s="11"/>
      <c r="E27" s="15"/>
      <c r="F27" s="7">
        <f t="shared" si="0"/>
        <v>61</v>
      </c>
      <c r="G27" s="18">
        <f t="shared" si="1"/>
        <v>-6.12</v>
      </c>
      <c r="H27" s="11"/>
      <c r="I27" s="12"/>
    </row>
    <row r="28" spans="1:9" x14ac:dyDescent="0.3">
      <c r="A28" t="s">
        <v>5</v>
      </c>
      <c r="B28" s="11">
        <v>62</v>
      </c>
      <c r="C28" s="12">
        <v>7.5</v>
      </c>
      <c r="D28" s="11"/>
      <c r="E28" s="15"/>
      <c r="F28" s="7">
        <f t="shared" si="0"/>
        <v>62</v>
      </c>
      <c r="G28" s="18">
        <f t="shared" si="1"/>
        <v>-6.16</v>
      </c>
      <c r="H28" s="11"/>
      <c r="I28" s="12"/>
    </row>
    <row r="29" spans="1:9" x14ac:dyDescent="0.3">
      <c r="A29" t="s">
        <v>5</v>
      </c>
      <c r="B29" s="11">
        <v>63</v>
      </c>
      <c r="C29" s="12">
        <v>7</v>
      </c>
      <c r="D29" s="11"/>
      <c r="E29" s="15"/>
      <c r="F29" s="7">
        <f t="shared" si="0"/>
        <v>63</v>
      </c>
      <c r="G29" s="18">
        <f t="shared" si="1"/>
        <v>-5.66</v>
      </c>
      <c r="H29" s="11"/>
      <c r="I29" s="12"/>
    </row>
    <row r="30" spans="1:9" x14ac:dyDescent="0.3">
      <c r="A30" t="s">
        <v>5</v>
      </c>
      <c r="B30" s="11">
        <v>64</v>
      </c>
      <c r="C30" s="12">
        <v>6.78</v>
      </c>
      <c r="D30" s="11"/>
      <c r="E30" s="15"/>
      <c r="F30" s="7">
        <f t="shared" si="0"/>
        <v>64</v>
      </c>
      <c r="G30" s="18">
        <f t="shared" si="1"/>
        <v>-5.44</v>
      </c>
      <c r="H30" s="11"/>
      <c r="I30" s="12"/>
    </row>
    <row r="31" spans="1:9" x14ac:dyDescent="0.3">
      <c r="A31" t="s">
        <v>5</v>
      </c>
      <c r="B31" s="11">
        <v>65</v>
      </c>
      <c r="C31" s="12">
        <v>6.85</v>
      </c>
      <c r="D31" s="11"/>
      <c r="E31" s="15"/>
      <c r="F31" s="7">
        <f t="shared" si="0"/>
        <v>65</v>
      </c>
      <c r="G31" s="18">
        <f t="shared" si="1"/>
        <v>-5.51</v>
      </c>
      <c r="H31" s="11"/>
      <c r="I31" s="12"/>
    </row>
    <row r="32" spans="1:9" x14ac:dyDescent="0.3">
      <c r="A32" t="s">
        <v>5</v>
      </c>
      <c r="B32" s="11">
        <v>66</v>
      </c>
      <c r="C32" s="12">
        <v>5.89</v>
      </c>
      <c r="D32" s="11"/>
      <c r="E32" s="15">
        <v>5.16</v>
      </c>
      <c r="F32" s="7">
        <f t="shared" si="0"/>
        <v>66</v>
      </c>
      <c r="G32" s="18">
        <f t="shared" si="1"/>
        <v>-4.55</v>
      </c>
      <c r="H32" s="11">
        <f>B32</f>
        <v>66</v>
      </c>
      <c r="I32" s="12">
        <f>-E32+$C$5</f>
        <v>-3.8200000000000003</v>
      </c>
    </row>
    <row r="33" spans="1:9" x14ac:dyDescent="0.3">
      <c r="B33" s="11">
        <v>67</v>
      </c>
      <c r="C33" s="12">
        <v>5.6</v>
      </c>
      <c r="D33" s="11"/>
      <c r="E33" s="15"/>
      <c r="F33" s="7">
        <f t="shared" si="0"/>
        <v>67</v>
      </c>
      <c r="G33" s="18">
        <f t="shared" si="1"/>
        <v>-4.26</v>
      </c>
      <c r="H33" s="11"/>
      <c r="I33" s="12"/>
    </row>
    <row r="34" spans="1:9" x14ac:dyDescent="0.3">
      <c r="B34" s="11">
        <v>68</v>
      </c>
      <c r="C34" s="12">
        <v>5.62</v>
      </c>
      <c r="D34" s="11"/>
      <c r="E34" s="15"/>
      <c r="F34" s="7">
        <f t="shared" si="0"/>
        <v>68</v>
      </c>
      <c r="G34" s="18">
        <f t="shared" si="1"/>
        <v>-4.28</v>
      </c>
      <c r="H34" s="11"/>
      <c r="I34" s="12"/>
    </row>
    <row r="35" spans="1:9" x14ac:dyDescent="0.3">
      <c r="B35" s="11">
        <v>70</v>
      </c>
      <c r="C35" s="12">
        <v>5.47</v>
      </c>
      <c r="D35" s="11"/>
      <c r="E35" s="15"/>
      <c r="F35" s="7">
        <f t="shared" si="0"/>
        <v>70</v>
      </c>
      <c r="G35" s="18">
        <f t="shared" si="1"/>
        <v>-4.13</v>
      </c>
      <c r="H35" s="11"/>
      <c r="I35" s="12"/>
    </row>
    <row r="36" spans="1:9" x14ac:dyDescent="0.3">
      <c r="B36" s="11">
        <v>72</v>
      </c>
      <c r="C36" s="12">
        <v>5.43</v>
      </c>
      <c r="D36" s="11"/>
      <c r="E36" s="15"/>
      <c r="F36" s="7">
        <f t="shared" si="0"/>
        <v>72</v>
      </c>
      <c r="G36" s="18">
        <f t="shared" si="1"/>
        <v>-4.09</v>
      </c>
      <c r="H36" s="11"/>
      <c r="I36" s="12"/>
    </row>
    <row r="37" spans="1:9" x14ac:dyDescent="0.3">
      <c r="B37" s="11">
        <v>74</v>
      </c>
      <c r="C37" s="12">
        <v>5.4</v>
      </c>
      <c r="D37" s="11"/>
      <c r="E37" s="15"/>
      <c r="F37" s="7">
        <f t="shared" si="0"/>
        <v>74</v>
      </c>
      <c r="G37" s="18">
        <f t="shared" si="1"/>
        <v>-4.0600000000000005</v>
      </c>
      <c r="H37" s="11"/>
      <c r="I37" s="12"/>
    </row>
    <row r="38" spans="1:9" x14ac:dyDescent="0.3">
      <c r="B38" s="11">
        <v>76</v>
      </c>
      <c r="C38" s="12">
        <v>5.3</v>
      </c>
      <c r="D38" s="11"/>
      <c r="E38" s="15"/>
      <c r="F38" s="7">
        <f t="shared" si="0"/>
        <v>76</v>
      </c>
      <c r="G38" s="18">
        <f t="shared" si="1"/>
        <v>-3.96</v>
      </c>
      <c r="H38" s="11"/>
      <c r="I38" s="12"/>
    </row>
    <row r="39" spans="1:9" x14ac:dyDescent="0.3">
      <c r="B39" s="11">
        <v>78</v>
      </c>
      <c r="C39" s="12">
        <v>5.25</v>
      </c>
      <c r="D39" s="11"/>
      <c r="E39" s="15"/>
      <c r="F39" s="7">
        <f t="shared" si="0"/>
        <v>78</v>
      </c>
      <c r="G39" s="18">
        <f t="shared" si="1"/>
        <v>-3.91</v>
      </c>
      <c r="H39" s="11"/>
      <c r="I39" s="12"/>
    </row>
    <row r="40" spans="1:9" x14ac:dyDescent="0.3">
      <c r="B40" s="11">
        <v>80</v>
      </c>
      <c r="C40" s="12">
        <v>5.16</v>
      </c>
      <c r="D40" s="11"/>
      <c r="E40" s="15"/>
      <c r="F40" s="7">
        <f t="shared" si="0"/>
        <v>80</v>
      </c>
      <c r="G40" s="18">
        <f t="shared" si="1"/>
        <v>-3.8200000000000003</v>
      </c>
      <c r="H40" s="11"/>
      <c r="I40" s="12"/>
    </row>
    <row r="41" spans="1:9" x14ac:dyDescent="0.3">
      <c r="B41" s="11">
        <v>85</v>
      </c>
      <c r="C41" s="12">
        <v>4.79</v>
      </c>
      <c r="D41" s="11"/>
      <c r="E41" s="15"/>
      <c r="F41" s="7">
        <f t="shared" si="0"/>
        <v>85</v>
      </c>
      <c r="G41" s="18">
        <f t="shared" si="1"/>
        <v>-3.45</v>
      </c>
      <c r="H41" s="11"/>
      <c r="I41" s="12"/>
    </row>
    <row r="42" spans="1:9" x14ac:dyDescent="0.3">
      <c r="B42" s="11">
        <v>90</v>
      </c>
      <c r="C42" s="12">
        <v>4.34</v>
      </c>
      <c r="D42" s="11"/>
      <c r="E42" s="15"/>
      <c r="F42" s="7">
        <f t="shared" si="0"/>
        <v>90</v>
      </c>
      <c r="G42" s="18">
        <f t="shared" si="1"/>
        <v>-3</v>
      </c>
      <c r="H42" s="11"/>
      <c r="I42" s="12"/>
    </row>
    <row r="43" spans="1:9" ht="15" thickBot="1" x14ac:dyDescent="0.35">
      <c r="A43" t="s">
        <v>13</v>
      </c>
      <c r="B43" s="13">
        <v>95</v>
      </c>
      <c r="C43" s="14">
        <v>3.88</v>
      </c>
      <c r="D43" s="13"/>
      <c r="E43" s="16"/>
      <c r="F43" s="9">
        <f t="shared" si="0"/>
        <v>95</v>
      </c>
      <c r="G43" s="19">
        <f t="shared" si="1"/>
        <v>-2.54</v>
      </c>
      <c r="H43" s="13"/>
      <c r="I43" s="14"/>
    </row>
  </sheetData>
  <mergeCells count="4">
    <mergeCell ref="D3:E3"/>
    <mergeCell ref="B3:C3"/>
    <mergeCell ref="F3:G3"/>
    <mergeCell ref="H3:I3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17" sqref="F8:F38"/>
    </sheetView>
  </sheetViews>
  <sheetFormatPr defaultRowHeight="14.4" x14ac:dyDescent="0.3"/>
  <cols>
    <col min="1" max="1" width="20.5546875" bestFit="1" customWidth="1"/>
  </cols>
  <sheetData>
    <row r="1" spans="1:6" s="1" customFormat="1" x14ac:dyDescent="0.3">
      <c r="A1" s="1" t="s">
        <v>0</v>
      </c>
      <c r="C1" s="1" t="s">
        <v>17</v>
      </c>
    </row>
    <row r="2" spans="1:6" ht="15" thickBot="1" x14ac:dyDescent="0.35">
      <c r="A2" t="s">
        <v>14</v>
      </c>
    </row>
    <row r="3" spans="1:6" ht="15" thickBot="1" x14ac:dyDescent="0.35">
      <c r="A3" s="20">
        <v>43851</v>
      </c>
      <c r="B3" s="23" t="s">
        <v>7</v>
      </c>
      <c r="C3" s="24"/>
      <c r="D3" s="23" t="s">
        <v>7</v>
      </c>
      <c r="E3" s="24"/>
    </row>
    <row r="4" spans="1:6" ht="15" thickBot="1" x14ac:dyDescent="0.35">
      <c r="A4" s="2" t="s">
        <v>4</v>
      </c>
      <c r="B4" s="2" t="s">
        <v>2</v>
      </c>
      <c r="C4" s="3" t="s">
        <v>3</v>
      </c>
      <c r="D4" s="2" t="s">
        <v>8</v>
      </c>
      <c r="E4" s="3" t="s">
        <v>6</v>
      </c>
    </row>
    <row r="5" spans="1:6" x14ac:dyDescent="0.3">
      <c r="A5" t="s">
        <v>12</v>
      </c>
      <c r="B5" s="21">
        <v>0</v>
      </c>
      <c r="C5" s="22">
        <v>1.27</v>
      </c>
      <c r="D5" s="5">
        <f>B5</f>
        <v>0</v>
      </c>
      <c r="E5" s="6">
        <f>-C5+$C$5</f>
        <v>0</v>
      </c>
    </row>
    <row r="6" spans="1:6" x14ac:dyDescent="0.3">
      <c r="B6" s="11">
        <v>30</v>
      </c>
      <c r="C6" s="12">
        <v>3.62</v>
      </c>
      <c r="D6" s="7">
        <f t="shared" ref="D6:D39" si="0">B6</f>
        <v>30</v>
      </c>
      <c r="E6" s="8">
        <f t="shared" ref="E6:E39" si="1">-C6+$C$5</f>
        <v>-2.35</v>
      </c>
    </row>
    <row r="7" spans="1:6" x14ac:dyDescent="0.3">
      <c r="B7" s="11">
        <v>40</v>
      </c>
      <c r="C7" s="12">
        <v>4.72</v>
      </c>
      <c r="D7" s="7">
        <f t="shared" si="0"/>
        <v>40</v>
      </c>
      <c r="E7" s="8">
        <f t="shared" si="1"/>
        <v>-3.4499999999999997</v>
      </c>
    </row>
    <row r="8" spans="1:6" x14ac:dyDescent="0.3">
      <c r="B8" s="11">
        <v>50</v>
      </c>
      <c r="C8" s="12">
        <v>5.05</v>
      </c>
      <c r="D8" s="7">
        <f t="shared" si="0"/>
        <v>50</v>
      </c>
      <c r="E8" s="8">
        <f t="shared" si="1"/>
        <v>-3.78</v>
      </c>
      <c r="F8">
        <f t="shared" ref="F8:F38" si="2">$E$17+3.36</f>
        <v>-3.6300000000000003</v>
      </c>
    </row>
    <row r="9" spans="1:6" x14ac:dyDescent="0.3">
      <c r="B9" s="11">
        <v>51</v>
      </c>
      <c r="C9" s="12">
        <v>5.56</v>
      </c>
      <c r="D9" s="7">
        <f t="shared" si="0"/>
        <v>51</v>
      </c>
      <c r="E9" s="8">
        <f t="shared" si="1"/>
        <v>-4.2899999999999991</v>
      </c>
      <c r="F9">
        <f t="shared" si="2"/>
        <v>-3.6300000000000003</v>
      </c>
    </row>
    <row r="10" spans="1:6" x14ac:dyDescent="0.3">
      <c r="B10" s="11">
        <v>52</v>
      </c>
      <c r="C10" s="12">
        <v>5.62</v>
      </c>
      <c r="D10" s="7">
        <f t="shared" si="0"/>
        <v>52</v>
      </c>
      <c r="E10" s="8">
        <f t="shared" si="1"/>
        <v>-4.3499999999999996</v>
      </c>
      <c r="F10">
        <f t="shared" si="2"/>
        <v>-3.6300000000000003</v>
      </c>
    </row>
    <row r="11" spans="1:6" x14ac:dyDescent="0.3">
      <c r="B11" s="11">
        <v>53</v>
      </c>
      <c r="C11" s="12">
        <v>5.95</v>
      </c>
      <c r="D11" s="7">
        <f t="shared" si="0"/>
        <v>53</v>
      </c>
      <c r="E11" s="8">
        <f t="shared" si="1"/>
        <v>-4.68</v>
      </c>
      <c r="F11">
        <f t="shared" si="2"/>
        <v>-3.6300000000000003</v>
      </c>
    </row>
    <row r="12" spans="1:6" x14ac:dyDescent="0.3">
      <c r="B12" s="11">
        <v>54</v>
      </c>
      <c r="C12" s="12">
        <v>6.25</v>
      </c>
      <c r="D12" s="7">
        <f t="shared" si="0"/>
        <v>54</v>
      </c>
      <c r="E12" s="8">
        <f t="shared" si="1"/>
        <v>-4.9800000000000004</v>
      </c>
      <c r="F12">
        <f t="shared" si="2"/>
        <v>-3.6300000000000003</v>
      </c>
    </row>
    <row r="13" spans="1:6" x14ac:dyDescent="0.3">
      <c r="B13" s="11">
        <v>55</v>
      </c>
      <c r="C13" s="12">
        <v>6.53</v>
      </c>
      <c r="D13" s="7">
        <f t="shared" si="0"/>
        <v>55</v>
      </c>
      <c r="E13" s="8">
        <f t="shared" si="1"/>
        <v>-5.26</v>
      </c>
      <c r="F13">
        <f t="shared" si="2"/>
        <v>-3.6300000000000003</v>
      </c>
    </row>
    <row r="14" spans="1:6" x14ac:dyDescent="0.3">
      <c r="B14" s="11">
        <v>56</v>
      </c>
      <c r="C14" s="12">
        <v>6.77</v>
      </c>
      <c r="D14" s="7">
        <f t="shared" si="0"/>
        <v>56</v>
      </c>
      <c r="E14" s="8">
        <f t="shared" si="1"/>
        <v>-5.5</v>
      </c>
      <c r="F14">
        <f t="shared" si="2"/>
        <v>-3.6300000000000003</v>
      </c>
    </row>
    <row r="15" spans="1:6" x14ac:dyDescent="0.3">
      <c r="A15" t="s">
        <v>9</v>
      </c>
      <c r="B15" s="11">
        <v>57</v>
      </c>
      <c r="C15" s="12">
        <v>7.42</v>
      </c>
      <c r="D15" s="7">
        <f t="shared" si="0"/>
        <v>57</v>
      </c>
      <c r="E15" s="8">
        <f t="shared" si="1"/>
        <v>-6.15</v>
      </c>
      <c r="F15">
        <f t="shared" si="2"/>
        <v>-3.6300000000000003</v>
      </c>
    </row>
    <row r="16" spans="1:6" x14ac:dyDescent="0.3">
      <c r="B16" s="11">
        <v>58</v>
      </c>
      <c r="C16" s="12">
        <v>7.86</v>
      </c>
      <c r="D16" s="7">
        <f t="shared" si="0"/>
        <v>58</v>
      </c>
      <c r="E16" s="8">
        <f t="shared" si="1"/>
        <v>-6.59</v>
      </c>
      <c r="F16">
        <f t="shared" si="2"/>
        <v>-3.6300000000000003</v>
      </c>
    </row>
    <row r="17" spans="1:6" x14ac:dyDescent="0.3">
      <c r="B17" s="11">
        <v>59</v>
      </c>
      <c r="C17" s="12">
        <v>8.26</v>
      </c>
      <c r="D17" s="7">
        <f t="shared" si="0"/>
        <v>59</v>
      </c>
      <c r="E17" s="8">
        <f t="shared" si="1"/>
        <v>-6.99</v>
      </c>
      <c r="F17">
        <f>$E$17+3.36</f>
        <v>-3.6300000000000003</v>
      </c>
    </row>
    <row r="18" spans="1:6" x14ac:dyDescent="0.3">
      <c r="B18" s="11">
        <v>60</v>
      </c>
      <c r="C18" s="12">
        <v>8.15</v>
      </c>
      <c r="D18" s="7">
        <f t="shared" si="0"/>
        <v>60</v>
      </c>
      <c r="E18" s="8">
        <f t="shared" si="1"/>
        <v>-6.8800000000000008</v>
      </c>
      <c r="F18">
        <f t="shared" si="2"/>
        <v>-3.6300000000000003</v>
      </c>
    </row>
    <row r="19" spans="1:6" x14ac:dyDescent="0.3">
      <c r="B19" s="11">
        <v>61</v>
      </c>
      <c r="C19" s="12">
        <v>8.26</v>
      </c>
      <c r="D19" s="7">
        <f t="shared" si="0"/>
        <v>61</v>
      </c>
      <c r="E19" s="8">
        <f t="shared" si="1"/>
        <v>-6.99</v>
      </c>
      <c r="F19">
        <f t="shared" si="2"/>
        <v>-3.6300000000000003</v>
      </c>
    </row>
    <row r="20" spans="1:6" x14ac:dyDescent="0.3">
      <c r="B20" s="11">
        <v>62</v>
      </c>
      <c r="C20" s="12">
        <v>8.23</v>
      </c>
      <c r="D20" s="7">
        <f t="shared" si="0"/>
        <v>62</v>
      </c>
      <c r="E20" s="8">
        <f t="shared" si="1"/>
        <v>-6.9600000000000009</v>
      </c>
      <c r="F20">
        <f t="shared" si="2"/>
        <v>-3.6300000000000003</v>
      </c>
    </row>
    <row r="21" spans="1:6" x14ac:dyDescent="0.3">
      <c r="B21" s="11">
        <v>63</v>
      </c>
      <c r="C21" s="12">
        <v>8.11</v>
      </c>
      <c r="D21" s="7">
        <f t="shared" si="0"/>
        <v>63</v>
      </c>
      <c r="E21" s="8">
        <f t="shared" si="1"/>
        <v>-6.84</v>
      </c>
      <c r="F21">
        <f t="shared" si="2"/>
        <v>-3.6300000000000003</v>
      </c>
    </row>
    <row r="22" spans="1:6" x14ac:dyDescent="0.3">
      <c r="B22" s="11">
        <v>64</v>
      </c>
      <c r="C22" s="12">
        <v>8</v>
      </c>
      <c r="D22" s="7">
        <f t="shared" si="0"/>
        <v>64</v>
      </c>
      <c r="E22" s="8">
        <f t="shared" si="1"/>
        <v>-6.73</v>
      </c>
      <c r="F22">
        <f t="shared" si="2"/>
        <v>-3.6300000000000003</v>
      </c>
    </row>
    <row r="23" spans="1:6" x14ac:dyDescent="0.3">
      <c r="B23" s="11">
        <v>65</v>
      </c>
      <c r="C23" s="12">
        <v>8.02</v>
      </c>
      <c r="D23" s="7">
        <f t="shared" si="0"/>
        <v>65</v>
      </c>
      <c r="E23" s="8">
        <f t="shared" si="1"/>
        <v>-6.75</v>
      </c>
      <c r="F23">
        <f t="shared" si="2"/>
        <v>-3.6300000000000003</v>
      </c>
    </row>
    <row r="24" spans="1:6" x14ac:dyDescent="0.3">
      <c r="A24" t="s">
        <v>9</v>
      </c>
      <c r="B24" s="11">
        <v>66</v>
      </c>
      <c r="C24" s="12">
        <v>7.56</v>
      </c>
      <c r="D24" s="7">
        <f t="shared" si="0"/>
        <v>66</v>
      </c>
      <c r="E24" s="8">
        <f t="shared" si="1"/>
        <v>-6.2899999999999991</v>
      </c>
      <c r="F24">
        <f t="shared" si="2"/>
        <v>-3.6300000000000003</v>
      </c>
    </row>
    <row r="25" spans="1:6" x14ac:dyDescent="0.3">
      <c r="B25" s="11">
        <v>67</v>
      </c>
      <c r="C25" s="12">
        <v>6.85</v>
      </c>
      <c r="D25" s="7">
        <f t="shared" si="0"/>
        <v>67</v>
      </c>
      <c r="E25" s="8">
        <f t="shared" si="1"/>
        <v>-5.58</v>
      </c>
      <c r="F25">
        <f t="shared" si="2"/>
        <v>-3.6300000000000003</v>
      </c>
    </row>
    <row r="26" spans="1:6" x14ac:dyDescent="0.3">
      <c r="B26" s="11">
        <v>68</v>
      </c>
      <c r="C26" s="12">
        <v>6.95</v>
      </c>
      <c r="D26" s="7">
        <f t="shared" si="0"/>
        <v>68</v>
      </c>
      <c r="E26" s="8">
        <f t="shared" si="1"/>
        <v>-5.68</v>
      </c>
      <c r="F26">
        <f t="shared" si="2"/>
        <v>-3.6300000000000003</v>
      </c>
    </row>
    <row r="27" spans="1:6" x14ac:dyDescent="0.3">
      <c r="B27" s="11">
        <v>69</v>
      </c>
      <c r="C27" s="12">
        <v>7.15</v>
      </c>
      <c r="D27" s="7">
        <f t="shared" si="0"/>
        <v>69</v>
      </c>
      <c r="E27" s="8">
        <f t="shared" si="1"/>
        <v>-5.8800000000000008</v>
      </c>
      <c r="F27">
        <f t="shared" si="2"/>
        <v>-3.6300000000000003</v>
      </c>
    </row>
    <row r="28" spans="1:6" x14ac:dyDescent="0.3">
      <c r="B28" s="11">
        <v>70</v>
      </c>
      <c r="C28" s="12">
        <v>7.21</v>
      </c>
      <c r="D28" s="7">
        <f t="shared" si="0"/>
        <v>70</v>
      </c>
      <c r="E28" s="8">
        <f t="shared" si="1"/>
        <v>-5.9399999999999995</v>
      </c>
      <c r="F28">
        <f t="shared" si="2"/>
        <v>-3.6300000000000003</v>
      </c>
    </row>
    <row r="29" spans="1:6" x14ac:dyDescent="0.3">
      <c r="B29" s="11">
        <v>71</v>
      </c>
      <c r="C29" s="12">
        <v>6.83</v>
      </c>
      <c r="D29" s="7">
        <f t="shared" si="0"/>
        <v>71</v>
      </c>
      <c r="E29" s="8">
        <f t="shared" si="1"/>
        <v>-5.5600000000000005</v>
      </c>
      <c r="F29">
        <f t="shared" si="2"/>
        <v>-3.6300000000000003</v>
      </c>
    </row>
    <row r="30" spans="1:6" x14ac:dyDescent="0.3">
      <c r="B30" s="11">
        <v>72</v>
      </c>
      <c r="C30" s="12">
        <v>5.42</v>
      </c>
      <c r="D30" s="7">
        <f t="shared" si="0"/>
        <v>72</v>
      </c>
      <c r="E30" s="8">
        <f t="shared" si="1"/>
        <v>-4.1500000000000004</v>
      </c>
      <c r="F30">
        <f t="shared" si="2"/>
        <v>-3.6300000000000003</v>
      </c>
    </row>
    <row r="31" spans="1:6" x14ac:dyDescent="0.3">
      <c r="B31" s="11">
        <v>73</v>
      </c>
      <c r="C31" s="12">
        <v>5.49</v>
      </c>
      <c r="D31" s="7">
        <f t="shared" si="0"/>
        <v>73</v>
      </c>
      <c r="E31" s="8">
        <f t="shared" si="1"/>
        <v>-4.2200000000000006</v>
      </c>
      <c r="F31">
        <f t="shared" si="2"/>
        <v>-3.6300000000000003</v>
      </c>
    </row>
    <row r="32" spans="1:6" x14ac:dyDescent="0.3">
      <c r="B32" s="11">
        <v>74</v>
      </c>
      <c r="C32" s="12">
        <v>5.41</v>
      </c>
      <c r="D32" s="7">
        <f t="shared" si="0"/>
        <v>74</v>
      </c>
      <c r="E32" s="8">
        <f t="shared" si="1"/>
        <v>-4.1400000000000006</v>
      </c>
      <c r="F32">
        <f t="shared" si="2"/>
        <v>-3.6300000000000003</v>
      </c>
    </row>
    <row r="33" spans="1:6" x14ac:dyDescent="0.3">
      <c r="B33" s="11">
        <v>75</v>
      </c>
      <c r="C33" s="12">
        <v>5.8</v>
      </c>
      <c r="D33" s="7">
        <f t="shared" si="0"/>
        <v>75</v>
      </c>
      <c r="E33" s="8">
        <f t="shared" si="1"/>
        <v>-4.5299999999999994</v>
      </c>
      <c r="F33">
        <f t="shared" si="2"/>
        <v>-3.6300000000000003</v>
      </c>
    </row>
    <row r="34" spans="1:6" x14ac:dyDescent="0.3">
      <c r="B34" s="11">
        <v>78</v>
      </c>
      <c r="C34" s="12">
        <v>5.67</v>
      </c>
      <c r="D34" s="7">
        <f t="shared" si="0"/>
        <v>78</v>
      </c>
      <c r="E34" s="8">
        <f t="shared" si="1"/>
        <v>-4.4000000000000004</v>
      </c>
      <c r="F34">
        <f t="shared" si="2"/>
        <v>-3.6300000000000003</v>
      </c>
    </row>
    <row r="35" spans="1:6" x14ac:dyDescent="0.3">
      <c r="B35" s="11">
        <v>82</v>
      </c>
      <c r="C35" s="12">
        <v>5.39</v>
      </c>
      <c r="D35" s="7">
        <f t="shared" si="0"/>
        <v>82</v>
      </c>
      <c r="E35" s="8">
        <f t="shared" si="1"/>
        <v>-4.1199999999999992</v>
      </c>
      <c r="F35">
        <f t="shared" si="2"/>
        <v>-3.6300000000000003</v>
      </c>
    </row>
    <row r="36" spans="1:6" x14ac:dyDescent="0.3">
      <c r="B36" s="11">
        <v>88</v>
      </c>
      <c r="C36" s="12">
        <v>4.95</v>
      </c>
      <c r="D36" s="7">
        <f t="shared" si="0"/>
        <v>88</v>
      </c>
      <c r="E36" s="8">
        <f t="shared" si="1"/>
        <v>-3.68</v>
      </c>
      <c r="F36">
        <f t="shared" si="2"/>
        <v>-3.6300000000000003</v>
      </c>
    </row>
    <row r="37" spans="1:6" x14ac:dyDescent="0.3">
      <c r="B37" s="11">
        <v>90</v>
      </c>
      <c r="C37" s="12">
        <v>4.7699999999999996</v>
      </c>
      <c r="D37" s="7">
        <f t="shared" si="0"/>
        <v>90</v>
      </c>
      <c r="E37" s="8">
        <f t="shared" si="1"/>
        <v>-3.4999999999999996</v>
      </c>
      <c r="F37">
        <f t="shared" si="2"/>
        <v>-3.6300000000000003</v>
      </c>
    </row>
    <row r="38" spans="1:6" x14ac:dyDescent="0.3">
      <c r="B38" s="11">
        <v>94</v>
      </c>
      <c r="C38" s="12">
        <v>5</v>
      </c>
      <c r="D38" s="7">
        <f t="shared" si="0"/>
        <v>94</v>
      </c>
      <c r="E38" s="8">
        <f t="shared" si="1"/>
        <v>-3.73</v>
      </c>
      <c r="F38">
        <f t="shared" si="2"/>
        <v>-3.6300000000000003</v>
      </c>
    </row>
    <row r="39" spans="1:6" ht="15" thickBot="1" x14ac:dyDescent="0.35">
      <c r="A39" t="s">
        <v>13</v>
      </c>
      <c r="B39" s="13">
        <v>99</v>
      </c>
      <c r="C39" s="14">
        <v>4.74</v>
      </c>
      <c r="D39" s="9">
        <f t="shared" si="0"/>
        <v>99</v>
      </c>
      <c r="E39" s="10">
        <f t="shared" si="1"/>
        <v>-3.47</v>
      </c>
    </row>
    <row r="40" spans="1:6" x14ac:dyDescent="0.3">
      <c r="C40" s="15"/>
    </row>
  </sheetData>
  <mergeCells count="2">
    <mergeCell ref="B3:C3"/>
    <mergeCell ref="D3:E3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5" sqref="D5:D23"/>
    </sheetView>
  </sheetViews>
  <sheetFormatPr defaultRowHeight="14.4" x14ac:dyDescent="0.3"/>
  <cols>
    <col min="1" max="1" width="20.5546875" bestFit="1" customWidth="1"/>
  </cols>
  <sheetData>
    <row r="1" spans="1:5" s="1" customFormat="1" x14ac:dyDescent="0.3">
      <c r="A1" s="1" t="s">
        <v>0</v>
      </c>
      <c r="C1" s="1" t="s">
        <v>18</v>
      </c>
    </row>
    <row r="2" spans="1:5" ht="15" thickBot="1" x14ac:dyDescent="0.35">
      <c r="A2" t="s">
        <v>10</v>
      </c>
    </row>
    <row r="3" spans="1:5" ht="15" thickBot="1" x14ac:dyDescent="0.35">
      <c r="A3" s="20">
        <v>43851</v>
      </c>
      <c r="B3" s="23" t="s">
        <v>7</v>
      </c>
      <c r="C3" s="24"/>
      <c r="D3" s="23" t="s">
        <v>7</v>
      </c>
      <c r="E3" s="24"/>
    </row>
    <row r="4" spans="1:5" ht="15" thickBot="1" x14ac:dyDescent="0.35">
      <c r="A4" s="2" t="s">
        <v>4</v>
      </c>
      <c r="B4" s="2" t="s">
        <v>2</v>
      </c>
      <c r="C4" s="3" t="s">
        <v>3</v>
      </c>
      <c r="D4" s="2" t="s">
        <v>8</v>
      </c>
      <c r="E4" s="3" t="s">
        <v>6</v>
      </c>
    </row>
    <row r="5" spans="1:5" x14ac:dyDescent="0.3">
      <c r="A5" t="s">
        <v>13</v>
      </c>
      <c r="B5" s="21">
        <v>1</v>
      </c>
      <c r="C5" s="22">
        <v>6.93</v>
      </c>
      <c r="D5" s="5">
        <f>28-B5</f>
        <v>27</v>
      </c>
      <c r="E5" s="6">
        <f>-C5-0.59+'Downstream side of bridge'!$C$5</f>
        <v>-6.25</v>
      </c>
    </row>
    <row r="6" spans="1:5" x14ac:dyDescent="0.3">
      <c r="B6" s="11">
        <v>2</v>
      </c>
      <c r="C6" s="12">
        <v>7.03</v>
      </c>
      <c r="D6" s="7">
        <f t="shared" ref="D6:D23" si="0">28-B6</f>
        <v>26</v>
      </c>
      <c r="E6" s="8">
        <f>-C6-0.59+'Downstream side of bridge'!$C$5</f>
        <v>-6.35</v>
      </c>
    </row>
    <row r="7" spans="1:5" x14ac:dyDescent="0.3">
      <c r="B7" s="11">
        <v>3</v>
      </c>
      <c r="C7" s="12">
        <v>7.11</v>
      </c>
      <c r="D7" s="7">
        <f t="shared" si="0"/>
        <v>25</v>
      </c>
      <c r="E7" s="8">
        <f>-C7-0.59+'Downstream side of bridge'!$C$5</f>
        <v>-6.43</v>
      </c>
    </row>
    <row r="8" spans="1:5" x14ac:dyDescent="0.3">
      <c r="B8" s="11">
        <v>4</v>
      </c>
      <c r="C8" s="12">
        <v>7.5</v>
      </c>
      <c r="D8" s="7">
        <f t="shared" si="0"/>
        <v>24</v>
      </c>
      <c r="E8" s="8">
        <f>-C8-0.59+'Downstream side of bridge'!$C$5</f>
        <v>-6.82</v>
      </c>
    </row>
    <row r="9" spans="1:5" x14ac:dyDescent="0.3">
      <c r="B9" s="11">
        <v>5</v>
      </c>
      <c r="C9" s="12">
        <v>7.69</v>
      </c>
      <c r="D9" s="7">
        <f t="shared" si="0"/>
        <v>23</v>
      </c>
      <c r="E9" s="8">
        <f>-C9-0.59+'Downstream side of bridge'!$C$5</f>
        <v>-7.0100000000000016</v>
      </c>
    </row>
    <row r="10" spans="1:5" x14ac:dyDescent="0.3">
      <c r="A10" t="s">
        <v>11</v>
      </c>
      <c r="B10" s="11">
        <v>6</v>
      </c>
      <c r="C10" s="12">
        <v>7.92</v>
      </c>
      <c r="D10" s="7">
        <f t="shared" si="0"/>
        <v>22</v>
      </c>
      <c r="E10" s="8">
        <f>-C10-0.59+'Downstream side of bridge'!$C$5</f>
        <v>-7.24</v>
      </c>
    </row>
    <row r="11" spans="1:5" x14ac:dyDescent="0.3">
      <c r="B11" s="11">
        <v>7</v>
      </c>
      <c r="C11" s="12">
        <v>7.99</v>
      </c>
      <c r="D11" s="7">
        <f t="shared" si="0"/>
        <v>21</v>
      </c>
      <c r="E11" s="8">
        <f>-C11-0.59+'Downstream side of bridge'!$C$5</f>
        <v>-7.3100000000000005</v>
      </c>
    </row>
    <row r="12" spans="1:5" x14ac:dyDescent="0.3">
      <c r="B12" s="11">
        <v>8</v>
      </c>
      <c r="C12" s="12">
        <v>8</v>
      </c>
      <c r="D12" s="7">
        <f t="shared" si="0"/>
        <v>20</v>
      </c>
      <c r="E12" s="8">
        <f>-C12-0.59+'Downstream side of bridge'!$C$5</f>
        <v>-7.32</v>
      </c>
    </row>
    <row r="13" spans="1:5" x14ac:dyDescent="0.3">
      <c r="B13" s="11">
        <v>9</v>
      </c>
      <c r="C13" s="12">
        <v>8.1300000000000008</v>
      </c>
      <c r="D13" s="7">
        <f t="shared" si="0"/>
        <v>19</v>
      </c>
      <c r="E13" s="8">
        <f>-C13-0.59+'Downstream side of bridge'!$C$5</f>
        <v>-7.4500000000000011</v>
      </c>
    </row>
    <row r="14" spans="1:5" x14ac:dyDescent="0.3">
      <c r="B14" s="11">
        <v>10</v>
      </c>
      <c r="C14" s="12">
        <v>8.18</v>
      </c>
      <c r="D14" s="7">
        <f t="shared" si="0"/>
        <v>18</v>
      </c>
      <c r="E14" s="8">
        <f>-C14-0.59+'Downstream side of bridge'!$C$5</f>
        <v>-7.5</v>
      </c>
    </row>
    <row r="15" spans="1:5" x14ac:dyDescent="0.3">
      <c r="B15" s="11">
        <v>11</v>
      </c>
      <c r="C15" s="12">
        <v>8.14</v>
      </c>
      <c r="D15" s="7">
        <f t="shared" si="0"/>
        <v>17</v>
      </c>
      <c r="E15" s="8">
        <f>-C15-0.59+'Downstream side of bridge'!$C$5</f>
        <v>-7.4600000000000009</v>
      </c>
    </row>
    <row r="16" spans="1:5" x14ac:dyDescent="0.3">
      <c r="B16" s="11">
        <v>12</v>
      </c>
      <c r="C16" s="12">
        <v>8.0399999999999991</v>
      </c>
      <c r="D16" s="7">
        <f t="shared" si="0"/>
        <v>16</v>
      </c>
      <c r="E16" s="8">
        <f>-C16-0.59+'Downstream side of bridge'!$C$5</f>
        <v>-7.3599999999999994</v>
      </c>
    </row>
    <row r="17" spans="1:5" x14ac:dyDescent="0.3">
      <c r="B17" s="11">
        <v>13</v>
      </c>
      <c r="C17" s="12">
        <v>8.1</v>
      </c>
      <c r="D17" s="7">
        <f t="shared" si="0"/>
        <v>15</v>
      </c>
      <c r="E17" s="8">
        <f>-C17-0.59+'Downstream side of bridge'!$C$5</f>
        <v>-7.42</v>
      </c>
    </row>
    <row r="18" spans="1:5" x14ac:dyDescent="0.3">
      <c r="B18" s="11">
        <v>14</v>
      </c>
      <c r="C18" s="12">
        <v>8.06</v>
      </c>
      <c r="D18" s="7">
        <f t="shared" si="0"/>
        <v>14</v>
      </c>
      <c r="E18" s="8">
        <f>-C18-0.59+'Downstream side of bridge'!$C$5</f>
        <v>-7.3800000000000008</v>
      </c>
    </row>
    <row r="19" spans="1:5" x14ac:dyDescent="0.3">
      <c r="A19" t="s">
        <v>11</v>
      </c>
      <c r="B19" s="11">
        <v>15</v>
      </c>
      <c r="C19" s="12">
        <v>7.9</v>
      </c>
      <c r="D19" s="7">
        <f t="shared" si="0"/>
        <v>13</v>
      </c>
      <c r="E19" s="8">
        <f>-C19-0.59+'Downstream side of bridge'!$C$5</f>
        <v>-7.2200000000000006</v>
      </c>
    </row>
    <row r="20" spans="1:5" x14ac:dyDescent="0.3">
      <c r="B20" s="11">
        <v>16</v>
      </c>
      <c r="C20" s="12">
        <v>7.73</v>
      </c>
      <c r="D20" s="7">
        <f t="shared" si="0"/>
        <v>12</v>
      </c>
      <c r="E20" s="8">
        <f>-C20-0.59+'Downstream side of bridge'!$C$5</f>
        <v>-7.0500000000000007</v>
      </c>
    </row>
    <row r="21" spans="1:5" x14ac:dyDescent="0.3">
      <c r="B21" s="11">
        <v>17</v>
      </c>
      <c r="C21" s="12">
        <v>7.53</v>
      </c>
      <c r="D21" s="7">
        <f t="shared" si="0"/>
        <v>11</v>
      </c>
      <c r="E21" s="8">
        <f>-C21-0.59+'Downstream side of bridge'!$C$5</f>
        <v>-6.8500000000000014</v>
      </c>
    </row>
    <row r="22" spans="1:5" x14ac:dyDescent="0.3">
      <c r="B22" s="11">
        <v>18</v>
      </c>
      <c r="C22" s="12">
        <v>7.35</v>
      </c>
      <c r="D22" s="7">
        <f t="shared" si="0"/>
        <v>10</v>
      </c>
      <c r="E22" s="8">
        <f>-C22-0.59+'Downstream side of bridge'!$C$5</f>
        <v>-6.67</v>
      </c>
    </row>
    <row r="23" spans="1:5" ht="15" thickBot="1" x14ac:dyDescent="0.35">
      <c r="A23" t="s">
        <v>12</v>
      </c>
      <c r="B23" s="13">
        <v>28</v>
      </c>
      <c r="C23" s="14">
        <v>5.0599999999999996</v>
      </c>
      <c r="D23" s="9">
        <f t="shared" si="0"/>
        <v>0</v>
      </c>
      <c r="E23" s="10">
        <f>-C23-0.59+'Downstream side of bridge'!$C$5</f>
        <v>-4.379999999999999</v>
      </c>
    </row>
    <row r="24" spans="1:5" x14ac:dyDescent="0.3">
      <c r="C24" s="15"/>
    </row>
  </sheetData>
  <mergeCells count="2">
    <mergeCell ref="B3:C3"/>
    <mergeCell ref="D3:E3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Upstream Cross Section</vt:lpstr>
      <vt:lpstr>Upstream side of bridge</vt:lpstr>
      <vt:lpstr>Downstream side of bridge</vt:lpstr>
      <vt:lpstr>Downstream Cross Section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2020-01-22T04:04:07Z</dcterms:created>
  <dcterms:modified xsi:type="dcterms:W3CDTF">2020-01-30T19:45:55Z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97b7b209ad2b41d39f963268641e0c36</vt:lpwstr>
  </property>
</Properties>
</file>