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esktop\Cross Sections - Lake Hodges\"/>
    </mc:Choice>
  </mc:AlternateContent>
  <bookViews>
    <workbookView xWindow="0" yWindow="0" windowWidth="23040" windowHeight="9120"/>
  </bookViews>
  <sheets>
    <sheet name="Upstream side of bridge" sheetId="3" r:id="rId1"/>
    <sheet name="Downstream side of bridge" sheetId="1" r:id="rId2"/>
    <sheet name="Downstream cross section" sheetId="4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3" l="1"/>
  <c r="J15" i="3"/>
  <c r="J16" i="3"/>
  <c r="J17" i="3"/>
  <c r="J18" i="3"/>
  <c r="J19" i="3"/>
  <c r="J20" i="3"/>
  <c r="J21" i="3"/>
  <c r="J22" i="3"/>
  <c r="J23" i="3"/>
  <c r="J6" i="3"/>
  <c r="J7" i="3"/>
  <c r="J8" i="3"/>
  <c r="J9" i="3"/>
  <c r="J10" i="3"/>
  <c r="J11" i="3"/>
  <c r="J12" i="3"/>
  <c r="J13" i="3"/>
  <c r="E17" i="4" l="1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F17" i="3"/>
  <c r="F18" i="3"/>
  <c r="F19" i="3"/>
  <c r="F20" i="3"/>
  <c r="F16" i="3"/>
  <c r="F9" i="3"/>
  <c r="H9" i="3" s="1"/>
  <c r="F10" i="3"/>
  <c r="H10" i="3" s="1"/>
  <c r="F11" i="3"/>
  <c r="H11" i="3" s="1"/>
  <c r="F12" i="3"/>
  <c r="F13" i="3"/>
  <c r="H13" i="3" s="1"/>
  <c r="F14" i="3"/>
  <c r="F8" i="3"/>
  <c r="H8" i="3" s="1"/>
  <c r="I20" i="3"/>
  <c r="H20" i="3"/>
  <c r="E23" i="3"/>
  <c r="D23" i="3"/>
  <c r="I19" i="3"/>
  <c r="H19" i="3"/>
  <c r="E22" i="3"/>
  <c r="D22" i="3"/>
  <c r="I18" i="3"/>
  <c r="H18" i="3"/>
  <c r="E21" i="3"/>
  <c r="D21" i="3"/>
  <c r="I17" i="3"/>
  <c r="H17" i="3"/>
  <c r="E20" i="3"/>
  <c r="D20" i="3"/>
  <c r="I16" i="3"/>
  <c r="H16" i="3"/>
  <c r="E19" i="3"/>
  <c r="D19" i="3"/>
  <c r="E18" i="3"/>
  <c r="D18" i="3"/>
  <c r="E17" i="3"/>
  <c r="D17" i="3"/>
  <c r="I14" i="3"/>
  <c r="H14" i="3"/>
  <c r="E16" i="3"/>
  <c r="D16" i="3"/>
  <c r="I13" i="3"/>
  <c r="E15" i="3"/>
  <c r="D15" i="3"/>
  <c r="I12" i="3"/>
  <c r="H12" i="3"/>
  <c r="E14" i="3"/>
  <c r="D14" i="3"/>
  <c r="I11" i="3"/>
  <c r="E13" i="3"/>
  <c r="D13" i="3"/>
  <c r="I10" i="3"/>
  <c r="E12" i="3"/>
  <c r="D12" i="3"/>
  <c r="I9" i="3"/>
  <c r="E11" i="3"/>
  <c r="D11" i="3"/>
  <c r="I8" i="3"/>
  <c r="E10" i="3"/>
  <c r="D10" i="3"/>
  <c r="E9" i="3"/>
  <c r="D9" i="3"/>
  <c r="E8" i="3"/>
  <c r="D8" i="3"/>
  <c r="E7" i="3"/>
  <c r="D7" i="3"/>
  <c r="E6" i="3"/>
  <c r="D6" i="3"/>
  <c r="E5" i="3"/>
  <c r="D5" i="3"/>
  <c r="H19" i="1"/>
  <c r="I19" i="1"/>
  <c r="D18" i="1"/>
  <c r="E18" i="1"/>
  <c r="D17" i="1"/>
  <c r="E17" i="1"/>
  <c r="I31" i="1"/>
  <c r="I30" i="1"/>
  <c r="I29" i="1"/>
  <c r="I28" i="1"/>
  <c r="I27" i="1"/>
  <c r="I26" i="1"/>
  <c r="I25" i="1"/>
  <c r="I24" i="1"/>
  <c r="I23" i="1"/>
  <c r="I22" i="1"/>
  <c r="I21" i="1"/>
  <c r="I20" i="1"/>
  <c r="I11" i="1"/>
  <c r="I12" i="1"/>
  <c r="I13" i="1"/>
  <c r="I14" i="1"/>
  <c r="I15" i="1"/>
  <c r="I16" i="1"/>
  <c r="I10" i="1"/>
  <c r="H21" i="1"/>
  <c r="H22" i="1"/>
  <c r="H23" i="1"/>
  <c r="H24" i="1"/>
  <c r="H25" i="1"/>
  <c r="H26" i="1"/>
  <c r="H27" i="1"/>
  <c r="H28" i="1"/>
  <c r="H29" i="1"/>
  <c r="H30" i="1"/>
  <c r="H31" i="1"/>
  <c r="H20" i="1"/>
  <c r="H16" i="1"/>
  <c r="H11" i="1"/>
  <c r="H12" i="1"/>
  <c r="H13" i="1"/>
  <c r="H14" i="1"/>
  <c r="H15" i="1"/>
  <c r="H10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<sst xmlns="http://schemas.openxmlformats.org/spreadsheetml/2006/main" count="50" uniqueCount="17">
  <si>
    <t>Channel</t>
  </si>
  <si>
    <t>Notes</t>
  </si>
  <si>
    <t>Tape</t>
  </si>
  <si>
    <t>Scope</t>
  </si>
  <si>
    <t>Distance</t>
  </si>
  <si>
    <t>Elevation</t>
  </si>
  <si>
    <t>South side</t>
  </si>
  <si>
    <t>Cloverdale</t>
  </si>
  <si>
    <t>Downstream side of bridge</t>
  </si>
  <si>
    <t>North side</t>
  </si>
  <si>
    <t>south side</t>
  </si>
  <si>
    <t>Bottom of Bridge</t>
  </si>
  <si>
    <t>Water Line</t>
  </si>
  <si>
    <t>Line A</t>
  </si>
  <si>
    <t>Upstream side of bridge</t>
  </si>
  <si>
    <t>Line C</t>
  </si>
  <si>
    <t>Line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</si>
</sst>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958220321094158E-2"/>
          <c:y val="6.3001145475372278E-2"/>
          <c:w val="0.88166782168162217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Upstream Cross Section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'Upstream side of bridge'!$D$5:$D$23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16.5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26.5</c:v>
                </c:pt>
                <c:pt idx="9">
                  <c:v>26.5</c:v>
                </c:pt>
                <c:pt idx="10">
                  <c:v>27.5</c:v>
                </c:pt>
                <c:pt idx="11">
                  <c:v>27.5</c:v>
                </c:pt>
                <c:pt idx="12">
                  <c:v>29</c:v>
                </c:pt>
                <c:pt idx="13">
                  <c:v>32</c:v>
                </c:pt>
                <c:pt idx="14">
                  <c:v>35</c:v>
                </c:pt>
                <c:pt idx="15">
                  <c:v>37.5</c:v>
                </c:pt>
                <c:pt idx="16">
                  <c:v>38</c:v>
                </c:pt>
                <c:pt idx="17">
                  <c:v>43</c:v>
                </c:pt>
                <c:pt idx="18">
                  <c:v>50</c:v>
                </c:pt>
              </c:numCache>
            </c:numRef>
          </c:xVal>
          <c:yVal>
            <c:numRef>
              <c:f>'Upstream side of bridge'!$E$5:$E$23</c:f>
              <c:numCache>
                <c:formatCode>General</c:formatCode>
                <c:ptCount val="19"/>
                <c:pt idx="0">
                  <c:v>0</c:v>
                </c:pt>
                <c:pt idx="1">
                  <c:v>-0.14999999999999947</c:v>
                </c:pt>
                <c:pt idx="2">
                  <c:v>-0.29999999999999982</c:v>
                </c:pt>
                <c:pt idx="3">
                  <c:v>-3.1499999999999995</c:v>
                </c:pt>
                <c:pt idx="4">
                  <c:v>-3.1599999999999993</c:v>
                </c:pt>
                <c:pt idx="5">
                  <c:v>-3.2199999999999998</c:v>
                </c:pt>
                <c:pt idx="6">
                  <c:v>-3.3499999999999996</c:v>
                </c:pt>
                <c:pt idx="7">
                  <c:v>-3.4799999999999995</c:v>
                </c:pt>
                <c:pt idx="8">
                  <c:v>-3.63</c:v>
                </c:pt>
                <c:pt idx="9">
                  <c:v>-0.29999999999999982</c:v>
                </c:pt>
                <c:pt idx="10">
                  <c:v>-0.29999999999999982</c:v>
                </c:pt>
                <c:pt idx="11">
                  <c:v>-3.5699999999999994</c:v>
                </c:pt>
                <c:pt idx="12">
                  <c:v>-3.46</c:v>
                </c:pt>
                <c:pt idx="13">
                  <c:v>-3.3499999999999996</c:v>
                </c:pt>
                <c:pt idx="14">
                  <c:v>-3.3199999999999994</c:v>
                </c:pt>
                <c:pt idx="15">
                  <c:v>-2.8099999999999996</c:v>
                </c:pt>
                <c:pt idx="16">
                  <c:v>-0.59999999999999964</c:v>
                </c:pt>
                <c:pt idx="17">
                  <c:v>-0.52999999999999936</c:v>
                </c:pt>
                <c:pt idx="18">
                  <c:v>-0.15999999999999925</c:v>
                </c:pt>
              </c:numCache>
            </c:numRef>
          </c:yVal>
          <c:smooth val="0"/>
        </c:ser>
        <c:ser>
          <c:idx val="1"/>
          <c:order val="1"/>
          <c:tx>
            <c:v>bottom of bridge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'Upstream side of bridge'!$H$8:$H$23</c:f>
              <c:numCache>
                <c:formatCode>General</c:formatCode>
                <c:ptCount val="16"/>
                <c:pt idx="0">
                  <c:v>16.5</c:v>
                </c:pt>
                <c:pt idx="1">
                  <c:v>19</c:v>
                </c:pt>
                <c:pt idx="2">
                  <c:v>21</c:v>
                </c:pt>
                <c:pt idx="3">
                  <c:v>23</c:v>
                </c:pt>
                <c:pt idx="4">
                  <c:v>25</c:v>
                </c:pt>
                <c:pt idx="5">
                  <c:v>26.5</c:v>
                </c:pt>
                <c:pt idx="6">
                  <c:v>26.5</c:v>
                </c:pt>
                <c:pt idx="8">
                  <c:v>27.5</c:v>
                </c:pt>
                <c:pt idx="9">
                  <c:v>29</c:v>
                </c:pt>
                <c:pt idx="10">
                  <c:v>32</c:v>
                </c:pt>
                <c:pt idx="11">
                  <c:v>35</c:v>
                </c:pt>
                <c:pt idx="12">
                  <c:v>37.5</c:v>
                </c:pt>
              </c:numCache>
            </c:numRef>
          </c:xVal>
          <c:yVal>
            <c:numRef>
              <c:f>'Upstream side of bridge'!$I$8:$I$23</c:f>
              <c:numCache>
                <c:formatCode>General</c:formatCode>
                <c:ptCount val="16"/>
                <c:pt idx="0">
                  <c:v>-1.46</c:v>
                </c:pt>
                <c:pt idx="1">
                  <c:v>-1.46</c:v>
                </c:pt>
                <c:pt idx="2">
                  <c:v>-1.46</c:v>
                </c:pt>
                <c:pt idx="3">
                  <c:v>-1.46</c:v>
                </c:pt>
                <c:pt idx="4">
                  <c:v>-1.46</c:v>
                </c:pt>
                <c:pt idx="5">
                  <c:v>-1.46</c:v>
                </c:pt>
                <c:pt idx="6">
                  <c:v>-1.46</c:v>
                </c:pt>
                <c:pt idx="8">
                  <c:v>-1.46</c:v>
                </c:pt>
                <c:pt idx="9">
                  <c:v>-1.46</c:v>
                </c:pt>
                <c:pt idx="10">
                  <c:v>-1.46</c:v>
                </c:pt>
                <c:pt idx="11">
                  <c:v>-1.46</c:v>
                </c:pt>
                <c:pt idx="12">
                  <c:v>-1.46</c:v>
                </c:pt>
              </c:numCache>
            </c:numRef>
          </c:yVal>
          <c:smooth val="0"/>
        </c:ser>
        <c:ser>
          <c:idx val="2"/>
          <c:order val="2"/>
          <c:tx>
            <c:v>Feb 2019 storm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'Upstream side of bridge'!$D$6:$D$23</c:f>
              <c:numCache>
                <c:formatCode>General</c:formatCode>
                <c:ptCount val="18"/>
                <c:pt idx="0">
                  <c:v>10</c:v>
                </c:pt>
                <c:pt idx="1">
                  <c:v>16</c:v>
                </c:pt>
                <c:pt idx="2">
                  <c:v>16.5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26.5</c:v>
                </c:pt>
                <c:pt idx="8">
                  <c:v>26.5</c:v>
                </c:pt>
                <c:pt idx="9">
                  <c:v>27.5</c:v>
                </c:pt>
                <c:pt idx="10">
                  <c:v>27.5</c:v>
                </c:pt>
                <c:pt idx="11">
                  <c:v>29</c:v>
                </c:pt>
                <c:pt idx="12">
                  <c:v>32</c:v>
                </c:pt>
                <c:pt idx="13">
                  <c:v>35</c:v>
                </c:pt>
                <c:pt idx="14">
                  <c:v>37.5</c:v>
                </c:pt>
                <c:pt idx="15">
                  <c:v>38</c:v>
                </c:pt>
                <c:pt idx="16">
                  <c:v>43</c:v>
                </c:pt>
                <c:pt idx="17">
                  <c:v>50</c:v>
                </c:pt>
              </c:numCache>
            </c:numRef>
          </c:xVal>
          <c:yVal>
            <c:numRef>
              <c:f>'Upstream side of bridge'!$J$6:$J$23</c:f>
              <c:numCache>
                <c:formatCode>General</c:formatCode>
                <c:ptCount val="18"/>
                <c:pt idx="0">
                  <c:v>-0.16699999999999982</c:v>
                </c:pt>
                <c:pt idx="1">
                  <c:v>-0.16699999999999982</c:v>
                </c:pt>
                <c:pt idx="2">
                  <c:v>-0.16699999999999982</c:v>
                </c:pt>
                <c:pt idx="3">
                  <c:v>-0.16699999999999982</c:v>
                </c:pt>
                <c:pt idx="4">
                  <c:v>-0.16699999999999982</c:v>
                </c:pt>
                <c:pt idx="5">
                  <c:v>-0.16699999999999982</c:v>
                </c:pt>
                <c:pt idx="6">
                  <c:v>-0.16699999999999982</c:v>
                </c:pt>
                <c:pt idx="7">
                  <c:v>-0.16699999999999982</c:v>
                </c:pt>
                <c:pt idx="8">
                  <c:v>-0.16699999999999982</c:v>
                </c:pt>
                <c:pt idx="9">
                  <c:v>-0.16699999999999982</c:v>
                </c:pt>
                <c:pt idx="10">
                  <c:v>-0.16699999999999982</c:v>
                </c:pt>
                <c:pt idx="11">
                  <c:v>-0.16699999999999982</c:v>
                </c:pt>
                <c:pt idx="12">
                  <c:v>-0.16699999999999982</c:v>
                </c:pt>
                <c:pt idx="13">
                  <c:v>-0.16699999999999982</c:v>
                </c:pt>
                <c:pt idx="14">
                  <c:v>-0.16699999999999982</c:v>
                </c:pt>
                <c:pt idx="15">
                  <c:v>-0.16699999999999982</c:v>
                </c:pt>
                <c:pt idx="16">
                  <c:v>-0.16699999999999982</c:v>
                </c:pt>
                <c:pt idx="17">
                  <c:v>-0.16699999999999982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291640"/>
        <c:axId val="890292032"/>
      </c:scatterChart>
      <c:valAx>
        <c:axId val="890291640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North to South(feet)</a:t>
                </a:r>
              </a:p>
            </c:rich>
          </c:tx>
          <c:layout>
            <c:manualLayout>
              <c:xMode val="edge"/>
              <c:yMode val="edge"/>
              <c:x val="0.4045998866618945"/>
              <c:y val="0.87690424006277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2032"/>
        <c:crossesAt val="-10"/>
        <c:crossBetween val="midCat"/>
      </c:valAx>
      <c:valAx>
        <c:axId val="89029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164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2440407202513946E-2"/>
          <c:y val="0.35753082411090364"/>
          <c:w val="0.14204372412632094"/>
          <c:h val="0.2889575018876064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958220321094158E-2"/>
          <c:y val="6.3001145475372278E-2"/>
          <c:w val="0.88166782168162217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Upstream Cross Section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'Downstream side of bridge'!$D$5:$D$34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16.5</c:v>
                </c:pt>
                <c:pt idx="4">
                  <c:v>21</c:v>
                </c:pt>
                <c:pt idx="5">
                  <c:v>21.1</c:v>
                </c:pt>
                <c:pt idx="6">
                  <c:v>22</c:v>
                </c:pt>
                <c:pt idx="7">
                  <c:v>23</c:v>
                </c:pt>
                <c:pt idx="8">
                  <c:v>25</c:v>
                </c:pt>
                <c:pt idx="9">
                  <c:v>27</c:v>
                </c:pt>
                <c:pt idx="10">
                  <c:v>29</c:v>
                </c:pt>
                <c:pt idx="11">
                  <c:v>31.1</c:v>
                </c:pt>
                <c:pt idx="12">
                  <c:v>31.1</c:v>
                </c:pt>
                <c:pt idx="13">
                  <c:v>32.1</c:v>
                </c:pt>
                <c:pt idx="14">
                  <c:v>32.1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40.5</c:v>
                </c:pt>
                <c:pt idx="24">
                  <c:v>41</c:v>
                </c:pt>
                <c:pt idx="25">
                  <c:v>42</c:v>
                </c:pt>
                <c:pt idx="26">
                  <c:v>42.3</c:v>
                </c:pt>
                <c:pt idx="27">
                  <c:v>43</c:v>
                </c:pt>
                <c:pt idx="28">
                  <c:v>48</c:v>
                </c:pt>
                <c:pt idx="29">
                  <c:v>52</c:v>
                </c:pt>
              </c:numCache>
            </c:numRef>
          </c:xVal>
          <c:yVal>
            <c:numRef>
              <c:f>'Downstream side of bridge'!$E$5:$E$34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-0.38000000000000034</c:v>
                </c:pt>
                <c:pt idx="3">
                  <c:v>-1.1400000000000001</c:v>
                </c:pt>
                <c:pt idx="4">
                  <c:v>-0.70000000000000062</c:v>
                </c:pt>
                <c:pt idx="5">
                  <c:v>-3.6700000000000004</c:v>
                </c:pt>
                <c:pt idx="6">
                  <c:v>-3.6</c:v>
                </c:pt>
                <c:pt idx="7">
                  <c:v>-3.48</c:v>
                </c:pt>
                <c:pt idx="8">
                  <c:v>-3.4899999999999998</c:v>
                </c:pt>
                <c:pt idx="9">
                  <c:v>-3.6</c:v>
                </c:pt>
                <c:pt idx="10">
                  <c:v>-3.69</c:v>
                </c:pt>
                <c:pt idx="11">
                  <c:v>-3.8700000000000006</c:v>
                </c:pt>
                <c:pt idx="12">
                  <c:v>-0.70000000000000062</c:v>
                </c:pt>
                <c:pt idx="13">
                  <c:v>-0.70000000000000062</c:v>
                </c:pt>
                <c:pt idx="14">
                  <c:v>-4.08</c:v>
                </c:pt>
                <c:pt idx="15">
                  <c:v>-4.1099999999999994</c:v>
                </c:pt>
                <c:pt idx="16">
                  <c:v>-3.97</c:v>
                </c:pt>
                <c:pt idx="17">
                  <c:v>-3.8000000000000003</c:v>
                </c:pt>
                <c:pt idx="18">
                  <c:v>-3.7399999999999998</c:v>
                </c:pt>
                <c:pt idx="19">
                  <c:v>-3.53</c:v>
                </c:pt>
                <c:pt idx="20">
                  <c:v>-3.35</c:v>
                </c:pt>
                <c:pt idx="21">
                  <c:v>-3.2399999999999998</c:v>
                </c:pt>
                <c:pt idx="22">
                  <c:v>-3.11</c:v>
                </c:pt>
                <c:pt idx="23">
                  <c:v>-2.56</c:v>
                </c:pt>
                <c:pt idx="24">
                  <c:v>-2.56</c:v>
                </c:pt>
                <c:pt idx="25">
                  <c:v>-2.4300000000000002</c:v>
                </c:pt>
                <c:pt idx="26">
                  <c:v>-2.4100000000000006</c:v>
                </c:pt>
                <c:pt idx="27">
                  <c:v>-0.81999999999999984</c:v>
                </c:pt>
                <c:pt idx="28">
                  <c:v>-0.60999999999999988</c:v>
                </c:pt>
                <c:pt idx="29">
                  <c:v>-0.68000000000000016</c:v>
                </c:pt>
              </c:numCache>
            </c:numRef>
          </c:yVal>
          <c:smooth val="0"/>
        </c:ser>
        <c:ser>
          <c:idx val="1"/>
          <c:order val="1"/>
          <c:tx>
            <c:v>bottom of bridge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'Downstream side of bridge'!$H$10:$H$31</c:f>
              <c:numCache>
                <c:formatCode>General</c:formatCode>
                <c:ptCount val="22"/>
                <c:pt idx="0">
                  <c:v>21.1</c:v>
                </c:pt>
                <c:pt idx="1">
                  <c:v>22</c:v>
                </c:pt>
                <c:pt idx="2">
                  <c:v>23</c:v>
                </c:pt>
                <c:pt idx="3">
                  <c:v>25</c:v>
                </c:pt>
                <c:pt idx="4">
                  <c:v>27</c:v>
                </c:pt>
                <c:pt idx="5">
                  <c:v>29</c:v>
                </c:pt>
                <c:pt idx="6">
                  <c:v>31.1</c:v>
                </c:pt>
                <c:pt idx="9">
                  <c:v>32.1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40.5</c:v>
                </c:pt>
                <c:pt idx="19">
                  <c:v>41</c:v>
                </c:pt>
                <c:pt idx="20">
                  <c:v>42</c:v>
                </c:pt>
                <c:pt idx="21">
                  <c:v>42.3</c:v>
                </c:pt>
              </c:numCache>
            </c:numRef>
          </c:xVal>
          <c:yVal>
            <c:numRef>
              <c:f>'Downstream side of bridge'!$I$10:$I$31</c:f>
              <c:numCache>
                <c:formatCode>General</c:formatCode>
                <c:ptCount val="22"/>
                <c:pt idx="0">
                  <c:v>-1.77</c:v>
                </c:pt>
                <c:pt idx="1">
                  <c:v>-1.77</c:v>
                </c:pt>
                <c:pt idx="2">
                  <c:v>-1.77</c:v>
                </c:pt>
                <c:pt idx="3">
                  <c:v>-1.77</c:v>
                </c:pt>
                <c:pt idx="4">
                  <c:v>-1.77</c:v>
                </c:pt>
                <c:pt idx="5">
                  <c:v>-1.77</c:v>
                </c:pt>
                <c:pt idx="6">
                  <c:v>-1.77</c:v>
                </c:pt>
                <c:pt idx="9">
                  <c:v>-1.77</c:v>
                </c:pt>
                <c:pt idx="10">
                  <c:v>-1.77</c:v>
                </c:pt>
                <c:pt idx="11">
                  <c:v>-1.77</c:v>
                </c:pt>
                <c:pt idx="12">
                  <c:v>-1.77</c:v>
                </c:pt>
                <c:pt idx="13">
                  <c:v>-1.77</c:v>
                </c:pt>
                <c:pt idx="14">
                  <c:v>-1.77</c:v>
                </c:pt>
                <c:pt idx="15">
                  <c:v>-1.77</c:v>
                </c:pt>
                <c:pt idx="16">
                  <c:v>-1.77</c:v>
                </c:pt>
                <c:pt idx="17">
                  <c:v>-1.77</c:v>
                </c:pt>
                <c:pt idx="18">
                  <c:v>-1.77</c:v>
                </c:pt>
                <c:pt idx="19">
                  <c:v>-1.77</c:v>
                </c:pt>
                <c:pt idx="20">
                  <c:v>-1.77</c:v>
                </c:pt>
                <c:pt idx="21">
                  <c:v>-1.77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292816"/>
        <c:axId val="890293208"/>
      </c:scatterChart>
      <c:valAx>
        <c:axId val="890292816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North to South (feet)</a:t>
                </a:r>
              </a:p>
            </c:rich>
          </c:tx>
          <c:layout>
            <c:manualLayout>
              <c:xMode val="edge"/>
              <c:yMode val="edge"/>
              <c:x val="0.4045998866618945"/>
              <c:y val="0.87690424006277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3208"/>
        <c:crossesAt val="-10"/>
        <c:crossBetween val="midCat"/>
      </c:valAx>
      <c:valAx>
        <c:axId val="89029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281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2440407202513946E-2"/>
          <c:y val="0.35753082411090364"/>
          <c:w val="0.14204372412632094"/>
          <c:h val="0.1926383345917377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958220321094158E-2"/>
          <c:y val="6.3001145475372278E-2"/>
          <c:w val="0.88166782168162217"/>
          <c:h val="0.69822000342740664"/>
        </c:manualLayout>
      </c:layout>
      <c:scatterChart>
        <c:scatterStyle val="lineMarker"/>
        <c:varyColors val="0"/>
        <c:ser>
          <c:idx val="0"/>
          <c:order val="0"/>
          <c:tx>
            <c:v>Upstream Cross Section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'Downstream cross section'!$D$5:$D$17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21</c:v>
                </c:pt>
                <c:pt idx="3">
                  <c:v>27</c:v>
                </c:pt>
                <c:pt idx="4">
                  <c:v>35</c:v>
                </c:pt>
                <c:pt idx="5">
                  <c:v>38</c:v>
                </c:pt>
                <c:pt idx="6">
                  <c:v>40</c:v>
                </c:pt>
                <c:pt idx="7">
                  <c:v>42</c:v>
                </c:pt>
                <c:pt idx="8">
                  <c:v>44</c:v>
                </c:pt>
                <c:pt idx="9">
                  <c:v>46</c:v>
                </c:pt>
                <c:pt idx="10">
                  <c:v>49</c:v>
                </c:pt>
                <c:pt idx="11">
                  <c:v>53</c:v>
                </c:pt>
                <c:pt idx="12">
                  <c:v>57</c:v>
                </c:pt>
              </c:numCache>
            </c:numRef>
          </c:xVal>
          <c:yVal>
            <c:numRef>
              <c:f>'Downstream cross section'!$E$5:$E$17</c:f>
              <c:numCache>
                <c:formatCode>General</c:formatCode>
                <c:ptCount val="13"/>
                <c:pt idx="0">
                  <c:v>0</c:v>
                </c:pt>
                <c:pt idx="1">
                  <c:v>-0.54999999999999982</c:v>
                </c:pt>
                <c:pt idx="2">
                  <c:v>-1.0700000000000003</c:v>
                </c:pt>
                <c:pt idx="3">
                  <c:v>-2.13</c:v>
                </c:pt>
                <c:pt idx="4">
                  <c:v>-2.13</c:v>
                </c:pt>
                <c:pt idx="5">
                  <c:v>-3.08</c:v>
                </c:pt>
                <c:pt idx="6">
                  <c:v>-3.26</c:v>
                </c:pt>
                <c:pt idx="7">
                  <c:v>-3.34</c:v>
                </c:pt>
                <c:pt idx="8">
                  <c:v>-3.49</c:v>
                </c:pt>
                <c:pt idx="9">
                  <c:v>-3.16</c:v>
                </c:pt>
                <c:pt idx="10">
                  <c:v>-2.5300000000000002</c:v>
                </c:pt>
                <c:pt idx="11">
                  <c:v>-2.04</c:v>
                </c:pt>
                <c:pt idx="12">
                  <c:v>-1.1200000000000001</c:v>
                </c:pt>
              </c:numCache>
            </c:numRef>
          </c:yVal>
          <c:smooth val="0"/>
        </c:ser>
        <c:ser>
          <c:idx val="1"/>
          <c:order val="1"/>
          <c:tx>
            <c:v>water surface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('Downstream cross section'!$D$10,'Downstream cross section'!$D$14)</c:f>
              <c:numCache>
                <c:formatCode>General</c:formatCode>
                <c:ptCount val="2"/>
                <c:pt idx="0">
                  <c:v>38</c:v>
                </c:pt>
                <c:pt idx="1">
                  <c:v>46</c:v>
                </c:pt>
              </c:numCache>
            </c:numRef>
          </c:xVal>
          <c:yVal>
            <c:numRef>
              <c:f>('Downstream cross section'!$E$10,'Downstream cross section'!$E$14)</c:f>
              <c:numCache>
                <c:formatCode>General</c:formatCode>
                <c:ptCount val="2"/>
                <c:pt idx="0">
                  <c:v>-3.08</c:v>
                </c:pt>
                <c:pt idx="1">
                  <c:v>-3.16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293992"/>
        <c:axId val="890294384"/>
      </c:scatterChart>
      <c:valAx>
        <c:axId val="890293992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North to South (feet)</a:t>
                </a:r>
              </a:p>
            </c:rich>
          </c:tx>
          <c:layout>
            <c:manualLayout>
              <c:xMode val="edge"/>
              <c:yMode val="edge"/>
              <c:x val="0.4045998866618945"/>
              <c:y val="0.87690424006277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4384"/>
        <c:crossesAt val="-10"/>
        <c:crossBetween val="midCat"/>
      </c:valAx>
      <c:valAx>
        <c:axId val="8902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3992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2440407202513946E-2"/>
          <c:y val="0.35753082411090364"/>
          <c:w val="0.23395436914923451"/>
          <c:h val="0.19330032199583302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</xdr:row>
      <xdr:rowOff>144780</xdr:rowOff>
    </xdr:from>
    <xdr:to>
      <xdr:col>27</xdr:col>
      <xdr:colOff>396240</xdr:colOff>
      <xdr:row>13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1</xdr:row>
      <xdr:rowOff>175260</xdr:rowOff>
    </xdr:from>
    <xdr:to>
      <xdr:col>26</xdr:col>
      <xdr:colOff>137160</xdr:colOff>
      <xdr:row>13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2</xdr:row>
      <xdr:rowOff>15240</xdr:rowOff>
    </xdr:from>
    <xdr:to>
      <xdr:col>15</xdr:col>
      <xdr:colOff>525780</xdr:colOff>
      <xdr:row>14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3" sqref="J6:J23"/>
    </sheetView>
  </sheetViews>
  <sheetFormatPr defaultRowHeight="14.4" x14ac:dyDescent="0.3"/>
  <cols>
    <col min="1" max="1" width="20.5546875" bestFit="1" customWidth="1"/>
  </cols>
  <sheetData>
    <row r="1" spans="1:10" s="20" customFormat="1" x14ac:dyDescent="0.3">
      <c r="A1" s="20" t="s">
        <v>7</v>
      </c>
      <c r="D1" s="20" t="s">
        <v>15</v>
      </c>
    </row>
    <row r="2" spans="1:10" ht="15" thickBot="1" x14ac:dyDescent="0.35">
      <c r="A2" t="s">
        <v>14</v>
      </c>
    </row>
    <row r="3" spans="1:10" ht="15" thickBot="1" x14ac:dyDescent="0.35">
      <c r="A3" s="1">
        <v>43851</v>
      </c>
      <c r="B3" s="21" t="s">
        <v>0</v>
      </c>
      <c r="C3" s="22"/>
      <c r="D3" s="21" t="s">
        <v>0</v>
      </c>
      <c r="E3" s="22"/>
      <c r="F3" s="23" t="s">
        <v>11</v>
      </c>
      <c r="G3" s="24"/>
      <c r="H3" s="23" t="s">
        <v>11</v>
      </c>
      <c r="I3" s="24"/>
    </row>
    <row r="4" spans="1:10" ht="15" thickBot="1" x14ac:dyDescent="0.35">
      <c r="A4" s="2" t="s">
        <v>1</v>
      </c>
      <c r="B4" s="2" t="s">
        <v>2</v>
      </c>
      <c r="C4" s="3" t="s">
        <v>3</v>
      </c>
      <c r="D4" s="2" t="s">
        <v>4</v>
      </c>
      <c r="E4" s="3" t="s">
        <v>5</v>
      </c>
      <c r="F4" s="2" t="s">
        <v>2</v>
      </c>
      <c r="G4" s="3" t="s">
        <v>3</v>
      </c>
      <c r="H4" s="2" t="s">
        <v>4</v>
      </c>
      <c r="I4" s="3" t="s">
        <v>5</v>
      </c>
    </row>
    <row r="5" spans="1:10" x14ac:dyDescent="0.3">
      <c r="A5" t="s">
        <v>9</v>
      </c>
      <c r="B5" s="4">
        <v>0</v>
      </c>
      <c r="C5" s="5">
        <v>4.2300000000000004</v>
      </c>
      <c r="D5" s="6">
        <f>B5</f>
        <v>0</v>
      </c>
      <c r="E5" s="7">
        <f>-C5+$C$5</f>
        <v>0</v>
      </c>
      <c r="F5" s="4"/>
      <c r="G5" s="5"/>
      <c r="H5" s="4"/>
      <c r="I5" s="5"/>
    </row>
    <row r="6" spans="1:10" x14ac:dyDescent="0.3">
      <c r="B6" s="8">
        <v>10</v>
      </c>
      <c r="C6" s="9">
        <v>4.38</v>
      </c>
      <c r="D6" s="10">
        <f t="shared" ref="D6:D23" si="0">B6</f>
        <v>10</v>
      </c>
      <c r="E6" s="11">
        <f>-C6+$C$5</f>
        <v>-0.14999999999999947</v>
      </c>
      <c r="F6" s="8"/>
      <c r="G6" s="9"/>
      <c r="H6" s="8"/>
      <c r="I6" s="9"/>
      <c r="J6">
        <f t="shared" ref="J6:J23" si="1">$E$13+3.463</f>
        <v>-0.16699999999999982</v>
      </c>
    </row>
    <row r="7" spans="1:10" ht="15" thickBot="1" x14ac:dyDescent="0.35">
      <c r="B7" s="8">
        <v>16</v>
      </c>
      <c r="C7" s="9">
        <v>4.53</v>
      </c>
      <c r="D7" s="10">
        <f t="shared" si="0"/>
        <v>16</v>
      </c>
      <c r="E7" s="11">
        <f t="shared" ref="E7:E23" si="2">-C7+$C$5</f>
        <v>-0.29999999999999982</v>
      </c>
      <c r="F7" s="8"/>
      <c r="G7" s="9"/>
      <c r="H7" s="8"/>
      <c r="I7" s="9"/>
      <c r="J7">
        <f t="shared" si="1"/>
        <v>-0.16699999999999982</v>
      </c>
    </row>
    <row r="8" spans="1:10" x14ac:dyDescent="0.3">
      <c r="B8" s="8">
        <v>16.5</v>
      </c>
      <c r="C8" s="9">
        <v>7.38</v>
      </c>
      <c r="D8" s="10">
        <f t="shared" si="0"/>
        <v>16.5</v>
      </c>
      <c r="E8" s="11">
        <f t="shared" si="2"/>
        <v>-3.1499999999999995</v>
      </c>
      <c r="F8" s="8">
        <f>B8</f>
        <v>16.5</v>
      </c>
      <c r="G8" s="18">
        <v>5.69</v>
      </c>
      <c r="H8" s="6">
        <f>F8</f>
        <v>16.5</v>
      </c>
      <c r="I8" s="7">
        <f t="shared" ref="I8:I20" si="3">-G8+$C$5</f>
        <v>-1.46</v>
      </c>
      <c r="J8">
        <f t="shared" si="1"/>
        <v>-0.16699999999999982</v>
      </c>
    </row>
    <row r="9" spans="1:10" x14ac:dyDescent="0.3">
      <c r="B9" s="8">
        <v>19</v>
      </c>
      <c r="C9" s="9">
        <v>7.39</v>
      </c>
      <c r="D9" s="10">
        <f t="shared" si="0"/>
        <v>19</v>
      </c>
      <c r="E9" s="11">
        <f t="shared" si="2"/>
        <v>-3.1599999999999993</v>
      </c>
      <c r="F9" s="8">
        <f t="shared" ref="F9:F14" si="4">B9</f>
        <v>19</v>
      </c>
      <c r="G9" s="18">
        <v>5.69</v>
      </c>
      <c r="H9" s="10">
        <f t="shared" ref="H9:H13" si="5">F9</f>
        <v>19</v>
      </c>
      <c r="I9" s="11">
        <f t="shared" si="3"/>
        <v>-1.46</v>
      </c>
      <c r="J9">
        <f t="shared" si="1"/>
        <v>-0.16699999999999982</v>
      </c>
    </row>
    <row r="10" spans="1:10" x14ac:dyDescent="0.3">
      <c r="B10" s="8">
        <v>21</v>
      </c>
      <c r="C10" s="9">
        <v>7.45</v>
      </c>
      <c r="D10" s="10">
        <f t="shared" si="0"/>
        <v>21</v>
      </c>
      <c r="E10" s="11">
        <f t="shared" si="2"/>
        <v>-3.2199999999999998</v>
      </c>
      <c r="F10" s="8">
        <f t="shared" si="4"/>
        <v>21</v>
      </c>
      <c r="G10" s="18">
        <v>5.69</v>
      </c>
      <c r="H10" s="10">
        <f t="shared" si="5"/>
        <v>21</v>
      </c>
      <c r="I10" s="11">
        <f t="shared" si="3"/>
        <v>-1.46</v>
      </c>
      <c r="J10">
        <f t="shared" si="1"/>
        <v>-0.16699999999999982</v>
      </c>
    </row>
    <row r="11" spans="1:10" x14ac:dyDescent="0.3">
      <c r="B11" s="8">
        <v>23</v>
      </c>
      <c r="C11" s="9">
        <v>7.58</v>
      </c>
      <c r="D11" s="10">
        <f t="shared" si="0"/>
        <v>23</v>
      </c>
      <c r="E11" s="11">
        <f t="shared" si="2"/>
        <v>-3.3499999999999996</v>
      </c>
      <c r="F11" s="8">
        <f t="shared" si="4"/>
        <v>23</v>
      </c>
      <c r="G11" s="18">
        <v>5.69</v>
      </c>
      <c r="H11" s="10">
        <f t="shared" si="5"/>
        <v>23</v>
      </c>
      <c r="I11" s="11">
        <f t="shared" si="3"/>
        <v>-1.46</v>
      </c>
      <c r="J11">
        <f t="shared" si="1"/>
        <v>-0.16699999999999982</v>
      </c>
    </row>
    <row r="12" spans="1:10" x14ac:dyDescent="0.3">
      <c r="B12" s="8">
        <v>25</v>
      </c>
      <c r="C12" s="9">
        <v>7.71</v>
      </c>
      <c r="D12" s="10">
        <f t="shared" si="0"/>
        <v>25</v>
      </c>
      <c r="E12" s="11">
        <f t="shared" si="2"/>
        <v>-3.4799999999999995</v>
      </c>
      <c r="F12" s="8">
        <f t="shared" si="4"/>
        <v>25</v>
      </c>
      <c r="G12" s="18">
        <v>5.69</v>
      </c>
      <c r="H12" s="10">
        <f t="shared" si="5"/>
        <v>25</v>
      </c>
      <c r="I12" s="11">
        <f t="shared" si="3"/>
        <v>-1.46</v>
      </c>
      <c r="J12">
        <f t="shared" si="1"/>
        <v>-0.16699999999999982</v>
      </c>
    </row>
    <row r="13" spans="1:10" x14ac:dyDescent="0.3">
      <c r="B13" s="8">
        <v>26.5</v>
      </c>
      <c r="C13" s="9">
        <v>7.86</v>
      </c>
      <c r="D13" s="10">
        <f t="shared" si="0"/>
        <v>26.5</v>
      </c>
      <c r="E13" s="11">
        <f t="shared" si="2"/>
        <v>-3.63</v>
      </c>
      <c r="F13" s="8">
        <f t="shared" si="4"/>
        <v>26.5</v>
      </c>
      <c r="G13" s="18">
        <v>5.69</v>
      </c>
      <c r="H13" s="10">
        <f t="shared" si="5"/>
        <v>26.5</v>
      </c>
      <c r="I13" s="11">
        <f t="shared" si="3"/>
        <v>-1.46</v>
      </c>
      <c r="J13">
        <f>$E$13+3.463</f>
        <v>-0.16699999999999982</v>
      </c>
    </row>
    <row r="14" spans="1:10" ht="15" thickBot="1" x14ac:dyDescent="0.35">
      <c r="B14" s="8">
        <v>26.5</v>
      </c>
      <c r="C14" s="9">
        <v>4.53</v>
      </c>
      <c r="D14" s="10">
        <f t="shared" si="0"/>
        <v>26.5</v>
      </c>
      <c r="E14" s="11">
        <f t="shared" si="2"/>
        <v>-0.29999999999999982</v>
      </c>
      <c r="F14" s="8">
        <f t="shared" si="4"/>
        <v>26.5</v>
      </c>
      <c r="G14" s="18">
        <v>5.69</v>
      </c>
      <c r="H14" s="16">
        <f>F14</f>
        <v>26.5</v>
      </c>
      <c r="I14" s="17">
        <f t="shared" si="3"/>
        <v>-1.46</v>
      </c>
      <c r="J14">
        <f t="shared" si="1"/>
        <v>-0.16699999999999982</v>
      </c>
    </row>
    <row r="15" spans="1:10" ht="15" thickBot="1" x14ac:dyDescent="0.35">
      <c r="B15" s="8">
        <v>27.5</v>
      </c>
      <c r="C15" s="9">
        <v>4.53</v>
      </c>
      <c r="D15" s="10">
        <f t="shared" si="0"/>
        <v>27.5</v>
      </c>
      <c r="E15" s="11">
        <f t="shared" si="2"/>
        <v>-0.29999999999999982</v>
      </c>
      <c r="F15" s="8"/>
      <c r="G15" s="9"/>
      <c r="H15" s="8"/>
      <c r="I15" s="9"/>
      <c r="J15">
        <f t="shared" si="1"/>
        <v>-0.16699999999999982</v>
      </c>
    </row>
    <row r="16" spans="1:10" x14ac:dyDescent="0.3">
      <c r="B16" s="8">
        <v>27.5</v>
      </c>
      <c r="C16" s="9">
        <v>7.8</v>
      </c>
      <c r="D16" s="10">
        <f t="shared" si="0"/>
        <v>27.5</v>
      </c>
      <c r="E16" s="11">
        <f t="shared" si="2"/>
        <v>-3.5699999999999994</v>
      </c>
      <c r="F16" s="8">
        <f>B16</f>
        <v>27.5</v>
      </c>
      <c r="G16" s="18">
        <v>5.69</v>
      </c>
      <c r="H16" s="6">
        <f>F16</f>
        <v>27.5</v>
      </c>
      <c r="I16" s="7">
        <f t="shared" ref="I16" si="6">-G16+$C$5</f>
        <v>-1.46</v>
      </c>
      <c r="J16">
        <f t="shared" si="1"/>
        <v>-0.16699999999999982</v>
      </c>
    </row>
    <row r="17" spans="1:10" x14ac:dyDescent="0.3">
      <c r="B17" s="8">
        <v>29</v>
      </c>
      <c r="C17" s="9">
        <v>7.69</v>
      </c>
      <c r="D17" s="10">
        <f t="shared" si="0"/>
        <v>29</v>
      </c>
      <c r="E17" s="11">
        <f t="shared" si="2"/>
        <v>-3.46</v>
      </c>
      <c r="F17" s="8">
        <f t="shared" ref="F17:F20" si="7">B17</f>
        <v>29</v>
      </c>
      <c r="G17" s="18">
        <v>5.69</v>
      </c>
      <c r="H17" s="10">
        <f>F17</f>
        <v>29</v>
      </c>
      <c r="I17" s="11">
        <f t="shared" si="3"/>
        <v>-1.46</v>
      </c>
      <c r="J17">
        <f t="shared" si="1"/>
        <v>-0.16699999999999982</v>
      </c>
    </row>
    <row r="18" spans="1:10" x14ac:dyDescent="0.3">
      <c r="B18" s="8">
        <v>32</v>
      </c>
      <c r="C18" s="9">
        <v>7.58</v>
      </c>
      <c r="D18" s="10">
        <f t="shared" si="0"/>
        <v>32</v>
      </c>
      <c r="E18" s="11">
        <f t="shared" si="2"/>
        <v>-3.3499999999999996</v>
      </c>
      <c r="F18" s="8">
        <f t="shared" si="7"/>
        <v>32</v>
      </c>
      <c r="G18" s="18">
        <v>5.69</v>
      </c>
      <c r="H18" s="10">
        <f t="shared" ref="H18:H20" si="8">F18</f>
        <v>32</v>
      </c>
      <c r="I18" s="11">
        <f t="shared" si="3"/>
        <v>-1.46</v>
      </c>
      <c r="J18">
        <f t="shared" si="1"/>
        <v>-0.16699999999999982</v>
      </c>
    </row>
    <row r="19" spans="1:10" x14ac:dyDescent="0.3">
      <c r="B19" s="8">
        <v>35</v>
      </c>
      <c r="C19" s="9">
        <v>7.55</v>
      </c>
      <c r="D19" s="10">
        <f t="shared" si="0"/>
        <v>35</v>
      </c>
      <c r="E19" s="11">
        <f t="shared" si="2"/>
        <v>-3.3199999999999994</v>
      </c>
      <c r="F19" s="8">
        <f t="shared" si="7"/>
        <v>35</v>
      </c>
      <c r="G19" s="18">
        <v>5.69</v>
      </c>
      <c r="H19" s="10">
        <f t="shared" si="8"/>
        <v>35</v>
      </c>
      <c r="I19" s="11">
        <f t="shared" si="3"/>
        <v>-1.46</v>
      </c>
      <c r="J19">
        <f t="shared" si="1"/>
        <v>-0.16699999999999982</v>
      </c>
    </row>
    <row r="20" spans="1:10" ht="15" thickBot="1" x14ac:dyDescent="0.35">
      <c r="B20" s="8">
        <v>37.5</v>
      </c>
      <c r="C20" s="9">
        <v>7.04</v>
      </c>
      <c r="D20" s="10">
        <f t="shared" si="0"/>
        <v>37.5</v>
      </c>
      <c r="E20" s="11">
        <f t="shared" si="2"/>
        <v>-2.8099999999999996</v>
      </c>
      <c r="F20" s="8">
        <f t="shared" si="7"/>
        <v>37.5</v>
      </c>
      <c r="G20" s="18">
        <v>5.69</v>
      </c>
      <c r="H20" s="12">
        <f t="shared" si="8"/>
        <v>37.5</v>
      </c>
      <c r="I20" s="13">
        <f t="shared" si="3"/>
        <v>-1.46</v>
      </c>
      <c r="J20">
        <f t="shared" si="1"/>
        <v>-0.16699999999999982</v>
      </c>
    </row>
    <row r="21" spans="1:10" x14ac:dyDescent="0.3">
      <c r="B21" s="8">
        <v>38</v>
      </c>
      <c r="C21" s="9">
        <v>4.83</v>
      </c>
      <c r="D21" s="10">
        <f t="shared" si="0"/>
        <v>38</v>
      </c>
      <c r="E21" s="11">
        <f t="shared" si="2"/>
        <v>-0.59999999999999964</v>
      </c>
      <c r="F21" s="8"/>
      <c r="G21" s="18"/>
      <c r="H21" s="4"/>
      <c r="I21" s="5"/>
      <c r="J21">
        <f t="shared" si="1"/>
        <v>-0.16699999999999982</v>
      </c>
    </row>
    <row r="22" spans="1:10" x14ac:dyDescent="0.3">
      <c r="B22" s="8">
        <v>43</v>
      </c>
      <c r="C22" s="9">
        <v>4.76</v>
      </c>
      <c r="D22" s="10">
        <f t="shared" si="0"/>
        <v>43</v>
      </c>
      <c r="E22" s="11">
        <f t="shared" si="2"/>
        <v>-0.52999999999999936</v>
      </c>
      <c r="F22" s="8"/>
      <c r="G22" s="18"/>
      <c r="H22" s="8"/>
      <c r="I22" s="9"/>
      <c r="J22">
        <f t="shared" si="1"/>
        <v>-0.16699999999999982</v>
      </c>
    </row>
    <row r="23" spans="1:10" ht="15" thickBot="1" x14ac:dyDescent="0.35">
      <c r="A23" t="s">
        <v>10</v>
      </c>
      <c r="B23" s="14">
        <v>50</v>
      </c>
      <c r="C23" s="15">
        <v>4.3899999999999997</v>
      </c>
      <c r="D23" s="16">
        <f t="shared" si="0"/>
        <v>50</v>
      </c>
      <c r="E23" s="17">
        <f t="shared" si="2"/>
        <v>-0.15999999999999925</v>
      </c>
      <c r="F23" s="14"/>
      <c r="G23" s="19"/>
      <c r="H23" s="14"/>
      <c r="I23" s="15"/>
      <c r="J23">
        <f t="shared" si="1"/>
        <v>-0.16699999999999982</v>
      </c>
    </row>
  </sheetData>
  <mergeCells count="4">
    <mergeCell ref="B3:C3"/>
    <mergeCell ref="D3:E3"/>
    <mergeCell ref="F3:G3"/>
    <mergeCell ref="H3:I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XFD1"/>
    </sheetView>
  </sheetViews>
  <sheetFormatPr defaultRowHeight="14.4" x14ac:dyDescent="0.3"/>
  <cols>
    <col min="1" max="1" width="20.5546875" bestFit="1" customWidth="1"/>
  </cols>
  <sheetData>
    <row r="1" spans="1:9" s="20" customFormat="1" x14ac:dyDescent="0.3">
      <c r="A1" s="20" t="s">
        <v>7</v>
      </c>
      <c r="D1" s="20" t="s">
        <v>13</v>
      </c>
    </row>
    <row r="2" spans="1:9" ht="15" thickBot="1" x14ac:dyDescent="0.35">
      <c r="A2" t="s">
        <v>8</v>
      </c>
    </row>
    <row r="3" spans="1:9" ht="15" thickBot="1" x14ac:dyDescent="0.35">
      <c r="A3" s="1">
        <v>43851</v>
      </c>
      <c r="B3" s="21" t="s">
        <v>0</v>
      </c>
      <c r="C3" s="22"/>
      <c r="D3" s="21" t="s">
        <v>0</v>
      </c>
      <c r="E3" s="22"/>
      <c r="F3" s="23" t="s">
        <v>11</v>
      </c>
      <c r="G3" s="24"/>
      <c r="H3" s="23" t="s">
        <v>11</v>
      </c>
      <c r="I3" s="24"/>
    </row>
    <row r="4" spans="1:9" ht="15" thickBot="1" x14ac:dyDescent="0.35">
      <c r="A4" s="2" t="s">
        <v>1</v>
      </c>
      <c r="B4" s="2" t="s">
        <v>2</v>
      </c>
      <c r="C4" s="3" t="s">
        <v>3</v>
      </c>
      <c r="D4" s="2" t="s">
        <v>4</v>
      </c>
      <c r="E4" s="3" t="s">
        <v>5</v>
      </c>
      <c r="F4" s="2" t="s">
        <v>2</v>
      </c>
      <c r="G4" s="3" t="s">
        <v>3</v>
      </c>
      <c r="H4" s="2" t="s">
        <v>4</v>
      </c>
      <c r="I4" s="3" t="s">
        <v>5</v>
      </c>
    </row>
    <row r="5" spans="1:9" x14ac:dyDescent="0.3">
      <c r="A5" t="s">
        <v>9</v>
      </c>
      <c r="B5" s="4">
        <v>0</v>
      </c>
      <c r="C5" s="5">
        <v>3.78</v>
      </c>
      <c r="D5" s="6">
        <f>B5</f>
        <v>0</v>
      </c>
      <c r="E5" s="7">
        <f>-C5+$C$5</f>
        <v>0</v>
      </c>
      <c r="F5" s="4"/>
      <c r="G5" s="5"/>
      <c r="H5" s="4"/>
      <c r="I5" s="5"/>
    </row>
    <row r="6" spans="1:9" x14ac:dyDescent="0.3">
      <c r="B6" s="8">
        <v>5</v>
      </c>
      <c r="C6" s="9">
        <v>3.78</v>
      </c>
      <c r="D6" s="10">
        <f t="shared" ref="D6:D34" si="0">B6</f>
        <v>5</v>
      </c>
      <c r="E6" s="11">
        <f>-C6+$C$5</f>
        <v>0</v>
      </c>
      <c r="F6" s="8"/>
      <c r="G6" s="9"/>
      <c r="H6" s="8"/>
      <c r="I6" s="9"/>
    </row>
    <row r="7" spans="1:9" x14ac:dyDescent="0.3">
      <c r="B7" s="8">
        <v>12</v>
      </c>
      <c r="C7" s="9">
        <v>4.16</v>
      </c>
      <c r="D7" s="10">
        <f t="shared" si="0"/>
        <v>12</v>
      </c>
      <c r="E7" s="11">
        <f t="shared" ref="E7:E34" si="1">-C7+$C$5</f>
        <v>-0.38000000000000034</v>
      </c>
      <c r="F7" s="8"/>
      <c r="G7" s="9"/>
      <c r="H7" s="8"/>
      <c r="I7" s="9"/>
    </row>
    <row r="8" spans="1:9" x14ac:dyDescent="0.3">
      <c r="B8" s="8">
        <v>16.5</v>
      </c>
      <c r="C8" s="9">
        <v>4.92</v>
      </c>
      <c r="D8" s="10">
        <f t="shared" si="0"/>
        <v>16.5</v>
      </c>
      <c r="E8" s="11">
        <f t="shared" si="1"/>
        <v>-1.1400000000000001</v>
      </c>
      <c r="F8" s="8"/>
      <c r="G8" s="9"/>
      <c r="H8" s="8"/>
      <c r="I8" s="9"/>
    </row>
    <row r="9" spans="1:9" ht="15" thickBot="1" x14ac:dyDescent="0.35">
      <c r="B9" s="8">
        <v>21</v>
      </c>
      <c r="C9" s="9">
        <v>4.4800000000000004</v>
      </c>
      <c r="D9" s="10">
        <f t="shared" si="0"/>
        <v>21</v>
      </c>
      <c r="E9" s="11">
        <f t="shared" si="1"/>
        <v>-0.70000000000000062</v>
      </c>
      <c r="F9" s="8"/>
      <c r="G9" s="9"/>
      <c r="H9" s="8"/>
      <c r="I9" s="9"/>
    </row>
    <row r="10" spans="1:9" x14ac:dyDescent="0.3">
      <c r="B10" s="8">
        <v>21.1</v>
      </c>
      <c r="C10" s="9">
        <v>7.45</v>
      </c>
      <c r="D10" s="10">
        <f t="shared" si="0"/>
        <v>21.1</v>
      </c>
      <c r="E10" s="11">
        <f t="shared" si="1"/>
        <v>-3.6700000000000004</v>
      </c>
      <c r="F10" s="8">
        <v>21.1</v>
      </c>
      <c r="G10" s="18">
        <v>5.55</v>
      </c>
      <c r="H10" s="6">
        <f>F10</f>
        <v>21.1</v>
      </c>
      <c r="I10" s="7">
        <f t="shared" ref="I10:I31" si="2">-G10+$C$5</f>
        <v>-1.77</v>
      </c>
    </row>
    <row r="11" spans="1:9" x14ac:dyDescent="0.3">
      <c r="B11" s="8">
        <v>22</v>
      </c>
      <c r="C11" s="9">
        <v>7.38</v>
      </c>
      <c r="D11" s="10">
        <f t="shared" si="0"/>
        <v>22</v>
      </c>
      <c r="E11" s="11">
        <f t="shared" si="1"/>
        <v>-3.6</v>
      </c>
      <c r="F11" s="8">
        <v>22</v>
      </c>
      <c r="G11" s="18">
        <v>5.55</v>
      </c>
      <c r="H11" s="10">
        <f t="shared" ref="H11:H15" si="3">F11</f>
        <v>22</v>
      </c>
      <c r="I11" s="11">
        <f t="shared" si="2"/>
        <v>-1.77</v>
      </c>
    </row>
    <row r="12" spans="1:9" x14ac:dyDescent="0.3">
      <c r="B12" s="8">
        <v>23</v>
      </c>
      <c r="C12" s="9">
        <v>7.26</v>
      </c>
      <c r="D12" s="10">
        <f t="shared" si="0"/>
        <v>23</v>
      </c>
      <c r="E12" s="11">
        <f t="shared" si="1"/>
        <v>-3.48</v>
      </c>
      <c r="F12" s="8">
        <v>23</v>
      </c>
      <c r="G12" s="18">
        <v>5.55</v>
      </c>
      <c r="H12" s="10">
        <f t="shared" si="3"/>
        <v>23</v>
      </c>
      <c r="I12" s="11">
        <f t="shared" si="2"/>
        <v>-1.77</v>
      </c>
    </row>
    <row r="13" spans="1:9" x14ac:dyDescent="0.3">
      <c r="B13" s="8">
        <v>25</v>
      </c>
      <c r="C13" s="9">
        <v>7.27</v>
      </c>
      <c r="D13" s="10">
        <f t="shared" si="0"/>
        <v>25</v>
      </c>
      <c r="E13" s="11">
        <f t="shared" si="1"/>
        <v>-3.4899999999999998</v>
      </c>
      <c r="F13" s="8">
        <v>25</v>
      </c>
      <c r="G13" s="18">
        <v>5.55</v>
      </c>
      <c r="H13" s="10">
        <f t="shared" si="3"/>
        <v>25</v>
      </c>
      <c r="I13" s="11">
        <f t="shared" si="2"/>
        <v>-1.77</v>
      </c>
    </row>
    <row r="14" spans="1:9" x14ac:dyDescent="0.3">
      <c r="B14" s="8">
        <v>27</v>
      </c>
      <c r="C14" s="9">
        <v>7.38</v>
      </c>
      <c r="D14" s="10">
        <f t="shared" si="0"/>
        <v>27</v>
      </c>
      <c r="E14" s="11">
        <f t="shared" si="1"/>
        <v>-3.6</v>
      </c>
      <c r="F14" s="8">
        <v>27</v>
      </c>
      <c r="G14" s="18">
        <v>5.55</v>
      </c>
      <c r="H14" s="10">
        <f t="shared" si="3"/>
        <v>27</v>
      </c>
      <c r="I14" s="11">
        <f t="shared" si="2"/>
        <v>-1.77</v>
      </c>
    </row>
    <row r="15" spans="1:9" x14ac:dyDescent="0.3">
      <c r="B15" s="8">
        <v>29</v>
      </c>
      <c r="C15" s="9">
        <v>7.47</v>
      </c>
      <c r="D15" s="10">
        <f t="shared" si="0"/>
        <v>29</v>
      </c>
      <c r="E15" s="11">
        <f t="shared" si="1"/>
        <v>-3.69</v>
      </c>
      <c r="F15" s="8">
        <v>29</v>
      </c>
      <c r="G15" s="18">
        <v>5.55</v>
      </c>
      <c r="H15" s="10">
        <f t="shared" si="3"/>
        <v>29</v>
      </c>
      <c r="I15" s="11">
        <f t="shared" si="2"/>
        <v>-1.77</v>
      </c>
    </row>
    <row r="16" spans="1:9" ht="15" thickBot="1" x14ac:dyDescent="0.35">
      <c r="B16" s="8">
        <v>31.1</v>
      </c>
      <c r="C16" s="9">
        <v>7.65</v>
      </c>
      <c r="D16" s="10">
        <f t="shared" si="0"/>
        <v>31.1</v>
      </c>
      <c r="E16" s="11">
        <f t="shared" si="1"/>
        <v>-3.8700000000000006</v>
      </c>
      <c r="F16" s="8">
        <v>31.1</v>
      </c>
      <c r="G16" s="18">
        <v>5.55</v>
      </c>
      <c r="H16" s="16">
        <f>F16</f>
        <v>31.1</v>
      </c>
      <c r="I16" s="17">
        <f t="shared" si="2"/>
        <v>-1.77</v>
      </c>
    </row>
    <row r="17" spans="2:9" x14ac:dyDescent="0.3">
      <c r="B17" s="8">
        <v>31.1</v>
      </c>
      <c r="C17" s="9">
        <v>4.4800000000000004</v>
      </c>
      <c r="D17" s="10">
        <f t="shared" si="0"/>
        <v>31.1</v>
      </c>
      <c r="E17" s="11">
        <f t="shared" si="1"/>
        <v>-0.70000000000000062</v>
      </c>
      <c r="F17" s="8"/>
      <c r="G17" s="9"/>
      <c r="H17" s="8"/>
      <c r="I17" s="9"/>
    </row>
    <row r="18" spans="2:9" ht="15" thickBot="1" x14ac:dyDescent="0.35">
      <c r="B18" s="8">
        <v>32.1</v>
      </c>
      <c r="C18" s="9">
        <v>4.4800000000000004</v>
      </c>
      <c r="D18" s="10">
        <f t="shared" ref="D18" si="4">B18</f>
        <v>32.1</v>
      </c>
      <c r="E18" s="11">
        <f t="shared" ref="E18" si="5">-C18+$C$5</f>
        <v>-0.70000000000000062</v>
      </c>
      <c r="F18" s="8"/>
      <c r="G18" s="9"/>
      <c r="H18" s="8"/>
      <c r="I18" s="9"/>
    </row>
    <row r="19" spans="2:9" x14ac:dyDescent="0.3">
      <c r="B19" s="8">
        <v>32.1</v>
      </c>
      <c r="C19" s="9">
        <v>7.86</v>
      </c>
      <c r="D19" s="10">
        <f t="shared" si="0"/>
        <v>32.1</v>
      </c>
      <c r="E19" s="11">
        <f t="shared" si="1"/>
        <v>-4.08</v>
      </c>
      <c r="F19" s="8">
        <v>32.1</v>
      </c>
      <c r="G19" s="18">
        <v>5.55</v>
      </c>
      <c r="H19" s="6">
        <f>F19</f>
        <v>32.1</v>
      </c>
      <c r="I19" s="7">
        <f t="shared" ref="I19" si="6">-G19+$C$5</f>
        <v>-1.77</v>
      </c>
    </row>
    <row r="20" spans="2:9" x14ac:dyDescent="0.3">
      <c r="B20" s="8">
        <v>33</v>
      </c>
      <c r="C20" s="9">
        <v>7.89</v>
      </c>
      <c r="D20" s="10">
        <f t="shared" si="0"/>
        <v>33</v>
      </c>
      <c r="E20" s="11">
        <f t="shared" si="1"/>
        <v>-4.1099999999999994</v>
      </c>
      <c r="F20" s="8">
        <v>33</v>
      </c>
      <c r="G20" s="18">
        <v>5.55</v>
      </c>
      <c r="H20" s="10">
        <f>F20</f>
        <v>33</v>
      </c>
      <c r="I20" s="11">
        <f t="shared" si="2"/>
        <v>-1.77</v>
      </c>
    </row>
    <row r="21" spans="2:9" x14ac:dyDescent="0.3">
      <c r="B21" s="8">
        <v>34</v>
      </c>
      <c r="C21" s="9">
        <v>7.75</v>
      </c>
      <c r="D21" s="10">
        <f t="shared" si="0"/>
        <v>34</v>
      </c>
      <c r="E21" s="11">
        <f t="shared" si="1"/>
        <v>-3.97</v>
      </c>
      <c r="F21" s="8">
        <v>34</v>
      </c>
      <c r="G21" s="18">
        <v>5.55</v>
      </c>
      <c r="H21" s="10">
        <f t="shared" ref="H21:H31" si="7">F21</f>
        <v>34</v>
      </c>
      <c r="I21" s="11">
        <f t="shared" si="2"/>
        <v>-1.77</v>
      </c>
    </row>
    <row r="22" spans="2:9" x14ac:dyDescent="0.3">
      <c r="B22" s="8">
        <v>35</v>
      </c>
      <c r="C22" s="9">
        <v>7.58</v>
      </c>
      <c r="D22" s="10">
        <f t="shared" si="0"/>
        <v>35</v>
      </c>
      <c r="E22" s="11">
        <f t="shared" si="1"/>
        <v>-3.8000000000000003</v>
      </c>
      <c r="F22" s="8">
        <v>35</v>
      </c>
      <c r="G22" s="18">
        <v>5.55</v>
      </c>
      <c r="H22" s="10">
        <f t="shared" si="7"/>
        <v>35</v>
      </c>
      <c r="I22" s="11">
        <f t="shared" si="2"/>
        <v>-1.77</v>
      </c>
    </row>
    <row r="23" spans="2:9" x14ac:dyDescent="0.3">
      <c r="B23" s="8">
        <v>36</v>
      </c>
      <c r="C23" s="9">
        <v>7.52</v>
      </c>
      <c r="D23" s="10">
        <f t="shared" si="0"/>
        <v>36</v>
      </c>
      <c r="E23" s="11">
        <f t="shared" si="1"/>
        <v>-3.7399999999999998</v>
      </c>
      <c r="F23" s="8">
        <v>36</v>
      </c>
      <c r="G23" s="18">
        <v>5.55</v>
      </c>
      <c r="H23" s="10">
        <f t="shared" si="7"/>
        <v>36</v>
      </c>
      <c r="I23" s="11">
        <f t="shared" si="2"/>
        <v>-1.77</v>
      </c>
    </row>
    <row r="24" spans="2:9" x14ac:dyDescent="0.3">
      <c r="B24" s="8">
        <v>37</v>
      </c>
      <c r="C24" s="9">
        <v>7.31</v>
      </c>
      <c r="D24" s="10">
        <f t="shared" si="0"/>
        <v>37</v>
      </c>
      <c r="E24" s="11">
        <f t="shared" si="1"/>
        <v>-3.53</v>
      </c>
      <c r="F24" s="8">
        <v>37</v>
      </c>
      <c r="G24" s="18">
        <v>5.55</v>
      </c>
      <c r="H24" s="10">
        <f t="shared" si="7"/>
        <v>37</v>
      </c>
      <c r="I24" s="11">
        <f t="shared" si="2"/>
        <v>-1.77</v>
      </c>
    </row>
    <row r="25" spans="2:9" x14ac:dyDescent="0.3">
      <c r="B25" s="8">
        <v>38</v>
      </c>
      <c r="C25" s="9">
        <v>7.13</v>
      </c>
      <c r="D25" s="10">
        <f t="shared" si="0"/>
        <v>38</v>
      </c>
      <c r="E25" s="11">
        <f t="shared" si="1"/>
        <v>-3.35</v>
      </c>
      <c r="F25" s="8">
        <v>38</v>
      </c>
      <c r="G25" s="18">
        <v>5.55</v>
      </c>
      <c r="H25" s="10">
        <f t="shared" si="7"/>
        <v>38</v>
      </c>
      <c r="I25" s="11">
        <f t="shared" si="2"/>
        <v>-1.77</v>
      </c>
    </row>
    <row r="26" spans="2:9" x14ac:dyDescent="0.3">
      <c r="B26" s="8">
        <v>39</v>
      </c>
      <c r="C26" s="9">
        <v>7.02</v>
      </c>
      <c r="D26" s="10">
        <f t="shared" si="0"/>
        <v>39</v>
      </c>
      <c r="E26" s="11">
        <f t="shared" si="1"/>
        <v>-3.2399999999999998</v>
      </c>
      <c r="F26" s="8">
        <v>39</v>
      </c>
      <c r="G26" s="18">
        <v>5.55</v>
      </c>
      <c r="H26" s="10">
        <f t="shared" si="7"/>
        <v>39</v>
      </c>
      <c r="I26" s="11">
        <f t="shared" si="2"/>
        <v>-1.77</v>
      </c>
    </row>
    <row r="27" spans="2:9" x14ac:dyDescent="0.3">
      <c r="B27" s="8">
        <v>40</v>
      </c>
      <c r="C27" s="9">
        <v>6.89</v>
      </c>
      <c r="D27" s="10">
        <f t="shared" si="0"/>
        <v>40</v>
      </c>
      <c r="E27" s="11">
        <f t="shared" si="1"/>
        <v>-3.11</v>
      </c>
      <c r="F27" s="8">
        <v>40</v>
      </c>
      <c r="G27" s="18">
        <v>5.55</v>
      </c>
      <c r="H27" s="10">
        <f t="shared" si="7"/>
        <v>40</v>
      </c>
      <c r="I27" s="11">
        <f t="shared" si="2"/>
        <v>-1.77</v>
      </c>
    </row>
    <row r="28" spans="2:9" x14ac:dyDescent="0.3">
      <c r="B28" s="8">
        <v>40.5</v>
      </c>
      <c r="C28" s="9">
        <v>6.34</v>
      </c>
      <c r="D28" s="10">
        <f t="shared" si="0"/>
        <v>40.5</v>
      </c>
      <c r="E28" s="11">
        <f t="shared" si="1"/>
        <v>-2.56</v>
      </c>
      <c r="F28" s="8">
        <v>40.5</v>
      </c>
      <c r="G28" s="18">
        <v>5.55</v>
      </c>
      <c r="H28" s="10">
        <f t="shared" si="7"/>
        <v>40.5</v>
      </c>
      <c r="I28" s="11">
        <f t="shared" si="2"/>
        <v>-1.77</v>
      </c>
    </row>
    <row r="29" spans="2:9" x14ac:dyDescent="0.3">
      <c r="B29" s="8">
        <v>41</v>
      </c>
      <c r="C29" s="9">
        <v>6.34</v>
      </c>
      <c r="D29" s="10">
        <f t="shared" si="0"/>
        <v>41</v>
      </c>
      <c r="E29" s="11">
        <f t="shared" si="1"/>
        <v>-2.56</v>
      </c>
      <c r="F29" s="8">
        <v>41</v>
      </c>
      <c r="G29" s="18">
        <v>5.55</v>
      </c>
      <c r="H29" s="10">
        <f t="shared" si="7"/>
        <v>41</v>
      </c>
      <c r="I29" s="11">
        <f t="shared" si="2"/>
        <v>-1.77</v>
      </c>
    </row>
    <row r="30" spans="2:9" x14ac:dyDescent="0.3">
      <c r="B30" s="8">
        <v>42</v>
      </c>
      <c r="C30" s="9">
        <v>6.21</v>
      </c>
      <c r="D30" s="10">
        <f t="shared" si="0"/>
        <v>42</v>
      </c>
      <c r="E30" s="11">
        <f t="shared" si="1"/>
        <v>-2.4300000000000002</v>
      </c>
      <c r="F30" s="8">
        <v>42</v>
      </c>
      <c r="G30" s="18">
        <v>5.55</v>
      </c>
      <c r="H30" s="10">
        <f t="shared" si="7"/>
        <v>42</v>
      </c>
      <c r="I30" s="11">
        <f t="shared" si="2"/>
        <v>-1.77</v>
      </c>
    </row>
    <row r="31" spans="2:9" ht="15" thickBot="1" x14ac:dyDescent="0.35">
      <c r="B31" s="8">
        <v>42.3</v>
      </c>
      <c r="C31" s="9">
        <v>6.19</v>
      </c>
      <c r="D31" s="10">
        <f t="shared" si="0"/>
        <v>42.3</v>
      </c>
      <c r="E31" s="11">
        <f t="shared" si="1"/>
        <v>-2.4100000000000006</v>
      </c>
      <c r="F31" s="8">
        <v>42.3</v>
      </c>
      <c r="G31" s="18">
        <v>5.55</v>
      </c>
      <c r="H31" s="16">
        <f t="shared" si="7"/>
        <v>42.3</v>
      </c>
      <c r="I31" s="17">
        <f t="shared" si="2"/>
        <v>-1.77</v>
      </c>
    </row>
    <row r="32" spans="2:9" x14ac:dyDescent="0.3">
      <c r="B32" s="8">
        <v>43</v>
      </c>
      <c r="C32" s="9">
        <v>4.5999999999999996</v>
      </c>
      <c r="D32" s="10">
        <f t="shared" si="0"/>
        <v>43</v>
      </c>
      <c r="E32" s="11">
        <f t="shared" si="1"/>
        <v>-0.81999999999999984</v>
      </c>
      <c r="F32" s="8">
        <v>43</v>
      </c>
      <c r="G32" s="9"/>
      <c r="H32" s="8"/>
      <c r="I32" s="9"/>
    </row>
    <row r="33" spans="1:9" x14ac:dyDescent="0.3">
      <c r="B33" s="8">
        <v>48</v>
      </c>
      <c r="C33" s="9">
        <v>4.3899999999999997</v>
      </c>
      <c r="D33" s="10">
        <f t="shared" si="0"/>
        <v>48</v>
      </c>
      <c r="E33" s="11">
        <f t="shared" si="1"/>
        <v>-0.60999999999999988</v>
      </c>
      <c r="F33" s="8">
        <v>48</v>
      </c>
      <c r="G33" s="9"/>
      <c r="H33" s="8"/>
      <c r="I33" s="9"/>
    </row>
    <row r="34" spans="1:9" ht="15" thickBot="1" x14ac:dyDescent="0.35">
      <c r="A34" t="s">
        <v>10</v>
      </c>
      <c r="B34" s="14">
        <v>52</v>
      </c>
      <c r="C34" s="15">
        <v>4.46</v>
      </c>
      <c r="D34" s="16">
        <f t="shared" si="0"/>
        <v>52</v>
      </c>
      <c r="E34" s="17">
        <f t="shared" si="1"/>
        <v>-0.68000000000000016</v>
      </c>
      <c r="F34" s="14">
        <v>52</v>
      </c>
      <c r="G34" s="15"/>
      <c r="H34" s="14"/>
      <c r="I34" s="15"/>
    </row>
  </sheetData>
  <mergeCells count="4">
    <mergeCell ref="B3:C3"/>
    <mergeCell ref="D3:E3"/>
    <mergeCell ref="H3:I3"/>
    <mergeCell ref="F3:G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"/>
    </sheetView>
  </sheetViews>
  <sheetFormatPr defaultRowHeight="14.4" x14ac:dyDescent="0.3"/>
  <cols>
    <col min="1" max="1" width="20.5546875" bestFit="1" customWidth="1"/>
  </cols>
  <sheetData>
    <row r="1" spans="1:5" s="20" customFormat="1" x14ac:dyDescent="0.3">
      <c r="A1" s="20" t="s">
        <v>7</v>
      </c>
      <c r="C1" s="20" t="s">
        <v>16</v>
      </c>
    </row>
    <row r="2" spans="1:5" ht="15" thickBot="1" x14ac:dyDescent="0.35">
      <c r="A2" t="s">
        <v>8</v>
      </c>
    </row>
    <row r="3" spans="1:5" ht="15" thickBot="1" x14ac:dyDescent="0.35">
      <c r="A3" s="1">
        <v>43851</v>
      </c>
      <c r="B3" s="21" t="s">
        <v>0</v>
      </c>
      <c r="C3" s="22"/>
      <c r="D3" s="21" t="s">
        <v>0</v>
      </c>
      <c r="E3" s="22"/>
    </row>
    <row r="4" spans="1:5" ht="15" thickBot="1" x14ac:dyDescent="0.35">
      <c r="A4" s="2" t="s">
        <v>1</v>
      </c>
      <c r="B4" s="2" t="s">
        <v>2</v>
      </c>
      <c r="C4" s="3" t="s">
        <v>3</v>
      </c>
      <c r="D4" s="2" t="s">
        <v>4</v>
      </c>
      <c r="E4" s="3" t="s">
        <v>5</v>
      </c>
    </row>
    <row r="5" spans="1:5" x14ac:dyDescent="0.3">
      <c r="A5" t="s">
        <v>9</v>
      </c>
      <c r="B5" s="4">
        <v>0</v>
      </c>
      <c r="C5" s="5">
        <v>3.84</v>
      </c>
      <c r="D5" s="6">
        <f>B5</f>
        <v>0</v>
      </c>
      <c r="E5" s="7">
        <f>-C5+$C$5</f>
        <v>0</v>
      </c>
    </row>
    <row r="6" spans="1:5" x14ac:dyDescent="0.3">
      <c r="B6" s="8">
        <v>8</v>
      </c>
      <c r="C6" s="9">
        <v>4.3899999999999997</v>
      </c>
      <c r="D6" s="10">
        <f t="shared" ref="D6:D17" si="0">B6</f>
        <v>8</v>
      </c>
      <c r="E6" s="11">
        <f>-C6+$C$5</f>
        <v>-0.54999999999999982</v>
      </c>
    </row>
    <row r="7" spans="1:5" x14ac:dyDescent="0.3">
      <c r="B7" s="8">
        <v>21</v>
      </c>
      <c r="C7" s="9">
        <v>4.91</v>
      </c>
      <c r="D7" s="10">
        <f t="shared" si="0"/>
        <v>21</v>
      </c>
      <c r="E7" s="11">
        <f t="shared" ref="E7:E17" si="1">-C7+$C$5</f>
        <v>-1.0700000000000003</v>
      </c>
    </row>
    <row r="8" spans="1:5" x14ac:dyDescent="0.3">
      <c r="B8" s="8">
        <v>27</v>
      </c>
      <c r="C8" s="9">
        <v>5.97</v>
      </c>
      <c r="D8" s="10">
        <f t="shared" si="0"/>
        <v>27</v>
      </c>
      <c r="E8" s="11">
        <f t="shared" si="1"/>
        <v>-2.13</v>
      </c>
    </row>
    <row r="9" spans="1:5" x14ac:dyDescent="0.3">
      <c r="B9" s="8">
        <v>35</v>
      </c>
      <c r="C9" s="9">
        <v>5.97</v>
      </c>
      <c r="D9" s="10">
        <f t="shared" si="0"/>
        <v>35</v>
      </c>
      <c r="E9" s="11">
        <f t="shared" si="1"/>
        <v>-2.13</v>
      </c>
    </row>
    <row r="10" spans="1:5" x14ac:dyDescent="0.3">
      <c r="A10" t="s">
        <v>12</v>
      </c>
      <c r="B10" s="8">
        <v>38</v>
      </c>
      <c r="C10" s="9">
        <v>6.92</v>
      </c>
      <c r="D10" s="10">
        <f t="shared" si="0"/>
        <v>38</v>
      </c>
      <c r="E10" s="11">
        <f t="shared" si="1"/>
        <v>-3.08</v>
      </c>
    </row>
    <row r="11" spans="1:5" x14ac:dyDescent="0.3">
      <c r="B11" s="8">
        <v>40</v>
      </c>
      <c r="C11" s="9">
        <v>7.1</v>
      </c>
      <c r="D11" s="10">
        <f t="shared" si="0"/>
        <v>40</v>
      </c>
      <c r="E11" s="11">
        <f t="shared" si="1"/>
        <v>-3.26</v>
      </c>
    </row>
    <row r="12" spans="1:5" x14ac:dyDescent="0.3">
      <c r="B12" s="8">
        <v>42</v>
      </c>
      <c r="C12" s="9">
        <v>7.18</v>
      </c>
      <c r="D12" s="10">
        <f t="shared" si="0"/>
        <v>42</v>
      </c>
      <c r="E12" s="11">
        <f t="shared" si="1"/>
        <v>-3.34</v>
      </c>
    </row>
    <row r="13" spans="1:5" x14ac:dyDescent="0.3">
      <c r="B13" s="8">
        <v>44</v>
      </c>
      <c r="C13" s="9">
        <v>7.33</v>
      </c>
      <c r="D13" s="10">
        <f t="shared" si="0"/>
        <v>44</v>
      </c>
      <c r="E13" s="11">
        <f t="shared" si="1"/>
        <v>-3.49</v>
      </c>
    </row>
    <row r="14" spans="1:5" x14ac:dyDescent="0.3">
      <c r="A14" t="s">
        <v>12</v>
      </c>
      <c r="B14" s="8">
        <v>46</v>
      </c>
      <c r="C14" s="9">
        <v>7</v>
      </c>
      <c r="D14" s="10">
        <f t="shared" si="0"/>
        <v>46</v>
      </c>
      <c r="E14" s="11">
        <f t="shared" si="1"/>
        <v>-3.16</v>
      </c>
    </row>
    <row r="15" spans="1:5" x14ac:dyDescent="0.3">
      <c r="B15" s="8">
        <v>49</v>
      </c>
      <c r="C15" s="9">
        <v>6.37</v>
      </c>
      <c r="D15" s="10">
        <f t="shared" si="0"/>
        <v>49</v>
      </c>
      <c r="E15" s="11">
        <f t="shared" si="1"/>
        <v>-2.5300000000000002</v>
      </c>
    </row>
    <row r="16" spans="1:5" x14ac:dyDescent="0.3">
      <c r="B16" s="8">
        <v>53</v>
      </c>
      <c r="C16" s="9">
        <v>5.88</v>
      </c>
      <c r="D16" s="10">
        <f t="shared" si="0"/>
        <v>53</v>
      </c>
      <c r="E16" s="11">
        <f t="shared" si="1"/>
        <v>-2.04</v>
      </c>
    </row>
    <row r="17" spans="1:5" ht="15" thickBot="1" x14ac:dyDescent="0.35">
      <c r="A17" t="s">
        <v>6</v>
      </c>
      <c r="B17" s="14">
        <v>57</v>
      </c>
      <c r="C17" s="15">
        <v>4.96</v>
      </c>
      <c r="D17" s="16">
        <f t="shared" si="0"/>
        <v>57</v>
      </c>
      <c r="E17" s="17">
        <f t="shared" si="1"/>
        <v>-1.1200000000000001</v>
      </c>
    </row>
  </sheetData>
  <mergeCells count="2">
    <mergeCell ref="B3:C3"/>
    <mergeCell ref="D3:E3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Upstream side of bridge</vt:lpstr>
      <vt:lpstr>Downstream side of bridge</vt:lpstr>
      <vt:lpstr>Downstream cross section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2020-01-22T06:14:51Z</dcterms:created>
  <dcterms:modified xsi:type="dcterms:W3CDTF">2020-01-30T20:19:30Z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211019bdefab4ca1baaed194d0f9a59f</vt:lpwstr>
  </property>
</Properties>
</file>