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https://d.docs.live.net/d46e42c6afcf1ade/Master Vakken/CIEM6302 - Advanced Datascience for TIL/"/>
    </mc:Choice>
  </mc:AlternateContent>
  <xr:revisionPtr revIDLastSave="0" documentId="8_{A87D3BBD-45E8-4E25-ACB4-D143BAB2247B}"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Q1" i="11" l="1"/>
  <c r="I5" i="11" l="1"/>
  <c r="H35" i="11"/>
  <c r="H34" i="11"/>
  <c r="H28" i="11"/>
  <c r="H22" i="11"/>
  <c r="H14" i="11"/>
  <c r="H8" i="11"/>
  <c r="H23" i="11" l="1"/>
  <c r="H24" i="11"/>
  <c r="H9" i="11"/>
  <c r="I6" i="11"/>
  <c r="H33" i="11" l="1"/>
  <c r="H30" i="11"/>
  <c r="H32" i="11"/>
  <c r="H29" i="11"/>
  <c r="H27" i="11"/>
  <c r="H10" i="11"/>
  <c r="H25" i="11"/>
  <c r="H15" i="11"/>
  <c r="H13" i="11"/>
  <c r="J5" i="11"/>
  <c r="K5" i="11" s="1"/>
  <c r="L5" i="11" s="1"/>
  <c r="M5" i="11" s="1"/>
  <c r="N5" i="11" s="1"/>
  <c r="O5" i="11" s="1"/>
  <c r="P5" i="11" s="1"/>
  <c r="I4" i="11"/>
  <c r="H31" i="11" l="1"/>
  <c r="H26" i="11"/>
  <c r="H16" i="11"/>
  <c r="H11" i="11"/>
  <c r="H12" i="11"/>
  <c r="P4" i="11"/>
  <c r="Q5" i="11"/>
  <c r="R5" i="11" s="1"/>
  <c r="S5" i="11" s="1"/>
  <c r="T5" i="11" s="1"/>
  <c r="U5" i="11" s="1"/>
  <c r="V5" i="11" s="1"/>
  <c r="W5" i="11" s="1"/>
  <c r="J6" i="11"/>
  <c r="H18" i="11" l="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<sst xmlns="http://schemas.openxmlformats.org/spreadsheetml/2006/main" count="57" uniqueCount="45">
  <si>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</si>
  <si>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</si>
  <si>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</si>
  <si>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</si>
  <si>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</si>
  <si>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</si>
  <si>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</si>
  <si>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</si>
  <si>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</si>
  <si>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Comparing models</t>
  </si>
  <si>
    <t>Model choice</t>
  </si>
  <si>
    <t>Result analysis</t>
  </si>
  <si>
    <t>Presentation and final sprint</t>
  </si>
  <si>
    <t>Primevision</t>
  </si>
  <si>
    <t>G1</t>
  </si>
  <si>
    <t>Tom</t>
  </si>
  <si>
    <t>Finish ARIMA + add benchmarks</t>
  </si>
  <si>
    <t>Finish NN + add benchmarks</t>
  </si>
  <si>
    <t>Mats</t>
  </si>
  <si>
    <t>Finish Linear + add benchmarks</t>
  </si>
  <si>
    <t>Kristian</t>
  </si>
  <si>
    <t>Finish LSTM + add benchmarks</t>
  </si>
  <si>
    <t>Sun + Jelmer</t>
  </si>
  <si>
    <t>Discuss two chosen models</t>
  </si>
  <si>
    <t>All</t>
  </si>
  <si>
    <t>Feature extraction model 1</t>
  </si>
  <si>
    <t>Outlier management model 1</t>
  </si>
  <si>
    <t>Hyperparameter tuning model 1</t>
  </si>
  <si>
    <t>Feature extraction model 2</t>
  </si>
  <si>
    <t>Outlier management model 2</t>
  </si>
  <si>
    <t>Hyperparameter tuning model 2</t>
  </si>
  <si>
    <t>Jelmer</t>
  </si>
  <si>
    <t>Sun</t>
  </si>
  <si>
    <t>Portfolio submission</t>
  </si>
  <si>
    <t>all</t>
  </si>
  <si>
    <t>Final Presentation</t>
  </si>
  <si>
    <t>Result discussion</t>
  </si>
  <si>
    <t>Result reporting model 1</t>
  </si>
  <si>
    <t>Tom + Mats</t>
  </si>
  <si>
    <t>Result reporting model 2</t>
  </si>
  <si>
    <t>Notebook + Github Documentation</t>
  </si>
  <si>
    <t>Powerpoint</t>
  </si>
  <si>
    <t>Powerpoint text model 1</t>
  </si>
  <si>
    <t>Powerpoint text model 2</t>
  </si>
  <si>
    <t>Hand-in Final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</si>
</sst>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9">
    <xf numFmtId="0" fontId="0" fillId="0" borderId="0" xfId="0"/>
    <xf numFmtId="0" fontId="1" fillId="0" borderId="0" xfId="0" applyFont="1"/>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14" fontId="15" fillId="0" borderId="0" xfId="0" applyNumberFormat="1" applyFont="1"/>
    <xf numFmtId="14" fontId="15" fillId="6" borderId="0" xfId="0" applyNumberFormat="1" applyFont="1" applyFill="1" applyAlignment="1">
      <alignment horizontal="center" vertical="center"/>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7" borderId="0" xfId="0" applyNumberFormat="1" applyFont="1" applyFill="1" applyAlignment="1">
      <alignment horizontal="center" vertical="center"/>
    </xf>
    <xf numFmtId="14" fontId="15" fillId="4" borderId="5" xfId="10" applyNumberFormat="1" applyFont="1" applyFill="1" applyBorder="1">
      <alignment horizontal="center" vertical="center"/>
    </xf>
    <xf numFmtId="14" fontId="15" fillId="8" borderId="0" xfId="0" applyNumberFormat="1" applyFont="1" applyFill="1" applyAlignment="1">
      <alignment horizontal="center" vertical="center"/>
    </xf>
    <xf numFmtId="14" fontId="15" fillId="5" borderId="8" xfId="10" applyNumberFormat="1" applyFont="1" applyFill="1" applyBorder="1">
      <alignment horizontal="center" vertical="center"/>
    </xf>
    <xf numFmtId="14" fontId="15" fillId="9" borderId="0" xfId="0" applyNumberFormat="1" applyFont="1" applyFill="1" applyAlignment="1">
      <alignment horizontal="center" vertical="center"/>
    </xf>
    <xf numFmtId="14" fontId="15" fillId="10" borderId="9" xfId="10" applyNumberFormat="1" applyFont="1" applyFill="1" applyBorder="1">
      <alignment horizontal="center" vertical="center"/>
    </xf>
    <xf numFmtId="14" fontId="15" fillId="0" borderId="0" xfId="10" applyNumberFormat="1" applyFont="1" applyBorder="1">
      <alignment horizontal="center" vertical="center"/>
    </xf>
    <xf numFmtId="14" fontId="21" fillId="2" borderId="0" xfId="0" applyNumberFormat="1" applyFont="1" applyFill="1" applyAlignment="1">
      <alignment horizontal="left" vertical="center"/>
    </xf>
    <xf numFmtId="14" fontId="0" fillId="0" borderId="0" xfId="0" applyNumberFormat="1" applyAlignment="1">
      <alignment horizontal="center"/>
    </xf>
    <xf numFmtId="14" fontId="10" fillId="0" borderId="0" xfId="0" applyNumberFormat="1" applyFont="1" applyAlignment="1">
      <alignment horizontal="center"/>
    </xf>
    <xf numFmtId="14" fontId="1" fillId="6" borderId="0" xfId="0" applyNumberFormat="1" applyFont="1" applyFill="1" applyAlignment="1">
      <alignment horizontal="center" vertical="center"/>
    </xf>
    <xf numFmtId="14" fontId="1" fillId="7" borderId="0" xfId="0" applyNumberFormat="1" applyFont="1" applyFill="1" applyAlignment="1">
      <alignment horizontal="center" vertical="center"/>
    </xf>
    <xf numFmtId="14" fontId="1" fillId="8" borderId="0" xfId="0" applyNumberFormat="1" applyFont="1" applyFill="1" applyAlignment="1">
      <alignment horizontal="center" vertical="center"/>
    </xf>
    <xf numFmtId="14" fontId="1" fillId="9" borderId="0" xfId="0" applyNumberFormat="1" applyFont="1" applyFill="1" applyAlignment="1">
      <alignment horizontal="center" vertical="center"/>
    </xf>
    <xf numFmtId="14" fontId="1" fillId="2" borderId="0" xfId="0" applyNumberFormat="1" applyFont="1" applyFill="1" applyAlignment="1">
      <alignment horizontal="center" vertical="center"/>
    </xf>
    <xf numFmtId="14" fontId="0" fillId="0" borderId="0" xfId="0" applyNumberFormat="1"/>
    <xf numFmtId="14" fontId="9" fillId="0" borderId="0" xfId="0" applyNumberFormat="1" applyFont="1" applyAlignment="1">
      <alignment horizont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Normal="100" zoomScalePageLayoutView="70" workbookViewId="0">
      <selection activeCell="B22" sqref="B22"/>
    </sheetView>
  </sheetViews>
  <sheetFormatPr defaultColWidth="8.69921875" defaultRowHeight="30" customHeight="1" x14ac:dyDescent="0.25"/>
  <cols>
    <col min="1" max="1" width="2.69921875" style="6" customWidth="1"/>
    <col min="2" max="2" width="32.296875" customWidth="1"/>
    <col min="3" max="3" width="16.69921875" customWidth="1"/>
    <col min="4" max="4" width="10.69921875" customWidth="1"/>
    <col min="5" max="5" width="10.69921875" style="100" customWidth="1"/>
    <col min="6" max="6" width="10.69921875" style="107" customWidth="1"/>
    <col min="7" max="7" width="2.69921875" customWidth="1"/>
    <col min="8" max="8" width="6" hidden="1" customWidth="1"/>
    <col min="9" max="65" width="2.69921875" customWidth="1"/>
  </cols>
  <sheetData>
    <row r="1" spans="1:64" ht="90" customHeight="1" x14ac:dyDescent="1.45">
      <c r="A1" s="7"/>
      <c r="B1" s="73" t="s">
        <v>13</v>
      </c>
      <c r="C1" s="10"/>
      <c r="D1" s="11"/>
      <c r="E1" s="101"/>
      <c r="F1" s="12"/>
      <c r="H1" s="1"/>
      <c r="I1" s="83" t="s">
        <v>6</v>
      </c>
      <c r="J1" s="84"/>
      <c r="K1" s="84"/>
      <c r="L1" s="84"/>
      <c r="M1" s="84"/>
      <c r="N1" s="84"/>
      <c r="O1" s="84"/>
      <c r="P1" s="15"/>
      <c r="Q1" s="82">
        <f ca="1">TODAY()</f>
        <v>45573</v>
      </c>
      <c r="R1" s="81"/>
      <c r="S1" s="81"/>
      <c r="T1" s="81"/>
      <c r="U1" s="81"/>
      <c r="V1" s="81"/>
      <c r="W1" s="81"/>
      <c r="X1" s="81"/>
      <c r="Y1" s="81"/>
      <c r="Z1" s="81"/>
    </row>
    <row r="2" spans="1:64" ht="30" customHeight="1" x14ac:dyDescent="0.6">
      <c r="B2" s="71" t="s">
        <v>14</v>
      </c>
      <c r="C2" s="72"/>
      <c r="D2" s="13"/>
      <c r="E2" s="14"/>
      <c r="F2" s="13"/>
      <c r="I2" s="83" t="s">
        <v>7</v>
      </c>
      <c r="J2" s="84"/>
      <c r="K2" s="84"/>
      <c r="L2" s="84"/>
      <c r="M2" s="84"/>
      <c r="N2" s="84"/>
      <c r="O2" s="84"/>
      <c r="P2" s="15"/>
      <c r="Q2" s="80">
        <v>1</v>
      </c>
      <c r="R2" s="81"/>
      <c r="S2" s="81"/>
      <c r="T2" s="81"/>
      <c r="U2" s="81"/>
      <c r="V2" s="81"/>
      <c r="W2" s="81"/>
      <c r="X2" s="81"/>
      <c r="Y2" s="81"/>
      <c r="Z2" s="81"/>
    </row>
    <row r="3" spans="1:64" s="17" customFormat="1" ht="30" customHeight="1" x14ac:dyDescent="0.25">
      <c r="A3" s="6"/>
      <c r="B3" s="16"/>
      <c r="D3" s="18"/>
      <c r="E3" s="19"/>
    </row>
    <row r="4" spans="1:64" s="17" customFormat="1" ht="30" customHeight="1" x14ac:dyDescent="0.25">
      <c r="A4" s="7"/>
      <c r="B4" s="20"/>
      <c r="E4" s="21"/>
      <c r="I4" s="87">
        <f ca="1">I5</f>
        <v>45572</v>
      </c>
      <c r="J4" s="85"/>
      <c r="K4" s="85"/>
      <c r="L4" s="85"/>
      <c r="M4" s="85"/>
      <c r="N4" s="85"/>
      <c r="O4" s="85"/>
      <c r="P4" s="85">
        <f ca="1">P5</f>
        <v>45579</v>
      </c>
      <c r="Q4" s="85"/>
      <c r="R4" s="85"/>
      <c r="S4" s="85"/>
      <c r="T4" s="85"/>
      <c r="U4" s="85"/>
      <c r="V4" s="85"/>
      <c r="W4" s="85">
        <f ca="1">W5</f>
        <v>45586</v>
      </c>
      <c r="X4" s="85"/>
      <c r="Y4" s="85"/>
      <c r="Z4" s="85"/>
      <c r="AA4" s="85"/>
      <c r="AB4" s="85"/>
      <c r="AC4" s="85"/>
      <c r="AD4" s="85">
        <f ca="1">AD5</f>
        <v>45593</v>
      </c>
      <c r="AE4" s="85"/>
      <c r="AF4" s="85"/>
      <c r="AG4" s="85"/>
      <c r="AH4" s="85"/>
      <c r="AI4" s="85"/>
      <c r="AJ4" s="85"/>
      <c r="AK4" s="85">
        <f ca="1">AK5</f>
        <v>45600</v>
      </c>
      <c r="AL4" s="85"/>
      <c r="AM4" s="85"/>
      <c r="AN4" s="85"/>
      <c r="AO4" s="85"/>
      <c r="AP4" s="85"/>
      <c r="AQ4" s="85"/>
      <c r="AR4" s="85">
        <f ca="1">AR5</f>
        <v>45607</v>
      </c>
      <c r="AS4" s="85"/>
      <c r="AT4" s="85"/>
      <c r="AU4" s="85"/>
      <c r="AV4" s="85"/>
      <c r="AW4" s="85"/>
      <c r="AX4" s="85"/>
      <c r="AY4" s="85">
        <f ca="1">AY5</f>
        <v>45614</v>
      </c>
      <c r="AZ4" s="85"/>
      <c r="BA4" s="85"/>
      <c r="BB4" s="85"/>
      <c r="BC4" s="85"/>
      <c r="BD4" s="85"/>
      <c r="BE4" s="85"/>
      <c r="BF4" s="85">
        <f ca="1">BF5</f>
        <v>45621</v>
      </c>
      <c r="BG4" s="85"/>
      <c r="BH4" s="85"/>
      <c r="BI4" s="85"/>
      <c r="BJ4" s="85"/>
      <c r="BK4" s="85"/>
      <c r="BL4" s="86"/>
    </row>
    <row r="5" spans="1:64" s="17" customFormat="1" ht="15" customHeight="1" x14ac:dyDescent="0.25">
      <c r="A5" s="74"/>
      <c r="B5" s="75" t="s">
        <v>4</v>
      </c>
      <c r="C5" s="77" t="s">
        <v>8</v>
      </c>
      <c r="D5" s="79" t="s">
        <v>1</v>
      </c>
      <c r="E5" s="79" t="s">
        <v>2</v>
      </c>
      <c r="F5" s="79" t="s">
        <v>3</v>
      </c>
      <c r="I5" s="22">
        <f ca="1">Project_Start-WEEKDAY(Project_Start,1)+2+7*(Display_Week-1)</f>
        <v>45572</v>
      </c>
      <c r="J5" s="22">
        <f ca="1">I5+1</f>
        <v>45573</v>
      </c>
      <c r="K5" s="22">
        <f t="shared" ref="K5:AX5" ca="1" si="0">J5+1</f>
        <v>45574</v>
      </c>
      <c r="L5" s="22">
        <f t="shared" ca="1" si="0"/>
        <v>45575</v>
      </c>
      <c r="M5" s="22">
        <f t="shared" ca="1" si="0"/>
        <v>45576</v>
      </c>
      <c r="N5" s="22">
        <f t="shared" ca="1" si="0"/>
        <v>45577</v>
      </c>
      <c r="O5" s="23">
        <f t="shared" ca="1" si="0"/>
        <v>45578</v>
      </c>
      <c r="P5" s="24">
        <f ca="1">O5+1</f>
        <v>45579</v>
      </c>
      <c r="Q5" s="22">
        <f ca="1">P5+1</f>
        <v>45580</v>
      </c>
      <c r="R5" s="22">
        <f t="shared" ca="1" si="0"/>
        <v>45581</v>
      </c>
      <c r="S5" s="22">
        <f t="shared" ca="1" si="0"/>
        <v>45582</v>
      </c>
      <c r="T5" s="22">
        <f t="shared" ca="1" si="0"/>
        <v>45583</v>
      </c>
      <c r="U5" s="22">
        <f t="shared" ca="1" si="0"/>
        <v>45584</v>
      </c>
      <c r="V5" s="23">
        <f t="shared" ca="1" si="0"/>
        <v>45585</v>
      </c>
      <c r="W5" s="24">
        <f ca="1">V5+1</f>
        <v>45586</v>
      </c>
      <c r="X5" s="22">
        <f ca="1">W5+1</f>
        <v>45587</v>
      </c>
      <c r="Y5" s="22">
        <f t="shared" ca="1" si="0"/>
        <v>45588</v>
      </c>
      <c r="Z5" s="22">
        <f t="shared" ca="1" si="0"/>
        <v>45589</v>
      </c>
      <c r="AA5" s="22">
        <f t="shared" ca="1" si="0"/>
        <v>45590</v>
      </c>
      <c r="AB5" s="22">
        <f t="shared" ca="1" si="0"/>
        <v>45591</v>
      </c>
      <c r="AC5" s="23">
        <f t="shared" ca="1" si="0"/>
        <v>45592</v>
      </c>
      <c r="AD5" s="24">
        <f ca="1">AC5+1</f>
        <v>45593</v>
      </c>
      <c r="AE5" s="22">
        <f ca="1">AD5+1</f>
        <v>45594</v>
      </c>
      <c r="AF5" s="22">
        <f t="shared" ca="1" si="0"/>
        <v>45595</v>
      </c>
      <c r="AG5" s="22">
        <f t="shared" ca="1" si="0"/>
        <v>45596</v>
      </c>
      <c r="AH5" s="22">
        <f t="shared" ca="1" si="0"/>
        <v>45597</v>
      </c>
      <c r="AI5" s="22">
        <f t="shared" ca="1" si="0"/>
        <v>45598</v>
      </c>
      <c r="AJ5" s="23">
        <f t="shared" ca="1" si="0"/>
        <v>45599</v>
      </c>
      <c r="AK5" s="24">
        <f ca="1">AJ5+1</f>
        <v>45600</v>
      </c>
      <c r="AL5" s="22">
        <f ca="1">AK5+1</f>
        <v>45601</v>
      </c>
      <c r="AM5" s="22">
        <f t="shared" ca="1" si="0"/>
        <v>45602</v>
      </c>
      <c r="AN5" s="22">
        <f t="shared" ca="1" si="0"/>
        <v>45603</v>
      </c>
      <c r="AO5" s="22">
        <f t="shared" ca="1" si="0"/>
        <v>45604</v>
      </c>
      <c r="AP5" s="22">
        <f t="shared" ca="1" si="0"/>
        <v>45605</v>
      </c>
      <c r="AQ5" s="23">
        <f t="shared" ca="1" si="0"/>
        <v>45606</v>
      </c>
      <c r="AR5" s="24">
        <f ca="1">AQ5+1</f>
        <v>45607</v>
      </c>
      <c r="AS5" s="22">
        <f ca="1">AR5+1</f>
        <v>45608</v>
      </c>
      <c r="AT5" s="22">
        <f t="shared" ca="1" si="0"/>
        <v>45609</v>
      </c>
      <c r="AU5" s="22">
        <f t="shared" ca="1" si="0"/>
        <v>45610</v>
      </c>
      <c r="AV5" s="22">
        <f t="shared" ca="1" si="0"/>
        <v>45611</v>
      </c>
      <c r="AW5" s="22">
        <f t="shared" ca="1" si="0"/>
        <v>45612</v>
      </c>
      <c r="AX5" s="23">
        <f t="shared" ca="1" si="0"/>
        <v>45613</v>
      </c>
      <c r="AY5" s="24">
        <f ca="1">AX5+1</f>
        <v>45614</v>
      </c>
      <c r="AZ5" s="22">
        <f ca="1">AY5+1</f>
        <v>45615</v>
      </c>
      <c r="BA5" s="22">
        <f t="shared" ref="BA5:BE5" ca="1" si="1">AZ5+1</f>
        <v>45616</v>
      </c>
      <c r="BB5" s="22">
        <f t="shared" ca="1" si="1"/>
        <v>45617</v>
      </c>
      <c r="BC5" s="22">
        <f t="shared" ca="1" si="1"/>
        <v>45618</v>
      </c>
      <c r="BD5" s="22">
        <f t="shared" ca="1" si="1"/>
        <v>45619</v>
      </c>
      <c r="BE5" s="23">
        <f t="shared" ca="1" si="1"/>
        <v>45620</v>
      </c>
      <c r="BF5" s="24">
        <f ca="1">BE5+1</f>
        <v>45621</v>
      </c>
      <c r="BG5" s="22">
        <f ca="1">BF5+1</f>
        <v>45622</v>
      </c>
      <c r="BH5" s="22">
        <f t="shared" ref="BH5:BL5" ca="1" si="2">BG5+1</f>
        <v>45623</v>
      </c>
      <c r="BI5" s="22">
        <f t="shared" ca="1" si="2"/>
        <v>45624</v>
      </c>
      <c r="BJ5" s="22">
        <f t="shared" ca="1" si="2"/>
        <v>45625</v>
      </c>
      <c r="BK5" s="22">
        <f t="shared" ca="1" si="2"/>
        <v>45626</v>
      </c>
      <c r="BL5" s="22">
        <f t="shared" ca="1" si="2"/>
        <v>45627</v>
      </c>
    </row>
    <row r="6" spans="1:64" s="17" customFormat="1" ht="15" customHeight="1" thickBot="1" x14ac:dyDescent="0.3">
      <c r="A6" s="74"/>
      <c r="B6" s="76"/>
      <c r="C6" s="78"/>
      <c r="D6" s="78"/>
      <c r="E6" s="78"/>
      <c r="F6" s="78"/>
      <c r="I6" s="25" t="str">
        <f t="shared" ref="I6:AN6" ca="1" si="3">LEFT(TEXT(I5,"ddd"),1)</f>
        <v>m</v>
      </c>
      <c r="J6" s="26" t="str">
        <f t="shared" ca="1" si="3"/>
        <v>d</v>
      </c>
      <c r="K6" s="26" t="str">
        <f t="shared" ca="1" si="3"/>
        <v>w</v>
      </c>
      <c r="L6" s="26" t="str">
        <f t="shared" ca="1" si="3"/>
        <v>d</v>
      </c>
      <c r="M6" s="26" t="str">
        <f t="shared" ca="1" si="3"/>
        <v>v</v>
      </c>
      <c r="N6" s="26" t="str">
        <f t="shared" ca="1" si="3"/>
        <v>z</v>
      </c>
      <c r="O6" s="26" t="str">
        <f t="shared" ca="1" si="3"/>
        <v>z</v>
      </c>
      <c r="P6" s="26" t="str">
        <f t="shared" ca="1" si="3"/>
        <v>m</v>
      </c>
      <c r="Q6" s="26" t="str">
        <f t="shared" ca="1" si="3"/>
        <v>d</v>
      </c>
      <c r="R6" s="26" t="str">
        <f t="shared" ca="1" si="3"/>
        <v>w</v>
      </c>
      <c r="S6" s="26" t="str">
        <f t="shared" ca="1" si="3"/>
        <v>d</v>
      </c>
      <c r="T6" s="26" t="str">
        <f t="shared" ca="1" si="3"/>
        <v>v</v>
      </c>
      <c r="U6" s="26" t="str">
        <f t="shared" ca="1" si="3"/>
        <v>z</v>
      </c>
      <c r="V6" s="26" t="str">
        <f t="shared" ca="1" si="3"/>
        <v>z</v>
      </c>
      <c r="W6" s="26" t="str">
        <f t="shared" ca="1" si="3"/>
        <v>m</v>
      </c>
      <c r="X6" s="26" t="str">
        <f t="shared" ca="1" si="3"/>
        <v>d</v>
      </c>
      <c r="Y6" s="26" t="str">
        <f t="shared" ca="1" si="3"/>
        <v>w</v>
      </c>
      <c r="Z6" s="26" t="str">
        <f t="shared" ca="1" si="3"/>
        <v>d</v>
      </c>
      <c r="AA6" s="26" t="str">
        <f t="shared" ca="1" si="3"/>
        <v>v</v>
      </c>
      <c r="AB6" s="26" t="str">
        <f t="shared" ca="1" si="3"/>
        <v>z</v>
      </c>
      <c r="AC6" s="26" t="str">
        <f t="shared" ca="1" si="3"/>
        <v>z</v>
      </c>
      <c r="AD6" s="26" t="str">
        <f t="shared" ca="1" si="3"/>
        <v>m</v>
      </c>
      <c r="AE6" s="26" t="str">
        <f t="shared" ca="1" si="3"/>
        <v>d</v>
      </c>
      <c r="AF6" s="26" t="str">
        <f t="shared" ca="1" si="3"/>
        <v>w</v>
      </c>
      <c r="AG6" s="26" t="str">
        <f t="shared" ca="1" si="3"/>
        <v>d</v>
      </c>
      <c r="AH6" s="26" t="str">
        <f t="shared" ca="1" si="3"/>
        <v>v</v>
      </c>
      <c r="AI6" s="26" t="str">
        <f t="shared" ca="1" si="3"/>
        <v>z</v>
      </c>
      <c r="AJ6" s="26" t="str">
        <f t="shared" ca="1" si="3"/>
        <v>z</v>
      </c>
      <c r="AK6" s="26" t="str">
        <f t="shared" ca="1" si="3"/>
        <v>m</v>
      </c>
      <c r="AL6" s="26" t="str">
        <f t="shared" ca="1" si="3"/>
        <v>d</v>
      </c>
      <c r="AM6" s="26" t="str">
        <f t="shared" ca="1" si="3"/>
        <v>w</v>
      </c>
      <c r="AN6" s="26" t="str">
        <f t="shared" ca="1" si="3"/>
        <v>d</v>
      </c>
      <c r="AO6" s="26" t="str">
        <f t="shared" ref="AO6:BL6" ca="1" si="4">LEFT(TEXT(AO5,"ddd"),1)</f>
        <v>v</v>
      </c>
      <c r="AP6" s="26" t="str">
        <f t="shared" ca="1" si="4"/>
        <v>z</v>
      </c>
      <c r="AQ6" s="26" t="str">
        <f t="shared" ca="1" si="4"/>
        <v>z</v>
      </c>
      <c r="AR6" s="26" t="str">
        <f t="shared" ca="1" si="4"/>
        <v>m</v>
      </c>
      <c r="AS6" s="26" t="str">
        <f t="shared" ca="1" si="4"/>
        <v>d</v>
      </c>
      <c r="AT6" s="26" t="str">
        <f t="shared" ca="1" si="4"/>
        <v>w</v>
      </c>
      <c r="AU6" s="26" t="str">
        <f t="shared" ca="1" si="4"/>
        <v>d</v>
      </c>
      <c r="AV6" s="26" t="str">
        <f t="shared" ca="1" si="4"/>
        <v>v</v>
      </c>
      <c r="AW6" s="26" t="str">
        <f t="shared" ca="1" si="4"/>
        <v>z</v>
      </c>
      <c r="AX6" s="26" t="str">
        <f t="shared" ca="1" si="4"/>
        <v>z</v>
      </c>
      <c r="AY6" s="26" t="str">
        <f t="shared" ca="1" si="4"/>
        <v>m</v>
      </c>
      <c r="AZ6" s="26" t="str">
        <f t="shared" ca="1" si="4"/>
        <v>d</v>
      </c>
      <c r="BA6" s="26" t="str">
        <f t="shared" ca="1" si="4"/>
        <v>w</v>
      </c>
      <c r="BB6" s="26" t="str">
        <f t="shared" ca="1" si="4"/>
        <v>d</v>
      </c>
      <c r="BC6" s="26" t="str">
        <f t="shared" ca="1" si="4"/>
        <v>v</v>
      </c>
      <c r="BD6" s="26" t="str">
        <f t="shared" ca="1" si="4"/>
        <v>z</v>
      </c>
      <c r="BE6" s="26" t="str">
        <f t="shared" ca="1" si="4"/>
        <v>z</v>
      </c>
      <c r="BF6" s="26" t="str">
        <f t="shared" ca="1" si="4"/>
        <v>m</v>
      </c>
      <c r="BG6" s="26" t="str">
        <f t="shared" ca="1" si="4"/>
        <v>d</v>
      </c>
      <c r="BH6" s="26" t="str">
        <f t="shared" ca="1" si="4"/>
        <v>w</v>
      </c>
      <c r="BI6" s="26" t="str">
        <f t="shared" ca="1" si="4"/>
        <v>d</v>
      </c>
      <c r="BJ6" s="26" t="str">
        <f t="shared" ca="1" si="4"/>
        <v>v</v>
      </c>
      <c r="BK6" s="26" t="str">
        <f t="shared" ca="1" si="4"/>
        <v>z</v>
      </c>
      <c r="BL6" s="27" t="str">
        <f t="shared" ca="1" si="4"/>
        <v>z</v>
      </c>
    </row>
    <row r="7" spans="1:64" s="17" customFormat="1" ht="30" hidden="1" customHeight="1" thickBot="1" x14ac:dyDescent="0.3">
      <c r="A7" s="6" t="s">
        <v>5</v>
      </c>
      <c r="B7" s="28"/>
      <c r="C7" s="29"/>
      <c r="D7" s="28"/>
      <c r="E7" s="88"/>
      <c r="F7" s="88"/>
      <c r="H7" s="1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5" customFormat="1" ht="30" customHeight="1" thickBot="1" x14ac:dyDescent="0.3">
      <c r="A8" s="7"/>
      <c r="B8" s="31" t="s">
        <v>9</v>
      </c>
      <c r="C8" s="32"/>
      <c r="D8" s="33"/>
      <c r="E8" s="89"/>
      <c r="F8" s="102"/>
      <c r="G8" s="9"/>
      <c r="H8" s="4" t="str">
        <f t="shared" ref="H8:H35" si="5">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5" customFormat="1" ht="30" customHeight="1" thickBot="1" x14ac:dyDescent="0.3">
      <c r="A9" s="7"/>
      <c r="B9" s="36" t="s">
        <v>16</v>
      </c>
      <c r="C9" s="37" t="s">
        <v>15</v>
      </c>
      <c r="D9" s="38">
        <v>0.8</v>
      </c>
      <c r="E9" s="90">
        <v>45573</v>
      </c>
      <c r="F9" s="90">
        <v>45580</v>
      </c>
      <c r="G9" s="9"/>
      <c r="H9" s="4">
        <f t="shared" si="5"/>
        <v>8</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5" customFormat="1" ht="30" customHeight="1" thickBot="1" x14ac:dyDescent="0.3">
      <c r="A10" s="7"/>
      <c r="B10" s="40" t="s">
        <v>17</v>
      </c>
      <c r="C10" s="41" t="s">
        <v>18</v>
      </c>
      <c r="D10" s="42">
        <v>0.8</v>
      </c>
      <c r="E10" s="91">
        <v>45514</v>
      </c>
      <c r="F10" s="91">
        <v>45580</v>
      </c>
      <c r="G10" s="9"/>
      <c r="H10" s="4">
        <f t="shared" si="5"/>
        <v>67</v>
      </c>
      <c r="I10" s="39"/>
      <c r="J10" s="39"/>
      <c r="K10" s="39"/>
      <c r="L10" s="39"/>
      <c r="M10" s="39"/>
      <c r="N10" s="39"/>
      <c r="O10" s="39"/>
      <c r="P10" s="39"/>
      <c r="Q10" s="39"/>
      <c r="R10" s="39"/>
      <c r="S10" s="39"/>
      <c r="T10" s="39"/>
      <c r="U10" s="43"/>
      <c r="V10" s="43"/>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5" customFormat="1" ht="30" customHeight="1" thickBot="1" x14ac:dyDescent="0.3">
      <c r="A11" s="6"/>
      <c r="B11" s="40" t="s">
        <v>19</v>
      </c>
      <c r="C11" s="41" t="s">
        <v>20</v>
      </c>
      <c r="D11" s="42">
        <v>0.8</v>
      </c>
      <c r="E11" s="91">
        <v>45514</v>
      </c>
      <c r="F11" s="91">
        <v>45580</v>
      </c>
      <c r="G11" s="9"/>
      <c r="H11" s="4">
        <f t="shared" si="5"/>
        <v>67</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5" customFormat="1" ht="30" customHeight="1" thickBot="1" x14ac:dyDescent="0.3">
      <c r="A12" s="6"/>
      <c r="B12" s="40" t="s">
        <v>21</v>
      </c>
      <c r="C12" s="41" t="s">
        <v>22</v>
      </c>
      <c r="D12" s="42">
        <v>0.8</v>
      </c>
      <c r="E12" s="91">
        <v>45514</v>
      </c>
      <c r="F12" s="91">
        <v>45580</v>
      </c>
      <c r="G12" s="9"/>
      <c r="H12" s="4">
        <f t="shared" si="5"/>
        <v>67</v>
      </c>
      <c r="I12" s="39"/>
      <c r="J12" s="39"/>
      <c r="K12" s="39"/>
      <c r="L12" s="39"/>
      <c r="M12" s="39"/>
      <c r="N12" s="39"/>
      <c r="O12" s="39"/>
      <c r="P12" s="39"/>
      <c r="Q12" s="39"/>
      <c r="R12" s="39"/>
      <c r="S12" s="39"/>
      <c r="T12" s="39"/>
      <c r="U12" s="39"/>
      <c r="V12" s="39"/>
      <c r="W12" s="39"/>
      <c r="X12" s="39"/>
      <c r="Y12" s="43"/>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5" customFormat="1" ht="30" customHeight="1" thickBot="1" x14ac:dyDescent="0.3">
      <c r="A13" s="6"/>
      <c r="B13" s="40"/>
      <c r="C13" s="41"/>
      <c r="D13" s="42"/>
      <c r="E13" s="91"/>
      <c r="F13" s="91"/>
      <c r="G13" s="9"/>
      <c r="H13" s="4" t="str">
        <f t="shared" si="5"/>
        <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5" customFormat="1" ht="30" customHeight="1" thickBot="1" x14ac:dyDescent="0.3">
      <c r="A14" s="7"/>
      <c r="B14" s="44" t="s">
        <v>10</v>
      </c>
      <c r="C14" s="45"/>
      <c r="D14" s="46"/>
      <c r="E14" s="92"/>
      <c r="F14" s="103"/>
      <c r="G14" s="9"/>
      <c r="H14" s="4" t="str">
        <f t="shared" si="5"/>
        <v/>
      </c>
    </row>
    <row r="15" spans="1:64" s="35" customFormat="1" ht="30" customHeight="1" thickBot="1" x14ac:dyDescent="0.3">
      <c r="A15" s="7"/>
      <c r="B15" s="47" t="s">
        <v>23</v>
      </c>
      <c r="C15" s="48" t="s">
        <v>24</v>
      </c>
      <c r="D15" s="49">
        <v>0</v>
      </c>
      <c r="E15" s="93">
        <v>45580</v>
      </c>
      <c r="F15" s="93">
        <v>45580</v>
      </c>
      <c r="G15" s="9"/>
      <c r="H15" s="4">
        <f t="shared" si="5"/>
        <v>1</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5" customFormat="1" ht="30" customHeight="1" thickBot="1" x14ac:dyDescent="0.3">
      <c r="A16" s="6"/>
      <c r="B16" s="47" t="s">
        <v>25</v>
      </c>
      <c r="C16" s="48" t="s">
        <v>18</v>
      </c>
      <c r="D16" s="49">
        <v>0</v>
      </c>
      <c r="E16" s="93">
        <v>45580</v>
      </c>
      <c r="F16" s="93">
        <v>45585</v>
      </c>
      <c r="G16" s="9"/>
      <c r="H16" s="4">
        <f t="shared" si="5"/>
        <v>6</v>
      </c>
      <c r="I16" s="39"/>
      <c r="J16" s="39"/>
      <c r="K16" s="39"/>
      <c r="L16" s="39"/>
      <c r="M16" s="39"/>
      <c r="N16" s="39"/>
      <c r="O16" s="39"/>
      <c r="P16" s="39"/>
      <c r="Q16" s="39"/>
      <c r="R16" s="39"/>
      <c r="S16" s="39"/>
      <c r="T16" s="39"/>
      <c r="U16" s="43"/>
      <c r="V16" s="43"/>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5" customFormat="1" ht="30" customHeight="1" thickBot="1" x14ac:dyDescent="0.3">
      <c r="A17" s="6"/>
      <c r="B17" s="47" t="s">
        <v>26</v>
      </c>
      <c r="C17" s="48" t="s">
        <v>15</v>
      </c>
      <c r="D17" s="49">
        <v>0</v>
      </c>
      <c r="E17" s="93">
        <v>45580</v>
      </c>
      <c r="F17" s="93">
        <v>45585</v>
      </c>
      <c r="G17" s="9"/>
      <c r="H17" s="4">
        <f t="shared" si="5"/>
        <v>6</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5" customFormat="1" ht="30" customHeight="1" thickBot="1" x14ac:dyDescent="0.3">
      <c r="A18" s="6"/>
      <c r="B18" s="47" t="s">
        <v>27</v>
      </c>
      <c r="C18" s="48" t="s">
        <v>18</v>
      </c>
      <c r="D18" s="49">
        <v>0</v>
      </c>
      <c r="E18" s="93">
        <v>45580</v>
      </c>
      <c r="F18" s="93">
        <v>45585</v>
      </c>
      <c r="G18" s="9"/>
      <c r="H18" s="4">
        <f t="shared" si="5"/>
        <v>6</v>
      </c>
      <c r="I18" s="39"/>
      <c r="J18" s="39"/>
      <c r="K18" s="39"/>
      <c r="L18" s="39"/>
      <c r="M18" s="39"/>
      <c r="N18" s="39"/>
      <c r="O18" s="39"/>
      <c r="P18" s="39"/>
      <c r="Q18" s="39"/>
      <c r="R18" s="39"/>
      <c r="S18" s="39"/>
      <c r="T18" s="39"/>
      <c r="U18" s="39"/>
      <c r="V18" s="39"/>
      <c r="W18" s="39"/>
      <c r="X18" s="39"/>
      <c r="Y18" s="43"/>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5" customFormat="1" ht="30" customHeight="1" thickBot="1" x14ac:dyDescent="0.3">
      <c r="A19" s="6"/>
      <c r="B19" s="47" t="s">
        <v>28</v>
      </c>
      <c r="C19" s="48" t="s">
        <v>31</v>
      </c>
      <c r="D19" s="49">
        <v>0</v>
      </c>
      <c r="E19" s="93">
        <v>45580</v>
      </c>
      <c r="F19" s="93">
        <v>45585</v>
      </c>
      <c r="G19" s="9"/>
      <c r="H19" s="4"/>
      <c r="I19" s="39"/>
      <c r="J19" s="39"/>
      <c r="K19" s="39"/>
      <c r="L19" s="39"/>
      <c r="M19" s="39"/>
      <c r="N19" s="39"/>
      <c r="O19" s="39"/>
      <c r="P19" s="39"/>
      <c r="Q19" s="39"/>
      <c r="R19" s="39"/>
      <c r="S19" s="39"/>
      <c r="T19" s="39"/>
      <c r="U19" s="39"/>
      <c r="V19" s="39"/>
      <c r="W19" s="39"/>
      <c r="X19" s="39"/>
      <c r="Y19" s="43"/>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5" customFormat="1" ht="30" customHeight="1" thickBot="1" x14ac:dyDescent="0.3">
      <c r="A20" s="6"/>
      <c r="B20" s="47" t="s">
        <v>29</v>
      </c>
      <c r="C20" s="48" t="s">
        <v>32</v>
      </c>
      <c r="D20" s="49">
        <v>0</v>
      </c>
      <c r="E20" s="93">
        <v>45580</v>
      </c>
      <c r="F20" s="93">
        <v>45585</v>
      </c>
      <c r="G20" s="9"/>
      <c r="H20" s="4"/>
      <c r="I20" s="39"/>
      <c r="J20" s="39"/>
      <c r="K20" s="39"/>
      <c r="L20" s="39"/>
      <c r="M20" s="39"/>
      <c r="N20" s="39"/>
      <c r="O20" s="39"/>
      <c r="P20" s="39"/>
      <c r="Q20" s="39"/>
      <c r="R20" s="39"/>
      <c r="S20" s="39"/>
      <c r="T20" s="39"/>
      <c r="U20" s="39"/>
      <c r="V20" s="39"/>
      <c r="W20" s="39"/>
      <c r="X20" s="39"/>
      <c r="Y20" s="43"/>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5" customFormat="1" ht="30" customHeight="1" thickBot="1" x14ac:dyDescent="0.3">
      <c r="A21" s="6"/>
      <c r="B21" s="47" t="s">
        <v>30</v>
      </c>
      <c r="C21" s="48" t="s">
        <v>20</v>
      </c>
      <c r="D21" s="49">
        <v>0</v>
      </c>
      <c r="E21" s="93">
        <v>45580</v>
      </c>
      <c r="F21" s="93">
        <v>45585</v>
      </c>
      <c r="G21" s="9"/>
      <c r="H21" s="4"/>
      <c r="I21" s="39"/>
      <c r="J21" s="39"/>
      <c r="K21" s="39"/>
      <c r="L21" s="39"/>
      <c r="M21" s="39"/>
      <c r="N21" s="39"/>
      <c r="O21" s="39"/>
      <c r="P21" s="39"/>
      <c r="Q21" s="39"/>
      <c r="R21" s="39"/>
      <c r="S21" s="39"/>
      <c r="T21" s="39"/>
      <c r="U21" s="39"/>
      <c r="V21" s="39"/>
      <c r="W21" s="39"/>
      <c r="X21" s="39"/>
      <c r="Y21" s="43"/>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5" customFormat="1" ht="30" customHeight="1" thickBot="1" x14ac:dyDescent="0.3">
      <c r="A22" s="6"/>
      <c r="B22" s="50" t="s">
        <v>11</v>
      </c>
      <c r="C22" s="51"/>
      <c r="D22" s="52"/>
      <c r="E22" s="94"/>
      <c r="F22" s="104"/>
      <c r="G22" s="9"/>
      <c r="H22" s="4" t="str">
        <f t="shared" si="5"/>
        <v/>
      </c>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row>
    <row r="23" spans="1:64" s="35" customFormat="1" ht="30" customHeight="1" thickBot="1" x14ac:dyDescent="0.3">
      <c r="A23" s="6"/>
      <c r="B23" s="54" t="s">
        <v>36</v>
      </c>
      <c r="C23" s="55" t="s">
        <v>24</v>
      </c>
      <c r="D23" s="56">
        <v>0</v>
      </c>
      <c r="E23" s="95">
        <v>45586</v>
      </c>
      <c r="F23" s="95">
        <v>45586</v>
      </c>
      <c r="G23" s="9"/>
      <c r="H23" s="4">
        <f t="shared" si="5"/>
        <v>1</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5" customFormat="1" ht="30" customHeight="1" thickBot="1" x14ac:dyDescent="0.3">
      <c r="A24" s="6"/>
      <c r="B24" s="54" t="s">
        <v>37</v>
      </c>
      <c r="C24" s="55" t="s">
        <v>38</v>
      </c>
      <c r="D24" s="56">
        <v>0</v>
      </c>
      <c r="E24" s="95">
        <v>45587</v>
      </c>
      <c r="F24" s="95">
        <v>45587</v>
      </c>
      <c r="G24" s="9"/>
      <c r="H24" s="4">
        <f t="shared" si="5"/>
        <v>1</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5" customFormat="1" ht="30" customHeight="1" thickBot="1" x14ac:dyDescent="0.3">
      <c r="A25" s="6"/>
      <c r="B25" s="54" t="s">
        <v>39</v>
      </c>
      <c r="C25" s="55" t="s">
        <v>22</v>
      </c>
      <c r="D25" s="56">
        <v>0</v>
      </c>
      <c r="E25" s="95">
        <v>45587</v>
      </c>
      <c r="F25" s="95">
        <v>45587</v>
      </c>
      <c r="G25" s="9"/>
      <c r="H25" s="4">
        <f t="shared" si="5"/>
        <v>1</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5" customFormat="1" ht="30" customHeight="1" thickBot="1" x14ac:dyDescent="0.3">
      <c r="A26" s="6"/>
      <c r="B26" s="54" t="s">
        <v>40</v>
      </c>
      <c r="C26" s="55" t="s">
        <v>20</v>
      </c>
      <c r="D26" s="56">
        <v>0</v>
      </c>
      <c r="E26" s="95">
        <v>45587</v>
      </c>
      <c r="F26" s="95">
        <v>45587</v>
      </c>
      <c r="G26" s="9"/>
      <c r="H26" s="4">
        <f t="shared" si="5"/>
        <v>1</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5" customFormat="1" ht="30" customHeight="1" thickBot="1" x14ac:dyDescent="0.3">
      <c r="A27" s="6"/>
      <c r="B27" s="54" t="s">
        <v>44</v>
      </c>
      <c r="C27" s="55" t="s">
        <v>31</v>
      </c>
      <c r="D27" s="56">
        <v>0</v>
      </c>
      <c r="E27" s="95">
        <v>45587</v>
      </c>
      <c r="F27" s="95">
        <v>45589</v>
      </c>
      <c r="G27" s="9"/>
      <c r="H27" s="4">
        <f t="shared" si="5"/>
        <v>3</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5" customFormat="1" ht="30" customHeight="1" thickBot="1" x14ac:dyDescent="0.3">
      <c r="A28" s="6"/>
      <c r="B28" s="57" t="s">
        <v>12</v>
      </c>
      <c r="C28" s="58"/>
      <c r="D28" s="59"/>
      <c r="E28" s="96"/>
      <c r="F28" s="105"/>
      <c r="G28" s="9"/>
      <c r="H28" s="4" t="str">
        <f t="shared" si="5"/>
        <v/>
      </c>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row>
    <row r="29" spans="1:64" s="35" customFormat="1" ht="30" customHeight="1" thickBot="1" x14ac:dyDescent="0.3">
      <c r="A29" s="6"/>
      <c r="B29" s="61" t="s">
        <v>33</v>
      </c>
      <c r="C29" s="62" t="s">
        <v>34</v>
      </c>
      <c r="D29" s="63">
        <v>0.4</v>
      </c>
      <c r="E29" s="97">
        <v>45589</v>
      </c>
      <c r="F29" s="97">
        <v>45589</v>
      </c>
      <c r="G29" s="9"/>
      <c r="H29" s="4">
        <f t="shared" si="5"/>
        <v>1</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5" customFormat="1" ht="30" customHeight="1" thickBot="1" x14ac:dyDescent="0.3">
      <c r="A30" s="6"/>
      <c r="B30" s="61" t="s">
        <v>35</v>
      </c>
      <c r="C30" s="62" t="s">
        <v>34</v>
      </c>
      <c r="D30" s="63">
        <v>0</v>
      </c>
      <c r="E30" s="97">
        <v>45600</v>
      </c>
      <c r="F30" s="97">
        <v>45600</v>
      </c>
      <c r="G30" s="9"/>
      <c r="H30" s="4">
        <f t="shared" si="5"/>
        <v>1</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5" customFormat="1" ht="30" customHeight="1" thickBot="1" x14ac:dyDescent="0.3">
      <c r="A31" s="6"/>
      <c r="B31" s="61" t="s">
        <v>41</v>
      </c>
      <c r="C31" s="62" t="s">
        <v>20</v>
      </c>
      <c r="D31" s="63">
        <v>0</v>
      </c>
      <c r="E31" s="97">
        <v>45589</v>
      </c>
      <c r="F31" s="97">
        <v>45600</v>
      </c>
      <c r="G31" s="9"/>
      <c r="H31" s="4">
        <f t="shared" si="5"/>
        <v>12</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5" customFormat="1" ht="30" customHeight="1" thickBot="1" x14ac:dyDescent="0.3">
      <c r="A32" s="6"/>
      <c r="B32" s="61" t="s">
        <v>42</v>
      </c>
      <c r="C32" s="62" t="s">
        <v>38</v>
      </c>
      <c r="D32" s="63">
        <v>0</v>
      </c>
      <c r="E32" s="97">
        <v>45589</v>
      </c>
      <c r="F32" s="97">
        <v>45600</v>
      </c>
      <c r="G32" s="9"/>
      <c r="H32" s="4">
        <f t="shared" si="5"/>
        <v>12</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5" customFormat="1" ht="30" customHeight="1" thickBot="1" x14ac:dyDescent="0.3">
      <c r="A33" s="6"/>
      <c r="B33" s="61" t="s">
        <v>43</v>
      </c>
      <c r="C33" s="62" t="s">
        <v>22</v>
      </c>
      <c r="D33" s="63">
        <v>0</v>
      </c>
      <c r="E33" s="97">
        <v>45589</v>
      </c>
      <c r="F33" s="97">
        <v>45600</v>
      </c>
      <c r="G33" s="9"/>
      <c r="H33" s="4">
        <f t="shared" si="5"/>
        <v>12</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5" customFormat="1" ht="30" customHeight="1" thickBot="1" x14ac:dyDescent="0.3">
      <c r="A34" s="6"/>
      <c r="B34" s="64"/>
      <c r="C34" s="65"/>
      <c r="D34" s="66"/>
      <c r="E34" s="98"/>
      <c r="F34" s="98"/>
      <c r="G34" s="9"/>
      <c r="H34" s="4" t="str">
        <f t="shared" si="5"/>
        <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s="35" customFormat="1" ht="30" customHeight="1" thickBot="1" x14ac:dyDescent="0.3">
      <c r="A35" s="7"/>
      <c r="B35" s="67" t="s">
        <v>0</v>
      </c>
      <c r="C35" s="68"/>
      <c r="D35" s="69"/>
      <c r="E35" s="99"/>
      <c r="F35" s="106"/>
      <c r="G35" s="9"/>
      <c r="H35" s="5" t="str">
        <f t="shared" si="5"/>
        <v/>
      </c>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row>
    <row r="36" spans="1:64" ht="30" customHeight="1" x14ac:dyDescent="0.25">
      <c r="G36" s="2"/>
    </row>
    <row r="37" spans="1:64" ht="30" customHeight="1" x14ac:dyDescent="0.25">
      <c r="C37" s="8"/>
      <c r="F37" s="108"/>
    </row>
    <row r="38" spans="1:64" ht="30" customHeight="1" x14ac:dyDescent="0.25">
      <c r="C38" s="3"/>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3">
    <cfRule type="expression" dxfId="11" priority="1">
      <formula>AND(TODAY()&gt;=I$5, TODAY()&lt;J$5)</formula>
    </cfRule>
  </conditionalFormatting>
  <conditionalFormatting sqref="I9:BL13">
    <cfRule type="expression" dxfId="10" priority="6">
      <formula>AND(task_start&lt;=I$5,ROUNDDOWN((task_end-task_start+1)*task_progress,0)+task_start-1&gt;=I$5)</formula>
    </cfRule>
    <cfRule type="expression" dxfId="9" priority="7" stopIfTrue="1">
      <formula>AND(task_end&gt;=I$5,task_start&lt;J$5)</formula>
    </cfRule>
  </conditionalFormatting>
  <conditionalFormatting sqref="I15:BL21">
    <cfRule type="expression" dxfId="8" priority="4">
      <formula>AND(task_start&lt;=I$5,ROUNDDOWN((task_end-task_start+1)*task_progress,0)+task_start-1&gt;=I$5)</formula>
    </cfRule>
    <cfRule type="expression" dxfId="7" priority="5" stopIfTrue="1">
      <formula>AND(task_end&gt;=I$5,task_start&lt;J$5)</formula>
    </cfRule>
  </conditionalFormatting>
  <conditionalFormatting sqref="I23:BL27">
    <cfRule type="expression" dxfId="6" priority="2">
      <formula>AND(task_start&lt;=I$5,ROUNDDOWN((task_end-task_start+1)*task_progress,0)+task_start-1&gt;=I$5)</formula>
    </cfRule>
    <cfRule type="expression" dxfId="5" priority="3" stopIfTrue="1">
      <formula>AND(task_end&gt;=I$5,task_start&lt;J$5)</formula>
    </cfRule>
  </conditionalFormatting>
  <conditionalFormatting sqref="I29:BL33">
    <cfRule type="expression" dxfId="4" priority="36">
      <formula>AND(task_start&lt;=I$5,ROUNDDOWN((task_end-task_start+1)*task_progress,0)+task_start-1&gt;=I$5)</formula>
    </cfRule>
    <cfRule type="expression" dxfId="3"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Jelmer van Gestel</dc:creator>
  <dc:description/>
  <cp:lastModifiedBy>Jelmer van Gestel</cp:lastModifiedBy>
  <dcterms:created xsi:type="dcterms:W3CDTF">2022-03-11T22:41:12Z</dcterms:created>
  <dcterms:modified xsi:type="dcterms:W3CDTF">2024-10-08T19:24:35Z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