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\Desktop\レポート\"/>
    </mc:Choice>
  </mc:AlternateContent>
  <bookViews>
    <workbookView xWindow="0" yWindow="0" windowWidth="19200" windowHeight="687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5" i="1"/>
  <c r="M6" i="1"/>
  <c r="M7" i="1"/>
  <c r="M8" i="1"/>
  <c r="M9" i="1"/>
  <c r="M10" i="1"/>
  <c r="M11" i="1"/>
  <c r="M12" i="1"/>
  <c r="M13" i="1"/>
  <c r="M14" i="1"/>
  <c r="M5" i="1"/>
  <c r="K6" i="1"/>
  <c r="K7" i="1"/>
  <c r="K8" i="1"/>
  <c r="K9" i="1"/>
  <c r="K10" i="1"/>
  <c r="K11" i="1"/>
  <c r="K12" i="1"/>
  <c r="K13" i="1"/>
  <c r="K14" i="1"/>
  <c r="K5" i="1"/>
  <c r="J6" i="1"/>
  <c r="J7" i="1"/>
  <c r="J8" i="1"/>
  <c r="J9" i="1"/>
  <c r="J10" i="1"/>
  <c r="J11" i="1"/>
  <c r="J12" i="1"/>
  <c r="J13" i="1"/>
  <c r="J14" i="1"/>
  <c r="J5" i="1"/>
  <c r="G5" i="1" l="1"/>
  <c r="H5" i="1" s="1"/>
  <c r="G6" i="1"/>
  <c r="H6" i="1" s="1"/>
  <c r="G7" i="1"/>
  <c r="G8" i="1"/>
  <c r="H8" i="1" s="1"/>
  <c r="G9" i="1"/>
  <c r="G10" i="1"/>
  <c r="G11" i="1"/>
  <c r="G12" i="1"/>
  <c r="H12" i="1" s="1"/>
  <c r="G13" i="1"/>
  <c r="H13" i="1" s="1"/>
  <c r="G14" i="1"/>
  <c r="H11" i="1"/>
  <c r="H14" i="1"/>
  <c r="H9" i="1"/>
  <c r="H10" i="1"/>
  <c r="H7" i="1"/>
  <c r="E9" i="1"/>
  <c r="F9" i="1" s="1"/>
  <c r="D6" i="1"/>
  <c r="E6" i="1" s="1"/>
  <c r="F6" i="1" s="1"/>
  <c r="D7" i="1"/>
  <c r="E7" i="1" s="1"/>
  <c r="F7" i="1" s="1"/>
  <c r="D8" i="1"/>
  <c r="E8" i="1" s="1"/>
  <c r="F8" i="1" s="1"/>
  <c r="D9" i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5" i="1"/>
  <c r="E5" i="1" s="1"/>
  <c r="F5" i="1" s="1"/>
</calcChain>
</file>

<file path=xl/sharedStrings.xml><?xml version="1.0" encoding="utf-8"?>
<sst xmlns="http://schemas.openxmlformats.org/spreadsheetml/2006/main" count="17" uniqueCount="17">
  <si>
    <t>表1 周波数対電流特性</t>
    <rPh sb="0" eb="1">
      <t>ヒョウ</t>
    </rPh>
    <rPh sb="3" eb="6">
      <t>シュウハスウ</t>
    </rPh>
    <rPh sb="6" eb="7">
      <t>タイ</t>
    </rPh>
    <rPh sb="7" eb="9">
      <t>デンリュウ</t>
    </rPh>
    <rPh sb="9" eb="11">
      <t>トクセイ</t>
    </rPh>
    <phoneticPr fontId="1"/>
  </si>
  <si>
    <t>測定結果</t>
    <rPh sb="0" eb="2">
      <t>ソクテイ</t>
    </rPh>
    <rPh sb="2" eb="4">
      <t>ケッカ</t>
    </rPh>
    <phoneticPr fontId="1"/>
  </si>
  <si>
    <r>
      <t xml:space="preserve">抵抗の電圧 </t>
    </r>
    <r>
      <rPr>
        <vertAlign val="subscript"/>
        <sz val="11"/>
        <color theme="1"/>
        <rFont val="游ゴシック"/>
        <family val="3"/>
        <charset val="128"/>
        <scheme val="minor"/>
      </rPr>
      <t>V2</t>
    </r>
    <rPh sb="0" eb="2">
      <t>テイコウ</t>
    </rPh>
    <rPh sb="3" eb="5">
      <t>デンアツ</t>
    </rPh>
    <phoneticPr fontId="1"/>
  </si>
  <si>
    <t>目盛 [DIV]</t>
    <rPh sb="0" eb="2">
      <t>メモリ</t>
    </rPh>
    <phoneticPr fontId="1"/>
  </si>
  <si>
    <t>周波数
f [kHz]</t>
    <rPh sb="0" eb="3">
      <t>シュウハスウ</t>
    </rPh>
    <phoneticPr fontId="1"/>
  </si>
  <si>
    <t>レンジ [mV/DIV]</t>
    <phoneticPr fontId="1"/>
  </si>
  <si>
    <t>最大値 [mV]</t>
    <rPh sb="0" eb="3">
      <t>サイダイチ</t>
    </rPh>
    <phoneticPr fontId="1"/>
  </si>
  <si>
    <t>実効値 [mV]</t>
    <rPh sb="0" eb="3">
      <t>ジッコウチ</t>
    </rPh>
    <phoneticPr fontId="1"/>
  </si>
  <si>
    <t>電流値
[mA]</t>
    <rPh sb="0" eb="3">
      <t>デンリュウチ</t>
    </rPh>
    <phoneticPr fontId="1"/>
  </si>
  <si>
    <t>計算結果</t>
    <rPh sb="0" eb="2">
      <t>ケイサン</t>
    </rPh>
    <rPh sb="2" eb="4">
      <t>ケッカ</t>
    </rPh>
    <phoneticPr fontId="1"/>
  </si>
  <si>
    <r>
      <t xml:space="preserve">電流値
</t>
    </r>
    <r>
      <rPr>
        <vertAlign val="subscript"/>
        <sz val="11"/>
        <color theme="1"/>
        <rFont val="游ゴシック"/>
        <family val="3"/>
        <charset val="128"/>
        <scheme val="minor"/>
      </rPr>
      <t>VL</t>
    </r>
    <r>
      <rPr>
        <sz val="11"/>
        <color theme="1"/>
        <rFont val="游ゴシック"/>
        <family val="3"/>
        <charset val="128"/>
        <scheme val="minor"/>
      </rPr>
      <t>/X</t>
    </r>
    <r>
      <rPr>
        <vertAlign val="subscript"/>
        <sz val="11"/>
        <color theme="1"/>
        <rFont val="游ゴシック"/>
        <family val="3"/>
        <charset val="128"/>
        <scheme val="minor"/>
      </rPr>
      <t xml:space="preserve">L </t>
    </r>
    <r>
      <rPr>
        <sz val="11"/>
        <color theme="1"/>
        <rFont val="游ゴシック"/>
        <family val="3"/>
        <charset val="128"/>
        <scheme val="minor"/>
      </rPr>
      <t>[mA]</t>
    </r>
    <rPh sb="0" eb="3">
      <t>デンリュウチ</t>
    </rPh>
    <phoneticPr fontId="1"/>
  </si>
  <si>
    <r>
      <t>誘導性リアクタンス
X</t>
    </r>
    <r>
      <rPr>
        <vertAlign val="subscript"/>
        <sz val="11"/>
        <color theme="1"/>
        <rFont val="游ゴシック"/>
        <family val="3"/>
        <charset val="128"/>
        <scheme val="minor"/>
      </rPr>
      <t>L</t>
    </r>
    <r>
      <rPr>
        <sz val="11"/>
        <color theme="1"/>
        <rFont val="游ゴシック"/>
        <family val="3"/>
        <charset val="128"/>
        <scheme val="minor"/>
      </rPr>
      <t xml:space="preserve"> = 2πfL [Ω]</t>
    </r>
    <rPh sb="0" eb="3">
      <t>ユウドウセイ</t>
    </rPh>
    <phoneticPr fontId="1"/>
  </si>
  <si>
    <r>
      <t xml:space="preserve">コイル L = 50 [mH]、電流測定用抵抗 R = 10 [Ω]、コイル電圧 </t>
    </r>
    <r>
      <rPr>
        <vertAlign val="subscript"/>
        <sz val="11"/>
        <color theme="1"/>
        <rFont val="游ゴシック"/>
        <family val="3"/>
        <charset val="128"/>
        <scheme val="minor"/>
      </rPr>
      <t>VL</t>
    </r>
    <r>
      <rPr>
        <sz val="11"/>
        <color theme="1"/>
        <rFont val="游ゴシック"/>
        <family val="3"/>
        <charset val="128"/>
        <scheme val="minor"/>
      </rPr>
      <t xml:space="preserve"> = 2.83 [Vrms]</t>
    </r>
    <rPh sb="16" eb="18">
      <t>デンリュウ</t>
    </rPh>
    <rPh sb="18" eb="21">
      <t>ソクテイヨウ</t>
    </rPh>
    <rPh sb="21" eb="23">
      <t>テイコウ</t>
    </rPh>
    <rPh sb="38" eb="40">
      <t>デンアツ</t>
    </rPh>
    <phoneticPr fontId="1"/>
  </si>
  <si>
    <t>周波数f [kHz]</t>
    <rPh sb="0" eb="3">
      <t>シュウハスウ</t>
    </rPh>
    <phoneticPr fontId="1"/>
  </si>
  <si>
    <t>誘導性リアクタンス[Ω]</t>
    <rPh sb="0" eb="3">
      <t>ユウドウセイ</t>
    </rPh>
    <phoneticPr fontId="1"/>
  </si>
  <si>
    <t xml:space="preserve">周波数f </t>
    <rPh sb="0" eb="3">
      <t>シュウハスウ</t>
    </rPh>
    <phoneticPr fontId="1"/>
  </si>
  <si>
    <t>コイル電圧値</t>
    <rPh sb="3" eb="6">
      <t>デンアツチ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</si>
</sst>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"/>
    <numFmt numFmtId="177" formatCode="0.00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1" fontId="0" fillId="0" borderId="0" xfId="0" applyNumberFormat="1">
      <alignment vertical="center"/>
    </xf>
    <xf numFmtId="176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グラフ</a:t>
            </a:r>
            <a:r>
              <a:rPr lang="en-US" altLang="ja-JP"/>
              <a:t>2 </a:t>
            </a:r>
            <a:r>
              <a:rPr lang="ja-JP" altLang="en-US"/>
              <a:t>周波数対誘導性リアクタンス特性</a:t>
            </a:r>
          </a:p>
        </c:rich>
      </c:tx>
      <c:layout>
        <c:manualLayout>
          <c:xMode val="edge"/>
          <c:yMode val="edge"/>
          <c:x val="0.28107882422170538"/>
          <c:y val="0.85185185185185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3625000000000001"/>
          <c:w val="0.85537751531058615"/>
          <c:h val="0.63135061242344703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Sheet1!$J$5:$J$14</c:f>
              <c:numCache>
                <c:formatCode>0.0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Sheet1!$K$5:$K$14</c:f>
              <c:numCache>
                <c:formatCode>0</c:formatCode>
                <c:ptCount val="10"/>
                <c:pt idx="0">
                  <c:v>314.10000000000002</c:v>
                </c:pt>
                <c:pt idx="1">
                  <c:v>628.20000000000005</c:v>
                </c:pt>
                <c:pt idx="2">
                  <c:v>942.3</c:v>
                </c:pt>
                <c:pt idx="3">
                  <c:v>1260</c:v>
                </c:pt>
                <c:pt idx="4">
                  <c:v>1570</c:v>
                </c:pt>
                <c:pt idx="5">
                  <c:v>1880</c:v>
                </c:pt>
                <c:pt idx="6">
                  <c:v>2200</c:v>
                </c:pt>
                <c:pt idx="7">
                  <c:v>2510</c:v>
                </c:pt>
                <c:pt idx="8">
                  <c:v>2830</c:v>
                </c:pt>
                <c:pt idx="9">
                  <c:v>3140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09-4197-876B-48BA4313C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028936"/>
        <c:axId val="445027296"/>
      </c:scatterChart>
      <c:valAx>
        <c:axId val="445028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f [kHz]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85571412948381442"/>
              <c:y val="0.8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027296"/>
        <c:crosses val="autoZero"/>
        <c:crossBetween val="midCat"/>
      </c:valAx>
      <c:valAx>
        <c:axId val="4450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誘導性リアクタンス </a:t>
                </a:r>
                <a:r>
                  <a:rPr lang="en-US" altLang="ja-JP"/>
                  <a:t>[Ω]</a:t>
                </a:r>
              </a:p>
            </c:rich>
          </c:tx>
          <c:layout>
            <c:manualLayout>
              <c:xMode val="edge"/>
              <c:yMode val="edge"/>
              <c:x val="4.2432634203372163E-2"/>
              <c:y val="3.769342019060803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5028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グラフ</a:t>
            </a:r>
            <a:r>
              <a:rPr lang="en-US" altLang="ja-JP"/>
              <a:t>5 </a:t>
            </a:r>
            <a:r>
              <a:rPr lang="ja-JP" altLang="en-US"/>
              <a:t>周波数対コイル電圧特性</a:t>
            </a:r>
          </a:p>
        </c:rich>
      </c:tx>
      <c:layout>
        <c:manualLayout>
          <c:xMode val="edge"/>
          <c:yMode val="edge"/>
          <c:x val="0.2806389908067774"/>
          <c:y val="0.856481481481481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6E-2"/>
          <c:y val="0.11773148148148148"/>
          <c:w val="0.84907195975503058"/>
          <c:h val="0.6557487605715952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Sheet1!$M$5:$M$14</c:f>
              <c:numCache>
                <c:formatCode>0.0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Sheet1!$N$5:$N$14</c:f>
              <c:numCache>
                <c:formatCode>0.00</c:formatCode>
                <c:ptCount val="10"/>
                <c:pt idx="0">
                  <c:v>0.31410000000000005</c:v>
                </c:pt>
                <c:pt idx="1">
                  <c:v>0.62820000000000009</c:v>
                </c:pt>
                <c:pt idx="2">
                  <c:v>0.94230000000000003</c:v>
                </c:pt>
                <c:pt idx="3">
                  <c:v>1.26</c:v>
                </c:pt>
                <c:pt idx="4">
                  <c:v>1.57</c:v>
                </c:pt>
                <c:pt idx="5">
                  <c:v>1.8800000000000001</c:v>
                </c:pt>
                <c:pt idx="6">
                  <c:v>2.2000000000000002</c:v>
                </c:pt>
                <c:pt idx="7">
                  <c:v>2.5100000000000002</c:v>
                </c:pt>
                <c:pt idx="8">
                  <c:v>2.83</c:v>
                </c:pt>
                <c:pt idx="9">
                  <c:v>3.14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4A-458F-8510-B8AFF1B68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737568"/>
        <c:axId val="665734944"/>
      </c:scatterChart>
      <c:valAx>
        <c:axId val="66573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周波数</a:t>
                </a:r>
                <a:r>
                  <a:rPr lang="en-US" altLang="ja-JP"/>
                  <a:t>f [kHz]</a:t>
                </a:r>
              </a:p>
            </c:rich>
          </c:tx>
          <c:layout>
            <c:manualLayout>
              <c:xMode val="edge"/>
              <c:yMode val="edge"/>
              <c:x val="0.86446600981160082"/>
              <c:y val="0.85773148148148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5734944"/>
        <c:crosses val="autoZero"/>
        <c:crossBetween val="midCat"/>
      </c:valAx>
      <c:valAx>
        <c:axId val="66573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コイル電圧値 </a:t>
                </a:r>
                <a:r>
                  <a:rPr lang="en-US" altLang="ja-JP"/>
                  <a:t>[Vrms]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4.2178130582100432E-2"/>
              <c:y val="1.567512394284047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573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704850</xdr:colOff>
      <xdr:row>21</xdr:row>
      <xdr:rowOff>114300</xdr:rowOff>
    </xdr:from>
    <xdr:to>
      <xdr:col>8</xdr:col>
      <xdr:colOff>342900</xdr:colOff>
      <xdr:row>39</xdr:row>
      <xdr:rowOff>44450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593E914-6AE6-4029-A4E3-0124E841B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584200</xdr:colOff>
      <xdr:row>17</xdr:row>
      <xdr:rowOff>31750</xdr:rowOff>
    </xdr:from>
    <xdr:to>
      <xdr:col>11</xdr:col>
      <xdr:colOff>533400</xdr:colOff>
      <xdr:row>31</xdr:row>
      <xdr:rowOff>12700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9C7EFD6-BDD3-479B-B672-15AA475DC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zoomScaleNormal="100" workbookViewId="0">
      <selection activeCell="N5" sqref="N5:N14"/>
    </sheetView>
  </sheetViews>
  <sheetFormatPr defaultRowHeight="18" x14ac:dyDescent="0.55000000000000004"/>
  <cols>
    <col min="1" max="1" width="8.6640625" customWidth="1"/>
    <col min="2" max="2" width="11.75" customWidth="1"/>
    <col min="3" max="3" width="16.4140625" customWidth="1"/>
    <col min="4" max="4" width="15.5" customWidth="1"/>
    <col min="5" max="5" width="12.6640625" customWidth="1"/>
    <col min="7" max="7" width="20" customWidth="1"/>
    <col min="8" max="8" width="12.9140625" customWidth="1"/>
  </cols>
  <sheetData>
    <row r="1" spans="1:14" ht="18.5" thickBot="1" x14ac:dyDescent="0.6">
      <c r="A1" s="19" t="s">
        <v>0</v>
      </c>
      <c r="B1" s="19"/>
      <c r="C1" s="19"/>
      <c r="D1" s="19"/>
      <c r="E1" s="19"/>
      <c r="F1" s="19"/>
      <c r="G1" s="19"/>
      <c r="H1" s="19"/>
    </row>
    <row r="2" spans="1:14" ht="18.5" thickTop="1" x14ac:dyDescent="0.55000000000000004">
      <c r="A2" s="20" t="s">
        <v>4</v>
      </c>
      <c r="B2" s="23" t="s">
        <v>1</v>
      </c>
      <c r="C2" s="24"/>
      <c r="D2" s="24"/>
      <c r="E2" s="24"/>
      <c r="F2" s="25"/>
      <c r="G2" s="23" t="s">
        <v>9</v>
      </c>
      <c r="H2" s="24"/>
    </row>
    <row r="3" spans="1:14" ht="20" x14ac:dyDescent="0.55000000000000004">
      <c r="A3" s="21"/>
      <c r="B3" s="26" t="s">
        <v>2</v>
      </c>
      <c r="C3" s="27"/>
      <c r="D3" s="27"/>
      <c r="E3" s="28"/>
      <c r="F3" s="29" t="s">
        <v>8</v>
      </c>
      <c r="G3" s="30" t="s">
        <v>11</v>
      </c>
      <c r="H3" s="32" t="s">
        <v>10</v>
      </c>
    </row>
    <row r="4" spans="1:14" x14ac:dyDescent="0.55000000000000004">
      <c r="A4" s="22"/>
      <c r="B4" s="8" t="s">
        <v>3</v>
      </c>
      <c r="C4" s="8" t="s">
        <v>5</v>
      </c>
      <c r="D4" s="8" t="s">
        <v>6</v>
      </c>
      <c r="E4" s="9" t="s">
        <v>7</v>
      </c>
      <c r="F4" s="22"/>
      <c r="G4" s="31"/>
      <c r="H4" s="33"/>
      <c r="J4" t="s">
        <v>13</v>
      </c>
      <c r="K4" t="s">
        <v>14</v>
      </c>
      <c r="M4" t="s">
        <v>15</v>
      </c>
      <c r="N4" t="s">
        <v>16</v>
      </c>
    </row>
    <row r="5" spans="1:14" x14ac:dyDescent="0.55000000000000004">
      <c r="A5" s="2">
        <v>1</v>
      </c>
      <c r="B5" s="4">
        <v>2.8</v>
      </c>
      <c r="C5" s="3">
        <v>50</v>
      </c>
      <c r="D5" s="3">
        <f>B5*C5</f>
        <v>140</v>
      </c>
      <c r="E5" s="2">
        <f>D5/1.414</f>
        <v>99.009900990099013</v>
      </c>
      <c r="F5" s="6">
        <f>E5/10</f>
        <v>9.9009900990099009</v>
      </c>
      <c r="G5" s="7">
        <f t="shared" ref="G5:G7" si="0">ROUND(2*3.141*A5*50,3)</f>
        <v>314.10000000000002</v>
      </c>
      <c r="H5" s="14">
        <f>2.83/G5*1000</f>
        <v>9.00986946832219</v>
      </c>
      <c r="I5" s="1"/>
      <c r="J5" s="16">
        <f>A5</f>
        <v>1</v>
      </c>
      <c r="K5" s="1">
        <f>G5</f>
        <v>314.10000000000002</v>
      </c>
      <c r="M5" s="16">
        <f>J5</f>
        <v>1</v>
      </c>
      <c r="N5" s="17">
        <f xml:space="preserve"> G5 * 0.001</f>
        <v>0.31410000000000005</v>
      </c>
    </row>
    <row r="6" spans="1:14" x14ac:dyDescent="0.55000000000000004">
      <c r="A6" s="2">
        <v>2</v>
      </c>
      <c r="B6" s="4">
        <v>3</v>
      </c>
      <c r="C6" s="3">
        <v>20</v>
      </c>
      <c r="D6" s="3">
        <f t="shared" ref="D6:D14" si="1">B6*C6</f>
        <v>60</v>
      </c>
      <c r="E6" s="2">
        <f t="shared" ref="E6:E14" si="2">D6/1.414</f>
        <v>42.432814710042436</v>
      </c>
      <c r="F6" s="6">
        <f t="shared" ref="F6:F14" si="3">E6/10</f>
        <v>4.2432814710042432</v>
      </c>
      <c r="G6" s="7">
        <f t="shared" si="0"/>
        <v>628.20000000000005</v>
      </c>
      <c r="H6" s="14">
        <f t="shared" ref="H6:H14" si="4">2.83/G6*1000</f>
        <v>4.504934734161095</v>
      </c>
      <c r="J6" s="16">
        <f t="shared" ref="J6:J14" si="5">A6</f>
        <v>2</v>
      </c>
      <c r="K6" s="1">
        <f t="shared" ref="K6:K14" si="6">G6</f>
        <v>628.20000000000005</v>
      </c>
      <c r="M6" s="16">
        <f t="shared" ref="M6:M14" si="7">J6</f>
        <v>2</v>
      </c>
      <c r="N6" s="17">
        <f t="shared" ref="N6:N14" si="8" xml:space="preserve"> G6 * 0.001</f>
        <v>0.62820000000000009</v>
      </c>
    </row>
    <row r="7" spans="1:14" x14ac:dyDescent="0.55000000000000004">
      <c r="A7" s="2">
        <v>3</v>
      </c>
      <c r="B7" s="4">
        <v>2.2000000000000002</v>
      </c>
      <c r="C7" s="3">
        <v>20</v>
      </c>
      <c r="D7" s="3">
        <f t="shared" si="1"/>
        <v>44</v>
      </c>
      <c r="E7" s="2">
        <f t="shared" si="2"/>
        <v>31.117397454031121</v>
      </c>
      <c r="F7" s="6">
        <f t="shared" si="3"/>
        <v>3.1117397454031122</v>
      </c>
      <c r="G7" s="7">
        <f t="shared" si="0"/>
        <v>942.3</v>
      </c>
      <c r="H7" s="14">
        <f t="shared" si="4"/>
        <v>3.0032898227740636</v>
      </c>
      <c r="J7" s="16">
        <f t="shared" si="5"/>
        <v>3</v>
      </c>
      <c r="K7" s="1">
        <f t="shared" si="6"/>
        <v>942.3</v>
      </c>
      <c r="M7" s="16">
        <f t="shared" si="7"/>
        <v>3</v>
      </c>
      <c r="N7" s="17">
        <f t="shared" si="8"/>
        <v>0.94230000000000003</v>
      </c>
    </row>
    <row r="8" spans="1:14" x14ac:dyDescent="0.55000000000000004">
      <c r="A8" s="2">
        <v>4</v>
      </c>
      <c r="B8" s="4">
        <v>1.7</v>
      </c>
      <c r="C8" s="3">
        <v>20</v>
      </c>
      <c r="D8" s="3">
        <f t="shared" si="1"/>
        <v>34</v>
      </c>
      <c r="E8" s="2">
        <f t="shared" si="2"/>
        <v>24.045261669024047</v>
      </c>
      <c r="F8" s="6">
        <f t="shared" si="3"/>
        <v>2.4045261669024045</v>
      </c>
      <c r="G8" s="7">
        <f>ROUND(2*3.141*A8*50,-1)</f>
        <v>1260</v>
      </c>
      <c r="H8" s="14">
        <f t="shared" si="4"/>
        <v>2.246031746031746</v>
      </c>
      <c r="J8" s="16">
        <f t="shared" si="5"/>
        <v>4</v>
      </c>
      <c r="K8" s="1">
        <f t="shared" si="6"/>
        <v>1260</v>
      </c>
      <c r="M8" s="16">
        <f t="shared" si="7"/>
        <v>4</v>
      </c>
      <c r="N8" s="17">
        <f t="shared" si="8"/>
        <v>1.26</v>
      </c>
    </row>
    <row r="9" spans="1:14" x14ac:dyDescent="0.55000000000000004">
      <c r="A9" s="2">
        <v>5</v>
      </c>
      <c r="B9" s="4">
        <v>1.4</v>
      </c>
      <c r="C9" s="3">
        <v>20</v>
      </c>
      <c r="D9" s="3">
        <f t="shared" si="1"/>
        <v>28</v>
      </c>
      <c r="E9" s="2">
        <f t="shared" si="2"/>
        <v>19.801980198019802</v>
      </c>
      <c r="F9" s="6">
        <f t="shared" si="3"/>
        <v>1.9801980198019802</v>
      </c>
      <c r="G9" s="7">
        <f t="shared" ref="G9:G14" si="9">ROUND(2*3.141*A9*50,-1)</f>
        <v>1570</v>
      </c>
      <c r="H9" s="14">
        <f t="shared" si="4"/>
        <v>1.802547770700637</v>
      </c>
      <c r="J9" s="16">
        <f t="shared" si="5"/>
        <v>5</v>
      </c>
      <c r="K9" s="1">
        <f t="shared" si="6"/>
        <v>1570</v>
      </c>
      <c r="M9" s="16">
        <f t="shared" si="7"/>
        <v>5</v>
      </c>
      <c r="N9" s="17">
        <f t="shared" si="8"/>
        <v>1.57</v>
      </c>
    </row>
    <row r="10" spans="1:14" x14ac:dyDescent="0.55000000000000004">
      <c r="A10" s="2">
        <v>6</v>
      </c>
      <c r="B10" s="4">
        <v>1.2</v>
      </c>
      <c r="C10" s="3">
        <v>20</v>
      </c>
      <c r="D10" s="3">
        <f t="shared" si="1"/>
        <v>24</v>
      </c>
      <c r="E10" s="2">
        <f t="shared" si="2"/>
        <v>16.973125884016973</v>
      </c>
      <c r="F10" s="6">
        <f t="shared" si="3"/>
        <v>1.6973125884016973</v>
      </c>
      <c r="G10" s="7">
        <f t="shared" si="9"/>
        <v>1880</v>
      </c>
      <c r="H10" s="14">
        <f t="shared" si="4"/>
        <v>1.5053191489361701</v>
      </c>
      <c r="J10" s="16">
        <f t="shared" si="5"/>
        <v>6</v>
      </c>
      <c r="K10" s="1">
        <f t="shared" si="6"/>
        <v>1880</v>
      </c>
      <c r="M10" s="16">
        <f t="shared" si="7"/>
        <v>6</v>
      </c>
      <c r="N10" s="17">
        <f t="shared" si="8"/>
        <v>1.8800000000000001</v>
      </c>
    </row>
    <row r="11" spans="1:14" x14ac:dyDescent="0.55000000000000004">
      <c r="A11" s="2">
        <v>7</v>
      </c>
      <c r="B11" s="4">
        <v>1</v>
      </c>
      <c r="C11" s="3">
        <v>20</v>
      </c>
      <c r="D11" s="3">
        <f t="shared" si="1"/>
        <v>20</v>
      </c>
      <c r="E11" s="2">
        <f t="shared" si="2"/>
        <v>14.144271570014146</v>
      </c>
      <c r="F11" s="6">
        <f t="shared" si="3"/>
        <v>1.4144271570014146</v>
      </c>
      <c r="G11" s="7">
        <f t="shared" si="9"/>
        <v>2200</v>
      </c>
      <c r="H11" s="14">
        <f t="shared" si="4"/>
        <v>1.2863636363636364</v>
      </c>
      <c r="J11" s="16">
        <f t="shared" si="5"/>
        <v>7</v>
      </c>
      <c r="K11" s="1">
        <f t="shared" si="6"/>
        <v>2200</v>
      </c>
      <c r="M11" s="16">
        <f t="shared" si="7"/>
        <v>7</v>
      </c>
      <c r="N11" s="17">
        <f t="shared" si="8"/>
        <v>2.2000000000000002</v>
      </c>
    </row>
    <row r="12" spans="1:14" x14ac:dyDescent="0.55000000000000004">
      <c r="A12" s="2">
        <v>8</v>
      </c>
      <c r="B12" s="4">
        <v>1.8</v>
      </c>
      <c r="C12" s="3">
        <v>10</v>
      </c>
      <c r="D12" s="3">
        <f t="shared" si="1"/>
        <v>18</v>
      </c>
      <c r="E12" s="2">
        <f t="shared" si="2"/>
        <v>12.72984441301273</v>
      </c>
      <c r="F12" s="6">
        <f t="shared" si="3"/>
        <v>1.272984441301273</v>
      </c>
      <c r="G12" s="7">
        <f t="shared" si="9"/>
        <v>2510</v>
      </c>
      <c r="H12" s="14">
        <f t="shared" si="4"/>
        <v>1.1274900398406373</v>
      </c>
      <c r="J12" s="16">
        <f t="shared" si="5"/>
        <v>8</v>
      </c>
      <c r="K12" s="1">
        <f t="shared" si="6"/>
        <v>2510</v>
      </c>
      <c r="M12" s="16">
        <f t="shared" si="7"/>
        <v>8</v>
      </c>
      <c r="N12" s="17">
        <f t="shared" si="8"/>
        <v>2.5100000000000002</v>
      </c>
    </row>
    <row r="13" spans="1:14" x14ac:dyDescent="0.55000000000000004">
      <c r="A13" s="2">
        <v>9</v>
      </c>
      <c r="B13" s="4">
        <v>1.5</v>
      </c>
      <c r="C13" s="3">
        <v>10</v>
      </c>
      <c r="D13" s="3">
        <f t="shared" si="1"/>
        <v>15</v>
      </c>
      <c r="E13" s="2">
        <f t="shared" si="2"/>
        <v>10.608203677510609</v>
      </c>
      <c r="F13" s="6">
        <f t="shared" si="3"/>
        <v>1.0608203677510608</v>
      </c>
      <c r="G13" s="7">
        <f t="shared" si="9"/>
        <v>2830</v>
      </c>
      <c r="H13" s="14">
        <f t="shared" si="4"/>
        <v>1</v>
      </c>
      <c r="J13" s="16">
        <f t="shared" si="5"/>
        <v>9</v>
      </c>
      <c r="K13" s="1">
        <f t="shared" si="6"/>
        <v>2830</v>
      </c>
      <c r="M13" s="16">
        <f t="shared" si="7"/>
        <v>9</v>
      </c>
      <c r="N13" s="17">
        <f t="shared" si="8"/>
        <v>2.83</v>
      </c>
    </row>
    <row r="14" spans="1:14" x14ac:dyDescent="0.55000000000000004">
      <c r="A14" s="10">
        <v>10</v>
      </c>
      <c r="B14" s="5">
        <v>1.4</v>
      </c>
      <c r="C14" s="8">
        <v>10</v>
      </c>
      <c r="D14" s="8">
        <f t="shared" si="1"/>
        <v>14</v>
      </c>
      <c r="E14" s="11">
        <f t="shared" si="2"/>
        <v>9.9009900990099009</v>
      </c>
      <c r="F14" s="12">
        <f t="shared" si="3"/>
        <v>0.99009900990099009</v>
      </c>
      <c r="G14" s="13">
        <f t="shared" si="9"/>
        <v>3140</v>
      </c>
      <c r="H14" s="15">
        <f t="shared" si="4"/>
        <v>0.90127388535031849</v>
      </c>
      <c r="J14" s="16">
        <f t="shared" si="5"/>
        <v>10</v>
      </c>
      <c r="K14" s="1">
        <f t="shared" si="6"/>
        <v>3140</v>
      </c>
      <c r="M14" s="16">
        <f t="shared" si="7"/>
        <v>10</v>
      </c>
      <c r="N14" s="17">
        <f t="shared" si="8"/>
        <v>3.14</v>
      </c>
    </row>
    <row r="15" spans="1:14" ht="20" x14ac:dyDescent="0.55000000000000004">
      <c r="A15" s="18" t="s">
        <v>12</v>
      </c>
      <c r="B15" s="18"/>
      <c r="C15" s="18"/>
      <c r="D15" s="18"/>
      <c r="E15" s="18"/>
      <c r="F15" s="18"/>
      <c r="G15" s="18"/>
      <c r="H15" s="18"/>
    </row>
  </sheetData>
  <mergeCells count="9">
    <mergeCell ref="A15:H15"/>
    <mergeCell ref="A1:H1"/>
    <mergeCell ref="A2:A4"/>
    <mergeCell ref="B2:F2"/>
    <mergeCell ref="B3:E3"/>
    <mergeCell ref="F3:F4"/>
    <mergeCell ref="G2:H2"/>
    <mergeCell ref="G3:G4"/>
    <mergeCell ref="H3:H4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</dc:creator>
  <cp:lastModifiedBy>Len</cp:lastModifiedBy>
  <dcterms:created xsi:type="dcterms:W3CDTF">2018-04-12T04:40:19Z</dcterms:created>
  <dcterms:modified xsi:type="dcterms:W3CDTF">2018-04-18T01:28:00Z</dcterms:modified>
</cp:coreProperties>
</file>