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esktop\レポート\"/>
    </mc:Choice>
  </mc:AlternateContent>
  <bookViews>
    <workbookView xWindow="0" yWindow="0" windowWidth="19200" windowHeight="6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H6" i="1"/>
  <c r="H7" i="1"/>
  <c r="H8" i="1"/>
  <c r="H9" i="1"/>
  <c r="H10" i="1"/>
  <c r="H11" i="1"/>
  <c r="H12" i="1"/>
  <c r="H13" i="1"/>
  <c r="H14" i="1"/>
  <c r="H5" i="1"/>
  <c r="G6" i="1"/>
  <c r="G7" i="1"/>
  <c r="G8" i="1"/>
  <c r="G9" i="1"/>
  <c r="G10" i="1"/>
  <c r="G11" i="1"/>
  <c r="G12" i="1"/>
  <c r="G13" i="1"/>
  <c r="G14" i="1"/>
  <c r="G5" i="1"/>
  <c r="D5" i="1" l="1"/>
  <c r="N6" i="1" l="1"/>
  <c r="N7" i="1"/>
  <c r="N8" i="1"/>
  <c r="N9" i="1"/>
  <c r="N10" i="1"/>
  <c r="N11" i="1"/>
  <c r="N12" i="1"/>
  <c r="N13" i="1"/>
  <c r="N14" i="1"/>
  <c r="J6" i="1" l="1"/>
  <c r="J7" i="1"/>
  <c r="J8" i="1"/>
  <c r="J9" i="1"/>
  <c r="J10" i="1"/>
  <c r="J11" i="1"/>
  <c r="J12" i="1"/>
  <c r="J13" i="1"/>
  <c r="J14" i="1"/>
  <c r="J5" i="1"/>
  <c r="O7" i="1" l="1"/>
  <c r="O8" i="1"/>
  <c r="O9" i="1"/>
  <c r="O11" i="1"/>
  <c r="O12" i="1"/>
  <c r="O13" i="1"/>
  <c r="D6" i="1"/>
  <c r="E6" i="1" s="1"/>
  <c r="F6" i="1" s="1"/>
  <c r="K6" i="1" s="1"/>
  <c r="D7" i="1"/>
  <c r="E7" i="1" s="1"/>
  <c r="F7" i="1" s="1"/>
  <c r="K7" i="1" s="1"/>
  <c r="D8" i="1"/>
  <c r="E8" i="1" s="1"/>
  <c r="F8" i="1" s="1"/>
  <c r="K8" i="1" s="1"/>
  <c r="D9" i="1"/>
  <c r="E9" i="1" s="1"/>
  <c r="F9" i="1" s="1"/>
  <c r="K9" i="1" s="1"/>
  <c r="D10" i="1"/>
  <c r="E10" i="1" s="1"/>
  <c r="F10" i="1" s="1"/>
  <c r="K10" i="1" s="1"/>
  <c r="D11" i="1"/>
  <c r="E11" i="1" s="1"/>
  <c r="F11" i="1" s="1"/>
  <c r="K11" i="1" s="1"/>
  <c r="D12" i="1"/>
  <c r="E12" i="1" s="1"/>
  <c r="F12" i="1" s="1"/>
  <c r="K12" i="1" s="1"/>
  <c r="D13" i="1"/>
  <c r="E13" i="1" s="1"/>
  <c r="F13" i="1" s="1"/>
  <c r="K13" i="1" s="1"/>
  <c r="D14" i="1"/>
  <c r="E14" i="1" s="1"/>
  <c r="F14" i="1" s="1"/>
  <c r="K14" i="1" s="1"/>
  <c r="E5" i="1"/>
  <c r="F5" i="1" s="1"/>
  <c r="K5" i="1" s="1"/>
  <c r="L14" i="1" l="1"/>
  <c r="O14" i="1"/>
  <c r="L13" i="1"/>
  <c r="L12" i="1"/>
  <c r="L11" i="1"/>
  <c r="L10" i="1"/>
  <c r="O10" i="1"/>
  <c r="L9" i="1"/>
  <c r="L8" i="1"/>
  <c r="L7" i="1"/>
  <c r="L6" i="1"/>
  <c r="O6" i="1"/>
  <c r="L5" i="1"/>
  <c r="O5" i="1"/>
</calcChain>
</file>

<file path=xl/sharedStrings.xml><?xml version="1.0" encoding="utf-8"?>
<sst xmlns="http://schemas.openxmlformats.org/spreadsheetml/2006/main" count="17" uniqueCount="16">
  <si>
    <t>測定結果</t>
    <rPh sb="0" eb="2">
      <t>ソクテイ</t>
    </rPh>
    <rPh sb="2" eb="4">
      <t>ケッカ</t>
    </rPh>
    <phoneticPr fontId="1"/>
  </si>
  <si>
    <r>
      <t xml:space="preserve">抵抗の電圧 </t>
    </r>
    <r>
      <rPr>
        <vertAlign val="subscript"/>
        <sz val="11"/>
        <color theme="1"/>
        <rFont val="游ゴシック"/>
        <family val="3"/>
        <charset val="128"/>
        <scheme val="minor"/>
      </rPr>
      <t>V2</t>
    </r>
    <rPh sb="0" eb="2">
      <t>テイコウ</t>
    </rPh>
    <rPh sb="3" eb="5">
      <t>デンアツ</t>
    </rPh>
    <phoneticPr fontId="1"/>
  </si>
  <si>
    <t>目盛 [DIV]</t>
    <rPh sb="0" eb="2">
      <t>メモリ</t>
    </rPh>
    <phoneticPr fontId="1"/>
  </si>
  <si>
    <t>レンジ [mV/DIV]</t>
    <phoneticPr fontId="1"/>
  </si>
  <si>
    <t>最大値 [mV]</t>
    <rPh sb="0" eb="3">
      <t>サイダイチ</t>
    </rPh>
    <phoneticPr fontId="1"/>
  </si>
  <si>
    <t>実効値 [mV]</t>
    <rPh sb="0" eb="3">
      <t>ジッコウチ</t>
    </rPh>
    <phoneticPr fontId="1"/>
  </si>
  <si>
    <t>電流値
[mA]</t>
    <rPh sb="0" eb="3">
      <t>デンリュウチ</t>
    </rPh>
    <phoneticPr fontId="1"/>
  </si>
  <si>
    <t>計算結果</t>
    <rPh sb="0" eb="2">
      <t>ケイサン</t>
    </rPh>
    <rPh sb="2" eb="4">
      <t>ケッカ</t>
    </rPh>
    <phoneticPr fontId="1"/>
  </si>
  <si>
    <t>電流値 [mA]</t>
    <rPh sb="0" eb="3">
      <t>デンリュウチ</t>
    </rPh>
    <phoneticPr fontId="1"/>
  </si>
  <si>
    <t>表2 静電容量対電流特性</t>
    <rPh sb="0" eb="1">
      <t>ヒョウ</t>
    </rPh>
    <rPh sb="3" eb="5">
      <t>セイデン</t>
    </rPh>
    <rPh sb="5" eb="7">
      <t>ヨウリョウ</t>
    </rPh>
    <rPh sb="7" eb="8">
      <t>タイ</t>
    </rPh>
    <rPh sb="8" eb="10">
      <t>デンリュウ</t>
    </rPh>
    <rPh sb="10" eb="12">
      <t>トクセイ</t>
    </rPh>
    <phoneticPr fontId="1"/>
  </si>
  <si>
    <t>静電容量
C [μF]</t>
    <rPh sb="0" eb="2">
      <t>セイデン</t>
    </rPh>
    <rPh sb="2" eb="4">
      <t>ヨウリョウ</t>
    </rPh>
    <phoneticPr fontId="1"/>
  </si>
  <si>
    <r>
      <t xml:space="preserve">容量性リアクタンス
</t>
    </r>
    <r>
      <rPr>
        <sz val="11"/>
        <color theme="1"/>
        <rFont val="游ゴシック"/>
        <family val="3"/>
        <charset val="128"/>
        <scheme val="minor"/>
      </rPr>
      <t xml:space="preserve"> X</t>
    </r>
    <r>
      <rPr>
        <vertAlign val="subscript"/>
        <sz val="11"/>
        <color theme="1"/>
        <rFont val="游ゴシック"/>
        <family val="3"/>
        <charset val="128"/>
        <scheme val="minor"/>
      </rPr>
      <t>C</t>
    </r>
    <r>
      <rPr>
        <sz val="11"/>
        <color theme="1"/>
        <rFont val="游ゴシック"/>
        <family val="3"/>
        <charset val="128"/>
        <scheme val="minor"/>
      </rPr>
      <t xml:space="preserve"> =             [Ω]</t>
    </r>
    <rPh sb="0" eb="2">
      <t>ヨウリョウ</t>
    </rPh>
    <rPh sb="2" eb="3">
      <t>セイ</t>
    </rPh>
    <phoneticPr fontId="1"/>
  </si>
  <si>
    <r>
      <t xml:space="preserve">電流値
</t>
    </r>
    <r>
      <rPr>
        <vertAlign val="subscript"/>
        <sz val="11"/>
        <color theme="1"/>
        <rFont val="游ゴシック"/>
        <family val="3"/>
        <charset val="128"/>
        <scheme val="minor"/>
      </rPr>
      <t>VC</t>
    </r>
    <r>
      <rPr>
        <sz val="11"/>
        <color theme="1"/>
        <rFont val="游ゴシック"/>
        <family val="3"/>
        <charset val="128"/>
        <scheme val="minor"/>
      </rPr>
      <t>/X</t>
    </r>
    <r>
      <rPr>
        <vertAlign val="subscript"/>
        <sz val="11"/>
        <color theme="1"/>
        <rFont val="游ゴシック"/>
        <family val="3"/>
        <charset val="128"/>
        <scheme val="minor"/>
      </rPr>
      <t xml:space="preserve">C </t>
    </r>
    <r>
      <rPr>
        <sz val="11"/>
        <color theme="1"/>
        <rFont val="游ゴシック"/>
        <family val="3"/>
        <charset val="128"/>
        <scheme val="minor"/>
      </rPr>
      <t>[mA]</t>
    </r>
    <rPh sb="0" eb="3">
      <t>デンリュウチ</t>
    </rPh>
    <phoneticPr fontId="1"/>
  </si>
  <si>
    <r>
      <t>周波数</t>
    </r>
    <r>
      <rPr>
        <sz val="11"/>
        <color theme="1"/>
        <rFont val="游ゴシック"/>
        <family val="3"/>
        <charset val="128"/>
        <scheme val="minor"/>
      </rPr>
      <t xml:space="preserve"> f</t>
    </r>
    <r>
      <rPr>
        <sz val="11"/>
        <color theme="1"/>
        <rFont val="游ゴシック"/>
        <family val="2"/>
        <charset val="128"/>
        <scheme val="minor"/>
      </rPr>
      <t xml:space="preserve"> = 1 [kHz]、電流測定用抵抗 R = 10 [Ω]、コイル電圧 </t>
    </r>
    <r>
      <rPr>
        <vertAlign val="subscript"/>
        <sz val="11"/>
        <color theme="1"/>
        <rFont val="游ゴシック"/>
        <family val="3"/>
        <charset val="128"/>
        <scheme val="minor"/>
      </rPr>
      <t>VC</t>
    </r>
    <r>
      <rPr>
        <sz val="11"/>
        <color theme="1"/>
        <rFont val="游ゴシック"/>
        <family val="3"/>
        <charset val="128"/>
        <scheme val="minor"/>
      </rPr>
      <t xml:space="preserve"> = 3.54 [Vrms]</t>
    </r>
    <rPh sb="0" eb="3">
      <t>シュウハスウ</t>
    </rPh>
    <rPh sb="16" eb="18">
      <t>デンリュウ</t>
    </rPh>
    <rPh sb="18" eb="21">
      <t>ソクテイヨウ</t>
    </rPh>
    <rPh sb="21" eb="23">
      <t>テイコウ</t>
    </rPh>
    <rPh sb="38" eb="40">
      <t>デンアツ</t>
    </rPh>
    <phoneticPr fontId="1"/>
  </si>
  <si>
    <t>容量性リアクタンス</t>
    <rPh sb="0" eb="2">
      <t>ヨウリョウ</t>
    </rPh>
    <rPh sb="2" eb="3">
      <t>セイ</t>
    </rPh>
    <phoneticPr fontId="1"/>
  </si>
  <si>
    <t>静電容量</t>
    <rPh sb="0" eb="2">
      <t>セイデン</t>
    </rPh>
    <rPh sb="2" eb="4">
      <t>ヨウリョウ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</si>
</sst>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グラフ</a:t>
            </a:r>
            <a:r>
              <a:rPr lang="en-US" altLang="ja-JP"/>
              <a:t>3 </a:t>
            </a:r>
            <a:r>
              <a:rPr lang="ja-JP" altLang="en-US"/>
              <a:t>静電容量対電流特性</a:t>
            </a:r>
          </a:p>
        </c:rich>
      </c:tx>
      <c:layout>
        <c:manualLayout>
          <c:xMode val="edge"/>
          <c:yMode val="edge"/>
          <c:x val="0.24282633420822397"/>
          <c:y val="0.8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821981627296586E-2"/>
          <c:y val="0.14087962962962963"/>
          <c:w val="0.84273862642169717"/>
          <c:h val="0.66558617672790898"/>
        </c:manualLayout>
      </c:layout>
      <c:scatterChart>
        <c:scatterStyle val="smoothMarker"/>
        <c:varyColors val="0"/>
        <c:ser>
          <c:idx val="0"/>
          <c:order val="0"/>
          <c:tx>
            <c:v>計測値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Sheet1!$J$5:$J$14</c:f>
              <c:numCache>
                <c:formatCode>0.000</c:formatCode>
                <c:ptCount val="10"/>
                <c:pt idx="0">
                  <c:v>1.0999999999999999E-2</c:v>
                </c:pt>
                <c:pt idx="1">
                  <c:v>2.1000000000000001E-2</c:v>
                </c:pt>
                <c:pt idx="2">
                  <c:v>3.1E-2</c:v>
                </c:pt>
                <c:pt idx="3">
                  <c:v>4.1000000000000002E-2</c:v>
                </c:pt>
                <c:pt idx="4">
                  <c:v>5.0999999999999997E-2</c:v>
                </c:pt>
                <c:pt idx="5">
                  <c:v>6.0999999999999999E-2</c:v>
                </c:pt>
                <c:pt idx="6">
                  <c:v>7.0999999999999994E-2</c:v>
                </c:pt>
                <c:pt idx="7">
                  <c:v>8.1000000000000003E-2</c:v>
                </c:pt>
                <c:pt idx="8">
                  <c:v>9.0999999999999998E-2</c:v>
                </c:pt>
                <c:pt idx="9">
                  <c:v>0.10100000000000001</c:v>
                </c:pt>
              </c:numCache>
            </c:numRef>
          </c:xVal>
          <c:yVal>
            <c:numRef>
              <c:f>Sheet1!$K$5:$K$14</c:f>
              <c:numCache>
                <c:formatCode>0.000</c:formatCode>
                <c:ptCount val="10"/>
                <c:pt idx="0">
                  <c:v>0.28288543140028288</c:v>
                </c:pt>
                <c:pt idx="1">
                  <c:v>0.49504950495049505</c:v>
                </c:pt>
                <c:pt idx="2">
                  <c:v>0.70721357850070732</c:v>
                </c:pt>
                <c:pt idx="3">
                  <c:v>0.99009900990099009</c:v>
                </c:pt>
                <c:pt idx="4" formatCode="0.00">
                  <c:v>1.2022630834512023</c:v>
                </c:pt>
                <c:pt idx="5" formatCode="0.00">
                  <c:v>1.4144271570014146</c:v>
                </c:pt>
                <c:pt idx="6" formatCode="0.00">
                  <c:v>1.6265912305516266</c:v>
                </c:pt>
                <c:pt idx="7" formatCode="0.00">
                  <c:v>1.838755304101839</c:v>
                </c:pt>
                <c:pt idx="8" formatCode="0.00">
                  <c:v>2.0509193776520513</c:v>
                </c:pt>
                <c:pt idx="9" formatCode="0.00">
                  <c:v>2.2630834512022631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B9-4128-ADD2-0904A8D10791}"/>
            </c:ext>
          </c:extLst>
        </c:ser>
        <c:ser>
          <c:idx val="1"/>
          <c:order val="1"/>
          <c:tx>
            <c:v>計算値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Sheet1!$J$5:$J$14</c:f>
              <c:numCache>
                <c:formatCode>0.000</c:formatCode>
                <c:ptCount val="10"/>
                <c:pt idx="0">
                  <c:v>1.0999999999999999E-2</c:v>
                </c:pt>
                <c:pt idx="1">
                  <c:v>2.1000000000000001E-2</c:v>
                </c:pt>
                <c:pt idx="2">
                  <c:v>3.1E-2</c:v>
                </c:pt>
                <c:pt idx="3">
                  <c:v>4.1000000000000002E-2</c:v>
                </c:pt>
                <c:pt idx="4">
                  <c:v>5.0999999999999997E-2</c:v>
                </c:pt>
                <c:pt idx="5">
                  <c:v>6.0999999999999999E-2</c:v>
                </c:pt>
                <c:pt idx="6">
                  <c:v>7.0999999999999994E-2</c:v>
                </c:pt>
                <c:pt idx="7">
                  <c:v>8.1000000000000003E-2</c:v>
                </c:pt>
                <c:pt idx="8">
                  <c:v>9.0999999999999998E-2</c:v>
                </c:pt>
                <c:pt idx="9">
                  <c:v>0.10100000000000001</c:v>
                </c:pt>
              </c:numCache>
            </c:numRef>
          </c:xVal>
          <c:yVal>
            <c:numRef>
              <c:f>Sheet1!$L$5:$L$14</c:f>
              <c:numCache>
                <c:formatCode>0.000</c:formatCode>
                <c:ptCount val="10"/>
                <c:pt idx="0">
                  <c:v>0.24462107999999999</c:v>
                </c:pt>
                <c:pt idx="1">
                  <c:v>0.46700388000000004</c:v>
                </c:pt>
                <c:pt idx="2">
                  <c:v>0.68938667999999992</c:v>
                </c:pt>
                <c:pt idx="3">
                  <c:v>0.91176948000000002</c:v>
                </c:pt>
                <c:pt idx="4" formatCode="0.00">
                  <c:v>1.1341522800000001</c:v>
                </c:pt>
                <c:pt idx="5" formatCode="0.00">
                  <c:v>1.35653508</c:v>
                </c:pt>
                <c:pt idx="6" formatCode="0.00">
                  <c:v>1.5789178799999999</c:v>
                </c:pt>
                <c:pt idx="7" formatCode="0.00">
                  <c:v>1.8013006800000002</c:v>
                </c:pt>
                <c:pt idx="8" formatCode="0.00">
                  <c:v>2.0236834799999999</c:v>
                </c:pt>
                <c:pt idx="9" formatCode="0.00">
                  <c:v>2.24606628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B9-4128-ADD2-0904A8D10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74208"/>
        <c:axId val="427372896"/>
      </c:scatterChart>
      <c:valAx>
        <c:axId val="42737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静電容量</a:t>
                </a:r>
                <a:r>
                  <a:rPr lang="en-US" altLang="ja-JP"/>
                  <a:t>C [μF]</a:t>
                </a:r>
              </a:p>
            </c:rich>
          </c:tx>
          <c:layout>
            <c:manualLayout>
              <c:xMode val="edge"/>
              <c:yMode val="edge"/>
              <c:x val="0.85847790901137355"/>
              <c:y val="0.87219852726742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372896"/>
        <c:crosses val="autoZero"/>
        <c:crossBetween val="midCat"/>
      </c:valAx>
      <c:valAx>
        <c:axId val="42737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電流値 </a:t>
                </a:r>
                <a:r>
                  <a:rPr lang="en-US" altLang="ja-JP"/>
                  <a:t>[mA]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8.3333333333333332E-3"/>
              <c:y val="3.679753572470104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37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313342082239716"/>
          <c:y val="0.27372630504520262"/>
          <c:w val="0.18262204724409448"/>
          <c:h val="0.19849591717701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グラフ</a:t>
            </a:r>
            <a:r>
              <a:rPr lang="en-US" altLang="ja-JP"/>
              <a:t>4</a:t>
            </a:r>
            <a:r>
              <a:rPr lang="en-US" altLang="ja-JP" baseline="0"/>
              <a:t> </a:t>
            </a:r>
            <a:r>
              <a:rPr lang="ja-JP" altLang="en-US" baseline="0"/>
              <a:t>静電容量対容量性リアクタンス特性</a:t>
            </a:r>
            <a:endParaRPr lang="ja-JP" altLang="en-US"/>
          </a:p>
        </c:rich>
      </c:tx>
      <c:layout>
        <c:manualLayout>
          <c:xMode val="edge"/>
          <c:yMode val="edge"/>
          <c:x val="0.2649956617891695"/>
          <c:y val="0.904121823481742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6.1818917208671213E-2"/>
          <c:y val="9.6311428813333821E-2"/>
          <c:w val="0.87913953382173537"/>
          <c:h val="0.7324682801746555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Sheet1!$N$5:$N$14</c:f>
              <c:numCache>
                <c:formatCode>0.000</c:formatCode>
                <c:ptCount val="10"/>
                <c:pt idx="0">
                  <c:v>1.0999999999999999E-2</c:v>
                </c:pt>
                <c:pt idx="1">
                  <c:v>2.1000000000000001E-2</c:v>
                </c:pt>
                <c:pt idx="2">
                  <c:v>3.1E-2</c:v>
                </c:pt>
                <c:pt idx="3">
                  <c:v>4.1000000000000002E-2</c:v>
                </c:pt>
                <c:pt idx="4">
                  <c:v>5.0999999999999997E-2</c:v>
                </c:pt>
                <c:pt idx="5">
                  <c:v>6.0999999999999999E-2</c:v>
                </c:pt>
                <c:pt idx="6">
                  <c:v>7.0999999999999994E-2</c:v>
                </c:pt>
                <c:pt idx="7">
                  <c:v>8.1000000000000003E-2</c:v>
                </c:pt>
                <c:pt idx="8">
                  <c:v>9.0999999999999998E-2</c:v>
                </c:pt>
                <c:pt idx="9">
                  <c:v>0.10100000000000001</c:v>
                </c:pt>
              </c:numCache>
            </c:numRef>
          </c:xVal>
          <c:yVal>
            <c:numRef>
              <c:f>Sheet1!$O$5:$O$14</c:f>
              <c:numCache>
                <c:formatCode>0.00</c:formatCode>
                <c:ptCount val="10"/>
                <c:pt idx="0" formatCode="0.0">
                  <c:v>14.471361176232238</c:v>
                </c:pt>
                <c:pt idx="1">
                  <c:v>7.5802368065978376</c:v>
                </c:pt>
                <c:pt idx="2">
                  <c:v>5.1349991270501487</c:v>
                </c:pt>
                <c:pt idx="3">
                  <c:v>3.8825603155745023</c:v>
                </c:pt>
                <c:pt idx="4">
                  <c:v>3.1212739791873449</c:v>
                </c:pt>
                <c:pt idx="5">
                  <c:v>2.6095897203041738</c:v>
                </c:pt>
                <c:pt idx="6">
                  <c:v>2.2420418723740085</c:v>
                </c:pt>
                <c:pt idx="7">
                  <c:v>1.9652465794883283</c:v>
                </c:pt>
                <c:pt idx="8">
                  <c:v>1.7492854169071934</c:v>
                </c:pt>
                <c:pt idx="9">
                  <c:v>1.5760888409757881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F7-429B-A0FA-43EB6E99C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31840"/>
        <c:axId val="443731512"/>
      </c:scatterChart>
      <c:valAx>
        <c:axId val="44373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静電容量</a:t>
                </a:r>
                <a:r>
                  <a:rPr lang="en-US" altLang="ja-JP"/>
                  <a:t>C [μF]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87982568873174205"/>
              <c:y val="0.879364756824751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3731512"/>
        <c:crosses val="autoZero"/>
        <c:crossBetween val="midCat"/>
      </c:valAx>
      <c:valAx>
        <c:axId val="44373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容量性リアクタンス</a:t>
                </a:r>
                <a:r>
                  <a:rPr lang="en-US" altLang="ja-JP"/>
                  <a:t>X</a:t>
                </a:r>
                <a:r>
                  <a:rPr lang="en-US" altLang="ja-JP" baseline="-25000"/>
                  <a:t>C</a:t>
                </a:r>
                <a:r>
                  <a:rPr lang="en-US" altLang="ja-JP" baseline="0"/>
                  <a:t> [Ω]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1111111111111112E-2"/>
              <c:y val="2.030475357247009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373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234950</xdr:colOff>
      <xdr:row>2</xdr:row>
      <xdr:rowOff>177800</xdr:rowOff>
    </xdr:from>
    <xdr:ext cx="1111250" cy="331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13DFFC32-E7B9-4AB4-A290-A2E34A1AC4A7}"/>
                </a:ext>
              </a:extLst>
            </xdr:cNvPr>
            <xdr:cNvSpPr txBox="1"/>
          </xdr:nvSpPr>
          <xdr:spPr>
            <a:xfrm>
              <a:off x="5848350" y="647700"/>
              <a:ext cx="1111250" cy="33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𝑓𝐶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13DFFC32-E7B9-4AB4-A290-A2E34A1AC4A7}"/>
                </a:ext>
              </a:extLst>
            </xdr:cNvPr>
            <xdr:cNvSpPr txBox="1"/>
          </xdr:nvSpPr>
          <xdr:spPr>
            <a:xfrm>
              <a:off x="5848350" y="647700"/>
              <a:ext cx="1111250" cy="33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050" b="0" i="0">
                  <a:latin typeface="Cambria Math" panose="02040503050406030204" pitchFamily="18" charset="0"/>
                </a:rPr>
                <a:t>1/2π𝑓𝐶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387350</xdr:colOff>
      <xdr:row>17</xdr:row>
      <xdr:rowOff>196850</xdr:rowOff>
    </xdr:from>
    <xdr:to>
      <xdr:col>9</xdr:col>
      <xdr:colOff>165100</xdr:colOff>
      <xdr:row>29</xdr:row>
      <xdr:rowOff>196850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6BA48B5-8406-4E84-BE2D-0E63B9AEB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577850</xdr:colOff>
      <xdr:row>20</xdr:row>
      <xdr:rowOff>196850</xdr:rowOff>
    </xdr:from>
    <xdr:to>
      <xdr:col>15</xdr:col>
      <xdr:colOff>450850</xdr:colOff>
      <xdr:row>40</xdr:row>
      <xdr:rowOff>127000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C6E5706C-6ADE-4522-BB98-E495F6AF8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E14" zoomScaleNormal="100" workbookViewId="0">
      <selection activeCell="M20" sqref="M20"/>
    </sheetView>
  </sheetViews>
  <sheetFormatPr defaultRowHeight="18" x14ac:dyDescent="0.55000000000000004"/>
  <cols>
    <col min="1" max="1" width="14.1640625" customWidth="1"/>
    <col min="2" max="2" width="11.75" customWidth="1"/>
    <col min="3" max="3" width="16.4140625" customWidth="1"/>
    <col min="4" max="4" width="15.5" customWidth="1"/>
    <col min="5" max="5" width="12.6640625" customWidth="1"/>
    <col min="7" max="7" width="20" customWidth="1"/>
    <col min="8" max="8" width="12.9140625" customWidth="1"/>
  </cols>
  <sheetData>
    <row r="1" spans="1:15" ht="18.5" thickBot="1" x14ac:dyDescent="0.6">
      <c r="A1" s="15" t="s">
        <v>9</v>
      </c>
      <c r="B1" s="15"/>
      <c r="C1" s="15"/>
      <c r="D1" s="15"/>
      <c r="E1" s="15"/>
      <c r="F1" s="15"/>
      <c r="G1" s="15"/>
      <c r="H1" s="15"/>
    </row>
    <row r="2" spans="1:15" ht="18.5" thickTop="1" x14ac:dyDescent="0.55000000000000004">
      <c r="A2" s="16" t="s">
        <v>10</v>
      </c>
      <c r="B2" s="19" t="s">
        <v>0</v>
      </c>
      <c r="C2" s="20"/>
      <c r="D2" s="20"/>
      <c r="E2" s="20"/>
      <c r="F2" s="21"/>
      <c r="G2" s="19" t="s">
        <v>7</v>
      </c>
      <c r="H2" s="20"/>
    </row>
    <row r="3" spans="1:15" ht="20" customHeight="1" x14ac:dyDescent="0.55000000000000004">
      <c r="A3" s="17"/>
      <c r="B3" s="22" t="s">
        <v>1</v>
      </c>
      <c r="C3" s="23"/>
      <c r="D3" s="23"/>
      <c r="E3" s="24"/>
      <c r="F3" s="25" t="s">
        <v>6</v>
      </c>
      <c r="G3" s="26" t="s">
        <v>11</v>
      </c>
      <c r="H3" s="28" t="s">
        <v>12</v>
      </c>
    </row>
    <row r="4" spans="1:15" x14ac:dyDescent="0.55000000000000004">
      <c r="A4" s="18"/>
      <c r="B4" s="8" t="s">
        <v>2</v>
      </c>
      <c r="C4" s="8" t="s">
        <v>3</v>
      </c>
      <c r="D4" s="8" t="s">
        <v>4</v>
      </c>
      <c r="E4" s="9" t="s">
        <v>5</v>
      </c>
      <c r="F4" s="18"/>
      <c r="G4" s="27"/>
      <c r="H4" s="29"/>
      <c r="J4" t="s">
        <v>15</v>
      </c>
      <c r="K4" t="s">
        <v>8</v>
      </c>
      <c r="N4" t="s">
        <v>15</v>
      </c>
      <c r="O4" t="s">
        <v>14</v>
      </c>
    </row>
    <row r="5" spans="1:15" x14ac:dyDescent="0.55000000000000004">
      <c r="A5" s="30">
        <v>1.0999999999999999E-2</v>
      </c>
      <c r="B5" s="4">
        <v>0.8</v>
      </c>
      <c r="C5" s="3">
        <v>5</v>
      </c>
      <c r="D5" s="4">
        <f>B5*C5</f>
        <v>4</v>
      </c>
      <c r="E5" s="6">
        <f>D5/1.414</f>
        <v>2.8288543140028288</v>
      </c>
      <c r="F5" s="30">
        <f>E5/10</f>
        <v>0.28288543140028288</v>
      </c>
      <c r="G5" s="4">
        <f>1/(2*3.141*A5*1)</f>
        <v>14.471361176232238</v>
      </c>
      <c r="H5" s="12">
        <f>3.54/G5</f>
        <v>0.24462107999999999</v>
      </c>
      <c r="I5" s="1"/>
      <c r="J5" s="35">
        <f>A5</f>
        <v>1.0999999999999999E-2</v>
      </c>
      <c r="K5" s="35">
        <f>F5</f>
        <v>0.28288543140028288</v>
      </c>
      <c r="L5" s="35">
        <f>H5</f>
        <v>0.24462107999999999</v>
      </c>
      <c r="N5" s="35">
        <f>A5</f>
        <v>1.0999999999999999E-2</v>
      </c>
      <c r="O5" s="34">
        <f>G5</f>
        <v>14.471361176232238</v>
      </c>
    </row>
    <row r="6" spans="1:15" x14ac:dyDescent="0.55000000000000004">
      <c r="A6" s="30">
        <v>2.1000000000000001E-2</v>
      </c>
      <c r="B6" s="4">
        <v>1.4</v>
      </c>
      <c r="C6" s="3">
        <v>5</v>
      </c>
      <c r="D6" s="4">
        <f t="shared" ref="D6:D14" si="0">B6*C6</f>
        <v>7</v>
      </c>
      <c r="E6" s="6">
        <f t="shared" ref="E6:E14" si="1">D6/1.414</f>
        <v>4.9504950495049505</v>
      </c>
      <c r="F6" s="30">
        <f t="shared" ref="F6:F14" si="2">E6/10</f>
        <v>0.49504950495049505</v>
      </c>
      <c r="G6" s="31">
        <f t="shared" ref="G6:G14" si="3">1/(2*3.141*A6*1)</f>
        <v>7.5802368065978376</v>
      </c>
      <c r="H6" s="12">
        <f t="shared" ref="H6:H14" si="4">3.54/G6</f>
        <v>0.46700388000000004</v>
      </c>
      <c r="J6" s="35">
        <f t="shared" ref="J6:J14" si="5">A6</f>
        <v>2.1000000000000001E-2</v>
      </c>
      <c r="K6" s="35">
        <f t="shared" ref="K6:K14" si="6">F6</f>
        <v>0.49504950495049505</v>
      </c>
      <c r="L6" s="35">
        <f t="shared" ref="L6:L14" si="7">H6</f>
        <v>0.46700388000000004</v>
      </c>
      <c r="N6" s="35">
        <f t="shared" ref="N6:N14" si="8">A6</f>
        <v>2.1000000000000001E-2</v>
      </c>
      <c r="O6" s="13">
        <f t="shared" ref="O6:O14" si="9">G6</f>
        <v>7.5802368065978376</v>
      </c>
    </row>
    <row r="7" spans="1:15" x14ac:dyDescent="0.55000000000000004">
      <c r="A7" s="30">
        <v>3.1E-2</v>
      </c>
      <c r="B7" s="4">
        <v>2</v>
      </c>
      <c r="C7" s="3">
        <v>5</v>
      </c>
      <c r="D7" s="7">
        <f t="shared" si="0"/>
        <v>10</v>
      </c>
      <c r="E7" s="6">
        <f t="shared" si="1"/>
        <v>7.072135785007073</v>
      </c>
      <c r="F7" s="30">
        <f t="shared" si="2"/>
        <v>0.70721357850070732</v>
      </c>
      <c r="G7" s="31">
        <f t="shared" si="3"/>
        <v>5.1349991270501487</v>
      </c>
      <c r="H7" s="12">
        <f t="shared" si="4"/>
        <v>0.68938667999999992</v>
      </c>
      <c r="J7" s="35">
        <f t="shared" si="5"/>
        <v>3.1E-2</v>
      </c>
      <c r="K7" s="35">
        <f t="shared" si="6"/>
        <v>0.70721357850070732</v>
      </c>
      <c r="L7" s="35">
        <f t="shared" si="7"/>
        <v>0.68938667999999992</v>
      </c>
      <c r="N7" s="35">
        <f t="shared" si="8"/>
        <v>3.1E-2</v>
      </c>
      <c r="O7" s="13">
        <f t="shared" si="9"/>
        <v>5.1349991270501487</v>
      </c>
    </row>
    <row r="8" spans="1:15" x14ac:dyDescent="0.55000000000000004">
      <c r="A8" s="30">
        <v>4.1000000000000002E-2</v>
      </c>
      <c r="B8" s="4">
        <v>1.4</v>
      </c>
      <c r="C8" s="3">
        <v>10</v>
      </c>
      <c r="D8" s="7">
        <f t="shared" si="0"/>
        <v>14</v>
      </c>
      <c r="E8" s="6">
        <f t="shared" si="1"/>
        <v>9.9009900990099009</v>
      </c>
      <c r="F8" s="30">
        <f t="shared" si="2"/>
        <v>0.99009900990099009</v>
      </c>
      <c r="G8" s="31">
        <f t="shared" si="3"/>
        <v>3.8825603155745023</v>
      </c>
      <c r="H8" s="12">
        <f t="shared" si="4"/>
        <v>0.91176948000000002</v>
      </c>
      <c r="J8" s="35">
        <f t="shared" si="5"/>
        <v>4.1000000000000002E-2</v>
      </c>
      <c r="K8" s="35">
        <f t="shared" si="6"/>
        <v>0.99009900990099009</v>
      </c>
      <c r="L8" s="35">
        <f t="shared" si="7"/>
        <v>0.91176948000000002</v>
      </c>
      <c r="N8" s="35">
        <f t="shared" si="8"/>
        <v>4.1000000000000002E-2</v>
      </c>
      <c r="O8" s="13">
        <f t="shared" si="9"/>
        <v>3.8825603155745023</v>
      </c>
    </row>
    <row r="9" spans="1:15" x14ac:dyDescent="0.55000000000000004">
      <c r="A9" s="30">
        <v>5.0999999999999997E-2</v>
      </c>
      <c r="B9" s="4">
        <v>1.7</v>
      </c>
      <c r="C9" s="3">
        <v>10</v>
      </c>
      <c r="D9" s="7">
        <f t="shared" si="0"/>
        <v>17</v>
      </c>
      <c r="E9" s="2">
        <f t="shared" si="1"/>
        <v>12.022630834512023</v>
      </c>
      <c r="F9" s="6">
        <f t="shared" si="2"/>
        <v>1.2022630834512023</v>
      </c>
      <c r="G9" s="31">
        <f t="shared" si="3"/>
        <v>3.1212739791873449</v>
      </c>
      <c r="H9" s="11">
        <f t="shared" si="4"/>
        <v>1.1341522800000001</v>
      </c>
      <c r="J9" s="35">
        <f t="shared" si="5"/>
        <v>5.0999999999999997E-2</v>
      </c>
      <c r="K9" s="13">
        <f t="shared" si="6"/>
        <v>1.2022630834512023</v>
      </c>
      <c r="L9" s="13">
        <f t="shared" si="7"/>
        <v>1.1341522800000001</v>
      </c>
      <c r="N9" s="35">
        <f t="shared" si="8"/>
        <v>5.0999999999999997E-2</v>
      </c>
      <c r="O9" s="13">
        <f t="shared" si="9"/>
        <v>3.1212739791873449</v>
      </c>
    </row>
    <row r="10" spans="1:15" x14ac:dyDescent="0.55000000000000004">
      <c r="A10" s="30">
        <v>6.0999999999999999E-2</v>
      </c>
      <c r="B10" s="4">
        <v>2</v>
      </c>
      <c r="C10" s="3">
        <v>10</v>
      </c>
      <c r="D10" s="7">
        <f t="shared" si="0"/>
        <v>20</v>
      </c>
      <c r="E10" s="2">
        <f t="shared" si="1"/>
        <v>14.144271570014146</v>
      </c>
      <c r="F10" s="6">
        <f t="shared" si="2"/>
        <v>1.4144271570014146</v>
      </c>
      <c r="G10" s="31">
        <f t="shared" si="3"/>
        <v>2.6095897203041738</v>
      </c>
      <c r="H10" s="11">
        <f t="shared" si="4"/>
        <v>1.35653508</v>
      </c>
      <c r="J10" s="35">
        <f t="shared" si="5"/>
        <v>6.0999999999999999E-2</v>
      </c>
      <c r="K10" s="13">
        <f t="shared" si="6"/>
        <v>1.4144271570014146</v>
      </c>
      <c r="L10" s="13">
        <f t="shared" si="7"/>
        <v>1.35653508</v>
      </c>
      <c r="N10" s="35">
        <f t="shared" si="8"/>
        <v>6.0999999999999999E-2</v>
      </c>
      <c r="O10" s="13">
        <f t="shared" si="9"/>
        <v>2.6095897203041738</v>
      </c>
    </row>
    <row r="11" spans="1:15" x14ac:dyDescent="0.55000000000000004">
      <c r="A11" s="30">
        <v>7.0999999999999994E-2</v>
      </c>
      <c r="B11" s="4">
        <v>2.2999999999999998</v>
      </c>
      <c r="C11" s="3">
        <v>10</v>
      </c>
      <c r="D11" s="7">
        <f t="shared" si="0"/>
        <v>23</v>
      </c>
      <c r="E11" s="2">
        <f t="shared" si="1"/>
        <v>16.265912305516267</v>
      </c>
      <c r="F11" s="6">
        <f t="shared" si="2"/>
        <v>1.6265912305516266</v>
      </c>
      <c r="G11" s="31">
        <f t="shared" si="3"/>
        <v>2.2420418723740085</v>
      </c>
      <c r="H11" s="11">
        <f t="shared" si="4"/>
        <v>1.5789178799999999</v>
      </c>
      <c r="J11" s="35">
        <f t="shared" si="5"/>
        <v>7.0999999999999994E-2</v>
      </c>
      <c r="K11" s="13">
        <f t="shared" si="6"/>
        <v>1.6265912305516266</v>
      </c>
      <c r="L11" s="13">
        <f t="shared" si="7"/>
        <v>1.5789178799999999</v>
      </c>
      <c r="N11" s="35">
        <f t="shared" si="8"/>
        <v>7.0999999999999994E-2</v>
      </c>
      <c r="O11" s="13">
        <f t="shared" si="9"/>
        <v>2.2420418723740085</v>
      </c>
    </row>
    <row r="12" spans="1:15" x14ac:dyDescent="0.55000000000000004">
      <c r="A12" s="30">
        <v>8.1000000000000003E-2</v>
      </c>
      <c r="B12" s="4">
        <v>2.6</v>
      </c>
      <c r="C12" s="3">
        <v>10</v>
      </c>
      <c r="D12" s="7">
        <f t="shared" si="0"/>
        <v>26</v>
      </c>
      <c r="E12" s="2">
        <f t="shared" si="1"/>
        <v>18.387553041018389</v>
      </c>
      <c r="F12" s="6">
        <f t="shared" si="2"/>
        <v>1.838755304101839</v>
      </c>
      <c r="G12" s="31">
        <f t="shared" si="3"/>
        <v>1.9652465794883283</v>
      </c>
      <c r="H12" s="11">
        <f t="shared" si="4"/>
        <v>1.8013006800000002</v>
      </c>
      <c r="J12" s="35">
        <f t="shared" si="5"/>
        <v>8.1000000000000003E-2</v>
      </c>
      <c r="K12" s="13">
        <f t="shared" si="6"/>
        <v>1.838755304101839</v>
      </c>
      <c r="L12" s="13">
        <f t="shared" si="7"/>
        <v>1.8013006800000002</v>
      </c>
      <c r="N12" s="35">
        <f t="shared" si="8"/>
        <v>8.1000000000000003E-2</v>
      </c>
      <c r="O12" s="13">
        <f t="shared" si="9"/>
        <v>1.9652465794883283</v>
      </c>
    </row>
    <row r="13" spans="1:15" x14ac:dyDescent="0.55000000000000004">
      <c r="A13" s="30">
        <v>9.0999999999999998E-2</v>
      </c>
      <c r="B13" s="4">
        <v>2.9</v>
      </c>
      <c r="C13" s="3">
        <v>10</v>
      </c>
      <c r="D13" s="7">
        <f t="shared" si="0"/>
        <v>29</v>
      </c>
      <c r="E13" s="2">
        <f t="shared" si="1"/>
        <v>20.509193776520512</v>
      </c>
      <c r="F13" s="6">
        <f t="shared" si="2"/>
        <v>2.0509193776520513</v>
      </c>
      <c r="G13" s="31">
        <f t="shared" si="3"/>
        <v>1.7492854169071934</v>
      </c>
      <c r="H13" s="11">
        <f t="shared" si="4"/>
        <v>2.0236834799999999</v>
      </c>
      <c r="J13" s="35">
        <f t="shared" si="5"/>
        <v>9.0999999999999998E-2</v>
      </c>
      <c r="K13" s="13">
        <f t="shared" si="6"/>
        <v>2.0509193776520513</v>
      </c>
      <c r="L13" s="13">
        <f t="shared" si="7"/>
        <v>2.0236834799999999</v>
      </c>
      <c r="N13" s="35">
        <f t="shared" si="8"/>
        <v>9.0999999999999998E-2</v>
      </c>
      <c r="O13" s="13">
        <f t="shared" si="9"/>
        <v>1.7492854169071934</v>
      </c>
    </row>
    <row r="14" spans="1:15" x14ac:dyDescent="0.55000000000000004">
      <c r="A14" s="30">
        <v>0.10100000000000001</v>
      </c>
      <c r="B14" s="5">
        <v>3.2</v>
      </c>
      <c r="C14" s="3">
        <v>10</v>
      </c>
      <c r="D14" s="32">
        <f t="shared" si="0"/>
        <v>32</v>
      </c>
      <c r="E14" s="33">
        <f t="shared" si="1"/>
        <v>22.630834512022631</v>
      </c>
      <c r="F14" s="10">
        <f t="shared" si="2"/>
        <v>2.2630834512022631</v>
      </c>
      <c r="G14" s="31">
        <f t="shared" si="3"/>
        <v>1.5760888409757881</v>
      </c>
      <c r="H14" s="11">
        <f t="shared" si="4"/>
        <v>2.24606628</v>
      </c>
      <c r="J14" s="35">
        <f t="shared" si="5"/>
        <v>0.10100000000000001</v>
      </c>
      <c r="K14" s="13">
        <f t="shared" si="6"/>
        <v>2.2630834512022631</v>
      </c>
      <c r="L14" s="13">
        <f t="shared" si="7"/>
        <v>2.24606628</v>
      </c>
      <c r="N14" s="35">
        <f t="shared" si="8"/>
        <v>0.10100000000000001</v>
      </c>
      <c r="O14" s="13">
        <f t="shared" si="9"/>
        <v>1.5760888409757881</v>
      </c>
    </row>
    <row r="15" spans="1:15" ht="20" x14ac:dyDescent="0.55000000000000004">
      <c r="A15" s="14" t="s">
        <v>13</v>
      </c>
      <c r="B15" s="14"/>
      <c r="C15" s="14"/>
      <c r="D15" s="14"/>
      <c r="E15" s="14"/>
      <c r="F15" s="14"/>
      <c r="G15" s="14"/>
      <c r="H15" s="14"/>
    </row>
  </sheetData>
  <mergeCells count="9">
    <mergeCell ref="A15:H15"/>
    <mergeCell ref="A1:H1"/>
    <mergeCell ref="A2:A4"/>
    <mergeCell ref="B2:F2"/>
    <mergeCell ref="B3:E3"/>
    <mergeCell ref="F3:F4"/>
    <mergeCell ref="G2:H2"/>
    <mergeCell ref="G3:G4"/>
    <mergeCell ref="H3:H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2018-04-12T04:40:19Z</dcterms:created>
  <dcterms:modified xsi:type="dcterms:W3CDTF">2018-04-18T02:20:15Z</dcterms:modified>
</cp:coreProperties>
</file>