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\Desktop\レポート\RL直列回路と交流\"/>
    </mc:Choice>
  </mc:AlternateContent>
  <bookViews>
    <workbookView xWindow="0" yWindow="0" windowWidth="19200" windowHeight="68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22" i="1"/>
  <c r="H23" i="1"/>
  <c r="H24" i="1"/>
  <c r="H25" i="1"/>
  <c r="H26" i="1"/>
  <c r="H17" i="1"/>
  <c r="L18" i="1"/>
  <c r="L19" i="1"/>
  <c r="L20" i="1"/>
  <c r="L21" i="1"/>
  <c r="L22" i="1"/>
  <c r="L23" i="1"/>
  <c r="L24" i="1"/>
  <c r="L25" i="1"/>
  <c r="L26" i="1"/>
  <c r="L17" i="1"/>
  <c r="R18" i="1" l="1"/>
  <c r="S18" i="1"/>
  <c r="U18" i="1"/>
  <c r="V18" i="1"/>
  <c r="R19" i="1"/>
  <c r="S19" i="1"/>
  <c r="U19" i="1"/>
  <c r="V19" i="1"/>
  <c r="R20" i="1"/>
  <c r="S20" i="1"/>
  <c r="U20" i="1"/>
  <c r="V20" i="1"/>
  <c r="R21" i="1"/>
  <c r="S21" i="1"/>
  <c r="U21" i="1"/>
  <c r="V21" i="1"/>
  <c r="R22" i="1"/>
  <c r="S22" i="1"/>
  <c r="U22" i="1"/>
  <c r="V22" i="1"/>
  <c r="R23" i="1"/>
  <c r="S23" i="1"/>
  <c r="U23" i="1"/>
  <c r="V23" i="1"/>
  <c r="R24" i="1"/>
  <c r="S24" i="1"/>
  <c r="U24" i="1"/>
  <c r="V24" i="1"/>
  <c r="R25" i="1"/>
  <c r="S25" i="1"/>
  <c r="U25" i="1"/>
  <c r="V25" i="1"/>
  <c r="R26" i="1"/>
  <c r="S26" i="1"/>
  <c r="U26" i="1"/>
  <c r="V26" i="1"/>
  <c r="V17" i="1"/>
  <c r="U17" i="1"/>
  <c r="S17" i="1"/>
  <c r="R17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H3" i="1"/>
  <c r="G3" i="1"/>
  <c r="I17" i="1"/>
  <c r="I19" i="1"/>
  <c r="I20" i="1"/>
  <c r="I21" i="1"/>
  <c r="I22" i="1"/>
  <c r="I23" i="1"/>
  <c r="I24" i="1"/>
  <c r="I25" i="1"/>
  <c r="I26" i="1"/>
  <c r="I18" i="1"/>
  <c r="K18" i="1"/>
  <c r="K19" i="1"/>
  <c r="K20" i="1"/>
  <c r="K21" i="1"/>
  <c r="K22" i="1"/>
  <c r="K23" i="1"/>
  <c r="K24" i="1"/>
  <c r="K25" i="1"/>
  <c r="K26" i="1"/>
  <c r="K17" i="1"/>
  <c r="O18" i="1"/>
  <c r="O19" i="1"/>
  <c r="O20" i="1"/>
  <c r="O21" i="1"/>
  <c r="O22" i="1"/>
  <c r="O23" i="1"/>
  <c r="O24" i="1"/>
  <c r="O25" i="1"/>
  <c r="O26" i="1"/>
  <c r="O17" i="1"/>
  <c r="D4" i="1" l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<sst xmlns="http://schemas.openxmlformats.org/spreadsheetml/2006/main" count="40" uniqueCount="22">
  <si>
    <t>表1 コイルの電圧と電流の位相差</t>
    <rPh sb="0" eb="1">
      <t>ヒョウ</t>
    </rPh>
    <rPh sb="7" eb="9">
      <t>デンアツ</t>
    </rPh>
    <rPh sb="10" eb="12">
      <t>デンリュウ</t>
    </rPh>
    <rPh sb="13" eb="16">
      <t>イソウサ</t>
    </rPh>
    <phoneticPr fontId="1"/>
  </si>
  <si>
    <t>周波数
[kHz]</t>
    <rPh sb="0" eb="3">
      <t>シュウハスウ</t>
    </rPh>
    <phoneticPr fontId="1"/>
  </si>
  <si>
    <t>1周期
[目盛]</t>
    <rPh sb="1" eb="3">
      <t>シュウキ</t>
    </rPh>
    <rPh sb="5" eb="7">
      <t>メモリ</t>
    </rPh>
    <phoneticPr fontId="1"/>
  </si>
  <si>
    <t>ずれ
[目盛]</t>
    <rPh sb="4" eb="6">
      <t>メモリ</t>
    </rPh>
    <phoneticPr fontId="1"/>
  </si>
  <si>
    <t>位相差
[°]</t>
    <rPh sb="0" eb="3">
      <t>イソウサ</t>
    </rPh>
    <phoneticPr fontId="1"/>
  </si>
  <si>
    <t>コイルの電圧に対する
電流の遅れ・進み</t>
    <rPh sb="4" eb="6">
      <t>デンアツ</t>
    </rPh>
    <rPh sb="7" eb="8">
      <t>タイ</t>
    </rPh>
    <rPh sb="11" eb="13">
      <t>デンリュウ</t>
    </rPh>
    <rPh sb="14" eb="15">
      <t>オク</t>
    </rPh>
    <rPh sb="17" eb="18">
      <t>スス</t>
    </rPh>
    <phoneticPr fontId="1"/>
  </si>
  <si>
    <t>遅れている</t>
    <rPh sb="0" eb="1">
      <t>オク</t>
    </rPh>
    <phoneticPr fontId="1"/>
  </si>
  <si>
    <t>周波数
[kHz]</t>
    <rPh sb="0" eb="3">
      <t>シュウハスウ</t>
    </rPh>
    <phoneticPr fontId="1"/>
  </si>
  <si>
    <t>計算結果</t>
    <rPh sb="0" eb="2">
      <t>ケイサン</t>
    </rPh>
    <rPh sb="2" eb="4">
      <t>ケッカ</t>
    </rPh>
    <phoneticPr fontId="1"/>
  </si>
  <si>
    <t>測定結果</t>
    <rPh sb="0" eb="2">
      <t>ソクテイ</t>
    </rPh>
    <rPh sb="2" eb="4">
      <t>ケッカ</t>
    </rPh>
    <phoneticPr fontId="1"/>
  </si>
  <si>
    <t>電流・インピーダンス</t>
    <rPh sb="0" eb="2">
      <t>デンリュウ</t>
    </rPh>
    <phoneticPr fontId="1"/>
  </si>
  <si>
    <t>位相差</t>
    <rPh sb="0" eb="3">
      <t>イソウサ</t>
    </rPh>
    <phoneticPr fontId="1"/>
  </si>
  <si>
    <t>1周期 [目盛]</t>
    <rPh sb="1" eb="3">
      <t>シュウキ</t>
    </rPh>
    <rPh sb="5" eb="7">
      <t>メモリ</t>
    </rPh>
    <phoneticPr fontId="1"/>
  </si>
  <si>
    <t>ずれ[目盛]</t>
    <rPh sb="3" eb="5">
      <t>メモリ</t>
    </rPh>
    <phoneticPr fontId="1"/>
  </si>
  <si>
    <t>位相差 [°]</t>
    <rPh sb="0" eb="3">
      <t>イソウサ</t>
    </rPh>
    <phoneticPr fontId="1"/>
  </si>
  <si>
    <t>コイルの電圧に対する電流の遅れ・進み</t>
    <rPh sb="4" eb="6">
      <t>デンアツ</t>
    </rPh>
    <rPh sb="7" eb="8">
      <t>タイ</t>
    </rPh>
    <rPh sb="10" eb="12">
      <t>デンリュウ</t>
    </rPh>
    <rPh sb="13" eb="14">
      <t>オク</t>
    </rPh>
    <rPh sb="16" eb="17">
      <t>スス</t>
    </rPh>
    <phoneticPr fontId="1"/>
  </si>
  <si>
    <t>遅れている</t>
    <rPh sb="0" eb="1">
      <t>オク</t>
    </rPh>
    <phoneticPr fontId="1"/>
  </si>
  <si>
    <t>i [mA]</t>
    <phoneticPr fontId="1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</si>
  <si>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2</t>
    </r>
    <r>
      <rPr>
        <sz val="11"/>
        <color theme="1"/>
        <rFont val="游ゴシック"/>
        <family val="3"/>
        <charset val="128"/>
        <scheme val="minor"/>
      </rPr>
      <t xml:space="preserve"> [V]</t>
    </r>
    <phoneticPr fontId="1"/>
  </si>
  <si>
    <t>Z [kΩ]</t>
    <phoneticPr fontId="1"/>
  </si>
  <si>
    <t>Z [kΩ]</t>
    <phoneticPr fontId="1"/>
  </si>
  <si>
    <t>i [mA]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</si>
</sst>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895053619767788E-2"/>
          <c:y val="0.1217348434197108"/>
          <c:w val="0.90434435125009827"/>
          <c:h val="0.711598895124636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Sheet1!$R$17:$R$26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Sheet1!$S$17:$S$26</c:f>
              <c:numCache>
                <c:formatCode>0.00</c:formatCode>
                <c:ptCount val="10"/>
                <c:pt idx="0">
                  <c:v>1.0481393037187376</c:v>
                </c:pt>
                <c:pt idx="1">
                  <c:v>1.1808403787133974</c:v>
                </c:pt>
                <c:pt idx="2">
                  <c:v>1.3738136700440857</c:v>
                </c:pt>
                <c:pt idx="3">
                  <c:v>1.6054706475049614</c:v>
                </c:pt>
                <c:pt idx="4">
                  <c:v>1.8614241859393577</c:v>
                </c:pt>
                <c:pt idx="5">
                  <c:v>2.1329453813916568</c:v>
                </c:pt>
                <c:pt idx="6">
                  <c:v>2.414788603584173</c:v>
                </c:pt>
                <c:pt idx="7">
                  <c:v>2.7037277969499813</c:v>
                </c:pt>
                <c:pt idx="8">
                  <c:v>2.9977117940188984</c:v>
                </c:pt>
                <c:pt idx="9">
                  <c:v>3.2953907203850652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1F-4D7F-8CC4-C35792E9F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21752"/>
        <c:axId val="432222408"/>
      </c:scatterChart>
      <c:valAx>
        <c:axId val="43222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[kHz]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87351576718416613"/>
              <c:y val="0.894567036948834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222408"/>
        <c:crosses val="autoZero"/>
        <c:crossBetween val="midCat"/>
      </c:valAx>
      <c:valAx>
        <c:axId val="43222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インピーダンス </a:t>
                </a:r>
                <a:r>
                  <a:rPr lang="en-US" altLang="ja-JP"/>
                  <a:t>Z [kΩ]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0897484721761852E-2"/>
              <c:y val="1.930967056056273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22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531496062992E-2"/>
          <c:y val="0.13425925925925927"/>
          <c:w val="0.87400240594925627"/>
          <c:h val="0.6808876494604841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Sheet1!$U$17:$U$26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Sheet1!$V$17:$V$26</c:f>
              <c:numCache>
                <c:formatCode>0.0</c:formatCode>
                <c:ptCount val="10"/>
                <c:pt idx="0">
                  <c:v>18</c:v>
                </c:pt>
                <c:pt idx="1">
                  <c:v>36</c:v>
                </c:pt>
                <c:pt idx="2">
                  <c:v>42.352941176470594</c:v>
                </c:pt>
                <c:pt idx="3">
                  <c:v>50.399999999999991</c:v>
                </c:pt>
                <c:pt idx="4">
                  <c:v>54</c:v>
                </c:pt>
                <c:pt idx="5">
                  <c:v>64.477611940298502</c:v>
                </c:pt>
                <c:pt idx="6">
                  <c:v>69.473684210526315</c:v>
                </c:pt>
                <c:pt idx="7">
                  <c:v>72</c:v>
                </c:pt>
                <c:pt idx="8">
                  <c:v>73.636363636363626</c:v>
                </c:pt>
                <c:pt idx="9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6-4B01-8BB2-69DEE9960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88600"/>
        <c:axId val="432288928"/>
      </c:scatterChart>
      <c:valAx>
        <c:axId val="43228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 </a:t>
                </a:r>
                <a:r>
                  <a:rPr lang="en-US" altLang="ja-JP"/>
                  <a:t>[kHz]</a:t>
                </a:r>
              </a:p>
            </c:rich>
          </c:tx>
          <c:layout>
            <c:manualLayout>
              <c:xMode val="edge"/>
              <c:yMode val="edge"/>
              <c:x val="0.83579155730533683"/>
              <c:y val="0.89013888888888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288928"/>
        <c:crosses val="autoZero"/>
        <c:crossBetween val="midCat"/>
      </c:valAx>
      <c:valAx>
        <c:axId val="4322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位相差 </a:t>
                </a:r>
                <a:r>
                  <a:rPr lang="en-US" altLang="ja-JP"/>
                  <a:t>[°]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2.85688247302420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28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469816272965882E-2"/>
          <c:y val="0.12962962962962962"/>
          <c:w val="0.87753018372703417"/>
          <c:h val="0.6762580198308545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Sheet1!$G$3:$G$12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Sheet1!$H$3:$H$12</c:f>
              <c:numCache>
                <c:formatCode>General</c:formatCode>
                <c:ptCount val="10"/>
                <c:pt idx="0">
                  <c:v>90</c:v>
                </c:pt>
                <c:pt idx="1">
                  <c:v>86.399999999999991</c:v>
                </c:pt>
                <c:pt idx="2">
                  <c:v>95.294117647058826</c:v>
                </c:pt>
                <c:pt idx="3">
                  <c:v>86.399999999999991</c:v>
                </c:pt>
                <c:pt idx="4">
                  <c:v>90</c:v>
                </c:pt>
                <c:pt idx="5">
                  <c:v>84.705882352941188</c:v>
                </c:pt>
                <c:pt idx="6">
                  <c:v>94.73684210526315</c:v>
                </c:pt>
                <c:pt idx="7">
                  <c:v>86.399999999999991</c:v>
                </c:pt>
                <c:pt idx="8">
                  <c:v>88</c:v>
                </c:pt>
                <c:pt idx="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9A-4A78-BDF6-B982029AF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21152"/>
        <c:axId val="443116888"/>
      </c:scatterChart>
      <c:valAx>
        <c:axId val="4431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 </a:t>
                </a:r>
                <a:r>
                  <a:rPr lang="en-US" altLang="ja-JP"/>
                  <a:t>[kHz]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86485979877515307"/>
              <c:y val="0.89939814814814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116888"/>
        <c:crosses val="autoZero"/>
        <c:crossBetween val="midCat"/>
      </c:valAx>
      <c:valAx>
        <c:axId val="443116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位相差 </a:t>
                </a:r>
                <a:r>
                  <a:rPr lang="en-US" altLang="ja-JP"/>
                  <a:t>[°]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111111111111112E-2"/>
              <c:y val="1.930956547098282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31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jpeg"/><Relationship Id="rId5" Type="http://schemas.openxmlformats.org/officeDocument/2006/relationships/chart" Target="../charts/chart3.xm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160130</xdr:colOff>
      <xdr:row>26</xdr:row>
      <xdr:rowOff>135833</xdr:rowOff>
    </xdr:from>
    <xdr:to>
      <xdr:col>14</xdr:col>
      <xdr:colOff>425174</xdr:colOff>
      <xdr:row>42</xdr:row>
      <xdr:rowOff>215348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2C8842F-CE87-4254-BDC6-A96E04AD8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739912</xdr:colOff>
      <xdr:row>26</xdr:row>
      <xdr:rowOff>102704</xdr:rowOff>
    </xdr:from>
    <xdr:to>
      <xdr:col>18</xdr:col>
      <xdr:colOff>331303</xdr:colOff>
      <xdr:row>38</xdr:row>
      <xdr:rowOff>129209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3E2AB17-C042-4091-9D33-C9642184B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2799521</xdr:colOff>
      <xdr:row>30</xdr:row>
      <xdr:rowOff>187740</xdr:rowOff>
    </xdr:from>
    <xdr:to>
      <xdr:col>22</xdr:col>
      <xdr:colOff>585304</xdr:colOff>
      <xdr:row>42</xdr:row>
      <xdr:rowOff>214245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45F8CE7-FBEC-461F-B98C-2EA6784EDC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86608" y="7305262"/>
          <a:ext cx="4572000" cy="2743200"/>
        </a:xfrm>
        <a:prstGeom prst="rect">
          <a:avLst/>
        </a:prstGeom>
      </xdr:spPr>
    </xdr:pic>
    <xdr:clientData/>
  </xdr:twoCellAnchor>
  <xdr:twoCellAnchor editAs="oneCell">
    <xdr:from>
      <xdr:col>6</xdr:col>
      <xdr:colOff>342348</xdr:colOff>
      <xdr:row>28</xdr:row>
      <xdr:rowOff>82827</xdr:rowOff>
    </xdr:from>
    <xdr:to>
      <xdr:col>15</xdr:col>
      <xdr:colOff>427714</xdr:colOff>
      <xdr:row>44</xdr:row>
      <xdr:rowOff>163886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ABE4063D-CD60-4E75-897E-6B845A892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8261" y="6747566"/>
          <a:ext cx="6606540" cy="3703320"/>
        </a:xfrm>
        <a:prstGeom prst="rect">
          <a:avLst/>
        </a:prstGeom>
      </xdr:spPr>
    </xdr:pic>
    <xdr:clientData/>
  </xdr:twoCellAnchor>
  <xdr:twoCellAnchor>
    <xdr:from>
      <xdr:col>11</xdr:col>
      <xdr:colOff>49694</xdr:colOff>
      <xdr:row>1</xdr:row>
      <xdr:rowOff>257312</xdr:rowOff>
    </xdr:from>
    <xdr:to>
      <xdr:col>15</xdr:col>
      <xdr:colOff>1413564</xdr:colOff>
      <xdr:row>12</xdr:row>
      <xdr:rowOff>234121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DCE9A32-11CF-4E05-B8F7-447CDA750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474870</xdr:colOff>
      <xdr:row>1</xdr:row>
      <xdr:rowOff>248478</xdr:rowOff>
    </xdr:from>
    <xdr:to>
      <xdr:col>16</xdr:col>
      <xdr:colOff>543229</xdr:colOff>
      <xdr:row>12</xdr:row>
      <xdr:rowOff>225287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F1B2838F-5628-4BED-A2CF-75779040A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61261" y="485913"/>
          <a:ext cx="457962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topLeftCell="F1" zoomScale="115" zoomScaleNormal="115" workbookViewId="0">
      <selection activeCell="S10" sqref="S10"/>
    </sheetView>
  </sheetViews>
  <sheetFormatPr defaultRowHeight="18" x14ac:dyDescent="0.55000000000000004"/>
  <cols>
    <col min="1" max="1" width="11.08203125" customWidth="1"/>
    <col min="2" max="2" width="10.9140625" customWidth="1"/>
    <col min="3" max="3" width="10.83203125" customWidth="1"/>
    <col min="4" max="4" width="11.08203125" customWidth="1"/>
    <col min="5" max="5" width="20.33203125" customWidth="1"/>
    <col min="6" max="12" width="8.6640625" customWidth="1"/>
    <col min="13" max="13" width="11.08203125" customWidth="1"/>
    <col min="14" max="14" width="11.25" customWidth="1"/>
    <col min="15" max="15" width="11.08203125" customWidth="1"/>
    <col min="16" max="16" width="36.9140625" customWidth="1"/>
  </cols>
  <sheetData>
    <row r="1" spans="1:16" ht="18.5" thickBot="1" x14ac:dyDescent="0.6">
      <c r="A1" s="21" t="s">
        <v>0</v>
      </c>
      <c r="B1" s="21"/>
      <c r="C1" s="21"/>
      <c r="D1" s="21"/>
      <c r="E1" s="21"/>
    </row>
    <row r="2" spans="1:16" ht="39.5" customHeight="1" thickTop="1" x14ac:dyDescent="0.55000000000000004">
      <c r="A2" s="4" t="s">
        <v>1</v>
      </c>
      <c r="B2" s="7" t="s">
        <v>2</v>
      </c>
      <c r="C2" s="7" t="s">
        <v>3</v>
      </c>
      <c r="D2" s="7" t="s">
        <v>4</v>
      </c>
      <c r="E2" s="2" t="s">
        <v>5</v>
      </c>
    </row>
    <row r="3" spans="1:16" x14ac:dyDescent="0.55000000000000004">
      <c r="A3" s="5">
        <v>1</v>
      </c>
      <c r="B3" s="8">
        <v>4</v>
      </c>
      <c r="C3" s="8">
        <v>1</v>
      </c>
      <c r="D3" s="8">
        <f>C3/B3*360</f>
        <v>90</v>
      </c>
      <c r="E3" s="1" t="s">
        <v>6</v>
      </c>
      <c r="G3">
        <f>A3</f>
        <v>1</v>
      </c>
      <c r="H3">
        <f>D3</f>
        <v>90</v>
      </c>
    </row>
    <row r="4" spans="1:16" x14ac:dyDescent="0.55000000000000004">
      <c r="A4" s="5">
        <v>2</v>
      </c>
      <c r="B4" s="8">
        <v>5</v>
      </c>
      <c r="C4" s="8">
        <v>1.2</v>
      </c>
      <c r="D4" s="8">
        <f t="shared" ref="D4:D12" si="0">C4/B4*360</f>
        <v>86.399999999999991</v>
      </c>
      <c r="E4" s="1" t="s">
        <v>6</v>
      </c>
      <c r="G4">
        <f t="shared" ref="G4:G12" si="1">A4</f>
        <v>2</v>
      </c>
      <c r="H4">
        <f t="shared" ref="H4:H12" si="2">D4</f>
        <v>86.399999999999991</v>
      </c>
    </row>
    <row r="5" spans="1:16" x14ac:dyDescent="0.55000000000000004">
      <c r="A5" s="5">
        <v>3</v>
      </c>
      <c r="B5" s="8">
        <v>3.4</v>
      </c>
      <c r="C5" s="8">
        <v>0.9</v>
      </c>
      <c r="D5" s="8">
        <f t="shared" si="0"/>
        <v>95.294117647058826</v>
      </c>
      <c r="E5" s="1" t="s">
        <v>6</v>
      </c>
      <c r="G5">
        <f t="shared" si="1"/>
        <v>3</v>
      </c>
      <c r="H5">
        <f t="shared" si="2"/>
        <v>95.294117647058826</v>
      </c>
    </row>
    <row r="6" spans="1:16" x14ac:dyDescent="0.55000000000000004">
      <c r="A6" s="5">
        <v>4</v>
      </c>
      <c r="B6" s="8">
        <v>5</v>
      </c>
      <c r="C6" s="8">
        <v>1.2</v>
      </c>
      <c r="D6" s="8">
        <f t="shared" si="0"/>
        <v>86.399999999999991</v>
      </c>
      <c r="E6" s="1" t="s">
        <v>6</v>
      </c>
      <c r="G6">
        <f t="shared" si="1"/>
        <v>4</v>
      </c>
      <c r="H6">
        <f t="shared" si="2"/>
        <v>86.399999999999991</v>
      </c>
    </row>
    <row r="7" spans="1:16" x14ac:dyDescent="0.55000000000000004">
      <c r="A7" s="5">
        <v>5</v>
      </c>
      <c r="B7" s="8">
        <v>4</v>
      </c>
      <c r="C7" s="8">
        <v>1</v>
      </c>
      <c r="D7" s="8">
        <f t="shared" si="0"/>
        <v>90</v>
      </c>
      <c r="E7" s="1" t="s">
        <v>6</v>
      </c>
      <c r="G7">
        <f t="shared" si="1"/>
        <v>5</v>
      </c>
      <c r="H7">
        <f t="shared" si="2"/>
        <v>90</v>
      </c>
    </row>
    <row r="8" spans="1:16" x14ac:dyDescent="0.55000000000000004">
      <c r="A8" s="5">
        <v>6</v>
      </c>
      <c r="B8" s="8">
        <v>3.4</v>
      </c>
      <c r="C8" s="8">
        <v>0.8</v>
      </c>
      <c r="D8" s="8">
        <f t="shared" si="0"/>
        <v>84.705882352941188</v>
      </c>
      <c r="E8" s="1" t="s">
        <v>6</v>
      </c>
      <c r="G8">
        <f t="shared" si="1"/>
        <v>6</v>
      </c>
      <c r="H8">
        <f t="shared" si="2"/>
        <v>84.705882352941188</v>
      </c>
    </row>
    <row r="9" spans="1:16" x14ac:dyDescent="0.55000000000000004">
      <c r="A9" s="5">
        <v>7</v>
      </c>
      <c r="B9" s="8">
        <v>5.7</v>
      </c>
      <c r="C9" s="8">
        <v>1.5</v>
      </c>
      <c r="D9" s="8">
        <f t="shared" si="0"/>
        <v>94.73684210526315</v>
      </c>
      <c r="E9" s="1" t="s">
        <v>6</v>
      </c>
      <c r="G9">
        <f t="shared" si="1"/>
        <v>7</v>
      </c>
      <c r="H9">
        <f t="shared" si="2"/>
        <v>94.73684210526315</v>
      </c>
    </row>
    <row r="10" spans="1:16" x14ac:dyDescent="0.55000000000000004">
      <c r="A10" s="5">
        <v>8</v>
      </c>
      <c r="B10" s="8">
        <v>5</v>
      </c>
      <c r="C10" s="8">
        <v>1.2</v>
      </c>
      <c r="D10" s="8">
        <f t="shared" si="0"/>
        <v>86.399999999999991</v>
      </c>
      <c r="E10" s="1" t="s">
        <v>6</v>
      </c>
      <c r="G10">
        <f t="shared" si="1"/>
        <v>8</v>
      </c>
      <c r="H10">
        <f t="shared" si="2"/>
        <v>86.399999999999991</v>
      </c>
    </row>
    <row r="11" spans="1:16" x14ac:dyDescent="0.55000000000000004">
      <c r="A11" s="5">
        <v>9</v>
      </c>
      <c r="B11" s="8">
        <v>4.5</v>
      </c>
      <c r="C11" s="8">
        <v>1.1000000000000001</v>
      </c>
      <c r="D11" s="8">
        <f t="shared" si="0"/>
        <v>88</v>
      </c>
      <c r="E11" s="1" t="s">
        <v>6</v>
      </c>
      <c r="G11">
        <f t="shared" si="1"/>
        <v>9</v>
      </c>
      <c r="H11">
        <f t="shared" si="2"/>
        <v>88</v>
      </c>
    </row>
    <row r="12" spans="1:16" x14ac:dyDescent="0.55000000000000004">
      <c r="A12" s="6">
        <v>10</v>
      </c>
      <c r="B12" s="9">
        <v>4</v>
      </c>
      <c r="C12" s="9">
        <v>1</v>
      </c>
      <c r="D12" s="9">
        <f t="shared" si="0"/>
        <v>90</v>
      </c>
      <c r="E12" s="3" t="s">
        <v>6</v>
      </c>
      <c r="G12">
        <f t="shared" si="1"/>
        <v>10</v>
      </c>
      <c r="H12">
        <f t="shared" si="2"/>
        <v>90</v>
      </c>
    </row>
    <row r="13" spans="1:16" ht="18.5" thickBot="1" x14ac:dyDescent="0.6"/>
    <row r="14" spans="1:16" ht="18.5" thickTop="1" x14ac:dyDescent="0.55000000000000004">
      <c r="G14" s="25" t="s">
        <v>7</v>
      </c>
      <c r="H14" s="22" t="s">
        <v>8</v>
      </c>
      <c r="I14" s="23"/>
      <c r="J14" s="24" t="s">
        <v>9</v>
      </c>
      <c r="K14" s="24"/>
      <c r="L14" s="24"/>
      <c r="M14" s="24"/>
      <c r="N14" s="24"/>
      <c r="O14" s="24"/>
      <c r="P14" s="24"/>
    </row>
    <row r="15" spans="1:16" x14ac:dyDescent="0.55000000000000004">
      <c r="G15" s="26"/>
      <c r="H15" s="28" t="s">
        <v>21</v>
      </c>
      <c r="I15" s="26" t="s">
        <v>19</v>
      </c>
      <c r="J15" s="30" t="s">
        <v>10</v>
      </c>
      <c r="K15" s="31"/>
      <c r="L15" s="32"/>
      <c r="M15" s="31" t="s">
        <v>11</v>
      </c>
      <c r="N15" s="31"/>
      <c r="O15" s="31"/>
      <c r="P15" s="33"/>
    </row>
    <row r="16" spans="1:16" ht="19" customHeight="1" x14ac:dyDescent="0.55000000000000004">
      <c r="G16" s="27"/>
      <c r="H16" s="29"/>
      <c r="I16" s="27"/>
      <c r="J16" s="10" t="s">
        <v>18</v>
      </c>
      <c r="K16" s="10" t="s">
        <v>17</v>
      </c>
      <c r="L16" s="6" t="s">
        <v>20</v>
      </c>
      <c r="M16" s="10" t="s">
        <v>12</v>
      </c>
      <c r="N16" s="10" t="s">
        <v>13</v>
      </c>
      <c r="O16" s="10" t="s">
        <v>14</v>
      </c>
      <c r="P16" s="12" t="s">
        <v>15</v>
      </c>
    </row>
    <row r="17" spans="7:22" x14ac:dyDescent="0.55000000000000004">
      <c r="G17" s="5">
        <v>1</v>
      </c>
      <c r="H17" s="18">
        <f>2.83 / I17</f>
        <v>2.7000227831923902</v>
      </c>
      <c r="I17" s="17">
        <f>((1000) ^ 2 + (2 * 3.14 * G17 * 50) ^ 2) ^ 0.5 / 1000</f>
        <v>1.0481393037187376</v>
      </c>
      <c r="J17" s="8">
        <v>3.8</v>
      </c>
      <c r="K17" s="8">
        <f>J17</f>
        <v>3.8</v>
      </c>
      <c r="L17" s="18">
        <f>2.83 / K17</f>
        <v>0.74473684210526325</v>
      </c>
      <c r="M17" s="8">
        <v>4</v>
      </c>
      <c r="N17" s="8">
        <v>0.2</v>
      </c>
      <c r="O17" s="14">
        <f>N17/M17*360</f>
        <v>18</v>
      </c>
      <c r="P17" s="1" t="s">
        <v>16</v>
      </c>
      <c r="R17">
        <f>G17</f>
        <v>1</v>
      </c>
      <c r="S17" s="19">
        <f>I17</f>
        <v>1.0481393037187376</v>
      </c>
      <c r="U17">
        <f>G17</f>
        <v>1</v>
      </c>
      <c r="V17" s="20">
        <f>O17</f>
        <v>18</v>
      </c>
    </row>
    <row r="18" spans="7:22" x14ac:dyDescent="0.55000000000000004">
      <c r="G18" s="5">
        <v>2</v>
      </c>
      <c r="H18" s="18">
        <f t="shared" ref="H18:H26" si="3">2.83 / I18</f>
        <v>2.3965982625725162</v>
      </c>
      <c r="I18" s="17">
        <f>((1000) ^ 2 + (2 * 3.14 * G18 * 50) ^ 2) ^ 0.5 / 1000</f>
        <v>1.1808403787133974</v>
      </c>
      <c r="J18" s="8">
        <v>3.6</v>
      </c>
      <c r="K18" s="8">
        <f t="shared" ref="K18:K26" si="4">J18</f>
        <v>3.6</v>
      </c>
      <c r="L18" s="18">
        <f t="shared" ref="L18:L26" si="5">2.83 / K18</f>
        <v>0.78611111111111109</v>
      </c>
      <c r="M18" s="8">
        <v>5</v>
      </c>
      <c r="N18" s="8">
        <v>0.5</v>
      </c>
      <c r="O18" s="14">
        <f t="shared" ref="O18:O26" si="6">N18/M18*360</f>
        <v>36</v>
      </c>
      <c r="P18" s="1" t="s">
        <v>16</v>
      </c>
      <c r="R18">
        <f t="shared" ref="R18:R26" si="7">G18</f>
        <v>2</v>
      </c>
      <c r="S18" s="19">
        <f t="shared" ref="S18:S26" si="8">I18</f>
        <v>1.1808403787133974</v>
      </c>
      <c r="U18">
        <f t="shared" ref="U18:U26" si="9">G18</f>
        <v>2</v>
      </c>
      <c r="V18" s="20">
        <f t="shared" ref="V18:V26" si="10">O18</f>
        <v>36</v>
      </c>
    </row>
    <row r="19" spans="7:22" x14ac:dyDescent="0.55000000000000004">
      <c r="G19" s="5">
        <v>3</v>
      </c>
      <c r="H19" s="18">
        <f t="shared" si="3"/>
        <v>2.0599591208822265</v>
      </c>
      <c r="I19" s="17">
        <f t="shared" ref="I19:I26" si="11">((1000) ^ 2 + (2 * 3.14 * G19 * 50) ^ 2) ^ 0.5 / 1000</f>
        <v>1.3738136700440857</v>
      </c>
      <c r="J19" s="8">
        <v>2.8</v>
      </c>
      <c r="K19" s="8">
        <f t="shared" si="4"/>
        <v>2.8</v>
      </c>
      <c r="L19" s="18">
        <f t="shared" si="5"/>
        <v>1.0107142857142859</v>
      </c>
      <c r="M19" s="8">
        <v>3.4</v>
      </c>
      <c r="N19" s="8">
        <v>0.4</v>
      </c>
      <c r="O19" s="14">
        <f t="shared" si="6"/>
        <v>42.352941176470594</v>
      </c>
      <c r="P19" s="1" t="s">
        <v>16</v>
      </c>
      <c r="R19">
        <f t="shared" si="7"/>
        <v>3</v>
      </c>
      <c r="S19" s="19">
        <f t="shared" si="8"/>
        <v>1.3738136700440857</v>
      </c>
      <c r="U19">
        <f t="shared" si="9"/>
        <v>3</v>
      </c>
      <c r="V19" s="20">
        <f t="shared" si="10"/>
        <v>42.352941176470594</v>
      </c>
    </row>
    <row r="20" spans="7:22" x14ac:dyDescent="0.55000000000000004">
      <c r="G20" s="5">
        <v>4</v>
      </c>
      <c r="H20" s="18">
        <f t="shared" si="3"/>
        <v>1.7627229774633761</v>
      </c>
      <c r="I20" s="17">
        <f t="shared" si="11"/>
        <v>1.6054706475049614</v>
      </c>
      <c r="J20" s="8">
        <v>2.4</v>
      </c>
      <c r="K20" s="8">
        <f t="shared" si="4"/>
        <v>2.4</v>
      </c>
      <c r="L20" s="18">
        <f t="shared" si="5"/>
        <v>1.1791666666666667</v>
      </c>
      <c r="M20" s="8">
        <v>5</v>
      </c>
      <c r="N20" s="8">
        <v>0.7</v>
      </c>
      <c r="O20" s="14">
        <f t="shared" si="6"/>
        <v>50.399999999999991</v>
      </c>
      <c r="P20" s="1" t="s">
        <v>16</v>
      </c>
      <c r="R20">
        <f t="shared" si="7"/>
        <v>4</v>
      </c>
      <c r="S20" s="19">
        <f t="shared" si="8"/>
        <v>1.6054706475049614</v>
      </c>
      <c r="U20">
        <f t="shared" si="9"/>
        <v>4</v>
      </c>
      <c r="V20" s="20">
        <f t="shared" si="10"/>
        <v>50.399999999999991</v>
      </c>
    </row>
    <row r="21" spans="7:22" x14ac:dyDescent="0.55000000000000004">
      <c r="G21" s="5">
        <v>5</v>
      </c>
      <c r="H21" s="18">
        <f t="shared" si="3"/>
        <v>1.5203412641658869</v>
      </c>
      <c r="I21" s="17">
        <f t="shared" si="11"/>
        <v>1.8614241859393577</v>
      </c>
      <c r="J21" s="8">
        <v>2.1</v>
      </c>
      <c r="K21" s="8">
        <f t="shared" si="4"/>
        <v>2.1</v>
      </c>
      <c r="L21" s="18">
        <f t="shared" si="5"/>
        <v>1.3476190476190475</v>
      </c>
      <c r="M21" s="8">
        <v>4</v>
      </c>
      <c r="N21" s="8">
        <v>0.6</v>
      </c>
      <c r="O21" s="14">
        <f t="shared" si="6"/>
        <v>54</v>
      </c>
      <c r="P21" s="1" t="s">
        <v>16</v>
      </c>
      <c r="R21">
        <f t="shared" si="7"/>
        <v>5</v>
      </c>
      <c r="S21" s="19">
        <f t="shared" si="8"/>
        <v>1.8614241859393577</v>
      </c>
      <c r="U21">
        <f t="shared" si="9"/>
        <v>5</v>
      </c>
      <c r="V21" s="20">
        <f t="shared" si="10"/>
        <v>54</v>
      </c>
    </row>
    <row r="22" spans="7:22" x14ac:dyDescent="0.55000000000000004">
      <c r="G22" s="5">
        <v>6</v>
      </c>
      <c r="H22" s="18">
        <f t="shared" si="3"/>
        <v>1.3268037825485923</v>
      </c>
      <c r="I22" s="17">
        <f t="shared" si="11"/>
        <v>2.1329453813916568</v>
      </c>
      <c r="J22" s="8">
        <v>1.9</v>
      </c>
      <c r="K22" s="8">
        <f t="shared" si="4"/>
        <v>1.9</v>
      </c>
      <c r="L22" s="18">
        <f t="shared" si="5"/>
        <v>1.4894736842105265</v>
      </c>
      <c r="M22" s="8">
        <v>6.7</v>
      </c>
      <c r="N22" s="8">
        <v>1.2</v>
      </c>
      <c r="O22" s="14">
        <f t="shared" si="6"/>
        <v>64.477611940298502</v>
      </c>
      <c r="P22" s="1" t="s">
        <v>16</v>
      </c>
      <c r="R22">
        <f t="shared" si="7"/>
        <v>6</v>
      </c>
      <c r="S22" s="19">
        <f t="shared" si="8"/>
        <v>2.1329453813916568</v>
      </c>
      <c r="U22">
        <f t="shared" si="9"/>
        <v>6</v>
      </c>
      <c r="V22" s="20">
        <f t="shared" si="10"/>
        <v>64.477611940298502</v>
      </c>
    </row>
    <row r="23" spans="7:22" x14ac:dyDescent="0.55000000000000004">
      <c r="G23" s="5">
        <v>7</v>
      </c>
      <c r="H23" s="18">
        <f t="shared" si="3"/>
        <v>1.171945236034138</v>
      </c>
      <c r="I23" s="17">
        <f t="shared" si="11"/>
        <v>2.414788603584173</v>
      </c>
      <c r="J23" s="8">
        <v>1.7</v>
      </c>
      <c r="K23" s="8">
        <f t="shared" si="4"/>
        <v>1.7</v>
      </c>
      <c r="L23" s="18">
        <f t="shared" si="5"/>
        <v>1.6647058823529413</v>
      </c>
      <c r="M23" s="8">
        <v>5.7</v>
      </c>
      <c r="N23" s="8">
        <v>1.1000000000000001</v>
      </c>
      <c r="O23" s="14">
        <f t="shared" si="6"/>
        <v>69.473684210526315</v>
      </c>
      <c r="P23" s="1" t="s">
        <v>16</v>
      </c>
      <c r="R23">
        <f t="shared" si="7"/>
        <v>7</v>
      </c>
      <c r="S23" s="19">
        <f t="shared" si="8"/>
        <v>2.414788603584173</v>
      </c>
      <c r="U23">
        <f t="shared" si="9"/>
        <v>7</v>
      </c>
      <c r="V23" s="20">
        <f t="shared" si="10"/>
        <v>69.473684210526315</v>
      </c>
    </row>
    <row r="24" spans="7:22" x14ac:dyDescent="0.55000000000000004">
      <c r="G24" s="5">
        <v>8</v>
      </c>
      <c r="H24" s="18">
        <f t="shared" si="3"/>
        <v>1.0467030013866276</v>
      </c>
      <c r="I24" s="17">
        <f t="shared" si="11"/>
        <v>2.7037277969499813</v>
      </c>
      <c r="J24" s="8">
        <v>1.5</v>
      </c>
      <c r="K24" s="8">
        <f t="shared" si="4"/>
        <v>1.5</v>
      </c>
      <c r="L24" s="18">
        <f t="shared" si="5"/>
        <v>1.8866666666666667</v>
      </c>
      <c r="M24" s="8">
        <v>5</v>
      </c>
      <c r="N24" s="8">
        <v>1</v>
      </c>
      <c r="O24" s="14">
        <f t="shared" si="6"/>
        <v>72</v>
      </c>
      <c r="P24" s="1" t="s">
        <v>16</v>
      </c>
      <c r="R24">
        <f t="shared" si="7"/>
        <v>8</v>
      </c>
      <c r="S24" s="19">
        <f t="shared" si="8"/>
        <v>2.7037277969499813</v>
      </c>
      <c r="U24">
        <f t="shared" si="9"/>
        <v>8</v>
      </c>
      <c r="V24" s="20">
        <f t="shared" si="10"/>
        <v>72</v>
      </c>
    </row>
    <row r="25" spans="7:22" x14ac:dyDescent="0.55000000000000004">
      <c r="G25" s="5">
        <v>9</v>
      </c>
      <c r="H25" s="18">
        <f t="shared" si="3"/>
        <v>0.94405339620922846</v>
      </c>
      <c r="I25" s="17">
        <f t="shared" si="11"/>
        <v>2.9977117940188984</v>
      </c>
      <c r="J25" s="8">
        <v>1.4</v>
      </c>
      <c r="K25" s="8">
        <f t="shared" si="4"/>
        <v>1.4</v>
      </c>
      <c r="L25" s="18">
        <f t="shared" si="5"/>
        <v>2.0214285714285718</v>
      </c>
      <c r="M25" s="8">
        <v>4.4000000000000004</v>
      </c>
      <c r="N25" s="8">
        <v>0.9</v>
      </c>
      <c r="O25" s="14">
        <f t="shared" si="6"/>
        <v>73.636363636363626</v>
      </c>
      <c r="P25" s="1" t="s">
        <v>16</v>
      </c>
      <c r="R25">
        <f t="shared" si="7"/>
        <v>9</v>
      </c>
      <c r="S25" s="19">
        <f t="shared" si="8"/>
        <v>2.9977117940188984</v>
      </c>
      <c r="U25">
        <f t="shared" si="9"/>
        <v>9</v>
      </c>
      <c r="V25" s="20">
        <f t="shared" si="10"/>
        <v>73.636363636363626</v>
      </c>
    </row>
    <row r="26" spans="7:22" x14ac:dyDescent="0.55000000000000004">
      <c r="G26" s="6">
        <v>10</v>
      </c>
      <c r="H26" s="18">
        <f t="shared" si="3"/>
        <v>0.85877525311150826</v>
      </c>
      <c r="I26" s="13">
        <f t="shared" si="11"/>
        <v>3.2953907203850652</v>
      </c>
      <c r="J26" s="9">
        <v>1.2</v>
      </c>
      <c r="K26" s="11">
        <f t="shared" si="4"/>
        <v>1.2</v>
      </c>
      <c r="L26" s="18">
        <f t="shared" si="5"/>
        <v>2.3583333333333334</v>
      </c>
      <c r="M26" s="9">
        <v>4</v>
      </c>
      <c r="N26" s="11">
        <v>0.8</v>
      </c>
      <c r="O26" s="15">
        <f t="shared" si="6"/>
        <v>72</v>
      </c>
      <c r="P26" s="16" t="s">
        <v>16</v>
      </c>
      <c r="R26">
        <f t="shared" si="7"/>
        <v>10</v>
      </c>
      <c r="S26" s="19">
        <f t="shared" si="8"/>
        <v>3.2953907203850652</v>
      </c>
      <c r="U26">
        <f t="shared" si="9"/>
        <v>10</v>
      </c>
      <c r="V26" s="20">
        <f t="shared" si="10"/>
        <v>72</v>
      </c>
    </row>
  </sheetData>
  <mergeCells count="8">
    <mergeCell ref="A1:E1"/>
    <mergeCell ref="H14:I14"/>
    <mergeCell ref="J14:P14"/>
    <mergeCell ref="G14:G16"/>
    <mergeCell ref="H15:H16"/>
    <mergeCell ref="I15:I16"/>
    <mergeCell ref="J15:L15"/>
    <mergeCell ref="M15:P15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</dc:creator>
  <cp:lastModifiedBy>Len</cp:lastModifiedBy>
  <cp:lastPrinted>2018-04-29T06:38:05Z</cp:lastPrinted>
  <dcterms:created xsi:type="dcterms:W3CDTF">2018-04-29T06:29:30Z</dcterms:created>
  <dcterms:modified xsi:type="dcterms:W3CDTF">2018-04-30T07:00:20Z</dcterms:modified>
</cp:coreProperties>
</file>