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695" windowHeight="13050" tabRatio="805"/>
  </bookViews>
  <sheets>
    <sheet name="汇总" sheetId="1" r:id="rId1"/>
    <sheet name="1月消费" sheetId="2" r:id="rId2"/>
    <sheet name="2月消费" sheetId="3" r:id="rId3"/>
    <sheet name="3月消费" sheetId="4" r:id="rId4"/>
    <sheet name="4月消费" sheetId="5" r:id="rId5"/>
    <sheet name="5月消费" sheetId="6" r:id="rId6"/>
    <sheet name="6月消费" sheetId="7" r:id="rId7"/>
    <sheet name="7月消费" sheetId="8" r:id="rId8"/>
    <sheet name="8月消费" sheetId="9" r:id="rId9"/>
    <sheet name="9月消费" sheetId="10" r:id="rId10"/>
    <sheet name="10月消费" sheetId="11" r:id="rId11"/>
    <sheet name="11月消费 " sheetId="12" r:id="rId12"/>
    <sheet name="12月消费" sheetId="13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6">'6月消费'!$A$1:$R$37</definedName>
    <definedName name="_xlnm.Print_Area" localSheetId="0">汇总!$A$1:$R$30</definedName>
  </definedNames>
  <calcPr calcId="145621"/>
</workbook>
</file>

<file path=xl/calcChain.xml><?xml version="1.0" encoding="utf-8"?>
<calcChain xmlns="http://schemas.openxmlformats.org/spreadsheetml/2006/main">
  <c r="R8" i="1" l="1"/>
  <c r="C5" i="4"/>
  <c r="R25" i="1"/>
  <c r="R26" i="1"/>
  <c r="R27" i="1"/>
  <c r="R28" i="1"/>
  <c r="R29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R37" i="13" l="1"/>
  <c r="Q18" i="1" s="1"/>
  <c r="P37" i="13"/>
  <c r="O18" i="1" s="1"/>
  <c r="O37" i="13"/>
  <c r="N18" i="1" s="1"/>
  <c r="N37" i="13"/>
  <c r="M18" i="1" s="1"/>
  <c r="M37" i="13"/>
  <c r="L18" i="1" s="1"/>
  <c r="L37" i="13"/>
  <c r="K18" i="1" s="1"/>
  <c r="K37" i="13"/>
  <c r="J18" i="1" s="1"/>
  <c r="J37" i="13"/>
  <c r="I18" i="1" s="1"/>
  <c r="I37" i="13"/>
  <c r="H18" i="1" s="1"/>
  <c r="H37" i="13"/>
  <c r="G37" i="13"/>
  <c r="F18" i="1" s="1"/>
  <c r="F37" i="13"/>
  <c r="E18" i="1" s="1"/>
  <c r="E37" i="13"/>
  <c r="D18" i="1" s="1"/>
  <c r="D37" i="13"/>
  <c r="C18" i="1" s="1"/>
  <c r="R37" i="12"/>
  <c r="Q17" i="1" s="1"/>
  <c r="P37" i="12"/>
  <c r="O17" i="1" s="1"/>
  <c r="O37" i="12"/>
  <c r="N37" i="12"/>
  <c r="M17" i="1" s="1"/>
  <c r="M37" i="12"/>
  <c r="L17" i="1" s="1"/>
  <c r="L37" i="12"/>
  <c r="K17" i="1" s="1"/>
  <c r="K37" i="12"/>
  <c r="J37" i="12"/>
  <c r="I17" i="1" s="1"/>
  <c r="I37" i="12"/>
  <c r="H17" i="1" s="1"/>
  <c r="H37" i="12"/>
  <c r="G17" i="1" s="1"/>
  <c r="G37" i="12"/>
  <c r="F17" i="1" s="1"/>
  <c r="F37" i="12"/>
  <c r="E17" i="1" s="1"/>
  <c r="E37" i="12"/>
  <c r="D17" i="1" s="1"/>
  <c r="D37" i="12"/>
  <c r="R37" i="11"/>
  <c r="Q16" i="1" s="1"/>
  <c r="P37" i="11"/>
  <c r="O16" i="1" s="1"/>
  <c r="O37" i="11"/>
  <c r="N37" i="11"/>
  <c r="M16" i="1" s="1"/>
  <c r="M37" i="11"/>
  <c r="L16" i="1" s="1"/>
  <c r="L37" i="11"/>
  <c r="K37" i="11"/>
  <c r="J37" i="11"/>
  <c r="I16" i="1" s="1"/>
  <c r="I37" i="11"/>
  <c r="H16" i="1" s="1"/>
  <c r="H37" i="11"/>
  <c r="G37" i="11"/>
  <c r="F16" i="1" s="1"/>
  <c r="F37" i="11"/>
  <c r="E16" i="1" s="1"/>
  <c r="E37" i="11"/>
  <c r="D16" i="1" s="1"/>
  <c r="D37" i="11"/>
  <c r="C16" i="1" s="1"/>
  <c r="R37" i="10"/>
  <c r="P37" i="10"/>
  <c r="O15" i="1" s="1"/>
  <c r="O37" i="10"/>
  <c r="N37" i="10"/>
  <c r="M15" i="1" s="1"/>
  <c r="M37" i="10"/>
  <c r="L37" i="10"/>
  <c r="K15" i="1" s="1"/>
  <c r="K37" i="10"/>
  <c r="J37" i="10"/>
  <c r="I15" i="1" s="1"/>
  <c r="I37" i="10"/>
  <c r="H37" i="10"/>
  <c r="G15" i="1" s="1"/>
  <c r="G37" i="10"/>
  <c r="F15" i="1" s="1"/>
  <c r="F37" i="10"/>
  <c r="E15" i="1" s="1"/>
  <c r="E37" i="10"/>
  <c r="D15" i="1" s="1"/>
  <c r="D37" i="10"/>
  <c r="C15" i="1" s="1"/>
  <c r="R37" i="9"/>
  <c r="Q14" i="1" s="1"/>
  <c r="P37" i="9"/>
  <c r="O14" i="1" s="1"/>
  <c r="O37" i="9"/>
  <c r="N14" i="1" s="1"/>
  <c r="N37" i="9"/>
  <c r="M14" i="1" s="1"/>
  <c r="M37" i="9"/>
  <c r="L14" i="1" s="1"/>
  <c r="L37" i="9"/>
  <c r="K14" i="1" s="1"/>
  <c r="K37" i="9"/>
  <c r="J37" i="9"/>
  <c r="I14" i="1" s="1"/>
  <c r="I37" i="9"/>
  <c r="H37" i="9"/>
  <c r="G14" i="1" s="1"/>
  <c r="G37" i="9"/>
  <c r="F14" i="1" s="1"/>
  <c r="F37" i="9"/>
  <c r="E14" i="1" s="1"/>
  <c r="E37" i="9"/>
  <c r="D14" i="1" s="1"/>
  <c r="D37" i="9"/>
  <c r="C14" i="1" s="1"/>
  <c r="R37" i="8"/>
  <c r="Q13" i="1" s="1"/>
  <c r="P37" i="8"/>
  <c r="O13" i="1" s="1"/>
  <c r="O37" i="8"/>
  <c r="N13" i="1" s="1"/>
  <c r="N37" i="8"/>
  <c r="M37" i="8"/>
  <c r="L13" i="1" s="1"/>
  <c r="L37" i="8"/>
  <c r="K13" i="1" s="1"/>
  <c r="K37" i="8"/>
  <c r="J13" i="1" s="1"/>
  <c r="J37" i="8"/>
  <c r="I37" i="8"/>
  <c r="H13" i="1" s="1"/>
  <c r="H37" i="8"/>
  <c r="G13" i="1" s="1"/>
  <c r="G37" i="8"/>
  <c r="F13" i="1" s="1"/>
  <c r="F37" i="8"/>
  <c r="E37" i="8"/>
  <c r="D13" i="1" s="1"/>
  <c r="D37" i="8"/>
  <c r="C13" i="1" s="1"/>
  <c r="R37" i="7"/>
  <c r="P37" i="7"/>
  <c r="O12" i="1" s="1"/>
  <c r="O37" i="7"/>
  <c r="N37" i="7"/>
  <c r="M12" i="1" s="1"/>
  <c r="M37" i="7"/>
  <c r="L37" i="7"/>
  <c r="K12" i="1" s="1"/>
  <c r="K37" i="7"/>
  <c r="J37" i="7"/>
  <c r="I12" i="1" s="1"/>
  <c r="I37" i="7"/>
  <c r="G37" i="7"/>
  <c r="F12" i="1" s="1"/>
  <c r="F37" i="7"/>
  <c r="E37" i="7"/>
  <c r="D37" i="7"/>
  <c r="C12" i="1" s="1"/>
  <c r="H37" i="7"/>
  <c r="G12" i="1" s="1"/>
  <c r="R37" i="6"/>
  <c r="Q11" i="1" s="1"/>
  <c r="O37" i="6"/>
  <c r="N11" i="1" s="1"/>
  <c r="N37" i="6"/>
  <c r="M37" i="6"/>
  <c r="L11" i="1" s="1"/>
  <c r="L37" i="6"/>
  <c r="K11" i="1" s="1"/>
  <c r="K37" i="6"/>
  <c r="J11" i="1" s="1"/>
  <c r="J37" i="6"/>
  <c r="I37" i="6"/>
  <c r="H11" i="1" s="1"/>
  <c r="H37" i="6"/>
  <c r="G11" i="1" s="1"/>
  <c r="G37" i="6"/>
  <c r="F11" i="1" s="1"/>
  <c r="F37" i="6"/>
  <c r="E37" i="6"/>
  <c r="D11" i="1" s="1"/>
  <c r="D37" i="6"/>
  <c r="C11" i="1" s="1"/>
  <c r="R37" i="5"/>
  <c r="P37" i="5"/>
  <c r="O37" i="5"/>
  <c r="N37" i="5"/>
  <c r="M10" i="1" s="1"/>
  <c r="M37" i="5"/>
  <c r="L37" i="5"/>
  <c r="K10" i="1" s="1"/>
  <c r="K37" i="5"/>
  <c r="J10" i="1" s="1"/>
  <c r="J37" i="5"/>
  <c r="I10" i="1" s="1"/>
  <c r="I37" i="5"/>
  <c r="H10" i="1" s="1"/>
  <c r="G37" i="5"/>
  <c r="F10" i="1" s="1"/>
  <c r="F37" i="5"/>
  <c r="E10" i="1" s="1"/>
  <c r="E37" i="5"/>
  <c r="D37" i="5"/>
  <c r="H37" i="5"/>
  <c r="R37" i="4"/>
  <c r="Q9" i="1" s="1"/>
  <c r="O37" i="4"/>
  <c r="N37" i="4"/>
  <c r="M9" i="1" s="1"/>
  <c r="M37" i="4"/>
  <c r="L37" i="4"/>
  <c r="K9" i="1" s="1"/>
  <c r="K37" i="4"/>
  <c r="J37" i="4"/>
  <c r="I9" i="1" s="1"/>
  <c r="I37" i="4"/>
  <c r="H37" i="4"/>
  <c r="G9" i="1" s="1"/>
  <c r="F37" i="4"/>
  <c r="E37" i="4"/>
  <c r="D37" i="4"/>
  <c r="R37" i="3"/>
  <c r="Q8" i="1" s="1"/>
  <c r="P37" i="3"/>
  <c r="O8" i="1" s="1"/>
  <c r="O37" i="3"/>
  <c r="N37" i="3"/>
  <c r="M37" i="3"/>
  <c r="L8" i="1" s="1"/>
  <c r="L37" i="3"/>
  <c r="K8" i="1" s="1"/>
  <c r="K37" i="3"/>
  <c r="J37" i="3"/>
  <c r="I37" i="3"/>
  <c r="H8" i="1" s="1"/>
  <c r="H37" i="3"/>
  <c r="G8" i="1" s="1"/>
  <c r="G37" i="3"/>
  <c r="E37" i="3"/>
  <c r="D37" i="3"/>
  <c r="C8" i="1" s="1"/>
  <c r="P37" i="2"/>
  <c r="O7" i="1" s="1"/>
  <c r="O37" i="2"/>
  <c r="N7" i="1" s="1"/>
  <c r="M37" i="2"/>
  <c r="L7" i="1" s="1"/>
  <c r="L37" i="2"/>
  <c r="K7" i="1" s="1"/>
  <c r="K37" i="2"/>
  <c r="J7" i="1" s="1"/>
  <c r="J37" i="2"/>
  <c r="I7" i="1" s="1"/>
  <c r="I37" i="2"/>
  <c r="H7" i="1" s="1"/>
  <c r="H37" i="2"/>
  <c r="G7" i="1" s="1"/>
  <c r="G37" i="2"/>
  <c r="F7" i="1" s="1"/>
  <c r="F37" i="2"/>
  <c r="E7" i="1" s="1"/>
  <c r="E37" i="2"/>
  <c r="D7" i="1" s="1"/>
  <c r="D37" i="2"/>
  <c r="C7" i="1" s="1"/>
  <c r="R37" i="2"/>
  <c r="Q7" i="1" s="1"/>
  <c r="N37" i="2"/>
  <c r="M7" i="1" s="1"/>
  <c r="C6" i="2"/>
  <c r="C7" i="2" s="1"/>
  <c r="C5" i="2"/>
  <c r="B5" i="2" s="1"/>
  <c r="T19" i="1"/>
  <c r="T20" i="1" s="1"/>
  <c r="G18" i="1"/>
  <c r="N17" i="1"/>
  <c r="J17" i="1"/>
  <c r="C17" i="1"/>
  <c r="N16" i="1"/>
  <c r="K16" i="1"/>
  <c r="J16" i="1"/>
  <c r="G16" i="1"/>
  <c r="Q15" i="1"/>
  <c r="N15" i="1"/>
  <c r="L15" i="1"/>
  <c r="J15" i="1"/>
  <c r="H15" i="1"/>
  <c r="J14" i="1"/>
  <c r="H14" i="1"/>
  <c r="M13" i="1"/>
  <c r="I13" i="1"/>
  <c r="E13" i="1"/>
  <c r="Q12" i="1"/>
  <c r="N12" i="1"/>
  <c r="L12" i="1"/>
  <c r="J12" i="1"/>
  <c r="H12" i="1"/>
  <c r="E12" i="1"/>
  <c r="D12" i="1"/>
  <c r="M11" i="1"/>
  <c r="I11" i="1"/>
  <c r="E11" i="1"/>
  <c r="Q10" i="1"/>
  <c r="O10" i="1"/>
  <c r="N10" i="1"/>
  <c r="L10" i="1"/>
  <c r="G10" i="1"/>
  <c r="D10" i="1"/>
  <c r="C10" i="1"/>
  <c r="N9" i="1"/>
  <c r="L9" i="1"/>
  <c r="J9" i="1"/>
  <c r="H9" i="1"/>
  <c r="E9" i="1"/>
  <c r="D9" i="1"/>
  <c r="C9" i="1"/>
  <c r="N8" i="1"/>
  <c r="M8" i="1"/>
  <c r="J8" i="1"/>
  <c r="I8" i="1"/>
  <c r="F8" i="1"/>
  <c r="D8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6" i="2" l="1"/>
  <c r="Q37" i="13"/>
  <c r="P18" i="1" s="1"/>
  <c r="R18" i="1" s="1"/>
  <c r="J20" i="1"/>
  <c r="M20" i="1"/>
  <c r="I20" i="1"/>
  <c r="Q37" i="11"/>
  <c r="P16" i="1" s="1"/>
  <c r="R16" i="1" s="1"/>
  <c r="Q37" i="12"/>
  <c r="P17" i="1" s="1"/>
  <c r="R17" i="1" s="1"/>
  <c r="Q20" i="1"/>
  <c r="C8" i="2"/>
  <c r="B7" i="2"/>
  <c r="C20" i="1"/>
  <c r="K20" i="1"/>
  <c r="L20" i="1"/>
  <c r="F37" i="3"/>
  <c r="E8" i="1" s="1"/>
  <c r="E20" i="1" s="1"/>
  <c r="Q37" i="3"/>
  <c r="P8" i="1" s="1"/>
  <c r="N20" i="1"/>
  <c r="G20" i="1"/>
  <c r="Q37" i="2"/>
  <c r="P7" i="1" s="1"/>
  <c r="R7" i="1" s="1"/>
  <c r="G37" i="4"/>
  <c r="F9" i="1" s="1"/>
  <c r="F20" i="1" s="1"/>
  <c r="Q37" i="5"/>
  <c r="P10" i="1" s="1"/>
  <c r="R10" i="1" s="1"/>
  <c r="P37" i="4"/>
  <c r="O9" i="1" s="1"/>
  <c r="Q37" i="7"/>
  <c r="P12" i="1" s="1"/>
  <c r="R12" i="1" s="1"/>
  <c r="H20" i="1"/>
  <c r="Q37" i="4"/>
  <c r="P9" i="1" s="1"/>
  <c r="R9" i="1" s="1"/>
  <c r="Q37" i="6"/>
  <c r="P11" i="1" s="1"/>
  <c r="R11" i="1" s="1"/>
  <c r="P37" i="6"/>
  <c r="O11" i="1" s="1"/>
  <c r="Q37" i="9"/>
  <c r="P14" i="1" s="1"/>
  <c r="R14" i="1" s="1"/>
  <c r="Q37" i="10"/>
  <c r="P15" i="1" s="1"/>
  <c r="R15" i="1" s="1"/>
  <c r="D20" i="1"/>
  <c r="Q37" i="8"/>
  <c r="P13" i="1" s="1"/>
  <c r="O20" i="1" l="1"/>
  <c r="C9" i="2"/>
  <c r="B8" i="2"/>
  <c r="P20" i="1"/>
  <c r="R13" i="1"/>
  <c r="R20" i="1" s="1"/>
  <c r="R24" i="1" s="1"/>
  <c r="R30" i="1" s="1"/>
  <c r="C10" i="2" l="1"/>
  <c r="B9" i="2"/>
  <c r="B10" i="2" l="1"/>
  <c r="C11" i="2"/>
  <c r="C12" i="2" l="1"/>
  <c r="B11" i="2"/>
  <c r="C13" i="2" l="1"/>
  <c r="B12" i="2"/>
  <c r="C14" i="2" l="1"/>
  <c r="B13" i="2"/>
  <c r="C15" i="2" l="1"/>
  <c r="B14" i="2"/>
  <c r="C16" i="2" l="1"/>
  <c r="B15" i="2"/>
  <c r="C17" i="2" l="1"/>
  <c r="B16" i="2"/>
  <c r="C18" i="2" l="1"/>
  <c r="B17" i="2"/>
  <c r="B18" i="2" l="1"/>
  <c r="C19" i="2"/>
  <c r="C20" i="2" l="1"/>
  <c r="B19" i="2"/>
  <c r="C21" i="2" l="1"/>
  <c r="B20" i="2"/>
  <c r="C22" i="2" l="1"/>
  <c r="B21" i="2"/>
  <c r="B22" i="2" l="1"/>
  <c r="C23" i="2"/>
  <c r="C24" i="2" l="1"/>
  <c r="B23" i="2"/>
  <c r="C25" i="2" l="1"/>
  <c r="B24" i="2"/>
  <c r="C26" i="2" l="1"/>
  <c r="B25" i="2"/>
  <c r="C27" i="2" l="1"/>
  <c r="B26" i="2"/>
  <c r="B27" i="2" l="1"/>
  <c r="C28" i="2"/>
  <c r="C29" i="2" l="1"/>
  <c r="B28" i="2"/>
  <c r="C30" i="2" l="1"/>
  <c r="B29" i="2"/>
  <c r="B30" i="2" l="1"/>
  <c r="C31" i="2"/>
  <c r="C32" i="2" l="1"/>
  <c r="B31" i="2"/>
  <c r="C33" i="2" l="1"/>
  <c r="B32" i="2"/>
  <c r="C34" i="2" l="1"/>
  <c r="B33" i="2"/>
  <c r="C35" i="2" l="1"/>
  <c r="B34" i="2"/>
  <c r="B35" i="2" l="1"/>
  <c r="C5" i="3"/>
  <c r="C6" i="3" l="1"/>
  <c r="B5" i="3"/>
  <c r="C7" i="3" l="1"/>
  <c r="B6" i="3"/>
  <c r="C8" i="3" l="1"/>
  <c r="B7" i="3"/>
  <c r="B8" i="3" l="1"/>
  <c r="C9" i="3"/>
  <c r="B9" i="3" l="1"/>
  <c r="C10" i="3"/>
  <c r="C11" i="3" l="1"/>
  <c r="B10" i="3"/>
  <c r="B11" i="3" l="1"/>
  <c r="C12" i="3"/>
  <c r="C13" i="3" l="1"/>
  <c r="B12" i="3"/>
  <c r="C14" i="3" l="1"/>
  <c r="B13" i="3"/>
  <c r="B14" i="3" l="1"/>
  <c r="C15" i="3"/>
  <c r="B15" i="3" l="1"/>
  <c r="C16" i="3"/>
  <c r="C17" i="3" l="1"/>
  <c r="B16" i="3"/>
  <c r="C18" i="3" l="1"/>
  <c r="B17" i="3"/>
  <c r="B18" i="3" l="1"/>
  <c r="C19" i="3"/>
  <c r="C20" i="3" l="1"/>
  <c r="B19" i="3"/>
  <c r="C21" i="3" l="1"/>
  <c r="B20" i="3"/>
  <c r="C22" i="3" l="1"/>
  <c r="B21" i="3"/>
  <c r="B22" i="3" l="1"/>
  <c r="C23" i="3"/>
  <c r="C24" i="3" l="1"/>
  <c r="B23" i="3"/>
  <c r="B24" i="3" l="1"/>
  <c r="C25" i="3"/>
  <c r="C26" i="3" l="1"/>
  <c r="B25" i="3"/>
  <c r="C27" i="3" l="1"/>
  <c r="B26" i="3"/>
  <c r="C28" i="3" l="1"/>
  <c r="B27" i="3"/>
  <c r="C29" i="3" l="1"/>
  <c r="B28" i="3"/>
  <c r="B29" i="3" l="1"/>
  <c r="C30" i="3"/>
  <c r="B30" i="3" l="1"/>
  <c r="C31" i="3"/>
  <c r="C32" i="3" l="1"/>
  <c r="B31" i="3"/>
  <c r="B32" i="3" l="1"/>
  <c r="B5" i="4" l="1"/>
  <c r="C6" i="4"/>
  <c r="B6" i="4" l="1"/>
  <c r="C7" i="4"/>
  <c r="C8" i="4" l="1"/>
  <c r="B7" i="4"/>
  <c r="B8" i="4" l="1"/>
  <c r="C9" i="4"/>
  <c r="B9" i="4" l="1"/>
  <c r="C10" i="4"/>
  <c r="C11" i="4" l="1"/>
  <c r="B10" i="4"/>
  <c r="C12" i="4" l="1"/>
  <c r="B11" i="4"/>
  <c r="B12" i="4" l="1"/>
  <c r="C13" i="4"/>
  <c r="C14" i="4" l="1"/>
  <c r="B13" i="4"/>
  <c r="C15" i="4" l="1"/>
  <c r="B14" i="4"/>
  <c r="C16" i="4" l="1"/>
  <c r="B15" i="4"/>
  <c r="C17" i="4" l="1"/>
  <c r="B16" i="4"/>
  <c r="C18" i="4" l="1"/>
  <c r="B17" i="4"/>
  <c r="C19" i="4" l="1"/>
  <c r="B18" i="4"/>
  <c r="C20" i="4" l="1"/>
  <c r="B19" i="4"/>
  <c r="C21" i="4" l="1"/>
  <c r="B20" i="4"/>
  <c r="C22" i="4" l="1"/>
  <c r="B21" i="4"/>
  <c r="C23" i="4" l="1"/>
  <c r="B22" i="4"/>
  <c r="C24" i="4" l="1"/>
  <c r="B23" i="4"/>
  <c r="C25" i="4" l="1"/>
  <c r="B24" i="4"/>
  <c r="C26" i="4" l="1"/>
  <c r="B25" i="4"/>
  <c r="C27" i="4" l="1"/>
  <c r="B26" i="4"/>
  <c r="C28" i="4" l="1"/>
  <c r="B27" i="4"/>
  <c r="C29" i="4" l="1"/>
  <c r="B28" i="4"/>
  <c r="B29" i="4" l="1"/>
  <c r="C30" i="4"/>
  <c r="B30" i="4" l="1"/>
  <c r="C31" i="4"/>
  <c r="B31" i="4" l="1"/>
  <c r="C32" i="4"/>
  <c r="C33" i="4" l="1"/>
  <c r="B32" i="4"/>
  <c r="C34" i="4" l="1"/>
  <c r="B33" i="4"/>
  <c r="C35" i="4" l="1"/>
  <c r="B34" i="4"/>
  <c r="C5" i="5" l="1"/>
  <c r="B35" i="4"/>
  <c r="C6" i="5" l="1"/>
  <c r="B5" i="5"/>
  <c r="C7" i="5" l="1"/>
  <c r="B6" i="5"/>
  <c r="C8" i="5" l="1"/>
  <c r="B7" i="5"/>
  <c r="C9" i="5" l="1"/>
  <c r="B8" i="5"/>
  <c r="C10" i="5" l="1"/>
  <c r="B9" i="5"/>
  <c r="C11" i="5" l="1"/>
  <c r="B10" i="5"/>
  <c r="C12" i="5" l="1"/>
  <c r="B11" i="5"/>
  <c r="C13" i="5" l="1"/>
  <c r="B12" i="5"/>
  <c r="B13" i="5" l="1"/>
  <c r="C14" i="5"/>
  <c r="C15" i="5" l="1"/>
  <c r="B14" i="5"/>
  <c r="C16" i="5" l="1"/>
  <c r="B15" i="5"/>
  <c r="C17" i="5" l="1"/>
  <c r="B16" i="5"/>
  <c r="C18" i="5" l="1"/>
  <c r="B17" i="5"/>
  <c r="C19" i="5" l="1"/>
  <c r="B18" i="5"/>
  <c r="C20" i="5" l="1"/>
  <c r="B19" i="5"/>
  <c r="C21" i="5" l="1"/>
  <c r="B20" i="5"/>
  <c r="C22" i="5" l="1"/>
  <c r="B21" i="5"/>
  <c r="C23" i="5" l="1"/>
  <c r="B22" i="5"/>
  <c r="C24" i="5" l="1"/>
  <c r="B23" i="5"/>
  <c r="C25" i="5" l="1"/>
  <c r="B24" i="5"/>
  <c r="C26" i="5" l="1"/>
  <c r="B25" i="5"/>
  <c r="C27" i="5" l="1"/>
  <c r="B26" i="5"/>
  <c r="C28" i="5" l="1"/>
  <c r="B27" i="5"/>
  <c r="C29" i="5" l="1"/>
  <c r="B28" i="5"/>
  <c r="C30" i="5" l="1"/>
  <c r="B29" i="5"/>
  <c r="C31" i="5" l="1"/>
  <c r="B30" i="5"/>
  <c r="C32" i="5" l="1"/>
  <c r="B31" i="5"/>
  <c r="C33" i="5" l="1"/>
  <c r="B32" i="5"/>
  <c r="C34" i="5" l="1"/>
  <c r="B33" i="5"/>
  <c r="B34" i="5" l="1"/>
  <c r="C5" i="6"/>
  <c r="C6" i="6" l="1"/>
  <c r="B5" i="6"/>
  <c r="B6" i="6" l="1"/>
  <c r="C7" i="6"/>
  <c r="C8" i="6" l="1"/>
  <c r="B7" i="6"/>
  <c r="C9" i="6" l="1"/>
  <c r="B8" i="6"/>
  <c r="C10" i="6" l="1"/>
  <c r="B9" i="6"/>
  <c r="B10" i="6" l="1"/>
  <c r="C11" i="6"/>
  <c r="C12" i="6" l="1"/>
  <c r="B11" i="6"/>
  <c r="C13" i="6" l="1"/>
  <c r="B12" i="6"/>
  <c r="B13" i="6" l="1"/>
  <c r="C14" i="6"/>
  <c r="C15" i="6" l="1"/>
  <c r="B14" i="6"/>
  <c r="C16" i="6" l="1"/>
  <c r="B15" i="6"/>
  <c r="B16" i="6" l="1"/>
  <c r="C17" i="6"/>
  <c r="C18" i="6" l="1"/>
  <c r="B17" i="6"/>
  <c r="B18" i="6" l="1"/>
  <c r="C19" i="6"/>
  <c r="C20" i="6" l="1"/>
  <c r="B19" i="6"/>
  <c r="B20" i="6" l="1"/>
  <c r="C21" i="6"/>
  <c r="C22" i="6" l="1"/>
  <c r="B21" i="6"/>
  <c r="C23" i="6" l="1"/>
  <c r="B22" i="6"/>
  <c r="C24" i="6" l="1"/>
  <c r="B23" i="6"/>
  <c r="C25" i="6" l="1"/>
  <c r="B24" i="6"/>
  <c r="C26" i="6" l="1"/>
  <c r="B25" i="6"/>
  <c r="B26" i="6" l="1"/>
  <c r="C27" i="6"/>
  <c r="C28" i="6" l="1"/>
  <c r="B27" i="6"/>
  <c r="B28" i="6" l="1"/>
  <c r="C29" i="6"/>
  <c r="C30" i="6" l="1"/>
  <c r="B29" i="6"/>
  <c r="C31" i="6" l="1"/>
  <c r="B30" i="6"/>
  <c r="C32" i="6" l="1"/>
  <c r="B31" i="6"/>
  <c r="C33" i="6" l="1"/>
  <c r="B32" i="6"/>
  <c r="C34" i="6" l="1"/>
  <c r="B33" i="6"/>
  <c r="B34" i="6" l="1"/>
  <c r="C35" i="6"/>
  <c r="B35" i="6" l="1"/>
  <c r="C5" i="7"/>
  <c r="B5" i="7" l="1"/>
  <c r="C6" i="7"/>
  <c r="C7" i="7" l="1"/>
  <c r="B6" i="7"/>
  <c r="C8" i="7" l="1"/>
  <c r="B7" i="7"/>
  <c r="C9" i="7" l="1"/>
  <c r="B8" i="7"/>
  <c r="C10" i="7" l="1"/>
  <c r="B9" i="7"/>
  <c r="B10" i="7" l="1"/>
  <c r="C11" i="7"/>
  <c r="C12" i="7" l="1"/>
  <c r="B11" i="7"/>
  <c r="B12" i="7" l="1"/>
  <c r="C13" i="7"/>
  <c r="C14" i="7" l="1"/>
  <c r="B13" i="7"/>
  <c r="C15" i="7" l="1"/>
  <c r="B14" i="7"/>
  <c r="C16" i="7" l="1"/>
  <c r="B15" i="7"/>
  <c r="B16" i="7" l="1"/>
  <c r="C17" i="7"/>
  <c r="B17" i="7" l="1"/>
  <c r="C18" i="7"/>
  <c r="C19" i="7" l="1"/>
  <c r="B18" i="7"/>
  <c r="B19" i="7" l="1"/>
  <c r="C20" i="7"/>
  <c r="C21" i="7" l="1"/>
  <c r="B20" i="7"/>
  <c r="C22" i="7" l="1"/>
  <c r="B21" i="7"/>
  <c r="B22" i="7" l="1"/>
  <c r="C23" i="7"/>
  <c r="B23" i="7" l="1"/>
  <c r="C24" i="7"/>
  <c r="B24" i="7" l="1"/>
  <c r="C25" i="7"/>
  <c r="C26" i="7" l="1"/>
  <c r="B25" i="7"/>
  <c r="C27" i="7" l="1"/>
  <c r="B26" i="7"/>
  <c r="C28" i="7" l="1"/>
  <c r="B27" i="7"/>
  <c r="C29" i="7" l="1"/>
  <c r="B28" i="7"/>
  <c r="C30" i="7" l="1"/>
  <c r="B29" i="7"/>
  <c r="B30" i="7" l="1"/>
  <c r="C31" i="7"/>
  <c r="B31" i="7" l="1"/>
  <c r="C32" i="7"/>
  <c r="B32" i="7" l="1"/>
  <c r="C33" i="7"/>
  <c r="C34" i="7" l="1"/>
  <c r="B33" i="7"/>
  <c r="C5" i="8" l="1"/>
  <c r="B34" i="7"/>
  <c r="B5" i="8" l="1"/>
  <c r="C6" i="8"/>
  <c r="C7" i="8" l="1"/>
  <c r="B6" i="8"/>
  <c r="B7" i="8" l="1"/>
  <c r="C8" i="8"/>
  <c r="B8" i="8" l="1"/>
  <c r="C9" i="8"/>
  <c r="B9" i="8" l="1"/>
  <c r="C10" i="8"/>
  <c r="C11" i="8" l="1"/>
  <c r="B10" i="8"/>
  <c r="C12" i="8" l="1"/>
  <c r="B11" i="8"/>
  <c r="C13" i="8" l="1"/>
  <c r="B12" i="8"/>
  <c r="C14" i="8" l="1"/>
  <c r="B13" i="8"/>
  <c r="C15" i="8" l="1"/>
  <c r="B14" i="8"/>
  <c r="C16" i="8" l="1"/>
  <c r="B15" i="8"/>
  <c r="C17" i="8" l="1"/>
  <c r="B16" i="8"/>
  <c r="C18" i="8" l="1"/>
  <c r="B17" i="8"/>
  <c r="C19" i="8" l="1"/>
  <c r="B18" i="8"/>
  <c r="C20" i="8" l="1"/>
  <c r="B19" i="8"/>
  <c r="B20" i="8" l="1"/>
  <c r="C21" i="8"/>
  <c r="C22" i="8" l="1"/>
  <c r="B21" i="8"/>
  <c r="B22" i="8" l="1"/>
  <c r="C23" i="8"/>
  <c r="C24" i="8" l="1"/>
  <c r="B23" i="8"/>
  <c r="C25" i="8" l="1"/>
  <c r="B24" i="8"/>
  <c r="C26" i="8" l="1"/>
  <c r="B25" i="8"/>
  <c r="C27" i="8" l="1"/>
  <c r="B26" i="8"/>
  <c r="C28" i="8" l="1"/>
  <c r="B27" i="8"/>
  <c r="B28" i="8" l="1"/>
  <c r="C29" i="8"/>
  <c r="C30" i="8" l="1"/>
  <c r="B29" i="8"/>
  <c r="B30" i="8" l="1"/>
  <c r="C31" i="8"/>
  <c r="C32" i="8" l="1"/>
  <c r="B31" i="8"/>
  <c r="C33" i="8" l="1"/>
  <c r="B32" i="8"/>
  <c r="C34" i="8" l="1"/>
  <c r="B33" i="8"/>
  <c r="B34" i="8" l="1"/>
  <c r="C35" i="8"/>
  <c r="B35" i="8" l="1"/>
  <c r="C5" i="9"/>
  <c r="C6" i="9" l="1"/>
  <c r="B5" i="9"/>
  <c r="C7" i="9" l="1"/>
  <c r="B6" i="9"/>
  <c r="C8" i="9" l="1"/>
  <c r="B7" i="9"/>
  <c r="B8" i="9" l="1"/>
  <c r="C9" i="9"/>
  <c r="B9" i="9" l="1"/>
  <c r="C10" i="9"/>
  <c r="C11" i="9" l="1"/>
  <c r="B10" i="9"/>
  <c r="C12" i="9" l="1"/>
  <c r="B11" i="9"/>
  <c r="B12" i="9" l="1"/>
  <c r="C13" i="9"/>
  <c r="B13" i="9" l="1"/>
  <c r="C14" i="9"/>
  <c r="C15" i="9" l="1"/>
  <c r="B14" i="9"/>
  <c r="C16" i="9" l="1"/>
  <c r="B15" i="9"/>
  <c r="B16" i="9" l="1"/>
  <c r="C17" i="9"/>
  <c r="B17" i="9" l="1"/>
  <c r="C18" i="9"/>
  <c r="C19" i="9" l="1"/>
  <c r="B18" i="9"/>
  <c r="C20" i="9" l="1"/>
  <c r="B19" i="9"/>
  <c r="B20" i="9" l="1"/>
  <c r="C21" i="9"/>
  <c r="C22" i="9" l="1"/>
  <c r="B21" i="9"/>
  <c r="C23" i="9" l="1"/>
  <c r="B22" i="9"/>
  <c r="C24" i="9" l="1"/>
  <c r="B23" i="9"/>
  <c r="B24" i="9" l="1"/>
  <c r="C25" i="9"/>
  <c r="B25" i="9" l="1"/>
  <c r="C26" i="9"/>
  <c r="C27" i="9" l="1"/>
  <c r="B26" i="9"/>
  <c r="C28" i="9" l="1"/>
  <c r="B27" i="9"/>
  <c r="B28" i="9" l="1"/>
  <c r="C29" i="9"/>
  <c r="B29" i="9" l="1"/>
  <c r="C30" i="9"/>
  <c r="C31" i="9" l="1"/>
  <c r="B30" i="9"/>
  <c r="C32" i="9" l="1"/>
  <c r="B31" i="9"/>
  <c r="B32" i="9" l="1"/>
  <c r="C33" i="9"/>
  <c r="C34" i="9" l="1"/>
  <c r="B33" i="9"/>
  <c r="C35" i="9" l="1"/>
  <c r="B34" i="9"/>
  <c r="B35" i="9" l="1"/>
  <c r="C5" i="10"/>
  <c r="B5" i="10" l="1"/>
  <c r="C6" i="10"/>
  <c r="C7" i="10" l="1"/>
  <c r="B6" i="10"/>
  <c r="C8" i="10" l="1"/>
  <c r="B7" i="10"/>
  <c r="B8" i="10" l="1"/>
  <c r="C9" i="10"/>
  <c r="C10" i="10" l="1"/>
  <c r="B9" i="10"/>
  <c r="C11" i="10" l="1"/>
  <c r="B10" i="10"/>
  <c r="C12" i="10" l="1"/>
  <c r="B11" i="10"/>
  <c r="B12" i="10" l="1"/>
  <c r="C13" i="10"/>
  <c r="B13" i="10" l="1"/>
  <c r="C14" i="10"/>
  <c r="C15" i="10" l="1"/>
  <c r="B14" i="10"/>
  <c r="C16" i="10" l="1"/>
  <c r="B15" i="10"/>
  <c r="B16" i="10" l="1"/>
  <c r="C17" i="10"/>
  <c r="B17" i="10" l="1"/>
  <c r="C18" i="10"/>
  <c r="C19" i="10" l="1"/>
  <c r="B18" i="10"/>
  <c r="C20" i="10" l="1"/>
  <c r="B19" i="10"/>
  <c r="B20" i="10" l="1"/>
  <c r="C21" i="10"/>
  <c r="C22" i="10" l="1"/>
  <c r="B21" i="10"/>
  <c r="C23" i="10" l="1"/>
  <c r="B22" i="10"/>
  <c r="C24" i="10" l="1"/>
  <c r="B23" i="10"/>
  <c r="B24" i="10" l="1"/>
  <c r="C25" i="10"/>
  <c r="C26" i="10" l="1"/>
  <c r="B25" i="10"/>
  <c r="C27" i="10" l="1"/>
  <c r="B26" i="10"/>
  <c r="C28" i="10" l="1"/>
  <c r="B27" i="10"/>
  <c r="B28" i="10" l="1"/>
  <c r="C29" i="10"/>
  <c r="B29" i="10" l="1"/>
  <c r="C30" i="10"/>
  <c r="C31" i="10" l="1"/>
  <c r="B30" i="10"/>
  <c r="C32" i="10" l="1"/>
  <c r="B31" i="10"/>
  <c r="C33" i="10" l="1"/>
  <c r="B32" i="10"/>
  <c r="B33" i="10" l="1"/>
  <c r="C34" i="10"/>
  <c r="C5" i="11" l="1"/>
  <c r="B34" i="10"/>
  <c r="C6" i="11" l="1"/>
  <c r="B5" i="11"/>
  <c r="B6" i="11" l="1"/>
  <c r="C7" i="11"/>
  <c r="C8" i="11" l="1"/>
  <c r="B7" i="11"/>
  <c r="C9" i="11" l="1"/>
  <c r="B8" i="11"/>
  <c r="C10" i="11" l="1"/>
  <c r="B9" i="11"/>
  <c r="B10" i="11" l="1"/>
  <c r="C11" i="11"/>
  <c r="C12" i="11" l="1"/>
  <c r="B11" i="11"/>
  <c r="C13" i="11" l="1"/>
  <c r="B12" i="11"/>
  <c r="C14" i="11" l="1"/>
  <c r="B13" i="11"/>
  <c r="B14" i="11" l="1"/>
  <c r="C15" i="11"/>
  <c r="C16" i="11" l="1"/>
  <c r="B15" i="11"/>
  <c r="C17" i="11" l="1"/>
  <c r="B16" i="11"/>
  <c r="C18" i="11" l="1"/>
  <c r="B17" i="11"/>
  <c r="B18" i="11" l="1"/>
  <c r="C19" i="11"/>
  <c r="C20" i="11" l="1"/>
  <c r="B19" i="11"/>
  <c r="C21" i="11" l="1"/>
  <c r="B20" i="11"/>
  <c r="C22" i="11" l="1"/>
  <c r="B21" i="11"/>
  <c r="B22" i="11" l="1"/>
  <c r="C23" i="11"/>
  <c r="C24" i="11" l="1"/>
  <c r="B23" i="11"/>
  <c r="C25" i="11" l="1"/>
  <c r="B24" i="11"/>
  <c r="C26" i="11" l="1"/>
  <c r="B25" i="11"/>
  <c r="B26" i="11" l="1"/>
  <c r="C27" i="11"/>
  <c r="C28" i="11" l="1"/>
  <c r="B27" i="11"/>
  <c r="C29" i="11" l="1"/>
  <c r="B28" i="11"/>
  <c r="C30" i="11" l="1"/>
  <c r="B29" i="11"/>
  <c r="B30" i="11" l="1"/>
  <c r="C31" i="11"/>
  <c r="C32" i="11" l="1"/>
  <c r="B31" i="11"/>
  <c r="C33" i="11" l="1"/>
  <c r="B32" i="11"/>
  <c r="C34" i="11" l="1"/>
  <c r="B33" i="11"/>
  <c r="B34" i="11" l="1"/>
  <c r="C35" i="11"/>
  <c r="C5" i="12" l="1"/>
  <c r="B35" i="11"/>
  <c r="C6" i="12" l="1"/>
  <c r="B5" i="12"/>
  <c r="C7" i="12" l="1"/>
  <c r="B6" i="12"/>
  <c r="C8" i="12" l="1"/>
  <c r="B7" i="12"/>
  <c r="C9" i="12" l="1"/>
  <c r="B8" i="12"/>
  <c r="B9" i="12" l="1"/>
  <c r="C10" i="12"/>
  <c r="C11" i="12" l="1"/>
  <c r="B10" i="12"/>
  <c r="C12" i="12" l="1"/>
  <c r="B11" i="12"/>
  <c r="C13" i="12" l="1"/>
  <c r="B12" i="12"/>
  <c r="C14" i="12" l="1"/>
  <c r="B13" i="12"/>
  <c r="C15" i="12" l="1"/>
  <c r="B14" i="12"/>
  <c r="C16" i="12" l="1"/>
  <c r="B15" i="12"/>
  <c r="C17" i="12" l="1"/>
  <c r="B16" i="12"/>
  <c r="B17" i="12" l="1"/>
  <c r="C18" i="12"/>
  <c r="C19" i="12" l="1"/>
  <c r="B18" i="12"/>
  <c r="C20" i="12" l="1"/>
  <c r="B19" i="12"/>
  <c r="C21" i="12" l="1"/>
  <c r="B20" i="12"/>
  <c r="C22" i="12" l="1"/>
  <c r="B21" i="12"/>
  <c r="C23" i="12" l="1"/>
  <c r="B22" i="12"/>
  <c r="C24" i="12" l="1"/>
  <c r="B23" i="12"/>
  <c r="C25" i="12" l="1"/>
  <c r="B24" i="12"/>
  <c r="B25" i="12" l="1"/>
  <c r="C26" i="12"/>
  <c r="C27" i="12" l="1"/>
  <c r="B26" i="12"/>
  <c r="C28" i="12" l="1"/>
  <c r="B27" i="12"/>
  <c r="C29" i="12" l="1"/>
  <c r="B28" i="12"/>
  <c r="C30" i="12" l="1"/>
  <c r="B29" i="12"/>
  <c r="C31" i="12" l="1"/>
  <c r="B30" i="12"/>
  <c r="C32" i="12" l="1"/>
  <c r="B31" i="12"/>
  <c r="C33" i="12" l="1"/>
  <c r="B32" i="12"/>
  <c r="B33" i="12" l="1"/>
  <c r="C34" i="12"/>
  <c r="C5" i="13" l="1"/>
  <c r="B34" i="12"/>
  <c r="C6" i="13" l="1"/>
  <c r="B5" i="13"/>
  <c r="B6" i="13" l="1"/>
  <c r="C7" i="13"/>
  <c r="C8" i="13" l="1"/>
  <c r="B7" i="13"/>
  <c r="C9" i="13" l="1"/>
  <c r="B8" i="13"/>
  <c r="C10" i="13" l="1"/>
  <c r="B9" i="13"/>
  <c r="B10" i="13" l="1"/>
  <c r="C11" i="13"/>
  <c r="C12" i="13" l="1"/>
  <c r="B11" i="13"/>
  <c r="C13" i="13" l="1"/>
  <c r="B12" i="13"/>
  <c r="C14" i="13" l="1"/>
  <c r="B13" i="13"/>
  <c r="B14" i="13" l="1"/>
  <c r="C15" i="13"/>
  <c r="C16" i="13" l="1"/>
  <c r="B15" i="13"/>
  <c r="C17" i="13" l="1"/>
  <c r="B16" i="13"/>
  <c r="C18" i="13" l="1"/>
  <c r="B17" i="13"/>
  <c r="B18" i="13" l="1"/>
  <c r="C19" i="13"/>
  <c r="C20" i="13" l="1"/>
  <c r="B19" i="13"/>
  <c r="C21" i="13" l="1"/>
  <c r="B20" i="13"/>
  <c r="C22" i="13" l="1"/>
  <c r="B21" i="13"/>
  <c r="B22" i="13" l="1"/>
  <c r="C23" i="13"/>
  <c r="C24" i="13" l="1"/>
  <c r="B23" i="13"/>
  <c r="C25" i="13" l="1"/>
  <c r="B24" i="13"/>
  <c r="C26" i="13" l="1"/>
  <c r="B25" i="13"/>
  <c r="B26" i="13" l="1"/>
  <c r="C27" i="13"/>
  <c r="C28" i="13" l="1"/>
  <c r="B27" i="13"/>
  <c r="C29" i="13" l="1"/>
  <c r="B28" i="13"/>
  <c r="C30" i="13" l="1"/>
  <c r="B29" i="13"/>
  <c r="B30" i="13" l="1"/>
  <c r="C31" i="13"/>
  <c r="C32" i="13" l="1"/>
  <c r="B31" i="13"/>
  <c r="C33" i="13" l="1"/>
  <c r="B32" i="13"/>
  <c r="C34" i="13" l="1"/>
  <c r="B33" i="13"/>
  <c r="B34" i="13" l="1"/>
  <c r="C35" i="13"/>
  <c r="B35" i="13" s="1"/>
</calcChain>
</file>

<file path=xl/comments1.xml><?xml version="1.0" encoding="utf-8"?>
<comments xmlns="http://schemas.openxmlformats.org/spreadsheetml/2006/main">
  <authors>
    <author>wang</author>
  </authors>
  <commentList>
    <comment ref="R8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年节
</t>
        </r>
      </text>
    </comment>
    <comment ref="O9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理财</t>
        </r>
      </text>
    </comment>
    <comment ref="O10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借款借出 酒吧消费</t>
        </r>
      </text>
    </comment>
    <comment ref="O11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生病</t>
        </r>
      </text>
    </comment>
    <comment ref="O12" authorId="0">
      <text>
        <r>
          <rPr>
            <sz val="9"/>
            <rFont val="宋体"/>
            <family val="3"/>
            <charset val="134"/>
          </rPr>
          <t xml:space="preserve">wang借出
</t>
        </r>
      </text>
    </comment>
    <comment ref="R25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小田
房租+网费+网费
</t>
        </r>
      </text>
    </comment>
    <comment ref="R27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姚广
借钱
</t>
        </r>
      </text>
    </comment>
  </commentList>
</comments>
</file>

<file path=xl/comments10.xml><?xml version="1.0" encoding="utf-8"?>
<comments xmlns="http://schemas.openxmlformats.org/spreadsheetml/2006/main">
  <authors>
    <author>wang</author>
  </authors>
  <commentList>
    <comment ref="O23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</text>
    </comment>
    <comment ref="P23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姚广房租</t>
        </r>
      </text>
    </comment>
  </commentList>
</comments>
</file>

<file path=xl/comments11.xml><?xml version="1.0" encoding="utf-8"?>
<comments xmlns="http://schemas.openxmlformats.org/spreadsheetml/2006/main">
  <authors>
    <author>wang</author>
  </authors>
  <commentList>
    <comment ref="P10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网费</t>
        </r>
      </text>
    </comment>
    <comment ref="R10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姚广还钱</t>
        </r>
      </text>
    </comment>
  </commentList>
</comments>
</file>

<file path=xl/comments2.xml><?xml version="1.0" encoding="utf-8"?>
<comments xmlns="http://schemas.openxmlformats.org/spreadsheetml/2006/main">
  <authors>
    <author>wang</author>
  </authors>
  <commentList>
    <comment ref="P26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阿里服务器
</t>
        </r>
      </text>
    </comment>
  </commentList>
</comments>
</file>

<file path=xl/comments3.xml><?xml version="1.0" encoding="utf-8"?>
<comments xmlns="http://schemas.openxmlformats.org/spreadsheetml/2006/main">
  <authors>
    <author>wang</author>
  </authors>
  <commentList>
    <comment ref="R10" authorId="0">
      <text>
        <r>
          <rPr>
            <sz val="9"/>
            <rFont val="宋体"/>
            <family val="3"/>
            <charset val="134"/>
          </rPr>
          <t xml:space="preserve">wang:
</t>
        </r>
      </text>
    </comment>
    <comment ref="R11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压岁钱</t>
        </r>
      </text>
    </comment>
  </commentList>
</comments>
</file>

<file path=xl/comments4.xml><?xml version="1.0" encoding="utf-8"?>
<comments xmlns="http://schemas.openxmlformats.org/spreadsheetml/2006/main">
  <authors>
    <author>wang</author>
  </authors>
  <commentList>
    <comment ref="R9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家里打钱</t>
        </r>
      </text>
    </comment>
    <comment ref="R11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聚餐信用消费</t>
        </r>
      </text>
    </comment>
    <comment ref="R12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聚餐回来
</t>
        </r>
      </text>
    </comment>
    <comment ref="R18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奖金和工资
</t>
        </r>
      </text>
    </comment>
    <comment ref="P32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借出支付宝贷款
</t>
        </r>
      </text>
    </comment>
  </commentList>
</comments>
</file>

<file path=xl/comments5.xml><?xml version="1.0" encoding="utf-8"?>
<comments xmlns="http://schemas.openxmlformats.org/spreadsheetml/2006/main">
  <authors>
    <author>wang</author>
    <author>xb21cn</author>
  </authors>
  <commentList>
    <comment ref="P6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酒吧消费
</t>
        </r>
      </text>
    </comment>
    <comment ref="R6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信用卡
</t>
        </r>
      </text>
    </comment>
    <comment ref="P8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借给海洋了
</t>
        </r>
      </text>
    </comment>
    <comment ref="M19" authorId="1">
      <text>
        <r>
          <rPr>
            <sz val="9"/>
            <rFont val="宋体"/>
            <family val="3"/>
            <charset val="134"/>
          </rPr>
          <t xml:space="preserve">xb21cn:
</t>
        </r>
        <r>
          <rPr>
            <sz val="9"/>
            <rFont val="宋体"/>
            <family val="3"/>
            <charset val="134"/>
          </rPr>
          <t xml:space="preserve">预计4/15号之前还清
</t>
        </r>
        <r>
          <rPr>
            <sz val="9"/>
            <rFont val="宋体"/>
            <family val="3"/>
            <charset val="134"/>
          </rPr>
          <t xml:space="preserve">请在4/05之前打电话 
</t>
        </r>
        <r>
          <rPr>
            <sz val="9"/>
            <rFont val="宋体"/>
            <family val="3"/>
            <charset val="134"/>
          </rPr>
          <t>4006099600</t>
        </r>
      </text>
    </comment>
    <comment ref="P27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还贷
</t>
        </r>
      </text>
    </comment>
    <comment ref="P30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房租
</t>
        </r>
      </text>
    </comment>
  </commentList>
</comments>
</file>

<file path=xl/comments6.xml><?xml version="1.0" encoding="utf-8"?>
<comments xmlns="http://schemas.openxmlformats.org/spreadsheetml/2006/main">
  <authors>
    <author>wang</author>
  </authors>
  <commentList>
    <comment ref="P10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阑尾炎 消炎针</t>
        </r>
      </text>
    </comment>
  </commentList>
</comments>
</file>

<file path=xl/comments7.xml><?xml version="1.0" encoding="utf-8"?>
<comments xmlns="http://schemas.openxmlformats.org/spreadsheetml/2006/main">
  <authors>
    <author>wang</author>
  </authors>
  <commentList>
    <comment ref="R17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工资</t>
        </r>
      </text>
    </comment>
    <comment ref="P19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小田房租</t>
        </r>
      </text>
    </comment>
    <comment ref="O20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我的房租</t>
        </r>
      </text>
    </comment>
    <comment ref="P20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>海洋借钱</t>
        </r>
      </text>
    </comment>
    <comment ref="R23" authorId="0">
      <text>
        <r>
          <rPr>
            <sz val="9"/>
            <rFont val="宋体"/>
            <family val="3"/>
            <charset val="134"/>
          </rPr>
          <t xml:space="preserve">wang:
</t>
        </r>
        <r>
          <rPr>
            <sz val="9"/>
            <rFont val="宋体"/>
            <family val="3"/>
            <charset val="134"/>
          </rPr>
          <t xml:space="preserve">海洋还钱
</t>
        </r>
      </text>
    </comment>
  </commentList>
</comments>
</file>

<file path=xl/comments8.xml><?xml version="1.0" encoding="utf-8"?>
<comments xmlns="http://schemas.openxmlformats.org/spreadsheetml/2006/main">
  <authors>
    <author>wang</author>
  </authors>
  <commentList>
    <comment ref="P5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网费</t>
        </r>
      </text>
    </comment>
    <comment ref="P19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小米5
</t>
        </r>
      </text>
    </comment>
  </commentList>
</comments>
</file>

<file path=xl/comments9.xml><?xml version="1.0" encoding="utf-8"?>
<comments xmlns="http://schemas.openxmlformats.org/spreadsheetml/2006/main">
  <authors>
    <author>wang</author>
  </authors>
  <commentList>
    <comment ref="P7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网费
</t>
        </r>
      </text>
    </comment>
    <comment ref="P23" authorId="0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邓波
</t>
        </r>
      </text>
    </comment>
  </commentList>
</comments>
</file>

<file path=xl/sharedStrings.xml><?xml version="1.0" encoding="utf-8"?>
<sst xmlns="http://schemas.openxmlformats.org/spreadsheetml/2006/main" count="258" uniqueCount="46">
  <si>
    <t>现有</t>
  </si>
  <si>
    <t>日期</t>
  </si>
  <si>
    <t>交通</t>
  </si>
  <si>
    <t>早餐</t>
  </si>
  <si>
    <t>午餐</t>
  </si>
  <si>
    <t>晚餐</t>
  </si>
  <si>
    <t>饮料</t>
  </si>
  <si>
    <t>零食</t>
  </si>
  <si>
    <t>话费</t>
  </si>
  <si>
    <t>游戏</t>
  </si>
  <si>
    <t>水果</t>
  </si>
  <si>
    <t>还贷</t>
  </si>
  <si>
    <t>衣服</t>
  </si>
  <si>
    <t>房租</t>
  </si>
  <si>
    <t>其他</t>
  </si>
  <si>
    <t>当月消费</t>
  </si>
  <si>
    <t>当月进项</t>
  </si>
  <si>
    <t>当月余</t>
  </si>
  <si>
    <t>序号</t>
  </si>
  <si>
    <t>合计</t>
  </si>
  <si>
    <t>年结余</t>
  </si>
  <si>
    <t>1月消费</t>
  </si>
  <si>
    <t>星期</t>
  </si>
  <si>
    <t>小计</t>
  </si>
  <si>
    <t>进项</t>
  </si>
  <si>
    <t>2月消费</t>
  </si>
  <si>
    <t xml:space="preserve"> </t>
  </si>
  <si>
    <t>3月消费</t>
  </si>
  <si>
    <t>4月消费</t>
  </si>
  <si>
    <t>5月消费</t>
  </si>
  <si>
    <t>6月消费</t>
  </si>
  <si>
    <t>7月消费</t>
  </si>
  <si>
    <t>8月消费</t>
  </si>
  <si>
    <t>9月消费</t>
  </si>
  <si>
    <t>10月消费</t>
  </si>
  <si>
    <t>11月消费</t>
  </si>
  <si>
    <t>12月消费</t>
  </si>
  <si>
    <t>预计年底剩余</t>
    <phoneticPr fontId="3" type="noConversion"/>
  </si>
  <si>
    <t>储贷</t>
    <phoneticPr fontId="3" type="noConversion"/>
  </si>
  <si>
    <t>共计</t>
    <phoneticPr fontId="3" type="noConversion"/>
  </si>
  <si>
    <t>现钱</t>
    <phoneticPr fontId="3" type="noConversion"/>
  </si>
  <si>
    <t>田</t>
    <phoneticPr fontId="3" type="noConversion"/>
  </si>
  <si>
    <t>张</t>
    <phoneticPr fontId="3" type="noConversion"/>
  </si>
  <si>
    <t>姚</t>
    <phoneticPr fontId="3" type="noConversion"/>
  </si>
  <si>
    <t>邓</t>
    <phoneticPr fontId="3" type="noConversion"/>
  </si>
  <si>
    <t>2017清算单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</si>
</sst>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[$-804]aaaa;@"/>
    <numFmt numFmtId="178" formatCode="yyyy&quot;年&quot;m&quot;月&quot;;@"/>
    <numFmt numFmtId="179" formatCode="yyyy&quot;年&quot;m&quot;月&quot;d&quot;日&quot;;@"/>
  </numFmts>
  <fonts count="7">
    <font>
      <sz val="11"/>
      <name val="宋体"/>
      <charset val="134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3760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77" fontId="1" fillId="3" borderId="5" xfId="0" applyNumberFormat="1" applyFont="1" applyFill="1" applyBorder="1" applyAlignment="1">
      <alignment horizontal="center" vertical="center"/>
    </xf>
    <xf numFmtId="58" fontId="1" fillId="4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5" borderId="5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76" fontId="1" fillId="4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58" fontId="1" fillId="0" borderId="0" xfId="0" applyNumberFormat="1" applyFont="1" applyFill="1" applyBorder="1" applyAlignment="1">
      <alignment horizontal="center" vertical="center"/>
    </xf>
    <xf numFmtId="176" fontId="1" fillId="5" borderId="5" xfId="0" applyNumberFormat="1" applyFont="1" applyFill="1" applyBorder="1">
      <alignment vertical="center"/>
    </xf>
    <xf numFmtId="176" fontId="1" fillId="0" borderId="5" xfId="0" applyNumberFormat="1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8" fontId="1" fillId="8" borderId="5" xfId="0" applyNumberFormat="1" applyFont="1" applyFill="1" applyBorder="1" applyAlignment="1">
      <alignment vertical="center"/>
    </xf>
    <xf numFmtId="176" fontId="1" fillId="9" borderId="5" xfId="0" applyNumberFormat="1" applyFont="1" applyFill="1" applyBorder="1" applyAlignment="1">
      <alignment vertical="center"/>
    </xf>
    <xf numFmtId="178" fontId="1" fillId="10" borderId="5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1" fillId="12" borderId="5" xfId="0" applyNumberFormat="1" applyFont="1" applyFill="1" applyBorder="1" applyAlignment="1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9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76" fontId="1" fillId="12" borderId="6" xfId="0" applyNumberFormat="1" applyFont="1" applyFill="1" applyBorder="1" applyAlignment="1">
      <alignment vertical="center"/>
    </xf>
    <xf numFmtId="176" fontId="1" fillId="12" borderId="0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applyNumberFormat="1" applyFont="1">
      <alignment vertical="center"/>
    </xf>
    <xf numFmtId="176" fontId="0" fillId="11" borderId="6" xfId="0" applyNumberFormat="1" applyFill="1" applyBorder="1" applyAlignment="1">
      <alignment horizontal="center" vertical="center"/>
    </xf>
    <xf numFmtId="176" fontId="0" fillId="11" borderId="0" xfId="0" applyNumberFormat="1" applyFill="1" applyBorder="1" applyAlignment="1">
      <alignment horizontal="center" vertical="center"/>
    </xf>
    <xf numFmtId="176" fontId="0" fillId="11" borderId="7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36">
    <dxf>
      <fill>
        <patternFill>
          <bgColor rgb="FFFFFF00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theme="0" tint="-0.24994659260841701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2:T34"/>
  <sheetViews>
    <sheetView tabSelected="1" view="pageBreakPreview" topLeftCell="A10" zoomScaleNormal="100" zoomScaleSheetLayoutView="100" workbookViewId="0">
      <selection activeCell="O37" sqref="O37"/>
    </sheetView>
  </sheetViews>
  <sheetFormatPr defaultColWidth="9" defaultRowHeight="13.5"/>
  <cols>
    <col min="1" max="1" width="9.125" customWidth="1"/>
    <col min="2" max="15" width="11" customWidth="1"/>
    <col min="16" max="16" width="12.875" customWidth="1"/>
    <col min="17" max="17" width="12.75" customWidth="1"/>
    <col min="18" max="18" width="11.625" customWidth="1"/>
    <col min="19" max="19" width="23.125" customWidth="1"/>
    <col min="20" max="20" width="11" hidden="1" customWidth="1"/>
    <col min="21" max="21" width="10.5" customWidth="1"/>
  </cols>
  <sheetData>
    <row r="2" spans="1:20">
      <c r="R2" t="s">
        <v>0</v>
      </c>
    </row>
    <row r="3" spans="1:20">
      <c r="A3" s="58">
        <v>42736</v>
      </c>
      <c r="B3" s="58"/>
      <c r="C3" s="58"/>
      <c r="R3">
        <v>12502</v>
      </c>
      <c r="S3" s="35">
        <v>42395</v>
      </c>
      <c r="T3" s="36">
        <v>42395</v>
      </c>
    </row>
    <row r="4" spans="1:20">
      <c r="B4" s="59" t="s">
        <v>45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37"/>
      <c r="T4" s="38"/>
    </row>
    <row r="5" spans="1:20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39"/>
      <c r="T5" s="40"/>
    </row>
    <row r="6" spans="1:20">
      <c r="B6" s="15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11" t="s">
        <v>11</v>
      </c>
      <c r="M6" s="12" t="s">
        <v>12</v>
      </c>
      <c r="N6" s="12" t="s">
        <v>13</v>
      </c>
      <c r="O6" s="12" t="s">
        <v>14</v>
      </c>
      <c r="P6" s="15" t="s">
        <v>15</v>
      </c>
      <c r="Q6" s="15" t="s">
        <v>16</v>
      </c>
      <c r="R6" s="41" t="s">
        <v>17</v>
      </c>
      <c r="S6" s="42"/>
      <c r="T6" s="43" t="s">
        <v>18</v>
      </c>
    </row>
    <row r="7" spans="1:20" ht="21" customHeight="1">
      <c r="B7" s="29">
        <f>A3</f>
        <v>42736</v>
      </c>
      <c r="C7" s="30">
        <f>'1月消费'!D37</f>
        <v>136</v>
      </c>
      <c r="D7" s="30">
        <f>'1月消费'!E37</f>
        <v>5</v>
      </c>
      <c r="E7" s="30">
        <f>'1月消费'!F37</f>
        <v>188</v>
      </c>
      <c r="F7" s="30">
        <f>'1月消费'!G37</f>
        <v>412.7</v>
      </c>
      <c r="G7" s="30">
        <f>'1月消费'!H37</f>
        <v>55.5</v>
      </c>
      <c r="H7" s="30">
        <f>'1月消费'!I37</f>
        <v>51</v>
      </c>
      <c r="I7" s="30">
        <f>'1月消费'!J37</f>
        <v>50</v>
      </c>
      <c r="J7" s="30">
        <f>'1月消费'!K37</f>
        <v>3</v>
      </c>
      <c r="K7" s="30">
        <f>'1月消费'!L37</f>
        <v>0</v>
      </c>
      <c r="L7" s="30">
        <f>'1月消费'!M37</f>
        <v>0</v>
      </c>
      <c r="M7" s="30">
        <f>'1月消费'!N37</f>
        <v>0</v>
      </c>
      <c r="N7" s="30">
        <f>'1月消费'!O37</f>
        <v>0</v>
      </c>
      <c r="O7" s="30">
        <f>'1月消费'!P37</f>
        <v>115</v>
      </c>
      <c r="P7" s="34">
        <f>'1月消费'!Q37</f>
        <v>1016.2</v>
      </c>
      <c r="Q7" s="34">
        <f>'1月消费'!R37</f>
        <v>16950</v>
      </c>
      <c r="R7" s="44">
        <f>Q7-P7</f>
        <v>15933.8</v>
      </c>
      <c r="S7" s="45"/>
      <c r="T7" s="46"/>
    </row>
    <row r="8" spans="1:20" ht="21" customHeight="1">
      <c r="B8" s="31">
        <f t="shared" ref="B8:B12" si="0">B7+31</f>
        <v>42767</v>
      </c>
      <c r="C8" s="30">
        <f>'2月消费'!D37</f>
        <v>0</v>
      </c>
      <c r="D8" s="30">
        <f>'2月消费'!E37</f>
        <v>0</v>
      </c>
      <c r="E8" s="30">
        <f>'2月消费'!F37</f>
        <v>0</v>
      </c>
      <c r="F8" s="30">
        <f>'2月消费'!G37</f>
        <v>0</v>
      </c>
      <c r="G8" s="30">
        <f>'2月消费'!H37</f>
        <v>0</v>
      </c>
      <c r="H8" s="30">
        <f>'2月消费'!I37</f>
        <v>0</v>
      </c>
      <c r="I8" s="30">
        <f>'2月消费'!J37</f>
        <v>0</v>
      </c>
      <c r="J8" s="30">
        <f>'2月消费'!K37</f>
        <v>0</v>
      </c>
      <c r="K8" s="30">
        <f>'2月消费'!L37</f>
        <v>0</v>
      </c>
      <c r="L8" s="30">
        <f>'2月消费'!M37</f>
        <v>0</v>
      </c>
      <c r="M8" s="30">
        <f>'2月消费'!N37</f>
        <v>0</v>
      </c>
      <c r="N8" s="30">
        <f>'2月消费'!O37</f>
        <v>0</v>
      </c>
      <c r="O8" s="30">
        <f>'2月消费'!P37</f>
        <v>0</v>
      </c>
      <c r="P8" s="34">
        <f>'2月消费'!Q37</f>
        <v>0</v>
      </c>
      <c r="Q8" s="34">
        <f>'2月消费'!R37</f>
        <v>0</v>
      </c>
      <c r="R8" s="44">
        <f>Q8-P8</f>
        <v>0</v>
      </c>
      <c r="S8" s="45"/>
      <c r="T8" s="14"/>
    </row>
    <row r="9" spans="1:20" ht="21" customHeight="1">
      <c r="B9" s="29">
        <f>B8+29</f>
        <v>42796</v>
      </c>
      <c r="C9" s="30">
        <f>'3月消费'!D37</f>
        <v>0</v>
      </c>
      <c r="D9" s="30">
        <f>'3月消费'!E37</f>
        <v>0</v>
      </c>
      <c r="E9" s="30">
        <f>'3月消费'!F37</f>
        <v>0</v>
      </c>
      <c r="F9" s="30">
        <f>'3月消费'!G37</f>
        <v>0</v>
      </c>
      <c r="G9" s="30">
        <f>'3月消费'!H37</f>
        <v>0</v>
      </c>
      <c r="H9" s="30">
        <f>'3月消费'!I37</f>
        <v>0</v>
      </c>
      <c r="I9" s="30">
        <f>'3月消费'!J37</f>
        <v>0</v>
      </c>
      <c r="J9" s="30">
        <f>'3月消费'!K37</f>
        <v>0</v>
      </c>
      <c r="K9" s="30">
        <f>'3月消费'!L37</f>
        <v>0</v>
      </c>
      <c r="L9" s="30">
        <f>'3月消费'!M37</f>
        <v>0</v>
      </c>
      <c r="M9" s="30">
        <f>'3月消费'!N37</f>
        <v>0</v>
      </c>
      <c r="N9" s="30">
        <f>'3月消费'!O37</f>
        <v>0</v>
      </c>
      <c r="O9" s="30">
        <f>'3月消费'!P37</f>
        <v>0</v>
      </c>
      <c r="P9" s="34">
        <f>'3月消费'!Q37</f>
        <v>0</v>
      </c>
      <c r="Q9" s="34">
        <f>'3月消费'!R37</f>
        <v>0</v>
      </c>
      <c r="R9" s="44">
        <f t="shared" ref="R9:R18" si="1">Q9-P9</f>
        <v>0</v>
      </c>
      <c r="T9" s="47"/>
    </row>
    <row r="10" spans="1:20" ht="21" customHeight="1">
      <c r="B10" s="29">
        <f t="shared" si="0"/>
        <v>42827</v>
      </c>
      <c r="C10" s="30">
        <f>'4月消费'!D37</f>
        <v>0</v>
      </c>
      <c r="D10" s="30">
        <f>'4月消费'!E37</f>
        <v>0</v>
      </c>
      <c r="E10" s="30">
        <f>'4月消费'!F37</f>
        <v>0</v>
      </c>
      <c r="F10" s="30">
        <f>'4月消费'!G37</f>
        <v>0</v>
      </c>
      <c r="G10" s="30">
        <f>'4月消费'!H37</f>
        <v>0</v>
      </c>
      <c r="H10" s="30">
        <f>'4月消费'!I37</f>
        <v>0</v>
      </c>
      <c r="I10" s="30">
        <f>'4月消费'!J37</f>
        <v>0</v>
      </c>
      <c r="J10" s="30">
        <f>'4月消费'!K37</f>
        <v>0</v>
      </c>
      <c r="K10" s="30">
        <f>'4月消费'!L37</f>
        <v>0</v>
      </c>
      <c r="L10" s="30">
        <f>'4月消费'!M37</f>
        <v>0</v>
      </c>
      <c r="M10" s="30">
        <f>'4月消费'!N37</f>
        <v>0</v>
      </c>
      <c r="N10" s="30">
        <f>'4月消费'!O37</f>
        <v>0</v>
      </c>
      <c r="O10" s="30">
        <f>'4月消费'!P37</f>
        <v>0</v>
      </c>
      <c r="P10" s="34">
        <f>'4月消费'!Q37</f>
        <v>0</v>
      </c>
      <c r="Q10" s="34">
        <f>'4月消费'!R37</f>
        <v>0</v>
      </c>
      <c r="R10" s="44">
        <f t="shared" si="1"/>
        <v>0</v>
      </c>
      <c r="S10" s="45"/>
      <c r="T10" s="14"/>
    </row>
    <row r="11" spans="1:20" ht="21" customHeight="1">
      <c r="B11" s="29">
        <f t="shared" ref="B11:B16" si="2">B10+30</f>
        <v>42857</v>
      </c>
      <c r="C11" s="30">
        <f>'5月消费'!D37</f>
        <v>0</v>
      </c>
      <c r="D11" s="30">
        <f>'5月消费'!E37</f>
        <v>0</v>
      </c>
      <c r="E11" s="30">
        <f>'5月消费'!F37</f>
        <v>0</v>
      </c>
      <c r="F11" s="30">
        <f>'5月消费'!G37</f>
        <v>0</v>
      </c>
      <c r="G11" s="30">
        <f>'5月消费'!H37</f>
        <v>0</v>
      </c>
      <c r="H11" s="30">
        <f>'5月消费'!I37</f>
        <v>0</v>
      </c>
      <c r="I11" s="30">
        <f>'5月消费'!J37</f>
        <v>0</v>
      </c>
      <c r="J11" s="30">
        <f>'5月消费'!K37</f>
        <v>0</v>
      </c>
      <c r="K11" s="30">
        <f>'5月消费'!L37</f>
        <v>0</v>
      </c>
      <c r="L11" s="30">
        <f>'5月消费'!M37</f>
        <v>0</v>
      </c>
      <c r="M11" s="30">
        <f>'5月消费'!N37</f>
        <v>0</v>
      </c>
      <c r="N11" s="30">
        <f>'5月消费'!O37</f>
        <v>0</v>
      </c>
      <c r="O11" s="30">
        <f>'5月消费'!P37</f>
        <v>0</v>
      </c>
      <c r="P11" s="34">
        <f>'5月消费'!Q37</f>
        <v>0</v>
      </c>
      <c r="Q11" s="34">
        <f>'5月消费'!R37</f>
        <v>0</v>
      </c>
      <c r="R11" s="44">
        <f t="shared" si="1"/>
        <v>0</v>
      </c>
      <c r="S11" s="45"/>
      <c r="T11" s="47"/>
    </row>
    <row r="12" spans="1:20" ht="21" customHeight="1">
      <c r="B12" s="29">
        <f t="shared" si="0"/>
        <v>42888</v>
      </c>
      <c r="C12" s="30">
        <f>'6月消费'!D37</f>
        <v>0</v>
      </c>
      <c r="D12" s="30">
        <f>'6月消费'!E37</f>
        <v>0</v>
      </c>
      <c r="E12" s="30">
        <f>'6月消费'!F37</f>
        <v>0</v>
      </c>
      <c r="F12" s="30">
        <f>'6月消费'!G37</f>
        <v>0</v>
      </c>
      <c r="G12" s="30">
        <f>'6月消费'!H37</f>
        <v>0</v>
      </c>
      <c r="H12" s="30">
        <f>'6月消费'!I37</f>
        <v>0</v>
      </c>
      <c r="I12" s="30">
        <f>'6月消费'!J37</f>
        <v>0</v>
      </c>
      <c r="J12" s="30">
        <f>'6月消费'!K37</f>
        <v>0</v>
      </c>
      <c r="K12" s="30">
        <f>'6月消费'!L37</f>
        <v>0</v>
      </c>
      <c r="L12" s="30">
        <f>'6月消费'!M37</f>
        <v>0</v>
      </c>
      <c r="M12" s="30">
        <f>'6月消费'!N37</f>
        <v>0</v>
      </c>
      <c r="N12" s="30">
        <f>'6月消费'!O37</f>
        <v>0</v>
      </c>
      <c r="O12" s="30">
        <f>'6月消费'!P37</f>
        <v>0</v>
      </c>
      <c r="P12" s="34">
        <f>'6月消费'!Q37</f>
        <v>0</v>
      </c>
      <c r="Q12" s="34">
        <f>'6月消费'!R37</f>
        <v>0</v>
      </c>
      <c r="R12" s="44">
        <f t="shared" si="1"/>
        <v>0</v>
      </c>
      <c r="S12" s="45"/>
      <c r="T12" s="14"/>
    </row>
    <row r="13" spans="1:20" ht="21" customHeight="1">
      <c r="B13" s="29">
        <f t="shared" si="2"/>
        <v>42918</v>
      </c>
      <c r="C13" s="30">
        <f>'7月消费'!D37</f>
        <v>0</v>
      </c>
      <c r="D13" s="30">
        <f>'7月消费'!E37</f>
        <v>0</v>
      </c>
      <c r="E13" s="30">
        <f>'7月消费'!F37</f>
        <v>0</v>
      </c>
      <c r="F13" s="30">
        <f>'7月消费'!G37</f>
        <v>0</v>
      </c>
      <c r="G13" s="30">
        <f>'7月消费'!H37</f>
        <v>0</v>
      </c>
      <c r="H13" s="30">
        <f>'7月消费'!I37</f>
        <v>0</v>
      </c>
      <c r="I13" s="30">
        <f>'7月消费'!J37</f>
        <v>0</v>
      </c>
      <c r="J13" s="30">
        <f>'7月消费'!K37</f>
        <v>0</v>
      </c>
      <c r="K13" s="30">
        <f>'7月消费'!L37</f>
        <v>0</v>
      </c>
      <c r="L13" s="30">
        <f>'7月消费'!M37</f>
        <v>0</v>
      </c>
      <c r="M13" s="30">
        <f>'7月消费'!N37</f>
        <v>0</v>
      </c>
      <c r="N13" s="30">
        <f>'7月消费'!O37</f>
        <v>0</v>
      </c>
      <c r="O13" s="30">
        <f>'7月消费'!P37</f>
        <v>0</v>
      </c>
      <c r="P13" s="34">
        <f>'7月消费'!Q37</f>
        <v>0</v>
      </c>
      <c r="Q13" s="34">
        <f>'7月消费'!R37</f>
        <v>0</v>
      </c>
      <c r="R13" s="44">
        <f t="shared" si="1"/>
        <v>0</v>
      </c>
      <c r="S13" s="45"/>
      <c r="T13" s="47"/>
    </row>
    <row r="14" spans="1:20" ht="21" customHeight="1">
      <c r="B14" s="29">
        <f>B13+31</f>
        <v>42949</v>
      </c>
      <c r="C14" s="30">
        <f>'8月消费'!D37</f>
        <v>0</v>
      </c>
      <c r="D14" s="30">
        <f>'8月消费'!E37</f>
        <v>0</v>
      </c>
      <c r="E14" s="30">
        <f>'8月消费'!F37</f>
        <v>0</v>
      </c>
      <c r="F14" s="30">
        <f>'8月消费'!G37</f>
        <v>0</v>
      </c>
      <c r="G14" s="30">
        <f>'8月消费'!H37</f>
        <v>0</v>
      </c>
      <c r="H14" s="30">
        <f>'8月消费'!I37</f>
        <v>0</v>
      </c>
      <c r="I14" s="30">
        <f>'8月消费'!J37</f>
        <v>0</v>
      </c>
      <c r="J14" s="30">
        <f>'8月消费'!K37</f>
        <v>0</v>
      </c>
      <c r="K14" s="30">
        <f>'8月消费'!L37</f>
        <v>0</v>
      </c>
      <c r="L14" s="30">
        <f>'8月消费'!M37</f>
        <v>0</v>
      </c>
      <c r="M14" s="30">
        <f>'8月消费'!N37</f>
        <v>0</v>
      </c>
      <c r="N14" s="30">
        <f>'8月消费'!O37</f>
        <v>0</v>
      </c>
      <c r="O14" s="30">
        <f>'8月消费'!P37</f>
        <v>0</v>
      </c>
      <c r="P14" s="34">
        <f>'8月消费'!Q37</f>
        <v>0</v>
      </c>
      <c r="Q14" s="34">
        <f>'8月消费'!R37</f>
        <v>0</v>
      </c>
      <c r="R14" s="44">
        <f t="shared" si="1"/>
        <v>0</v>
      </c>
      <c r="S14" s="45"/>
      <c r="T14" s="14"/>
    </row>
    <row r="15" spans="1:20" ht="21" customHeight="1">
      <c r="B15" s="29">
        <f>B14+31</f>
        <v>42980</v>
      </c>
      <c r="C15" s="30">
        <f>'9月消费'!D37</f>
        <v>0</v>
      </c>
      <c r="D15" s="30">
        <f>'9月消费'!E37</f>
        <v>0</v>
      </c>
      <c r="E15" s="30">
        <f>'9月消费'!F37</f>
        <v>0</v>
      </c>
      <c r="F15" s="30">
        <f>'9月消费'!G37</f>
        <v>0</v>
      </c>
      <c r="G15" s="30">
        <f>'9月消费'!H37</f>
        <v>0</v>
      </c>
      <c r="H15" s="30">
        <f>'9月消费'!I37</f>
        <v>0</v>
      </c>
      <c r="I15" s="30">
        <f>'9月消费'!J37</f>
        <v>0</v>
      </c>
      <c r="J15" s="30">
        <f>'9月消费'!K37</f>
        <v>0</v>
      </c>
      <c r="K15" s="30">
        <f>'9月消费'!L37</f>
        <v>0</v>
      </c>
      <c r="L15" s="30">
        <f>'9月消费'!M37</f>
        <v>0</v>
      </c>
      <c r="M15" s="30">
        <f>'9月消费'!N37</f>
        <v>0</v>
      </c>
      <c r="N15" s="30">
        <f>'9月消费'!O37</f>
        <v>0</v>
      </c>
      <c r="O15" s="30">
        <f>'9月消费'!P37</f>
        <v>0</v>
      </c>
      <c r="P15" s="34">
        <f>'9月消费'!Q37</f>
        <v>0</v>
      </c>
      <c r="Q15" s="34">
        <f>'9月消费'!R37</f>
        <v>0</v>
      </c>
      <c r="R15" s="44">
        <f t="shared" si="1"/>
        <v>0</v>
      </c>
      <c r="S15" s="45"/>
      <c r="T15" s="47"/>
    </row>
    <row r="16" spans="1:20" ht="21" customHeight="1">
      <c r="B16" s="29">
        <f t="shared" si="2"/>
        <v>43010</v>
      </c>
      <c r="C16" s="30">
        <f>'10月消费'!D37</f>
        <v>0</v>
      </c>
      <c r="D16" s="30">
        <f>'10月消费'!E37</f>
        <v>0</v>
      </c>
      <c r="E16" s="30">
        <f>'10月消费'!F37</f>
        <v>0</v>
      </c>
      <c r="F16" s="30">
        <f>'10月消费'!G37</f>
        <v>0</v>
      </c>
      <c r="G16" s="30">
        <f>'10月消费'!H37</f>
        <v>0</v>
      </c>
      <c r="H16" s="30">
        <f>'10月消费'!I37</f>
        <v>0</v>
      </c>
      <c r="I16" s="30">
        <f>'10月消费'!J37</f>
        <v>0</v>
      </c>
      <c r="J16" s="30">
        <f>'10月消费'!K37</f>
        <v>0</v>
      </c>
      <c r="K16" s="30">
        <f>'10月消费'!L37</f>
        <v>0</v>
      </c>
      <c r="L16" s="30">
        <f>'10月消费'!M37</f>
        <v>0</v>
      </c>
      <c r="M16" s="30">
        <f>'10月消费'!N37</f>
        <v>0</v>
      </c>
      <c r="N16" s="30">
        <f>'10月消费'!O37</f>
        <v>0</v>
      </c>
      <c r="O16" s="30">
        <f>'10月消费'!P37</f>
        <v>0</v>
      </c>
      <c r="P16" s="34">
        <f>'10月消费'!Q37</f>
        <v>0</v>
      </c>
      <c r="Q16" s="34">
        <f>'10月消费'!R37</f>
        <v>0</v>
      </c>
      <c r="R16" s="44">
        <f t="shared" si="1"/>
        <v>0</v>
      </c>
      <c r="S16" s="45"/>
      <c r="T16" s="14"/>
    </row>
    <row r="17" spans="2:20" ht="21" customHeight="1">
      <c r="B17" s="29">
        <f>B16+40</f>
        <v>43050</v>
      </c>
      <c r="C17" s="30">
        <f>'11月消费 '!D37</f>
        <v>0</v>
      </c>
      <c r="D17" s="30">
        <f>'11月消费 '!E37</f>
        <v>0</v>
      </c>
      <c r="E17" s="30">
        <f>'11月消费 '!F37</f>
        <v>0</v>
      </c>
      <c r="F17" s="30">
        <f>'11月消费 '!G37</f>
        <v>0</v>
      </c>
      <c r="G17" s="30">
        <f>'11月消费 '!H37</f>
        <v>0</v>
      </c>
      <c r="H17" s="30">
        <f>'11月消费 '!I37</f>
        <v>0</v>
      </c>
      <c r="I17" s="30">
        <f>'11月消费 '!J37</f>
        <v>0</v>
      </c>
      <c r="J17" s="30">
        <f>'11月消费 '!K37</f>
        <v>0</v>
      </c>
      <c r="K17" s="30">
        <f>'11月消费 '!L37</f>
        <v>0</v>
      </c>
      <c r="L17" s="30">
        <f>'11月消费 '!M37</f>
        <v>0</v>
      </c>
      <c r="M17" s="30">
        <f>'11月消费 '!N37</f>
        <v>0</v>
      </c>
      <c r="N17" s="30">
        <f>'11月消费 '!O37</f>
        <v>0</v>
      </c>
      <c r="O17" s="30">
        <f>'11月消费 '!P37</f>
        <v>0</v>
      </c>
      <c r="P17" s="34">
        <f>'11月消费 '!Q37</f>
        <v>0</v>
      </c>
      <c r="Q17" s="34">
        <f>'11月消费 '!R37</f>
        <v>0</v>
      </c>
      <c r="R17" s="44">
        <f t="shared" si="1"/>
        <v>0</v>
      </c>
      <c r="S17" s="45"/>
      <c r="T17" s="48"/>
    </row>
    <row r="18" spans="2:20" ht="21" customHeight="1">
      <c r="B18" s="29">
        <f t="shared" ref="B18" si="3">B17+40</f>
        <v>43090</v>
      </c>
      <c r="C18" s="30">
        <f>'12月消费'!D37</f>
        <v>0</v>
      </c>
      <c r="D18" s="30">
        <f>'12月消费'!E37</f>
        <v>0</v>
      </c>
      <c r="E18" s="30">
        <f>'12月消费'!F37</f>
        <v>0</v>
      </c>
      <c r="F18" s="30">
        <f>'12月消费'!G37</f>
        <v>0</v>
      </c>
      <c r="G18" s="30">
        <f>'12月消费'!H37</f>
        <v>0</v>
      </c>
      <c r="H18" s="30">
        <f>'12月消费'!I37</f>
        <v>0</v>
      </c>
      <c r="I18" s="30">
        <f>'12月消费'!J37</f>
        <v>0</v>
      </c>
      <c r="J18" s="30">
        <f>'12月消费'!K37</f>
        <v>0</v>
      </c>
      <c r="K18" s="30">
        <f>'12月消费'!L37</f>
        <v>0</v>
      </c>
      <c r="L18" s="30">
        <f>'12月消费'!M37</f>
        <v>0</v>
      </c>
      <c r="M18" s="30">
        <f>'12月消费'!N37</f>
        <v>0</v>
      </c>
      <c r="N18" s="30">
        <f>'12月消费'!O37</f>
        <v>0</v>
      </c>
      <c r="O18" s="30">
        <f>'12月消费'!P37</f>
        <v>0</v>
      </c>
      <c r="P18" s="34">
        <f>'12月消费'!Q37</f>
        <v>0</v>
      </c>
      <c r="Q18" s="34">
        <f>'12月消费'!R37</f>
        <v>0</v>
      </c>
      <c r="R18" s="44">
        <f t="shared" si="1"/>
        <v>0</v>
      </c>
      <c r="S18" s="45"/>
      <c r="T18" s="14"/>
    </row>
    <row r="19" spans="2:20">
      <c r="S19" s="49"/>
      <c r="T19" s="50">
        <f>5000-S8</f>
        <v>5000</v>
      </c>
    </row>
    <row r="20" spans="2:20">
      <c r="B20" s="32" t="s">
        <v>19</v>
      </c>
      <c r="C20" s="33">
        <f t="shared" ref="C20:R20" si="4">SUM(C7:C18)</f>
        <v>136</v>
      </c>
      <c r="D20" s="33">
        <f t="shared" si="4"/>
        <v>5</v>
      </c>
      <c r="E20" s="33">
        <f t="shared" si="4"/>
        <v>188</v>
      </c>
      <c r="F20" s="33">
        <f t="shared" si="4"/>
        <v>412.7</v>
      </c>
      <c r="G20" s="33">
        <f t="shared" si="4"/>
        <v>55.5</v>
      </c>
      <c r="H20" s="33">
        <f t="shared" si="4"/>
        <v>51</v>
      </c>
      <c r="I20" s="33">
        <f t="shared" si="4"/>
        <v>50</v>
      </c>
      <c r="J20" s="33">
        <f t="shared" si="4"/>
        <v>3</v>
      </c>
      <c r="K20" s="33">
        <f t="shared" si="4"/>
        <v>0</v>
      </c>
      <c r="L20" s="33">
        <f t="shared" si="4"/>
        <v>0</v>
      </c>
      <c r="M20" s="33">
        <f t="shared" si="4"/>
        <v>0</v>
      </c>
      <c r="N20" s="33">
        <f t="shared" si="4"/>
        <v>0</v>
      </c>
      <c r="O20" s="33">
        <f t="shared" si="4"/>
        <v>115</v>
      </c>
      <c r="P20" s="33">
        <f t="shared" si="4"/>
        <v>1016.2</v>
      </c>
      <c r="Q20" s="51">
        <f t="shared" si="4"/>
        <v>16950</v>
      </c>
      <c r="R20" s="51">
        <f t="shared" si="4"/>
        <v>15933.8</v>
      </c>
      <c r="S20" s="52"/>
      <c r="T20" s="53">
        <f>SUM(T7:T19)</f>
        <v>5000</v>
      </c>
    </row>
    <row r="21" spans="2:20">
      <c r="S21" s="49"/>
    </row>
    <row r="22" spans="2:20">
      <c r="S22" s="49"/>
    </row>
    <row r="23" spans="2:20">
      <c r="R23" s="54" t="s">
        <v>20</v>
      </c>
      <c r="S23" s="57" t="s">
        <v>37</v>
      </c>
    </row>
    <row r="24" spans="2:20">
      <c r="Q24" s="56" t="s">
        <v>40</v>
      </c>
      <c r="R24" s="55">
        <f>R3+R20</f>
        <v>28435.8</v>
      </c>
      <c r="S24" s="55"/>
    </row>
    <row r="25" spans="2:20">
      <c r="Q25" t="s">
        <v>41</v>
      </c>
      <c r="R25" s="54">
        <f>2250+100+70</f>
        <v>2420</v>
      </c>
      <c r="S25" s="55"/>
    </row>
    <row r="26" spans="2:20">
      <c r="Q26" s="56" t="s">
        <v>42</v>
      </c>
      <c r="R26" s="56">
        <f>1000-1000</f>
        <v>0</v>
      </c>
      <c r="S26" s="55"/>
    </row>
    <row r="27" spans="2:20">
      <c r="Q27" s="56" t="s">
        <v>43</v>
      </c>
      <c r="R27">
        <f>2000+1350-50-300</f>
        <v>3000</v>
      </c>
      <c r="S27" s="55"/>
    </row>
    <row r="28" spans="2:20">
      <c r="Q28" s="56" t="s">
        <v>44</v>
      </c>
      <c r="R28">
        <f>1500+1000</f>
        <v>2500</v>
      </c>
      <c r="S28" s="55"/>
    </row>
    <row r="29" spans="2:20">
      <c r="Q29" s="56" t="s">
        <v>38</v>
      </c>
      <c r="R29" s="57">
        <f>40000-540.6-660.76-2132.46-810.48-932.4-4818.64-104.66+10000+10000</f>
        <v>50000</v>
      </c>
      <c r="S29" s="55"/>
    </row>
    <row r="30" spans="2:20">
      <c r="Q30" s="56" t="s">
        <v>39</v>
      </c>
      <c r="R30" s="55">
        <f>SUM(R24:R29)</f>
        <v>86355.8</v>
      </c>
      <c r="S30" s="55"/>
    </row>
    <row r="34" spans="18:18">
      <c r="R34" s="55"/>
    </row>
  </sheetData>
  <mergeCells count="2">
    <mergeCell ref="A3:C3"/>
    <mergeCell ref="B4:R5"/>
  </mergeCells>
  <phoneticPr fontId="3" type="noConversion"/>
  <pageMargins left="0.69930555555555596" right="0.69930555555555596" top="0.75" bottom="0.75" header="0.3" footer="0.3"/>
  <pageSetup paperSize="9" scale="54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R5" sqref="R5:S33"/>
    </sheetView>
  </sheetViews>
  <sheetFormatPr defaultColWidth="10" defaultRowHeight="15" customHeight="1"/>
  <cols>
    <col min="16" max="16" width="10.375"/>
    <col min="17" max="17" width="10.5" customWidth="1"/>
    <col min="18" max="18" width="11.625" bestFit="1" customWidth="1"/>
  </cols>
  <sheetData>
    <row r="2" spans="2:18" ht="15" customHeight="1">
      <c r="C2" s="71" t="s">
        <v>33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42979</v>
      </c>
      <c r="C5" s="6">
        <f>'8月消费'!C35+1</f>
        <v>42979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>SUM(D5:P5)</f>
        <v>0</v>
      </c>
      <c r="R5" s="8"/>
    </row>
    <row r="6" spans="2:18" s="1" customFormat="1" ht="15" customHeight="1">
      <c r="B6" s="5">
        <f t="shared" ref="B6" si="0">C6</f>
        <v>42980</v>
      </c>
      <c r="C6" s="6">
        <f t="shared" ref="C6:C8" si="1">C5+1</f>
        <v>42980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:Q34" si="2">SUM(D6:P6)</f>
        <v>0</v>
      </c>
      <c r="R6" s="8"/>
    </row>
    <row r="7" spans="2:18" s="1" customFormat="1" ht="15" customHeight="1">
      <c r="B7" s="5">
        <f t="shared" ref="B7:B34" si="3">C7</f>
        <v>42981</v>
      </c>
      <c r="C7" s="6">
        <f t="shared" si="1"/>
        <v>42981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si="2"/>
        <v>0</v>
      </c>
      <c r="R7" s="8"/>
    </row>
    <row r="8" spans="2:18" s="1" customFormat="1" ht="15" customHeight="1">
      <c r="B8" s="5">
        <f t="shared" si="3"/>
        <v>42982</v>
      </c>
      <c r="C8" s="6">
        <f t="shared" si="1"/>
        <v>42982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2"/>
        <v>0</v>
      </c>
      <c r="R8" s="8"/>
    </row>
    <row r="9" spans="2:18" s="1" customFormat="1" ht="15" customHeight="1">
      <c r="B9" s="5">
        <f t="shared" si="3"/>
        <v>42983</v>
      </c>
      <c r="C9" s="6">
        <f t="shared" ref="C9" si="4">C8+1</f>
        <v>42983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2"/>
        <v>0</v>
      </c>
      <c r="R9" s="8"/>
    </row>
    <row r="10" spans="2:18" s="1" customFormat="1" ht="15" customHeight="1">
      <c r="B10" s="5">
        <f t="shared" si="3"/>
        <v>42984</v>
      </c>
      <c r="C10" s="6">
        <f t="shared" ref="C10:C34" si="5">C9+1</f>
        <v>42984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2"/>
        <v>0</v>
      </c>
      <c r="R10" s="8"/>
    </row>
    <row r="11" spans="2:18" ht="15" customHeight="1">
      <c r="B11" s="5">
        <f t="shared" si="3"/>
        <v>42985</v>
      </c>
      <c r="C11" s="6">
        <f t="shared" si="5"/>
        <v>42985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2"/>
        <v>0</v>
      </c>
      <c r="R11" s="17"/>
    </row>
    <row r="12" spans="2:18" ht="15" customHeight="1">
      <c r="B12" s="5">
        <f t="shared" si="3"/>
        <v>42986</v>
      </c>
      <c r="C12" s="6">
        <f t="shared" si="5"/>
        <v>42986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2"/>
        <v>0</v>
      </c>
      <c r="R12" s="17"/>
    </row>
    <row r="13" spans="2:18" ht="15" customHeight="1">
      <c r="B13" s="5">
        <f t="shared" si="3"/>
        <v>42987</v>
      </c>
      <c r="C13" s="6">
        <f t="shared" si="5"/>
        <v>42987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2"/>
        <v>0</v>
      </c>
      <c r="R13" s="17"/>
    </row>
    <row r="14" spans="2:18" ht="15" customHeight="1">
      <c r="B14" s="5">
        <f t="shared" si="3"/>
        <v>42988</v>
      </c>
      <c r="C14" s="6">
        <f t="shared" si="5"/>
        <v>42988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2"/>
        <v>0</v>
      </c>
      <c r="R14" s="17"/>
    </row>
    <row r="15" spans="2:18" ht="15" customHeight="1">
      <c r="B15" s="5">
        <f t="shared" si="3"/>
        <v>42989</v>
      </c>
      <c r="C15" s="6">
        <f t="shared" si="5"/>
        <v>42989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2"/>
        <v>0</v>
      </c>
      <c r="R15" s="17"/>
    </row>
    <row r="16" spans="2:18" ht="15" customHeight="1">
      <c r="B16" s="5">
        <f t="shared" si="3"/>
        <v>42990</v>
      </c>
      <c r="C16" s="6">
        <f t="shared" si="5"/>
        <v>42990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2"/>
        <v>0</v>
      </c>
      <c r="R16" s="17"/>
    </row>
    <row r="17" spans="2:18" ht="15" customHeight="1">
      <c r="B17" s="5">
        <f t="shared" si="3"/>
        <v>42991</v>
      </c>
      <c r="C17" s="6">
        <f t="shared" si="5"/>
        <v>42991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2"/>
        <v>0</v>
      </c>
      <c r="R17" s="17"/>
    </row>
    <row r="18" spans="2:18" ht="15" customHeight="1">
      <c r="B18" s="5">
        <f t="shared" si="3"/>
        <v>42992</v>
      </c>
      <c r="C18" s="6">
        <f t="shared" si="5"/>
        <v>42992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2"/>
        <v>0</v>
      </c>
      <c r="R18" s="17"/>
    </row>
    <row r="19" spans="2:18" ht="15" customHeight="1">
      <c r="B19" s="5">
        <f t="shared" si="3"/>
        <v>42993</v>
      </c>
      <c r="C19" s="6">
        <f t="shared" si="5"/>
        <v>42993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2"/>
        <v>0</v>
      </c>
      <c r="R19" s="17"/>
    </row>
    <row r="20" spans="2:18" ht="15" customHeight="1">
      <c r="B20" s="5">
        <f t="shared" si="3"/>
        <v>42994</v>
      </c>
      <c r="C20" s="6">
        <f t="shared" si="5"/>
        <v>42994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2"/>
        <v>0</v>
      </c>
      <c r="R20" s="17"/>
    </row>
    <row r="21" spans="2:18" ht="15" customHeight="1">
      <c r="B21" s="5">
        <f t="shared" si="3"/>
        <v>42995</v>
      </c>
      <c r="C21" s="6">
        <f t="shared" si="5"/>
        <v>42995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2"/>
        <v>0</v>
      </c>
      <c r="R21" s="17"/>
    </row>
    <row r="22" spans="2:18" ht="15" customHeight="1">
      <c r="B22" s="5">
        <f t="shared" si="3"/>
        <v>42996</v>
      </c>
      <c r="C22" s="6">
        <f t="shared" si="5"/>
        <v>42996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2"/>
        <v>0</v>
      </c>
      <c r="R22" s="17"/>
    </row>
    <row r="23" spans="2:18" ht="15" customHeight="1">
      <c r="B23" s="5">
        <f t="shared" si="3"/>
        <v>42997</v>
      </c>
      <c r="C23" s="6">
        <f t="shared" si="5"/>
        <v>42997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2"/>
        <v>0</v>
      </c>
      <c r="R23" s="17"/>
    </row>
    <row r="24" spans="2:18" ht="15" customHeight="1">
      <c r="B24" s="5">
        <f t="shared" si="3"/>
        <v>42998</v>
      </c>
      <c r="C24" s="6">
        <f t="shared" si="5"/>
        <v>42998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2"/>
        <v>0</v>
      </c>
      <c r="R24" s="17"/>
    </row>
    <row r="25" spans="2:18" ht="15" customHeight="1">
      <c r="B25" s="5">
        <f t="shared" si="3"/>
        <v>42999</v>
      </c>
      <c r="C25" s="6">
        <f t="shared" si="5"/>
        <v>42999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2"/>
        <v>0</v>
      </c>
      <c r="R25" s="17"/>
    </row>
    <row r="26" spans="2:18" ht="15" customHeight="1">
      <c r="B26" s="5">
        <f t="shared" si="3"/>
        <v>43000</v>
      </c>
      <c r="C26" s="6">
        <f t="shared" si="5"/>
        <v>43000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2"/>
        <v>0</v>
      </c>
      <c r="R26" s="17"/>
    </row>
    <row r="27" spans="2:18" ht="15" customHeight="1">
      <c r="B27" s="5">
        <f t="shared" si="3"/>
        <v>43001</v>
      </c>
      <c r="C27" s="6">
        <f t="shared" si="5"/>
        <v>43001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2"/>
        <v>0</v>
      </c>
      <c r="R27" s="17"/>
    </row>
    <row r="28" spans="2:18" ht="15" customHeight="1">
      <c r="B28" s="5">
        <f t="shared" si="3"/>
        <v>43002</v>
      </c>
      <c r="C28" s="6">
        <f t="shared" si="5"/>
        <v>43002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2"/>
        <v>0</v>
      </c>
      <c r="R28" s="17"/>
    </row>
    <row r="29" spans="2:18" ht="15" customHeight="1">
      <c r="B29" s="5">
        <f t="shared" si="3"/>
        <v>43003</v>
      </c>
      <c r="C29" s="6">
        <f t="shared" si="5"/>
        <v>43003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2"/>
        <v>0</v>
      </c>
      <c r="R29" s="17"/>
    </row>
    <row r="30" spans="2:18" ht="15" customHeight="1">
      <c r="B30" s="5">
        <f t="shared" si="3"/>
        <v>43004</v>
      </c>
      <c r="C30" s="6">
        <f t="shared" si="5"/>
        <v>43004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2"/>
        <v>0</v>
      </c>
      <c r="R30" s="17"/>
    </row>
    <row r="31" spans="2:18" ht="15" customHeight="1">
      <c r="B31" s="5">
        <f t="shared" si="3"/>
        <v>43005</v>
      </c>
      <c r="C31" s="6">
        <f t="shared" si="5"/>
        <v>43005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2"/>
        <v>0</v>
      </c>
      <c r="R31" s="17"/>
    </row>
    <row r="32" spans="2:18" ht="15" customHeight="1">
      <c r="B32" s="5">
        <f t="shared" si="3"/>
        <v>43006</v>
      </c>
      <c r="C32" s="6">
        <f t="shared" si="5"/>
        <v>43006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2"/>
        <v>0</v>
      </c>
      <c r="R32" s="17"/>
    </row>
    <row r="33" spans="2:18" ht="15" customHeight="1">
      <c r="B33" s="5">
        <f t="shared" si="3"/>
        <v>43007</v>
      </c>
      <c r="C33" s="6">
        <f t="shared" si="5"/>
        <v>43007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6">
        <f t="shared" si="2"/>
        <v>0</v>
      </c>
      <c r="R33" s="17"/>
    </row>
    <row r="34" spans="2:18" ht="15" customHeight="1">
      <c r="B34" s="5">
        <f t="shared" si="3"/>
        <v>43008</v>
      </c>
      <c r="C34" s="6">
        <f t="shared" si="5"/>
        <v>43008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6">
        <f t="shared" si="2"/>
        <v>0</v>
      </c>
      <c r="R34" s="17"/>
    </row>
    <row r="35" spans="2:18" ht="15" customHeight="1">
      <c r="B35" s="9"/>
      <c r="C35" s="1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ht="15" customHeight="1">
      <c r="B36" s="9"/>
      <c r="C36" s="1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6">SUM(E5:E35)</f>
        <v>0</v>
      </c>
      <c r="F37" s="10">
        <f t="shared" si="6"/>
        <v>0</v>
      </c>
      <c r="G37" s="10">
        <f t="shared" si="6"/>
        <v>0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4">
    <cfRule type="expression" dxfId="11" priority="1">
      <formula>$C5&lt;TODAY()</formula>
    </cfRule>
    <cfRule type="expression" dxfId="10" priority="3" stopIfTrue="1">
      <formula>$C5=TODAY()</formula>
    </cfRule>
  </conditionalFormatting>
  <conditionalFormatting sqref="D5:P34">
    <cfRule type="expression" dxfId="9" priority="2">
      <formula>WEEKDAY($C5,2)&gt;5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topLeftCell="A4" zoomScaleNormal="85" zoomScaleSheetLayoutView="100" workbookViewId="0">
      <selection activeCell="R6" sqref="R6:T33"/>
    </sheetView>
  </sheetViews>
  <sheetFormatPr defaultColWidth="10" defaultRowHeight="15" customHeight="1"/>
  <cols>
    <col min="16" max="17" width="11.625" bestFit="1" customWidth="1"/>
  </cols>
  <sheetData>
    <row r="2" spans="2:18" ht="15" customHeight="1">
      <c r="C2" s="65" t="s">
        <v>34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/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43009</v>
      </c>
      <c r="C5" s="6">
        <f>'9月消费'!C34+1</f>
        <v>43009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 t="shared" ref="Q5" si="0">SUM(D5:P5)</f>
        <v>0</v>
      </c>
      <c r="R5" s="8"/>
    </row>
    <row r="6" spans="2:18" s="1" customFormat="1" ht="15" customHeight="1">
      <c r="B6" s="5">
        <f t="shared" ref="B6" si="1">C6</f>
        <v>43010</v>
      </c>
      <c r="C6" s="6">
        <f t="shared" ref="C6:C8" si="2">C5+1</f>
        <v>43010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:Q35" si="3">SUM(D6:P6)</f>
        <v>0</v>
      </c>
      <c r="R6" s="8"/>
    </row>
    <row r="7" spans="2:18" s="1" customFormat="1" ht="15" customHeight="1">
      <c r="B7" s="5">
        <f t="shared" ref="B7:B35" si="4">C7</f>
        <v>43011</v>
      </c>
      <c r="C7" s="6">
        <f t="shared" si="2"/>
        <v>43011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si="3"/>
        <v>0</v>
      </c>
      <c r="R7" s="8"/>
    </row>
    <row r="8" spans="2:18" s="1" customFormat="1" ht="15" customHeight="1">
      <c r="B8" s="5">
        <f t="shared" si="4"/>
        <v>43012</v>
      </c>
      <c r="C8" s="6">
        <f t="shared" si="2"/>
        <v>43012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3"/>
        <v>0</v>
      </c>
      <c r="R8" s="8"/>
    </row>
    <row r="9" spans="2:18" s="1" customFormat="1" ht="15" customHeight="1">
      <c r="B9" s="5">
        <f t="shared" si="4"/>
        <v>43013</v>
      </c>
      <c r="C9" s="6">
        <f t="shared" ref="C9" si="5">C8+1</f>
        <v>43013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3"/>
        <v>0</v>
      </c>
      <c r="R9" s="8"/>
    </row>
    <row r="10" spans="2:18" s="1" customFormat="1" ht="15" customHeight="1">
      <c r="B10" s="5">
        <f t="shared" si="4"/>
        <v>43014</v>
      </c>
      <c r="C10" s="6">
        <f t="shared" ref="C10:C35" si="6">C9+1</f>
        <v>43014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3"/>
        <v>0</v>
      </c>
      <c r="R10" s="8"/>
    </row>
    <row r="11" spans="2:18" ht="15" customHeight="1">
      <c r="B11" s="5">
        <f t="shared" si="4"/>
        <v>43015</v>
      </c>
      <c r="C11" s="6">
        <f t="shared" si="6"/>
        <v>43015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3"/>
        <v>0</v>
      </c>
      <c r="R11" s="17"/>
    </row>
    <row r="12" spans="2:18" ht="15" customHeight="1">
      <c r="B12" s="5">
        <f t="shared" si="4"/>
        <v>43016</v>
      </c>
      <c r="C12" s="6">
        <f t="shared" si="6"/>
        <v>43016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3"/>
        <v>0</v>
      </c>
      <c r="R12" s="17"/>
    </row>
    <row r="13" spans="2:18" ht="15" customHeight="1">
      <c r="B13" s="5">
        <f t="shared" si="4"/>
        <v>43017</v>
      </c>
      <c r="C13" s="6">
        <f t="shared" si="6"/>
        <v>43017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3"/>
        <v>0</v>
      </c>
      <c r="R13" s="17"/>
    </row>
    <row r="14" spans="2:18" ht="15" customHeight="1">
      <c r="B14" s="5">
        <f t="shared" si="4"/>
        <v>43018</v>
      </c>
      <c r="C14" s="6">
        <f t="shared" si="6"/>
        <v>43018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3"/>
        <v>0</v>
      </c>
      <c r="R14" s="17"/>
    </row>
    <row r="15" spans="2:18" ht="15" customHeight="1">
      <c r="B15" s="5">
        <f t="shared" si="4"/>
        <v>43019</v>
      </c>
      <c r="C15" s="6">
        <f t="shared" si="6"/>
        <v>43019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3"/>
        <v>0</v>
      </c>
      <c r="R15" s="17"/>
    </row>
    <row r="16" spans="2:18" ht="15" customHeight="1">
      <c r="B16" s="5">
        <f t="shared" si="4"/>
        <v>43020</v>
      </c>
      <c r="C16" s="6">
        <f t="shared" si="6"/>
        <v>43020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3"/>
        <v>0</v>
      </c>
      <c r="R16" s="17"/>
    </row>
    <row r="17" spans="2:18" ht="15" customHeight="1">
      <c r="B17" s="5">
        <f t="shared" si="4"/>
        <v>43021</v>
      </c>
      <c r="C17" s="6">
        <f t="shared" si="6"/>
        <v>43021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3"/>
        <v>0</v>
      </c>
      <c r="R17" s="17"/>
    </row>
    <row r="18" spans="2:18" ht="15" customHeight="1">
      <c r="B18" s="5">
        <f t="shared" si="4"/>
        <v>43022</v>
      </c>
      <c r="C18" s="6">
        <f t="shared" si="6"/>
        <v>43022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3"/>
        <v>0</v>
      </c>
      <c r="R18" s="17"/>
    </row>
    <row r="19" spans="2:18" ht="15" customHeight="1">
      <c r="B19" s="5">
        <f t="shared" si="4"/>
        <v>43023</v>
      </c>
      <c r="C19" s="6">
        <f t="shared" si="6"/>
        <v>43023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3"/>
        <v>0</v>
      </c>
      <c r="R19" s="17"/>
    </row>
    <row r="20" spans="2:18" ht="15" customHeight="1">
      <c r="B20" s="5">
        <f t="shared" si="4"/>
        <v>43024</v>
      </c>
      <c r="C20" s="6">
        <f t="shared" si="6"/>
        <v>43024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3"/>
        <v>0</v>
      </c>
      <c r="R20" s="17"/>
    </row>
    <row r="21" spans="2:18" ht="15" customHeight="1">
      <c r="B21" s="5">
        <f t="shared" si="4"/>
        <v>43025</v>
      </c>
      <c r="C21" s="6">
        <f t="shared" si="6"/>
        <v>43025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3"/>
        <v>0</v>
      </c>
      <c r="R21" s="17"/>
    </row>
    <row r="22" spans="2:18" ht="15" customHeight="1">
      <c r="B22" s="5">
        <f t="shared" si="4"/>
        <v>43026</v>
      </c>
      <c r="C22" s="6">
        <f t="shared" si="6"/>
        <v>43026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3"/>
        <v>0</v>
      </c>
      <c r="R22" s="17"/>
    </row>
    <row r="23" spans="2:18" ht="15" customHeight="1">
      <c r="B23" s="5">
        <f t="shared" si="4"/>
        <v>43027</v>
      </c>
      <c r="C23" s="6">
        <f t="shared" si="6"/>
        <v>43027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3"/>
        <v>0</v>
      </c>
      <c r="R23" s="17"/>
    </row>
    <row r="24" spans="2:18" ht="15" customHeight="1">
      <c r="B24" s="5">
        <f t="shared" si="4"/>
        <v>43028</v>
      </c>
      <c r="C24" s="6">
        <f t="shared" si="6"/>
        <v>43028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3"/>
        <v>0</v>
      </c>
      <c r="R24" s="17"/>
    </row>
    <row r="25" spans="2:18" ht="15" customHeight="1">
      <c r="B25" s="5">
        <f t="shared" si="4"/>
        <v>43029</v>
      </c>
      <c r="C25" s="6">
        <f t="shared" si="6"/>
        <v>43029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3"/>
        <v>0</v>
      </c>
      <c r="R25" s="17"/>
    </row>
    <row r="26" spans="2:18" ht="15" customHeight="1">
      <c r="B26" s="5">
        <f t="shared" si="4"/>
        <v>43030</v>
      </c>
      <c r="C26" s="6">
        <f t="shared" si="6"/>
        <v>43030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3"/>
        <v>0</v>
      </c>
      <c r="R26" s="17"/>
    </row>
    <row r="27" spans="2:18" ht="15" customHeight="1">
      <c r="B27" s="5">
        <f t="shared" si="4"/>
        <v>43031</v>
      </c>
      <c r="C27" s="6">
        <f t="shared" si="6"/>
        <v>43031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3"/>
        <v>0</v>
      </c>
      <c r="R27" s="17"/>
    </row>
    <row r="28" spans="2:18" ht="15" customHeight="1">
      <c r="B28" s="5">
        <f t="shared" si="4"/>
        <v>43032</v>
      </c>
      <c r="C28" s="6">
        <f t="shared" si="6"/>
        <v>43032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3"/>
        <v>0</v>
      </c>
      <c r="R28" s="17"/>
    </row>
    <row r="29" spans="2:18" ht="15" customHeight="1">
      <c r="B29" s="5">
        <f t="shared" si="4"/>
        <v>43033</v>
      </c>
      <c r="C29" s="6">
        <f t="shared" si="6"/>
        <v>43033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3"/>
        <v>0</v>
      </c>
      <c r="R29" s="17"/>
    </row>
    <row r="30" spans="2:18" ht="15" customHeight="1">
      <c r="B30" s="5">
        <f t="shared" si="4"/>
        <v>43034</v>
      </c>
      <c r="C30" s="6">
        <f t="shared" si="6"/>
        <v>43034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3"/>
        <v>0</v>
      </c>
      <c r="R30" s="17"/>
    </row>
    <row r="31" spans="2:18" ht="15" customHeight="1">
      <c r="B31" s="5">
        <f t="shared" si="4"/>
        <v>43035</v>
      </c>
      <c r="C31" s="6">
        <f t="shared" si="6"/>
        <v>43035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3"/>
        <v>0</v>
      </c>
      <c r="R31" s="17"/>
    </row>
    <row r="32" spans="2:18" ht="15" customHeight="1">
      <c r="B32" s="5">
        <f t="shared" si="4"/>
        <v>43036</v>
      </c>
      <c r="C32" s="6">
        <f t="shared" si="6"/>
        <v>43036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3"/>
        <v>0</v>
      </c>
      <c r="R32" s="17"/>
    </row>
    <row r="33" spans="2:18" ht="15" customHeight="1">
      <c r="B33" s="5">
        <f t="shared" si="4"/>
        <v>43037</v>
      </c>
      <c r="C33" s="6">
        <f t="shared" si="6"/>
        <v>43037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>
        <f t="shared" si="3"/>
        <v>0</v>
      </c>
      <c r="R33" s="17"/>
    </row>
    <row r="34" spans="2:18" ht="15" customHeight="1">
      <c r="B34" s="5">
        <f t="shared" si="4"/>
        <v>43038</v>
      </c>
      <c r="C34" s="6">
        <f t="shared" si="6"/>
        <v>43038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>
        <f t="shared" si="3"/>
        <v>0</v>
      </c>
      <c r="R34" s="17"/>
    </row>
    <row r="35" spans="2:18" ht="15" customHeight="1">
      <c r="B35" s="5">
        <f t="shared" si="4"/>
        <v>43039</v>
      </c>
      <c r="C35" s="6">
        <f t="shared" si="6"/>
        <v>43039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6">
        <f t="shared" si="3"/>
        <v>0</v>
      </c>
      <c r="R35" s="17"/>
    </row>
    <row r="36" spans="2:18" ht="1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7">SUM(E5:E35)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5">
    <cfRule type="expression" dxfId="8" priority="1" stopIfTrue="1">
      <formula>$C5=TODAY()</formula>
    </cfRule>
    <cfRule type="expression" dxfId="7" priority="4">
      <formula>$C5&lt;TODAY()</formula>
    </cfRule>
  </conditionalFormatting>
  <conditionalFormatting sqref="D5:P35">
    <cfRule type="expression" dxfId="6" priority="5">
      <formula>WEEKDAY($C5,2)&gt;5</formula>
    </cfRule>
  </conditionalFormatting>
  <pageMargins left="0.69930555555555596" right="0.69930555555555596" top="0.75" bottom="0.75" header="0.3" footer="0.3"/>
  <pageSetup paperSize="9" scale="44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R6" sqref="R6:T25"/>
    </sheetView>
  </sheetViews>
  <sheetFormatPr defaultColWidth="10" defaultRowHeight="15" customHeight="1"/>
  <cols>
    <col min="15" max="15" width="10.5" bestFit="1" customWidth="1"/>
    <col min="16" max="16" width="10.5" customWidth="1"/>
  </cols>
  <sheetData>
    <row r="2" spans="2:18" ht="15" customHeight="1">
      <c r="C2" s="65" t="s">
        <v>35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43040</v>
      </c>
      <c r="C5" s="6">
        <f>'10月消费'!C35+1</f>
        <v>43040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>SUM(D5:P5)</f>
        <v>0</v>
      </c>
      <c r="R5" s="8"/>
    </row>
    <row r="6" spans="2:18" s="1" customFormat="1" ht="15" customHeight="1">
      <c r="B6" s="5">
        <f t="shared" ref="B6" si="0">C6</f>
        <v>43041</v>
      </c>
      <c r="C6" s="6">
        <f t="shared" ref="C6:C8" si="1">C5+1</f>
        <v>43041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" si="2">SUM(D6:P6)</f>
        <v>0</v>
      </c>
      <c r="R6" s="8"/>
    </row>
    <row r="7" spans="2:18" s="1" customFormat="1" ht="15" customHeight="1">
      <c r="B7" s="5">
        <f t="shared" ref="B7:B34" si="3">C7</f>
        <v>43042</v>
      </c>
      <c r="C7" s="6">
        <f t="shared" si="1"/>
        <v>43042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ref="Q7:Q34" si="4">SUM(D7:P7)</f>
        <v>0</v>
      </c>
      <c r="R7" s="8"/>
    </row>
    <row r="8" spans="2:18" s="1" customFormat="1" ht="15" customHeight="1">
      <c r="B8" s="5">
        <f t="shared" si="3"/>
        <v>43043</v>
      </c>
      <c r="C8" s="6">
        <f t="shared" si="1"/>
        <v>43043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4"/>
        <v>0</v>
      </c>
      <c r="R8" s="8"/>
    </row>
    <row r="9" spans="2:18" s="1" customFormat="1" ht="15" customHeight="1">
      <c r="B9" s="5">
        <f t="shared" si="3"/>
        <v>43044</v>
      </c>
      <c r="C9" s="6">
        <f t="shared" ref="C9" si="5">C8+1</f>
        <v>43044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4"/>
        <v>0</v>
      </c>
      <c r="R9" s="8"/>
    </row>
    <row r="10" spans="2:18" s="1" customFormat="1" ht="15" customHeight="1">
      <c r="B10" s="5">
        <f t="shared" si="3"/>
        <v>43045</v>
      </c>
      <c r="C10" s="6">
        <f t="shared" ref="C10:C34" si="6">C9+1</f>
        <v>43045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4"/>
        <v>0</v>
      </c>
      <c r="R10" s="8"/>
    </row>
    <row r="11" spans="2:18" ht="15" customHeight="1">
      <c r="B11" s="5">
        <f t="shared" si="3"/>
        <v>43046</v>
      </c>
      <c r="C11" s="6">
        <f t="shared" si="6"/>
        <v>43046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4"/>
        <v>0</v>
      </c>
      <c r="R11" s="17"/>
    </row>
    <row r="12" spans="2:18" ht="15" customHeight="1">
      <c r="B12" s="5">
        <f t="shared" si="3"/>
        <v>43047</v>
      </c>
      <c r="C12" s="6">
        <f t="shared" si="6"/>
        <v>43047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4"/>
        <v>0</v>
      </c>
      <c r="R12" s="17"/>
    </row>
    <row r="13" spans="2:18" ht="15" customHeight="1">
      <c r="B13" s="5">
        <f t="shared" si="3"/>
        <v>43048</v>
      </c>
      <c r="C13" s="6">
        <f t="shared" si="6"/>
        <v>43048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4"/>
        <v>0</v>
      </c>
      <c r="R13" s="17"/>
    </row>
    <row r="14" spans="2:18" ht="15" customHeight="1">
      <c r="B14" s="5">
        <f t="shared" si="3"/>
        <v>43049</v>
      </c>
      <c r="C14" s="6">
        <f t="shared" si="6"/>
        <v>43049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4"/>
        <v>0</v>
      </c>
      <c r="R14" s="17"/>
    </row>
    <row r="15" spans="2:18" ht="15" customHeight="1">
      <c r="B15" s="5">
        <f t="shared" si="3"/>
        <v>43050</v>
      </c>
      <c r="C15" s="6">
        <f t="shared" si="6"/>
        <v>43050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4"/>
        <v>0</v>
      </c>
      <c r="R15" s="17"/>
    </row>
    <row r="16" spans="2:18" ht="15" customHeight="1">
      <c r="B16" s="5">
        <f t="shared" si="3"/>
        <v>43051</v>
      </c>
      <c r="C16" s="6">
        <f t="shared" si="6"/>
        <v>43051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4"/>
        <v>0</v>
      </c>
      <c r="R16" s="17"/>
    </row>
    <row r="17" spans="2:18" ht="15" customHeight="1">
      <c r="B17" s="5">
        <f t="shared" si="3"/>
        <v>43052</v>
      </c>
      <c r="C17" s="6">
        <f t="shared" si="6"/>
        <v>43052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4"/>
        <v>0</v>
      </c>
      <c r="R17" s="17"/>
    </row>
    <row r="18" spans="2:18" ht="15" customHeight="1">
      <c r="B18" s="5">
        <f t="shared" si="3"/>
        <v>43053</v>
      </c>
      <c r="C18" s="6">
        <f t="shared" si="6"/>
        <v>43053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4"/>
        <v>0</v>
      </c>
      <c r="R18" s="17"/>
    </row>
    <row r="19" spans="2:18" ht="15" customHeight="1">
      <c r="B19" s="5">
        <f t="shared" si="3"/>
        <v>43054</v>
      </c>
      <c r="C19" s="6">
        <f t="shared" si="6"/>
        <v>43054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4"/>
        <v>0</v>
      </c>
      <c r="R19" s="17"/>
    </row>
    <row r="20" spans="2:18" ht="15" customHeight="1">
      <c r="B20" s="5">
        <f t="shared" si="3"/>
        <v>43055</v>
      </c>
      <c r="C20" s="6">
        <f t="shared" si="6"/>
        <v>43055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4"/>
        <v>0</v>
      </c>
      <c r="R20" s="17"/>
    </row>
    <row r="21" spans="2:18" ht="15" customHeight="1">
      <c r="B21" s="5">
        <f t="shared" si="3"/>
        <v>43056</v>
      </c>
      <c r="C21" s="6">
        <f t="shared" si="6"/>
        <v>43056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4"/>
        <v>0</v>
      </c>
      <c r="R21" s="17"/>
    </row>
    <row r="22" spans="2:18" ht="15" customHeight="1">
      <c r="B22" s="5">
        <f t="shared" si="3"/>
        <v>43057</v>
      </c>
      <c r="C22" s="6">
        <f t="shared" si="6"/>
        <v>43057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4"/>
        <v>0</v>
      </c>
      <c r="R22" s="17"/>
    </row>
    <row r="23" spans="2:18" ht="15" customHeight="1">
      <c r="B23" s="5">
        <f t="shared" si="3"/>
        <v>43058</v>
      </c>
      <c r="C23" s="6">
        <f t="shared" si="6"/>
        <v>43058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4"/>
        <v>0</v>
      </c>
      <c r="R23" s="17"/>
    </row>
    <row r="24" spans="2:18" ht="15" customHeight="1">
      <c r="B24" s="5">
        <f t="shared" si="3"/>
        <v>43059</v>
      </c>
      <c r="C24" s="6">
        <f t="shared" si="6"/>
        <v>43059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4"/>
        <v>0</v>
      </c>
      <c r="R24" s="17"/>
    </row>
    <row r="25" spans="2:18" ht="15" customHeight="1">
      <c r="B25" s="5">
        <f t="shared" si="3"/>
        <v>43060</v>
      </c>
      <c r="C25" s="6">
        <f t="shared" si="6"/>
        <v>43060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4"/>
        <v>0</v>
      </c>
      <c r="R25" s="17"/>
    </row>
    <row r="26" spans="2:18" ht="15" customHeight="1">
      <c r="B26" s="5">
        <f t="shared" si="3"/>
        <v>43061</v>
      </c>
      <c r="C26" s="6">
        <f t="shared" si="6"/>
        <v>43061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4"/>
        <v>0</v>
      </c>
      <c r="R26" s="17"/>
    </row>
    <row r="27" spans="2:18" ht="15" customHeight="1">
      <c r="B27" s="5">
        <f t="shared" si="3"/>
        <v>43062</v>
      </c>
      <c r="C27" s="6">
        <f t="shared" si="6"/>
        <v>43062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4"/>
        <v>0</v>
      </c>
      <c r="R27" s="17"/>
    </row>
    <row r="28" spans="2:18" ht="15" customHeight="1">
      <c r="B28" s="5">
        <f t="shared" si="3"/>
        <v>43063</v>
      </c>
      <c r="C28" s="6">
        <f t="shared" si="6"/>
        <v>43063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4"/>
        <v>0</v>
      </c>
      <c r="R28" s="17"/>
    </row>
    <row r="29" spans="2:18" ht="15" customHeight="1">
      <c r="B29" s="5">
        <f t="shared" si="3"/>
        <v>43064</v>
      </c>
      <c r="C29" s="6">
        <f t="shared" si="6"/>
        <v>43064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4"/>
        <v>0</v>
      </c>
      <c r="R29" s="17"/>
    </row>
    <row r="30" spans="2:18" ht="15" customHeight="1">
      <c r="B30" s="5">
        <f t="shared" si="3"/>
        <v>43065</v>
      </c>
      <c r="C30" s="6">
        <f t="shared" si="6"/>
        <v>43065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4"/>
        <v>0</v>
      </c>
      <c r="R30" s="17"/>
    </row>
    <row r="31" spans="2:18" ht="15" customHeight="1">
      <c r="B31" s="5">
        <f t="shared" si="3"/>
        <v>43066</v>
      </c>
      <c r="C31" s="6">
        <f t="shared" si="6"/>
        <v>43066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4"/>
        <v>0</v>
      </c>
      <c r="R31" s="17"/>
    </row>
    <row r="32" spans="2:18" ht="15" customHeight="1">
      <c r="B32" s="5">
        <f t="shared" si="3"/>
        <v>43067</v>
      </c>
      <c r="C32" s="6">
        <f t="shared" si="6"/>
        <v>43067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4"/>
        <v>0</v>
      </c>
      <c r="R32" s="17"/>
    </row>
    <row r="33" spans="2:18" ht="15" customHeight="1">
      <c r="B33" s="5">
        <f t="shared" si="3"/>
        <v>43068</v>
      </c>
      <c r="C33" s="6">
        <f t="shared" si="6"/>
        <v>43068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>
        <f t="shared" si="4"/>
        <v>0</v>
      </c>
      <c r="R33" s="17"/>
    </row>
    <row r="34" spans="2:18" ht="15" customHeight="1">
      <c r="B34" s="5">
        <f t="shared" si="3"/>
        <v>43069</v>
      </c>
      <c r="C34" s="6">
        <f t="shared" si="6"/>
        <v>43069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>
        <f t="shared" si="4"/>
        <v>0</v>
      </c>
      <c r="R34" s="17"/>
    </row>
    <row r="35" spans="2:18" ht="15" customHeight="1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ht="1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7">SUM(E5:E35)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4">
    <cfRule type="expression" dxfId="5" priority="1" stopIfTrue="1">
      <formula>$C5=TODAY()</formula>
    </cfRule>
    <cfRule type="expression" dxfId="4" priority="2">
      <formula>$C5&lt;TODAY()</formula>
    </cfRule>
  </conditionalFormatting>
  <conditionalFormatting sqref="D5:P34">
    <cfRule type="expression" dxfId="3" priority="3">
      <formula>WEEKDAY($C5,2)&gt;5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37"/>
  <sheetViews>
    <sheetView view="pageBreakPreview" topLeftCell="B1" zoomScaleNormal="85" zoomScaleSheetLayoutView="100" workbookViewId="0">
      <selection activeCell="K28" sqref="K28"/>
    </sheetView>
  </sheetViews>
  <sheetFormatPr defaultColWidth="10" defaultRowHeight="15" customHeight="1"/>
  <cols>
    <col min="16" max="16" width="10.375"/>
  </cols>
  <sheetData>
    <row r="2" spans="2:18" ht="15" customHeight="1">
      <c r="C2" s="65" t="s">
        <v>36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43070</v>
      </c>
      <c r="C5" s="6">
        <f>'11月消费 '!C34+1</f>
        <v>43070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 t="shared" ref="Q5" si="0">SUM(D5:P5)</f>
        <v>0</v>
      </c>
      <c r="R5" s="8"/>
    </row>
    <row r="6" spans="2:18" s="1" customFormat="1" ht="15" customHeight="1">
      <c r="B6" s="5">
        <f t="shared" ref="B6" si="1">C6</f>
        <v>43071</v>
      </c>
      <c r="C6" s="6">
        <f t="shared" ref="C6:C8" si="2">C5+1</f>
        <v>43071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:Q35" si="3">SUM(D6:P6)</f>
        <v>0</v>
      </c>
      <c r="R6" s="8"/>
    </row>
    <row r="7" spans="2:18" s="1" customFormat="1" ht="15" customHeight="1">
      <c r="B7" s="5">
        <f t="shared" ref="B7:B35" si="4">C7</f>
        <v>43072</v>
      </c>
      <c r="C7" s="6">
        <f t="shared" si="2"/>
        <v>43072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si="3"/>
        <v>0</v>
      </c>
      <c r="R7" s="8"/>
    </row>
    <row r="8" spans="2:18" s="1" customFormat="1" ht="15" customHeight="1">
      <c r="B8" s="5">
        <f t="shared" si="4"/>
        <v>43073</v>
      </c>
      <c r="C8" s="6">
        <f t="shared" si="2"/>
        <v>43073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3"/>
        <v>0</v>
      </c>
      <c r="R8" s="8"/>
    </row>
    <row r="9" spans="2:18" s="1" customFormat="1" ht="15" customHeight="1">
      <c r="B9" s="5">
        <f t="shared" si="4"/>
        <v>43074</v>
      </c>
      <c r="C9" s="6">
        <f t="shared" ref="C9" si="5">C8+1</f>
        <v>43074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3"/>
        <v>0</v>
      </c>
      <c r="R9" s="8"/>
    </row>
    <row r="10" spans="2:18" s="1" customFormat="1" ht="15" customHeight="1">
      <c r="B10" s="5">
        <f t="shared" si="4"/>
        <v>43075</v>
      </c>
      <c r="C10" s="6">
        <f t="shared" ref="C10:C35" si="6">C9+1</f>
        <v>43075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3"/>
        <v>0</v>
      </c>
      <c r="R10" s="8"/>
    </row>
    <row r="11" spans="2:18" ht="15" customHeight="1">
      <c r="B11" s="5">
        <f t="shared" si="4"/>
        <v>43076</v>
      </c>
      <c r="C11" s="6">
        <f t="shared" si="6"/>
        <v>43076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3"/>
        <v>0</v>
      </c>
      <c r="R11" s="17"/>
    </row>
    <row r="12" spans="2:18" ht="15" customHeight="1">
      <c r="B12" s="5">
        <f t="shared" si="4"/>
        <v>43077</v>
      </c>
      <c r="C12" s="6">
        <f t="shared" si="6"/>
        <v>43077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3"/>
        <v>0</v>
      </c>
      <c r="R12" s="17"/>
    </row>
    <row r="13" spans="2:18" ht="15" customHeight="1">
      <c r="B13" s="5">
        <f t="shared" si="4"/>
        <v>43078</v>
      </c>
      <c r="C13" s="6">
        <f t="shared" si="6"/>
        <v>43078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3"/>
        <v>0</v>
      </c>
      <c r="R13" s="17"/>
    </row>
    <row r="14" spans="2:18" ht="15" customHeight="1">
      <c r="B14" s="5">
        <f t="shared" si="4"/>
        <v>43079</v>
      </c>
      <c r="C14" s="6">
        <f t="shared" si="6"/>
        <v>43079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3"/>
        <v>0</v>
      </c>
      <c r="R14" s="17"/>
    </row>
    <row r="15" spans="2:18" ht="15" customHeight="1">
      <c r="B15" s="5">
        <f t="shared" si="4"/>
        <v>43080</v>
      </c>
      <c r="C15" s="6">
        <f t="shared" si="6"/>
        <v>43080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3"/>
        <v>0</v>
      </c>
      <c r="R15" s="17"/>
    </row>
    <row r="16" spans="2:18" ht="15" customHeight="1">
      <c r="B16" s="5">
        <f t="shared" si="4"/>
        <v>43081</v>
      </c>
      <c r="C16" s="6">
        <f t="shared" si="6"/>
        <v>43081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3"/>
        <v>0</v>
      </c>
      <c r="R16" s="17"/>
    </row>
    <row r="17" spans="2:18" ht="15" customHeight="1">
      <c r="B17" s="5">
        <f t="shared" si="4"/>
        <v>43082</v>
      </c>
      <c r="C17" s="6">
        <f t="shared" si="6"/>
        <v>43082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3"/>
        <v>0</v>
      </c>
      <c r="R17" s="17"/>
    </row>
    <row r="18" spans="2:18" ht="15" customHeight="1">
      <c r="B18" s="5">
        <f t="shared" si="4"/>
        <v>43083</v>
      </c>
      <c r="C18" s="6">
        <f t="shared" si="6"/>
        <v>43083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3"/>
        <v>0</v>
      </c>
      <c r="R18" s="17"/>
    </row>
    <row r="19" spans="2:18" ht="15" customHeight="1">
      <c r="B19" s="5">
        <f t="shared" si="4"/>
        <v>43084</v>
      </c>
      <c r="C19" s="6">
        <f t="shared" si="6"/>
        <v>43084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3"/>
        <v>0</v>
      </c>
      <c r="R19" s="17"/>
    </row>
    <row r="20" spans="2:18" ht="15" customHeight="1">
      <c r="B20" s="5">
        <f t="shared" si="4"/>
        <v>43085</v>
      </c>
      <c r="C20" s="6">
        <f t="shared" si="6"/>
        <v>43085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3"/>
        <v>0</v>
      </c>
      <c r="R20" s="17"/>
    </row>
    <row r="21" spans="2:18" ht="15" customHeight="1">
      <c r="B21" s="5">
        <f t="shared" si="4"/>
        <v>43086</v>
      </c>
      <c r="C21" s="6">
        <f t="shared" si="6"/>
        <v>43086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3"/>
        <v>0</v>
      </c>
      <c r="R21" s="17"/>
    </row>
    <row r="22" spans="2:18" ht="15" customHeight="1">
      <c r="B22" s="5">
        <f t="shared" si="4"/>
        <v>43087</v>
      </c>
      <c r="C22" s="6">
        <f t="shared" si="6"/>
        <v>43087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3"/>
        <v>0</v>
      </c>
      <c r="R22" s="17"/>
    </row>
    <row r="23" spans="2:18" ht="15" customHeight="1">
      <c r="B23" s="5">
        <f t="shared" si="4"/>
        <v>43088</v>
      </c>
      <c r="C23" s="6">
        <f t="shared" si="6"/>
        <v>43088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3"/>
        <v>0</v>
      </c>
      <c r="R23" s="17"/>
    </row>
    <row r="24" spans="2:18" ht="15" customHeight="1">
      <c r="B24" s="5">
        <f t="shared" si="4"/>
        <v>43089</v>
      </c>
      <c r="C24" s="6">
        <f t="shared" si="6"/>
        <v>43089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3"/>
        <v>0</v>
      </c>
      <c r="R24" s="17"/>
    </row>
    <row r="25" spans="2:18" ht="15" customHeight="1">
      <c r="B25" s="5">
        <f t="shared" si="4"/>
        <v>43090</v>
      </c>
      <c r="C25" s="6">
        <f t="shared" si="6"/>
        <v>43090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3"/>
        <v>0</v>
      </c>
      <c r="R25" s="17"/>
    </row>
    <row r="26" spans="2:18" ht="15" customHeight="1">
      <c r="B26" s="5">
        <f t="shared" si="4"/>
        <v>43091</v>
      </c>
      <c r="C26" s="6">
        <f t="shared" si="6"/>
        <v>43091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3"/>
        <v>0</v>
      </c>
      <c r="R26" s="17"/>
    </row>
    <row r="27" spans="2:18" ht="15" customHeight="1">
      <c r="B27" s="5">
        <f t="shared" si="4"/>
        <v>43092</v>
      </c>
      <c r="C27" s="6">
        <f t="shared" si="6"/>
        <v>43092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3"/>
        <v>0</v>
      </c>
      <c r="R27" s="17"/>
    </row>
    <row r="28" spans="2:18" ht="15" customHeight="1">
      <c r="B28" s="5">
        <f t="shared" si="4"/>
        <v>43093</v>
      </c>
      <c r="C28" s="6">
        <f t="shared" si="6"/>
        <v>43093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3"/>
        <v>0</v>
      </c>
      <c r="R28" s="17"/>
    </row>
    <row r="29" spans="2:18" ht="15" customHeight="1">
      <c r="B29" s="5">
        <f t="shared" si="4"/>
        <v>43094</v>
      </c>
      <c r="C29" s="6">
        <f t="shared" si="6"/>
        <v>43094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3"/>
        <v>0</v>
      </c>
      <c r="R29" s="17"/>
    </row>
    <row r="30" spans="2:18" ht="15" customHeight="1">
      <c r="B30" s="5">
        <f t="shared" si="4"/>
        <v>43095</v>
      </c>
      <c r="C30" s="6">
        <f t="shared" si="6"/>
        <v>43095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3"/>
        <v>0</v>
      </c>
      <c r="R30" s="17"/>
    </row>
    <row r="31" spans="2:18" ht="15" customHeight="1">
      <c r="B31" s="5">
        <f t="shared" si="4"/>
        <v>43096</v>
      </c>
      <c r="C31" s="6">
        <f t="shared" si="6"/>
        <v>43096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3"/>
        <v>0</v>
      </c>
      <c r="R31" s="17"/>
    </row>
    <row r="32" spans="2:18" ht="15" customHeight="1">
      <c r="B32" s="5">
        <f t="shared" si="4"/>
        <v>43097</v>
      </c>
      <c r="C32" s="6">
        <f t="shared" si="6"/>
        <v>43097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3"/>
        <v>0</v>
      </c>
      <c r="R32" s="17"/>
    </row>
    <row r="33" spans="2:18" ht="15" customHeight="1">
      <c r="B33" s="5">
        <f t="shared" si="4"/>
        <v>43098</v>
      </c>
      <c r="C33" s="6">
        <f t="shared" si="6"/>
        <v>43098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>
        <f t="shared" si="3"/>
        <v>0</v>
      </c>
      <c r="R33" s="17"/>
    </row>
    <row r="34" spans="2:18" ht="15" customHeight="1">
      <c r="B34" s="5">
        <f t="shared" si="4"/>
        <v>43099</v>
      </c>
      <c r="C34" s="6">
        <f t="shared" si="6"/>
        <v>43099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>
        <f t="shared" si="3"/>
        <v>0</v>
      </c>
      <c r="R34" s="17"/>
    </row>
    <row r="35" spans="2:18" ht="15" customHeight="1">
      <c r="B35" s="5">
        <f t="shared" si="4"/>
        <v>43100</v>
      </c>
      <c r="C35" s="6">
        <f t="shared" si="6"/>
        <v>43100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6">
        <f t="shared" si="3"/>
        <v>0</v>
      </c>
      <c r="R35" s="17"/>
    </row>
    <row r="36" spans="2:18" ht="1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7">SUM(E5:E35)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</sheetData>
  <mergeCells count="2">
    <mergeCell ref="B37:C37"/>
    <mergeCell ref="C2:Q3"/>
  </mergeCells>
  <phoneticPr fontId="3" type="noConversion"/>
  <conditionalFormatting sqref="D5:R35">
    <cfRule type="expression" dxfId="2" priority="1">
      <formula>$C5=TODAY()</formula>
    </cfRule>
    <cfRule type="expression" dxfId="1" priority="3" stopIfTrue="1">
      <formula>$C5&lt;TODAY()</formula>
    </cfRule>
  </conditionalFormatting>
  <conditionalFormatting sqref="D5:P35">
    <cfRule type="expression" dxfId="0" priority="2">
      <formula>WEEKDAY($C5,2)&gt;5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50"/>
  <sheetViews>
    <sheetView showGridLines="0" view="pageBreakPreview" topLeftCell="A4" zoomScaleNormal="85" zoomScaleSheetLayoutView="100" workbookViewId="0">
      <selection activeCell="R28" sqref="R28"/>
    </sheetView>
  </sheetViews>
  <sheetFormatPr defaultColWidth="10" defaultRowHeight="15" customHeight="1"/>
  <cols>
    <col min="1" max="1" width="10.25" customWidth="1"/>
  </cols>
  <sheetData>
    <row r="2" spans="1:18" ht="15" customHeight="1">
      <c r="A2" s="28">
        <v>42736</v>
      </c>
      <c r="C2" s="65" t="s">
        <v>21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1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1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1:18" s="1" customFormat="1" ht="15" customHeight="1">
      <c r="B5" s="5">
        <f>C5</f>
        <v>42736</v>
      </c>
      <c r="C5" s="6">
        <f>A2</f>
        <v>42736</v>
      </c>
      <c r="D5" s="7"/>
      <c r="E5" s="7"/>
      <c r="F5" s="7">
        <v>20</v>
      </c>
      <c r="G5" s="7">
        <v>10</v>
      </c>
      <c r="H5" s="7">
        <v>14.5</v>
      </c>
      <c r="I5" s="7"/>
      <c r="J5" s="7"/>
      <c r="K5" s="7"/>
      <c r="L5" s="7"/>
      <c r="M5" s="7"/>
      <c r="N5" s="7"/>
      <c r="O5" s="7"/>
      <c r="P5" s="7"/>
      <c r="Q5" s="7">
        <f t="shared" ref="Q5" si="0">SUM(D5:P5)</f>
        <v>44.5</v>
      </c>
      <c r="R5" s="8"/>
    </row>
    <row r="6" spans="1:18" s="1" customFormat="1" ht="15" customHeight="1">
      <c r="B6" s="5">
        <f t="shared" ref="B6" si="1">C6</f>
        <v>42737</v>
      </c>
      <c r="C6" s="6">
        <f>C5+1</f>
        <v>42737</v>
      </c>
      <c r="D6" s="7"/>
      <c r="E6" s="7"/>
      <c r="F6" s="7"/>
      <c r="G6" s="7"/>
      <c r="H6" s="7"/>
      <c r="I6" s="7"/>
      <c r="J6" s="7"/>
      <c r="K6" s="7">
        <v>3</v>
      </c>
      <c r="L6" s="7"/>
      <c r="M6" s="7"/>
      <c r="N6" s="7"/>
      <c r="O6" s="7"/>
      <c r="P6" s="7"/>
      <c r="Q6" s="7">
        <f t="shared" ref="Q6:Q35" si="2">SUM(D6:P6)</f>
        <v>3</v>
      </c>
      <c r="R6" s="8"/>
    </row>
    <row r="7" spans="1:18" s="1" customFormat="1" ht="15" customHeight="1">
      <c r="B7" s="5">
        <f t="shared" ref="B7:B35" si="3">C7</f>
        <v>42738</v>
      </c>
      <c r="C7" s="6">
        <f t="shared" ref="C7" si="4">C6+1</f>
        <v>42738</v>
      </c>
      <c r="D7" s="7"/>
      <c r="E7" s="7"/>
      <c r="F7" s="7">
        <v>12</v>
      </c>
      <c r="G7" s="7">
        <v>10</v>
      </c>
      <c r="H7" s="7"/>
      <c r="I7" s="7"/>
      <c r="J7" s="7"/>
      <c r="K7" s="7"/>
      <c r="L7" s="7"/>
      <c r="M7" s="7"/>
      <c r="N7" s="7"/>
      <c r="O7" s="7"/>
      <c r="P7" s="7"/>
      <c r="Q7" s="7">
        <f t="shared" si="2"/>
        <v>22</v>
      </c>
      <c r="R7" s="8"/>
    </row>
    <row r="8" spans="1:18" s="1" customFormat="1" ht="15" customHeight="1">
      <c r="B8" s="5">
        <f t="shared" si="3"/>
        <v>42739</v>
      </c>
      <c r="C8" s="6">
        <f t="shared" ref="C8:C35" si="5">C7+1</f>
        <v>42739</v>
      </c>
      <c r="D8" s="7"/>
      <c r="E8" s="7">
        <v>5</v>
      </c>
      <c r="F8" s="7">
        <v>14</v>
      </c>
      <c r="G8" s="7">
        <v>18.5</v>
      </c>
      <c r="H8" s="7"/>
      <c r="I8" s="7"/>
      <c r="J8" s="7"/>
      <c r="K8" s="7"/>
      <c r="L8" s="7"/>
      <c r="M8" s="7"/>
      <c r="N8" s="7"/>
      <c r="O8" s="7"/>
      <c r="P8" s="7"/>
      <c r="Q8" s="7">
        <f t="shared" si="2"/>
        <v>37.5</v>
      </c>
      <c r="R8" s="8"/>
    </row>
    <row r="9" spans="1:18" s="1" customFormat="1" ht="15" customHeight="1">
      <c r="B9" s="5">
        <f t="shared" si="3"/>
        <v>42740</v>
      </c>
      <c r="C9" s="6">
        <f t="shared" si="5"/>
        <v>42740</v>
      </c>
      <c r="D9" s="7"/>
      <c r="E9" s="7"/>
      <c r="F9" s="7">
        <v>12</v>
      </c>
      <c r="G9" s="7">
        <v>30</v>
      </c>
      <c r="H9" s="7"/>
      <c r="I9" s="7"/>
      <c r="J9" s="7"/>
      <c r="K9" s="7"/>
      <c r="L9" s="7"/>
      <c r="M9" s="7"/>
      <c r="N9" s="7"/>
      <c r="O9" s="7"/>
      <c r="P9" s="7"/>
      <c r="Q9" s="7">
        <f t="shared" si="2"/>
        <v>42</v>
      </c>
      <c r="R9" s="8"/>
    </row>
    <row r="10" spans="1:18" s="1" customFormat="1" ht="15" customHeight="1">
      <c r="B10" s="5">
        <f t="shared" si="3"/>
        <v>42741</v>
      </c>
      <c r="C10" s="6">
        <f t="shared" si="5"/>
        <v>42741</v>
      </c>
      <c r="D10" s="7"/>
      <c r="E10" s="7"/>
      <c r="F10" s="7">
        <v>10</v>
      </c>
      <c r="G10" s="7">
        <v>50.5</v>
      </c>
      <c r="H10" s="7"/>
      <c r="I10" s="7">
        <v>5</v>
      </c>
      <c r="J10" s="7"/>
      <c r="K10" s="7"/>
      <c r="L10" s="7"/>
      <c r="M10" s="7"/>
      <c r="N10" s="7"/>
      <c r="O10" s="7"/>
      <c r="P10" s="7"/>
      <c r="Q10" s="7">
        <f t="shared" si="2"/>
        <v>65.5</v>
      </c>
      <c r="R10" s="8"/>
    </row>
    <row r="11" spans="1:18" ht="15" customHeight="1">
      <c r="B11" s="5">
        <f t="shared" si="3"/>
        <v>42742</v>
      </c>
      <c r="C11" s="6">
        <f t="shared" si="5"/>
        <v>42742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f t="shared" si="2"/>
        <v>0</v>
      </c>
      <c r="R11" s="8"/>
    </row>
    <row r="12" spans="1:18" ht="15" customHeight="1">
      <c r="B12" s="5">
        <f t="shared" si="3"/>
        <v>42743</v>
      </c>
      <c r="C12" s="6">
        <f t="shared" si="5"/>
        <v>42743</v>
      </c>
      <c r="D12" s="7">
        <v>86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f t="shared" si="2"/>
        <v>86</v>
      </c>
      <c r="R12" s="8"/>
    </row>
    <row r="13" spans="1:18" ht="15" customHeight="1">
      <c r="B13" s="5">
        <f t="shared" si="3"/>
        <v>42744</v>
      </c>
      <c r="C13" s="6">
        <f t="shared" si="5"/>
        <v>42744</v>
      </c>
      <c r="D13" s="7">
        <v>4</v>
      </c>
      <c r="E13" s="7"/>
      <c r="F13" s="7"/>
      <c r="G13" s="7"/>
      <c r="H13" s="7"/>
      <c r="I13" s="7">
        <v>36</v>
      </c>
      <c r="J13" s="7"/>
      <c r="K13" s="7"/>
      <c r="L13" s="7"/>
      <c r="M13" s="7"/>
      <c r="N13" s="7"/>
      <c r="O13" s="7"/>
      <c r="P13" s="7"/>
      <c r="Q13" s="7">
        <f t="shared" si="2"/>
        <v>40</v>
      </c>
      <c r="R13" s="8"/>
    </row>
    <row r="14" spans="1:18" ht="15" customHeight="1">
      <c r="B14" s="5">
        <f t="shared" si="3"/>
        <v>42745</v>
      </c>
      <c r="C14" s="6">
        <f t="shared" si="5"/>
        <v>42745</v>
      </c>
      <c r="D14" s="7">
        <v>4</v>
      </c>
      <c r="E14" s="7"/>
      <c r="F14" s="7"/>
      <c r="G14" s="7">
        <v>24</v>
      </c>
      <c r="H14" s="7"/>
      <c r="I14" s="7"/>
      <c r="J14" s="7"/>
      <c r="K14" s="7"/>
      <c r="L14" s="7"/>
      <c r="M14" s="7"/>
      <c r="N14" s="7"/>
      <c r="O14" s="7"/>
      <c r="P14" s="7"/>
      <c r="Q14" s="7">
        <f t="shared" si="2"/>
        <v>28</v>
      </c>
      <c r="R14" s="8">
        <v>5800</v>
      </c>
    </row>
    <row r="15" spans="1:18" ht="15" customHeight="1">
      <c r="B15" s="5">
        <f t="shared" si="3"/>
        <v>42746</v>
      </c>
      <c r="C15" s="6">
        <f t="shared" si="5"/>
        <v>42746</v>
      </c>
      <c r="D15" s="7">
        <v>2</v>
      </c>
      <c r="E15" s="7"/>
      <c r="F15" s="7"/>
      <c r="G15" s="7">
        <v>22</v>
      </c>
      <c r="H15" s="7"/>
      <c r="I15" s="7"/>
      <c r="J15" s="7"/>
      <c r="K15" s="7"/>
      <c r="L15" s="7"/>
      <c r="M15" s="7"/>
      <c r="N15" s="7"/>
      <c r="O15" s="7"/>
      <c r="P15" s="7"/>
      <c r="Q15" s="7">
        <f t="shared" si="2"/>
        <v>24</v>
      </c>
      <c r="R15" s="8"/>
    </row>
    <row r="16" spans="1:18" ht="15" customHeight="1">
      <c r="B16" s="5">
        <f t="shared" si="3"/>
        <v>42747</v>
      </c>
      <c r="C16" s="6">
        <f t="shared" si="5"/>
        <v>42747</v>
      </c>
      <c r="D16" s="7">
        <v>2</v>
      </c>
      <c r="E16" s="7"/>
      <c r="F16" s="7"/>
      <c r="G16" s="7">
        <v>20</v>
      </c>
      <c r="H16" s="7"/>
      <c r="I16" s="7"/>
      <c r="J16" s="7">
        <v>50</v>
      </c>
      <c r="K16" s="7"/>
      <c r="L16" s="7"/>
      <c r="M16" s="7"/>
      <c r="N16" s="7"/>
      <c r="O16" s="7"/>
      <c r="P16" s="7"/>
      <c r="Q16" s="7">
        <f t="shared" si="2"/>
        <v>72</v>
      </c>
      <c r="R16" s="8"/>
    </row>
    <row r="17" spans="2:18" ht="15" customHeight="1">
      <c r="B17" s="5">
        <f t="shared" si="3"/>
        <v>42748</v>
      </c>
      <c r="C17" s="6">
        <f t="shared" si="5"/>
        <v>42748</v>
      </c>
      <c r="D17" s="7">
        <v>4</v>
      </c>
      <c r="E17" s="7"/>
      <c r="F17" s="7"/>
      <c r="G17" s="7">
        <v>21</v>
      </c>
      <c r="H17" s="7"/>
      <c r="I17" s="7"/>
      <c r="J17" s="7"/>
      <c r="K17" s="7"/>
      <c r="L17" s="7"/>
      <c r="M17" s="7"/>
      <c r="N17" s="7"/>
      <c r="O17" s="7"/>
      <c r="P17" s="7">
        <v>100</v>
      </c>
      <c r="Q17" s="7">
        <f t="shared" si="2"/>
        <v>125</v>
      </c>
      <c r="R17" s="8"/>
    </row>
    <row r="18" spans="2:18" ht="15" customHeight="1">
      <c r="B18" s="5">
        <f t="shared" si="3"/>
        <v>42749</v>
      </c>
      <c r="C18" s="6">
        <f t="shared" si="5"/>
        <v>42749</v>
      </c>
      <c r="D18" s="7">
        <v>6</v>
      </c>
      <c r="E18" s="7"/>
      <c r="F18" s="7"/>
      <c r="G18" s="7">
        <v>18</v>
      </c>
      <c r="H18" s="7"/>
      <c r="I18" s="7"/>
      <c r="J18" s="7"/>
      <c r="K18" s="7"/>
      <c r="L18" s="7"/>
      <c r="M18" s="7"/>
      <c r="N18" s="7"/>
      <c r="O18" s="7"/>
      <c r="P18" s="7">
        <v>15</v>
      </c>
      <c r="Q18" s="7">
        <f t="shared" si="2"/>
        <v>39</v>
      </c>
      <c r="R18" s="8"/>
    </row>
    <row r="19" spans="2:18" ht="15" customHeight="1">
      <c r="B19" s="5">
        <f t="shared" si="3"/>
        <v>42750</v>
      </c>
      <c r="C19" s="6">
        <f t="shared" si="5"/>
        <v>42750</v>
      </c>
      <c r="D19" s="7">
        <v>28</v>
      </c>
      <c r="E19" s="7"/>
      <c r="F19" s="7"/>
      <c r="G19" s="7"/>
      <c r="H19" s="7">
        <v>6</v>
      </c>
      <c r="I19" s="7"/>
      <c r="J19" s="7"/>
      <c r="K19" s="7"/>
      <c r="L19" s="7"/>
      <c r="M19" s="7"/>
      <c r="N19" s="7"/>
      <c r="O19" s="7"/>
      <c r="P19" s="7"/>
      <c r="Q19" s="7">
        <f t="shared" si="2"/>
        <v>34</v>
      </c>
      <c r="R19" s="8"/>
    </row>
    <row r="20" spans="2:18" ht="15" customHeight="1">
      <c r="B20" s="5">
        <f t="shared" si="3"/>
        <v>42751</v>
      </c>
      <c r="C20" s="6">
        <f t="shared" si="5"/>
        <v>42751</v>
      </c>
      <c r="D20" s="7"/>
      <c r="E20" s="7"/>
      <c r="F20" s="7">
        <v>5</v>
      </c>
      <c r="G20" s="7">
        <v>9</v>
      </c>
      <c r="H20" s="7">
        <v>6.5</v>
      </c>
      <c r="I20" s="7">
        <v>10</v>
      </c>
      <c r="J20" s="7"/>
      <c r="K20" s="7"/>
      <c r="L20" s="7"/>
      <c r="M20" s="7"/>
      <c r="N20" s="7"/>
      <c r="O20" s="7"/>
      <c r="P20" s="7"/>
      <c r="Q20" s="7">
        <f t="shared" si="2"/>
        <v>30.5</v>
      </c>
      <c r="R20" s="8"/>
    </row>
    <row r="21" spans="2:18" ht="15" customHeight="1">
      <c r="B21" s="5">
        <f t="shared" si="3"/>
        <v>42752</v>
      </c>
      <c r="C21" s="6">
        <f t="shared" si="5"/>
        <v>42752</v>
      </c>
      <c r="D21" s="7"/>
      <c r="E21" s="7"/>
      <c r="F21" s="7">
        <v>16</v>
      </c>
      <c r="G21" s="7">
        <v>9</v>
      </c>
      <c r="H21" s="7"/>
      <c r="I21" s="7"/>
      <c r="J21" s="7"/>
      <c r="K21" s="7"/>
      <c r="L21" s="7"/>
      <c r="M21" s="7"/>
      <c r="N21" s="7"/>
      <c r="O21" s="7"/>
      <c r="P21" s="7"/>
      <c r="Q21" s="7">
        <f t="shared" si="2"/>
        <v>25</v>
      </c>
      <c r="R21" s="8">
        <v>1150</v>
      </c>
    </row>
    <row r="22" spans="2:18" ht="15" customHeight="1">
      <c r="B22" s="5">
        <f t="shared" si="3"/>
        <v>42753</v>
      </c>
      <c r="C22" s="6">
        <f t="shared" si="5"/>
        <v>42753</v>
      </c>
      <c r="D22" s="7"/>
      <c r="E22" s="7"/>
      <c r="F22" s="7">
        <v>18</v>
      </c>
      <c r="G22" s="7">
        <v>15</v>
      </c>
      <c r="H22" s="7"/>
      <c r="I22" s="7"/>
      <c r="J22" s="7"/>
      <c r="K22" s="7"/>
      <c r="L22" s="7"/>
      <c r="M22" s="7"/>
      <c r="N22" s="7"/>
      <c r="O22" s="7"/>
      <c r="P22" s="7"/>
      <c r="Q22" s="7">
        <f t="shared" si="2"/>
        <v>33</v>
      </c>
      <c r="R22" s="8"/>
    </row>
    <row r="23" spans="2:18" ht="15" customHeight="1">
      <c r="B23" s="5">
        <f t="shared" si="3"/>
        <v>42754</v>
      </c>
      <c r="C23" s="6">
        <f t="shared" si="5"/>
        <v>42754</v>
      </c>
      <c r="D23" s="7"/>
      <c r="E23" s="7"/>
      <c r="F23" s="7">
        <v>24</v>
      </c>
      <c r="G23" s="7">
        <v>10</v>
      </c>
      <c r="H23" s="7">
        <v>4.5</v>
      </c>
      <c r="I23" s="7"/>
      <c r="J23" s="7"/>
      <c r="K23" s="7"/>
      <c r="L23" s="7"/>
      <c r="M23" s="7"/>
      <c r="N23" s="7"/>
      <c r="O23" s="7"/>
      <c r="P23" s="7"/>
      <c r="Q23" s="7">
        <f t="shared" si="2"/>
        <v>38.5</v>
      </c>
      <c r="R23" s="8"/>
    </row>
    <row r="24" spans="2:18" ht="15" customHeight="1">
      <c r="B24" s="5">
        <f t="shared" si="3"/>
        <v>42755</v>
      </c>
      <c r="C24" s="6">
        <f t="shared" si="5"/>
        <v>42755</v>
      </c>
      <c r="D24" s="7"/>
      <c r="E24" s="7"/>
      <c r="F24" s="7">
        <v>19</v>
      </c>
      <c r="G24" s="7">
        <v>31.7</v>
      </c>
      <c r="H24" s="7"/>
      <c r="I24" s="7"/>
      <c r="J24" s="7"/>
      <c r="K24" s="7"/>
      <c r="L24" s="7"/>
      <c r="M24" s="7"/>
      <c r="N24" s="7"/>
      <c r="O24" s="7"/>
      <c r="P24" s="7"/>
      <c r="Q24" s="7">
        <f t="shared" si="2"/>
        <v>50.7</v>
      </c>
      <c r="R24" s="8"/>
    </row>
    <row r="25" spans="2:18" ht="15" customHeight="1">
      <c r="B25" s="5">
        <f t="shared" si="3"/>
        <v>42756</v>
      </c>
      <c r="C25" s="6">
        <f t="shared" si="5"/>
        <v>42756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f t="shared" si="2"/>
        <v>0</v>
      </c>
      <c r="R25" s="8"/>
    </row>
    <row r="26" spans="2:18" ht="15" customHeight="1">
      <c r="B26" s="5">
        <f t="shared" si="3"/>
        <v>42757</v>
      </c>
      <c r="C26" s="6">
        <f t="shared" si="5"/>
        <v>42757</v>
      </c>
      <c r="D26" s="7"/>
      <c r="E26" s="7"/>
      <c r="F26" s="7">
        <v>16</v>
      </c>
      <c r="G26" s="7">
        <v>14</v>
      </c>
      <c r="H26" s="7"/>
      <c r="I26" s="7"/>
      <c r="J26" s="7"/>
      <c r="K26" s="7"/>
      <c r="L26" s="7"/>
      <c r="M26" s="7"/>
      <c r="N26" s="7"/>
      <c r="O26" s="7"/>
      <c r="P26" s="7"/>
      <c r="Q26" s="7">
        <f t="shared" si="2"/>
        <v>30</v>
      </c>
      <c r="R26" s="8"/>
    </row>
    <row r="27" spans="2:18" ht="15" customHeight="1">
      <c r="B27" s="5">
        <f t="shared" si="3"/>
        <v>42758</v>
      </c>
      <c r="C27" s="6">
        <f t="shared" si="5"/>
        <v>42758</v>
      </c>
      <c r="D27" s="7"/>
      <c r="E27" s="7"/>
      <c r="F27" s="7">
        <v>22</v>
      </c>
      <c r="G27" s="7">
        <v>100</v>
      </c>
      <c r="H27" s="7">
        <v>24</v>
      </c>
      <c r="I27" s="7"/>
      <c r="J27" s="7"/>
      <c r="K27" s="7"/>
      <c r="L27" s="7"/>
      <c r="M27" s="7"/>
      <c r="N27" s="7"/>
      <c r="O27" s="7"/>
      <c r="P27" s="7"/>
      <c r="Q27" s="7">
        <f t="shared" si="2"/>
        <v>146</v>
      </c>
      <c r="R27" s="8">
        <v>10000</v>
      </c>
    </row>
    <row r="28" spans="2:18" ht="15" customHeight="1">
      <c r="B28" s="5">
        <f t="shared" si="3"/>
        <v>42759</v>
      </c>
      <c r="C28" s="6">
        <f t="shared" si="5"/>
        <v>42759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f t="shared" si="2"/>
        <v>0</v>
      </c>
      <c r="R28" s="8"/>
    </row>
    <row r="29" spans="2:18" ht="15" customHeight="1">
      <c r="B29" s="5">
        <f t="shared" si="3"/>
        <v>42760</v>
      </c>
      <c r="C29" s="6">
        <f t="shared" si="5"/>
        <v>42760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f t="shared" si="2"/>
        <v>0</v>
      </c>
      <c r="R29" s="8"/>
    </row>
    <row r="30" spans="2:18" ht="15" customHeight="1">
      <c r="B30" s="5">
        <f t="shared" si="3"/>
        <v>42761</v>
      </c>
      <c r="C30" s="6">
        <f t="shared" si="5"/>
        <v>42761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>
        <f t="shared" si="2"/>
        <v>0</v>
      </c>
      <c r="R30" s="8"/>
    </row>
    <row r="31" spans="2:18" ht="15" customHeight="1">
      <c r="B31" s="5">
        <f t="shared" si="3"/>
        <v>42762</v>
      </c>
      <c r="C31" s="6">
        <f t="shared" si="5"/>
        <v>42762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>
        <f t="shared" si="2"/>
        <v>0</v>
      </c>
      <c r="R31" s="8"/>
    </row>
    <row r="32" spans="2:18" ht="15" customHeight="1">
      <c r="B32" s="5">
        <f t="shared" si="3"/>
        <v>42763</v>
      </c>
      <c r="C32" s="6">
        <f t="shared" si="5"/>
        <v>42763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f t="shared" si="2"/>
        <v>0</v>
      </c>
      <c r="R32" s="8"/>
    </row>
    <row r="33" spans="2:18" ht="15" customHeight="1">
      <c r="B33" s="5">
        <f t="shared" si="3"/>
        <v>42764</v>
      </c>
      <c r="C33" s="6">
        <f t="shared" si="5"/>
        <v>42764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>
        <f t="shared" si="2"/>
        <v>0</v>
      </c>
      <c r="R33" s="8"/>
    </row>
    <row r="34" spans="2:18" ht="15" customHeight="1">
      <c r="B34" s="5">
        <f t="shared" si="3"/>
        <v>42765</v>
      </c>
      <c r="C34" s="6">
        <f t="shared" si="5"/>
        <v>42765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f t="shared" si="2"/>
        <v>0</v>
      </c>
      <c r="R34" s="8"/>
    </row>
    <row r="35" spans="2:18" ht="15" customHeight="1">
      <c r="B35" s="5">
        <f t="shared" si="3"/>
        <v>42766</v>
      </c>
      <c r="C35" s="6">
        <f t="shared" si="5"/>
        <v>42766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>
        <f t="shared" si="2"/>
        <v>0</v>
      </c>
      <c r="R35" s="8"/>
    </row>
    <row r="36" spans="2:18" ht="15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2:18" ht="15" customHeight="1">
      <c r="B37" s="63" t="s">
        <v>19</v>
      </c>
      <c r="C37" s="64"/>
      <c r="D37" s="10">
        <f>SUM(D5:D32)</f>
        <v>136</v>
      </c>
      <c r="E37" s="10">
        <f t="shared" ref="E37:R37" si="6">SUM(E5:E32)</f>
        <v>5</v>
      </c>
      <c r="F37" s="10">
        <f>SUM(F5:F35)</f>
        <v>188</v>
      </c>
      <c r="G37" s="10">
        <f t="shared" si="6"/>
        <v>412.7</v>
      </c>
      <c r="H37" s="10">
        <f t="shared" si="6"/>
        <v>55.5</v>
      </c>
      <c r="I37" s="10">
        <f t="shared" si="6"/>
        <v>51</v>
      </c>
      <c r="J37" s="10">
        <f t="shared" si="6"/>
        <v>50</v>
      </c>
      <c r="K37" s="10">
        <f t="shared" si="6"/>
        <v>3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115</v>
      </c>
      <c r="Q37" s="10">
        <f t="shared" si="6"/>
        <v>1016.2</v>
      </c>
      <c r="R37" s="10">
        <f t="shared" si="6"/>
        <v>16950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5">
    <cfRule type="expression" dxfId="35" priority="1">
      <formula>$C5&lt;TODAY()</formula>
    </cfRule>
    <cfRule type="expression" dxfId="34" priority="2" stopIfTrue="1">
      <formula>$C5=TODAY()</formula>
    </cfRule>
  </conditionalFormatting>
  <conditionalFormatting sqref="D5:P35">
    <cfRule type="expression" dxfId="33" priority="3">
      <formula>WEEKDAY($C1048572,2)&gt;5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1:R50"/>
  <sheetViews>
    <sheetView view="pageBreakPreview" zoomScaleNormal="85" zoomScaleSheetLayoutView="100" workbookViewId="0">
      <selection activeCell="F19" sqref="F19"/>
    </sheetView>
  </sheetViews>
  <sheetFormatPr defaultColWidth="10" defaultRowHeight="13.5"/>
  <sheetData>
    <row r="1" spans="2:18" ht="15" customHeight="1"/>
    <row r="2" spans="2:18" ht="15" customHeight="1">
      <c r="C2" s="65" t="s">
        <v>25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42767</v>
      </c>
      <c r="C5" s="6">
        <f>'1月消费'!C35+1</f>
        <v>42767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 t="shared" ref="Q5:Q32" si="0">SUM(D5:P5)</f>
        <v>0</v>
      </c>
      <c r="R5" s="8"/>
    </row>
    <row r="6" spans="2:18" s="1" customFormat="1" ht="15" customHeight="1">
      <c r="B6" s="5">
        <f t="shared" ref="B6" si="1">C6</f>
        <v>42768</v>
      </c>
      <c r="C6" s="6">
        <f>C5+1</f>
        <v>42768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si="0"/>
        <v>0</v>
      </c>
      <c r="R6" s="8"/>
    </row>
    <row r="7" spans="2:18" s="1" customFormat="1" ht="15" customHeight="1">
      <c r="B7" s="5">
        <f t="shared" ref="B7:B31" si="2">C7</f>
        <v>42769</v>
      </c>
      <c r="C7" s="6">
        <f t="shared" ref="C7" si="3">C6+1</f>
        <v>42769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si="0"/>
        <v>0</v>
      </c>
      <c r="R7" s="8"/>
    </row>
    <row r="8" spans="2:18" s="1" customFormat="1" ht="15" customHeight="1">
      <c r="B8" s="5">
        <f t="shared" si="2"/>
        <v>42770</v>
      </c>
      <c r="C8" s="6">
        <f t="shared" ref="C8:C32" si="4">C7+1</f>
        <v>42770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0"/>
        <v>0</v>
      </c>
      <c r="R8" s="8"/>
    </row>
    <row r="9" spans="2:18" s="1" customFormat="1" ht="15" customHeight="1">
      <c r="B9" s="5">
        <f t="shared" si="2"/>
        <v>42771</v>
      </c>
      <c r="C9" s="6">
        <f t="shared" si="4"/>
        <v>42771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0"/>
        <v>0</v>
      </c>
      <c r="R9" s="8"/>
    </row>
    <row r="10" spans="2:18" s="1" customFormat="1" ht="15" customHeight="1">
      <c r="B10" s="5">
        <f t="shared" si="2"/>
        <v>42772</v>
      </c>
      <c r="C10" s="6">
        <f t="shared" si="4"/>
        <v>42772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0"/>
        <v>0</v>
      </c>
      <c r="R10" s="8"/>
    </row>
    <row r="11" spans="2:18" ht="15" customHeight="1">
      <c r="B11" s="5">
        <f t="shared" si="2"/>
        <v>42773</v>
      </c>
      <c r="C11" s="6">
        <f t="shared" si="4"/>
        <v>42773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0"/>
        <v>0</v>
      </c>
      <c r="R11" s="8"/>
    </row>
    <row r="12" spans="2:18" ht="15" customHeight="1">
      <c r="B12" s="5">
        <f t="shared" si="2"/>
        <v>42774</v>
      </c>
      <c r="C12" s="6">
        <f t="shared" si="4"/>
        <v>42774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0"/>
        <v>0</v>
      </c>
      <c r="R12" s="8"/>
    </row>
    <row r="13" spans="2:18" ht="15" customHeight="1">
      <c r="B13" s="5">
        <f t="shared" si="2"/>
        <v>42775</v>
      </c>
      <c r="C13" s="6">
        <f t="shared" si="4"/>
        <v>42775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0"/>
        <v>0</v>
      </c>
      <c r="R13" s="8"/>
    </row>
    <row r="14" spans="2:18" ht="15" customHeight="1">
      <c r="B14" s="5">
        <f t="shared" si="2"/>
        <v>42776</v>
      </c>
      <c r="C14" s="6">
        <f t="shared" si="4"/>
        <v>42776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0"/>
        <v>0</v>
      </c>
      <c r="R14" s="8"/>
    </row>
    <row r="15" spans="2:18" ht="15" customHeight="1">
      <c r="B15" s="5">
        <f t="shared" si="2"/>
        <v>42777</v>
      </c>
      <c r="C15" s="6">
        <f t="shared" si="4"/>
        <v>42777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0"/>
        <v>0</v>
      </c>
      <c r="R15" s="8"/>
    </row>
    <row r="16" spans="2:18" ht="15" customHeight="1">
      <c r="B16" s="5">
        <f t="shared" si="2"/>
        <v>42778</v>
      </c>
      <c r="C16" s="6">
        <f t="shared" si="4"/>
        <v>42778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0"/>
        <v>0</v>
      </c>
      <c r="R16" s="8"/>
    </row>
    <row r="17" spans="2:18" ht="15" customHeight="1">
      <c r="B17" s="5">
        <f t="shared" si="2"/>
        <v>42779</v>
      </c>
      <c r="C17" s="6">
        <f t="shared" si="4"/>
        <v>42779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0"/>
        <v>0</v>
      </c>
      <c r="R17" s="8"/>
    </row>
    <row r="18" spans="2:18" ht="15" customHeight="1">
      <c r="B18" s="5">
        <f t="shared" si="2"/>
        <v>42780</v>
      </c>
      <c r="C18" s="6">
        <f t="shared" si="4"/>
        <v>42780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0"/>
        <v>0</v>
      </c>
      <c r="R18" s="8"/>
    </row>
    <row r="19" spans="2:18" ht="15" customHeight="1">
      <c r="B19" s="5">
        <f t="shared" si="2"/>
        <v>42781</v>
      </c>
      <c r="C19" s="6">
        <f t="shared" si="4"/>
        <v>42781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0"/>
        <v>0</v>
      </c>
      <c r="R19" s="8"/>
    </row>
    <row r="20" spans="2:18" ht="15" customHeight="1">
      <c r="B20" s="5">
        <f t="shared" si="2"/>
        <v>42782</v>
      </c>
      <c r="C20" s="6">
        <f t="shared" si="4"/>
        <v>42782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0"/>
        <v>0</v>
      </c>
      <c r="R20" s="8"/>
    </row>
    <row r="21" spans="2:18" ht="15" customHeight="1">
      <c r="B21" s="5">
        <f t="shared" si="2"/>
        <v>42783</v>
      </c>
      <c r="C21" s="6">
        <f t="shared" si="4"/>
        <v>42783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0"/>
        <v>0</v>
      </c>
      <c r="R21" s="8"/>
    </row>
    <row r="22" spans="2:18" ht="15" customHeight="1">
      <c r="B22" s="5">
        <f t="shared" si="2"/>
        <v>42784</v>
      </c>
      <c r="C22" s="6">
        <f t="shared" si="4"/>
        <v>42784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0"/>
        <v>0</v>
      </c>
      <c r="R22" s="8"/>
    </row>
    <row r="23" spans="2:18" ht="15" customHeight="1">
      <c r="B23" s="5">
        <f t="shared" si="2"/>
        <v>42785</v>
      </c>
      <c r="C23" s="6">
        <f t="shared" si="4"/>
        <v>42785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0"/>
        <v>0</v>
      </c>
      <c r="R23" s="8"/>
    </row>
    <row r="24" spans="2:18" ht="15" customHeight="1">
      <c r="B24" s="5">
        <f t="shared" si="2"/>
        <v>42786</v>
      </c>
      <c r="C24" s="6">
        <f t="shared" si="4"/>
        <v>42786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0"/>
        <v>0</v>
      </c>
      <c r="R24" s="8"/>
    </row>
    <row r="25" spans="2:18" ht="15" customHeight="1">
      <c r="B25" s="5">
        <f t="shared" si="2"/>
        <v>42787</v>
      </c>
      <c r="C25" s="6">
        <f t="shared" si="4"/>
        <v>42787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0"/>
        <v>0</v>
      </c>
      <c r="R25" s="8"/>
    </row>
    <row r="26" spans="2:18" ht="15" customHeight="1">
      <c r="B26" s="5">
        <f t="shared" si="2"/>
        <v>42788</v>
      </c>
      <c r="C26" s="6">
        <f t="shared" si="4"/>
        <v>42788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0"/>
        <v>0</v>
      </c>
      <c r="R26" s="8"/>
    </row>
    <row r="27" spans="2:18" ht="15" customHeight="1">
      <c r="B27" s="5">
        <f t="shared" si="2"/>
        <v>42789</v>
      </c>
      <c r="C27" s="6">
        <f t="shared" si="4"/>
        <v>42789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0"/>
        <v>0</v>
      </c>
      <c r="R27" s="8"/>
    </row>
    <row r="28" spans="2:18" ht="15" customHeight="1">
      <c r="B28" s="5">
        <f t="shared" si="2"/>
        <v>42790</v>
      </c>
      <c r="C28" s="6">
        <f t="shared" si="4"/>
        <v>42790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0"/>
        <v>0</v>
      </c>
      <c r="R28" s="8"/>
    </row>
    <row r="29" spans="2:18" ht="15" customHeight="1">
      <c r="B29" s="5">
        <f t="shared" si="2"/>
        <v>42791</v>
      </c>
      <c r="C29" s="6">
        <f t="shared" si="4"/>
        <v>42791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0"/>
        <v>0</v>
      </c>
      <c r="R29" s="8"/>
    </row>
    <row r="30" spans="2:18" ht="15" customHeight="1">
      <c r="B30" s="5">
        <f t="shared" si="2"/>
        <v>42792</v>
      </c>
      <c r="C30" s="6">
        <f t="shared" si="4"/>
        <v>42792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0"/>
        <v>0</v>
      </c>
      <c r="R30" s="8"/>
    </row>
    <row r="31" spans="2:18" ht="15" customHeight="1">
      <c r="B31" s="5">
        <f t="shared" si="2"/>
        <v>42793</v>
      </c>
      <c r="C31" s="6">
        <f t="shared" si="4"/>
        <v>42793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0"/>
        <v>0</v>
      </c>
      <c r="R31" s="8"/>
    </row>
    <row r="32" spans="2:18" ht="15" customHeight="1">
      <c r="B32" s="5">
        <f t="shared" ref="B32" si="5">C32</f>
        <v>42794</v>
      </c>
      <c r="C32" s="6">
        <f t="shared" si="4"/>
        <v>42794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0"/>
        <v>0</v>
      </c>
      <c r="R32" s="8"/>
    </row>
    <row r="33" spans="2:18" ht="15" customHeight="1">
      <c r="B33" s="5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/>
      <c r="R33" s="8"/>
    </row>
    <row r="34" spans="2:18" ht="15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2:18" ht="15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2:18" ht="15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9"/>
      <c r="R36" s="25"/>
    </row>
    <row r="37" spans="2:18" ht="15" customHeight="1">
      <c r="B37" s="63" t="s">
        <v>19</v>
      </c>
      <c r="C37" s="64"/>
      <c r="D37" s="10">
        <f>SUM(D5:D33)</f>
        <v>0</v>
      </c>
      <c r="E37" s="26">
        <f t="shared" ref="E37:R37" si="6">SUM(E5:E33)</f>
        <v>0</v>
      </c>
      <c r="F37" s="26">
        <f t="shared" si="6"/>
        <v>0</v>
      </c>
      <c r="G37" s="26">
        <f t="shared" si="6"/>
        <v>0</v>
      </c>
      <c r="H37" s="26">
        <f t="shared" si="6"/>
        <v>0</v>
      </c>
      <c r="I37" s="26">
        <f t="shared" si="6"/>
        <v>0</v>
      </c>
      <c r="J37" s="26">
        <f t="shared" si="6"/>
        <v>0</v>
      </c>
      <c r="K37" s="26">
        <f t="shared" si="6"/>
        <v>0</v>
      </c>
      <c r="L37" s="26">
        <f t="shared" si="6"/>
        <v>0</v>
      </c>
      <c r="M37" s="26">
        <f t="shared" si="6"/>
        <v>0</v>
      </c>
      <c r="N37" s="26">
        <f t="shared" si="6"/>
        <v>0</v>
      </c>
      <c r="O37" s="26">
        <f t="shared" si="6"/>
        <v>0</v>
      </c>
      <c r="P37" s="26">
        <f t="shared" si="6"/>
        <v>0</v>
      </c>
      <c r="Q37" s="26">
        <f t="shared" si="6"/>
        <v>0</v>
      </c>
      <c r="R37" s="26">
        <f t="shared" si="6"/>
        <v>0</v>
      </c>
    </row>
    <row r="38" spans="2:18" ht="15" customHeight="1"/>
    <row r="39" spans="2:18" ht="15" customHeight="1">
      <c r="O39" t="s">
        <v>26</v>
      </c>
    </row>
    <row r="40" spans="2:18" ht="15" customHeight="1"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2:18" ht="15" customHeight="1"/>
    <row r="42" spans="2:18" ht="15" customHeight="1"/>
    <row r="43" spans="2:18" ht="15" customHeight="1"/>
    <row r="44" spans="2:18" ht="15" customHeight="1"/>
    <row r="45" spans="2:18" ht="15" customHeight="1"/>
    <row r="46" spans="2:18" ht="15" customHeight="1"/>
    <row r="47" spans="2:18" ht="15" customHeight="1"/>
    <row r="48" spans="2:18" ht="15" customHeight="1"/>
    <row r="49" spans="8:8" ht="15" customHeight="1"/>
    <row r="50" spans="8:8">
      <c r="H50" s="56"/>
    </row>
  </sheetData>
  <mergeCells count="2">
    <mergeCell ref="B37:C37"/>
    <mergeCell ref="C2:Q3"/>
  </mergeCells>
  <phoneticPr fontId="3" type="noConversion"/>
  <conditionalFormatting sqref="D5:Q33">
    <cfRule type="expression" dxfId="32" priority="1" stopIfTrue="1">
      <formula>$C5&lt;TODAY()</formula>
    </cfRule>
  </conditionalFormatting>
  <conditionalFormatting sqref="D5:P33">
    <cfRule type="expression" dxfId="31" priority="2">
      <formula>WEEKDAY($C5,2)&gt;5</formula>
    </cfRule>
  </conditionalFormatting>
  <conditionalFormatting sqref="D5:R33">
    <cfRule type="expression" dxfId="30" priority="3">
      <formula>$C5=TODAY()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C7" sqref="C7"/>
    </sheetView>
  </sheetViews>
  <sheetFormatPr defaultColWidth="10" defaultRowHeight="15" customHeight="1"/>
  <cols>
    <col min="7" max="7" width="10.5" customWidth="1"/>
    <col min="16" max="17" width="11.625" customWidth="1"/>
    <col min="18" max="18" width="11" customWidth="1"/>
  </cols>
  <sheetData>
    <row r="2" spans="2:18" ht="15" customHeight="1">
      <c r="C2" s="65" t="s">
        <v>27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42795</v>
      </c>
      <c r="C5" s="6">
        <f>'2月消费'!C32+1</f>
        <v>42795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>SUM(D5:P5)</f>
        <v>0</v>
      </c>
      <c r="R5" s="8"/>
    </row>
    <row r="6" spans="2:18" s="1" customFormat="1" ht="15" customHeight="1">
      <c r="B6" s="5">
        <f t="shared" ref="B6" si="0">C6</f>
        <v>42796</v>
      </c>
      <c r="C6" s="6">
        <f t="shared" ref="C6:C8" si="1">C5+1</f>
        <v>42796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" si="2">SUM(D6:P6)</f>
        <v>0</v>
      </c>
      <c r="R6" s="8"/>
    </row>
    <row r="7" spans="2:18" s="1" customFormat="1" ht="15" customHeight="1">
      <c r="B7" s="5">
        <f t="shared" ref="B7:B35" si="3">C7</f>
        <v>42797</v>
      </c>
      <c r="C7" s="6">
        <f t="shared" si="1"/>
        <v>42797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ref="Q7:Q35" si="4">SUM(D7:P7)</f>
        <v>0</v>
      </c>
      <c r="R7" s="8"/>
    </row>
    <row r="8" spans="2:18" s="1" customFormat="1" ht="15" customHeight="1">
      <c r="B8" s="5">
        <f t="shared" si="3"/>
        <v>42798</v>
      </c>
      <c r="C8" s="6">
        <f t="shared" si="1"/>
        <v>42798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4"/>
        <v>0</v>
      </c>
      <c r="R8" s="8"/>
    </row>
    <row r="9" spans="2:18" s="1" customFormat="1" ht="15" customHeight="1">
      <c r="B9" s="5">
        <f t="shared" si="3"/>
        <v>42799</v>
      </c>
      <c r="C9" s="6">
        <f t="shared" ref="C9" si="5">C8+1</f>
        <v>42799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4"/>
        <v>0</v>
      </c>
      <c r="R9" s="8"/>
    </row>
    <row r="10" spans="2:18" s="1" customFormat="1" ht="15" customHeight="1">
      <c r="B10" s="5">
        <f t="shared" si="3"/>
        <v>42800</v>
      </c>
      <c r="C10" s="6">
        <f t="shared" ref="C10:C35" si="6">C9+1</f>
        <v>42800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4"/>
        <v>0</v>
      </c>
      <c r="R10" s="8"/>
    </row>
    <row r="11" spans="2:18" ht="15" customHeight="1">
      <c r="B11" s="5">
        <f t="shared" si="3"/>
        <v>42801</v>
      </c>
      <c r="C11" s="6">
        <f t="shared" si="6"/>
        <v>42801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4"/>
        <v>0</v>
      </c>
      <c r="R11" s="17"/>
    </row>
    <row r="12" spans="2:18" ht="15" customHeight="1">
      <c r="B12" s="5">
        <f t="shared" si="3"/>
        <v>42802</v>
      </c>
      <c r="C12" s="6">
        <f t="shared" si="6"/>
        <v>42802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4"/>
        <v>0</v>
      </c>
      <c r="R12" s="17"/>
    </row>
    <row r="13" spans="2:18" ht="15" customHeight="1">
      <c r="B13" s="5">
        <f t="shared" si="3"/>
        <v>42803</v>
      </c>
      <c r="C13" s="6">
        <f t="shared" si="6"/>
        <v>42803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4"/>
        <v>0</v>
      </c>
      <c r="R13" s="17"/>
    </row>
    <row r="14" spans="2:18" ht="15" customHeight="1">
      <c r="B14" s="5">
        <f t="shared" si="3"/>
        <v>42804</v>
      </c>
      <c r="C14" s="6">
        <f t="shared" si="6"/>
        <v>42804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4"/>
        <v>0</v>
      </c>
      <c r="R14" s="17"/>
    </row>
    <row r="15" spans="2:18" ht="15" customHeight="1">
      <c r="B15" s="5">
        <f t="shared" si="3"/>
        <v>42805</v>
      </c>
      <c r="C15" s="6">
        <f t="shared" si="6"/>
        <v>42805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4"/>
        <v>0</v>
      </c>
      <c r="R15" s="17"/>
    </row>
    <row r="16" spans="2:18" ht="15" customHeight="1">
      <c r="B16" s="5">
        <f t="shared" si="3"/>
        <v>42806</v>
      </c>
      <c r="C16" s="6">
        <f t="shared" si="6"/>
        <v>42806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4"/>
        <v>0</v>
      </c>
      <c r="R16" s="17"/>
    </row>
    <row r="17" spans="2:18" ht="15" customHeight="1">
      <c r="B17" s="5">
        <f t="shared" si="3"/>
        <v>42807</v>
      </c>
      <c r="C17" s="6">
        <f t="shared" si="6"/>
        <v>42807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4"/>
        <v>0</v>
      </c>
      <c r="R17" s="17"/>
    </row>
    <row r="18" spans="2:18" ht="15" customHeight="1">
      <c r="B18" s="5">
        <f t="shared" si="3"/>
        <v>42808</v>
      </c>
      <c r="C18" s="6">
        <f t="shared" si="6"/>
        <v>42808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4"/>
        <v>0</v>
      </c>
      <c r="R18" s="17"/>
    </row>
    <row r="19" spans="2:18" ht="15" customHeight="1">
      <c r="B19" s="5">
        <f t="shared" si="3"/>
        <v>42809</v>
      </c>
      <c r="C19" s="6">
        <f t="shared" si="6"/>
        <v>42809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4"/>
        <v>0</v>
      </c>
      <c r="R19" s="17"/>
    </row>
    <row r="20" spans="2:18" ht="15" customHeight="1">
      <c r="B20" s="5">
        <f t="shared" si="3"/>
        <v>42810</v>
      </c>
      <c r="C20" s="6">
        <f t="shared" si="6"/>
        <v>42810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4"/>
        <v>0</v>
      </c>
      <c r="R20" s="17"/>
    </row>
    <row r="21" spans="2:18" ht="15" customHeight="1">
      <c r="B21" s="5">
        <f t="shared" si="3"/>
        <v>42811</v>
      </c>
      <c r="C21" s="6">
        <f t="shared" si="6"/>
        <v>42811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4"/>
        <v>0</v>
      </c>
      <c r="R21" s="17"/>
    </row>
    <row r="22" spans="2:18" ht="15" customHeight="1">
      <c r="B22" s="5">
        <f t="shared" si="3"/>
        <v>42812</v>
      </c>
      <c r="C22" s="6">
        <f t="shared" si="6"/>
        <v>42812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4"/>
        <v>0</v>
      </c>
      <c r="R22" s="17"/>
    </row>
    <row r="23" spans="2:18" ht="15" customHeight="1">
      <c r="B23" s="5">
        <f t="shared" si="3"/>
        <v>42813</v>
      </c>
      <c r="C23" s="6">
        <f t="shared" si="6"/>
        <v>42813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4"/>
        <v>0</v>
      </c>
      <c r="R23" s="17"/>
    </row>
    <row r="24" spans="2:18" ht="15" customHeight="1">
      <c r="B24" s="5">
        <f t="shared" si="3"/>
        <v>42814</v>
      </c>
      <c r="C24" s="6">
        <f t="shared" si="6"/>
        <v>42814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4"/>
        <v>0</v>
      </c>
      <c r="R24" s="17"/>
    </row>
    <row r="25" spans="2:18" ht="15" customHeight="1">
      <c r="B25" s="5">
        <f t="shared" si="3"/>
        <v>42815</v>
      </c>
      <c r="C25" s="6">
        <f t="shared" si="6"/>
        <v>42815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4"/>
        <v>0</v>
      </c>
      <c r="R25" s="17"/>
    </row>
    <row r="26" spans="2:18" ht="15" customHeight="1">
      <c r="B26" s="5">
        <f t="shared" si="3"/>
        <v>42816</v>
      </c>
      <c r="C26" s="6">
        <f t="shared" si="6"/>
        <v>42816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4"/>
        <v>0</v>
      </c>
      <c r="R26" s="17"/>
    </row>
    <row r="27" spans="2:18" ht="15" customHeight="1">
      <c r="B27" s="5">
        <f t="shared" si="3"/>
        <v>42817</v>
      </c>
      <c r="C27" s="6">
        <f t="shared" si="6"/>
        <v>42817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4"/>
        <v>0</v>
      </c>
      <c r="R27" s="17"/>
    </row>
    <row r="28" spans="2:18" ht="15" customHeight="1">
      <c r="B28" s="5">
        <f t="shared" si="3"/>
        <v>42818</v>
      </c>
      <c r="C28" s="6">
        <f t="shared" si="6"/>
        <v>42818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4"/>
        <v>0</v>
      </c>
      <c r="R28" s="17"/>
    </row>
    <row r="29" spans="2:18" ht="15" customHeight="1">
      <c r="B29" s="5">
        <f t="shared" si="3"/>
        <v>42819</v>
      </c>
      <c r="C29" s="6">
        <f t="shared" si="6"/>
        <v>42819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4"/>
        <v>0</v>
      </c>
      <c r="R29" s="17"/>
    </row>
    <row r="30" spans="2:18" ht="15" customHeight="1">
      <c r="B30" s="5">
        <f t="shared" si="3"/>
        <v>42820</v>
      </c>
      <c r="C30" s="6">
        <f t="shared" si="6"/>
        <v>42820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4"/>
        <v>0</v>
      </c>
      <c r="R30" s="17"/>
    </row>
    <row r="31" spans="2:18" ht="15" customHeight="1">
      <c r="B31" s="5">
        <f t="shared" si="3"/>
        <v>42821</v>
      </c>
      <c r="C31" s="6">
        <f t="shared" si="6"/>
        <v>42821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4"/>
        <v>0</v>
      </c>
      <c r="R31" s="17"/>
    </row>
    <row r="32" spans="2:18" ht="15" customHeight="1">
      <c r="B32" s="5">
        <f t="shared" si="3"/>
        <v>42822</v>
      </c>
      <c r="C32" s="6">
        <f t="shared" si="6"/>
        <v>42822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4"/>
        <v>0</v>
      </c>
      <c r="R32" s="17"/>
    </row>
    <row r="33" spans="2:18" ht="15" customHeight="1">
      <c r="B33" s="5">
        <f t="shared" si="3"/>
        <v>42823</v>
      </c>
      <c r="C33" s="6">
        <f t="shared" si="6"/>
        <v>42823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>
        <f t="shared" si="4"/>
        <v>0</v>
      </c>
      <c r="R33" s="17"/>
    </row>
    <row r="34" spans="2:18" ht="15" customHeight="1">
      <c r="B34" s="5">
        <f t="shared" si="3"/>
        <v>42824</v>
      </c>
      <c r="C34" s="6">
        <f t="shared" si="6"/>
        <v>42824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16">
        <f t="shared" si="4"/>
        <v>0</v>
      </c>
      <c r="R34" s="17"/>
    </row>
    <row r="35" spans="2:18" ht="15" customHeight="1">
      <c r="B35" s="5">
        <f t="shared" si="3"/>
        <v>42825</v>
      </c>
      <c r="C35" s="6">
        <f t="shared" si="6"/>
        <v>42825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6">
        <f t="shared" si="4"/>
        <v>0</v>
      </c>
      <c r="R35" s="17"/>
    </row>
    <row r="36" spans="2:18" ht="1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7">SUM(E5:E35)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5">
    <cfRule type="expression" dxfId="29" priority="1">
      <formula>$C5&lt;TODAY()</formula>
    </cfRule>
    <cfRule type="expression" dxfId="28" priority="3" stopIfTrue="1">
      <formula>$C5=TODAY()</formula>
    </cfRule>
  </conditionalFormatting>
  <conditionalFormatting sqref="D5:P35">
    <cfRule type="expression" dxfId="27" priority="2">
      <formula>WEEKDAY($C1,2)&gt;5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R5" sqref="R5:S33"/>
    </sheetView>
  </sheetViews>
  <sheetFormatPr defaultColWidth="10" defaultRowHeight="15" customHeight="1"/>
  <cols>
    <col min="16" max="16" width="10.5" customWidth="1"/>
  </cols>
  <sheetData>
    <row r="2" spans="2:18" ht="15" customHeight="1">
      <c r="C2" s="65" t="s">
        <v>28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42826</v>
      </c>
      <c r="C5" s="6">
        <f>'3月消费'!C35+1</f>
        <v>42826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>SUM(D5:P5)</f>
        <v>0</v>
      </c>
      <c r="R5" s="8"/>
    </row>
    <row r="6" spans="2:18" s="1" customFormat="1" ht="15" customHeight="1">
      <c r="B6" s="5">
        <f t="shared" ref="B6" si="0">C6</f>
        <v>42827</v>
      </c>
      <c r="C6" s="6">
        <f t="shared" ref="C6:C8" si="1">C5+1</f>
        <v>42827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" si="2">SUM(D6:P6)</f>
        <v>0</v>
      </c>
      <c r="R6" s="8"/>
    </row>
    <row r="7" spans="2:18" s="1" customFormat="1" ht="15" customHeight="1">
      <c r="B7" s="5">
        <f t="shared" ref="B7:B34" si="3">C7</f>
        <v>42828</v>
      </c>
      <c r="C7" s="6">
        <f t="shared" si="1"/>
        <v>42828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ref="Q7:Q34" si="4">SUM(D7:P7)</f>
        <v>0</v>
      </c>
      <c r="R7" s="8"/>
    </row>
    <row r="8" spans="2:18" s="1" customFormat="1" ht="15" customHeight="1">
      <c r="B8" s="5">
        <f t="shared" si="3"/>
        <v>42829</v>
      </c>
      <c r="C8" s="6">
        <f t="shared" si="1"/>
        <v>42829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4"/>
        <v>0</v>
      </c>
      <c r="R8" s="8"/>
    </row>
    <row r="9" spans="2:18" s="1" customFormat="1" ht="15" customHeight="1">
      <c r="B9" s="5">
        <f t="shared" si="3"/>
        <v>42830</v>
      </c>
      <c r="C9" s="6">
        <f t="shared" ref="C9" si="5">C8+1</f>
        <v>42830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4"/>
        <v>0</v>
      </c>
      <c r="R9" s="8"/>
    </row>
    <row r="10" spans="2:18" s="1" customFormat="1" ht="15" customHeight="1">
      <c r="B10" s="5">
        <f t="shared" si="3"/>
        <v>42831</v>
      </c>
      <c r="C10" s="6">
        <f t="shared" ref="C10:C34" si="6">C9+1</f>
        <v>42831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4"/>
        <v>0</v>
      </c>
      <c r="R10" s="8"/>
    </row>
    <row r="11" spans="2:18" ht="15" customHeight="1">
      <c r="B11" s="5">
        <f t="shared" si="3"/>
        <v>42832</v>
      </c>
      <c r="C11" s="6">
        <f t="shared" si="6"/>
        <v>42832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4"/>
        <v>0</v>
      </c>
      <c r="R11" s="17"/>
    </row>
    <row r="12" spans="2:18" ht="15" customHeight="1">
      <c r="B12" s="5">
        <f t="shared" si="3"/>
        <v>42833</v>
      </c>
      <c r="C12" s="6">
        <f t="shared" si="6"/>
        <v>42833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4"/>
        <v>0</v>
      </c>
      <c r="R12" s="17"/>
    </row>
    <row r="13" spans="2:18" ht="15" customHeight="1">
      <c r="B13" s="5">
        <f t="shared" si="3"/>
        <v>42834</v>
      </c>
      <c r="C13" s="6">
        <f t="shared" si="6"/>
        <v>42834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4"/>
        <v>0</v>
      </c>
      <c r="R13" s="17"/>
    </row>
    <row r="14" spans="2:18" ht="15" customHeight="1">
      <c r="B14" s="5">
        <f t="shared" si="3"/>
        <v>42835</v>
      </c>
      <c r="C14" s="6">
        <f t="shared" si="6"/>
        <v>42835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4"/>
        <v>0</v>
      </c>
      <c r="R14" s="17"/>
    </row>
    <row r="15" spans="2:18" ht="15" customHeight="1">
      <c r="B15" s="5">
        <f t="shared" si="3"/>
        <v>42836</v>
      </c>
      <c r="C15" s="6">
        <f t="shared" si="6"/>
        <v>42836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4"/>
        <v>0</v>
      </c>
      <c r="R15" s="17"/>
    </row>
    <row r="16" spans="2:18" ht="15" customHeight="1">
      <c r="B16" s="5">
        <f t="shared" si="3"/>
        <v>42837</v>
      </c>
      <c r="C16" s="6">
        <f t="shared" si="6"/>
        <v>42837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4"/>
        <v>0</v>
      </c>
      <c r="R16" s="17"/>
    </row>
    <row r="17" spans="2:18" ht="15" customHeight="1">
      <c r="B17" s="5">
        <f t="shared" si="3"/>
        <v>42838</v>
      </c>
      <c r="C17" s="6">
        <f t="shared" si="6"/>
        <v>42838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4"/>
        <v>0</v>
      </c>
      <c r="R17" s="17"/>
    </row>
    <row r="18" spans="2:18" ht="15" customHeight="1">
      <c r="B18" s="5">
        <f t="shared" si="3"/>
        <v>42839</v>
      </c>
      <c r="C18" s="6">
        <f t="shared" si="6"/>
        <v>42839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4"/>
        <v>0</v>
      </c>
      <c r="R18" s="17"/>
    </row>
    <row r="19" spans="2:18" ht="15" customHeight="1">
      <c r="B19" s="5">
        <f t="shared" si="3"/>
        <v>42840</v>
      </c>
      <c r="C19" s="6">
        <f t="shared" si="6"/>
        <v>42840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4"/>
        <v>0</v>
      </c>
      <c r="R19" s="17"/>
    </row>
    <row r="20" spans="2:18" ht="15" customHeight="1">
      <c r="B20" s="5">
        <f t="shared" si="3"/>
        <v>42841</v>
      </c>
      <c r="C20" s="6">
        <f t="shared" si="6"/>
        <v>42841</v>
      </c>
      <c r="D20" s="7"/>
      <c r="E20" s="7"/>
      <c r="F20" s="7"/>
      <c r="G20" s="7"/>
      <c r="H20" s="7"/>
      <c r="I20" s="7"/>
      <c r="J20" s="7"/>
      <c r="K20" s="7"/>
      <c r="L20" s="7"/>
      <c r="M20" s="24"/>
      <c r="N20" s="7"/>
      <c r="O20" s="7"/>
      <c r="P20" s="7"/>
      <c r="Q20" s="16">
        <f t="shared" si="4"/>
        <v>0</v>
      </c>
      <c r="R20" s="17"/>
    </row>
    <row r="21" spans="2:18" ht="15" customHeight="1">
      <c r="B21" s="5">
        <f t="shared" si="3"/>
        <v>42842</v>
      </c>
      <c r="C21" s="6">
        <f t="shared" si="6"/>
        <v>42842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4"/>
        <v>0</v>
      </c>
      <c r="R21" s="17"/>
    </row>
    <row r="22" spans="2:18" ht="15" customHeight="1">
      <c r="B22" s="5">
        <f t="shared" si="3"/>
        <v>42843</v>
      </c>
      <c r="C22" s="6">
        <f t="shared" si="6"/>
        <v>42843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4"/>
        <v>0</v>
      </c>
      <c r="R22" s="17"/>
    </row>
    <row r="23" spans="2:18" ht="15" customHeight="1">
      <c r="B23" s="5">
        <f t="shared" si="3"/>
        <v>42844</v>
      </c>
      <c r="C23" s="6">
        <f t="shared" si="6"/>
        <v>42844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4"/>
        <v>0</v>
      </c>
      <c r="R23" s="17"/>
    </row>
    <row r="24" spans="2:18" ht="15" customHeight="1">
      <c r="B24" s="5">
        <f t="shared" si="3"/>
        <v>42845</v>
      </c>
      <c r="C24" s="6">
        <f t="shared" si="6"/>
        <v>42845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4"/>
        <v>0</v>
      </c>
      <c r="R24" s="17"/>
    </row>
    <row r="25" spans="2:18" ht="15" customHeight="1">
      <c r="B25" s="5">
        <f t="shared" si="3"/>
        <v>42846</v>
      </c>
      <c r="C25" s="6">
        <f t="shared" si="6"/>
        <v>42846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4"/>
        <v>0</v>
      </c>
      <c r="R25" s="17"/>
    </row>
    <row r="26" spans="2:18" ht="15" customHeight="1">
      <c r="B26" s="5">
        <f t="shared" si="3"/>
        <v>42847</v>
      </c>
      <c r="C26" s="6">
        <f t="shared" si="6"/>
        <v>42847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4"/>
        <v>0</v>
      </c>
      <c r="R26" s="17"/>
    </row>
    <row r="27" spans="2:18" ht="15" customHeight="1">
      <c r="B27" s="5">
        <f t="shared" si="3"/>
        <v>42848</v>
      </c>
      <c r="C27" s="6">
        <f t="shared" si="6"/>
        <v>42848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4"/>
        <v>0</v>
      </c>
      <c r="R27" s="17"/>
    </row>
    <row r="28" spans="2:18" ht="15" customHeight="1">
      <c r="B28" s="5">
        <f t="shared" si="3"/>
        <v>42849</v>
      </c>
      <c r="C28" s="6">
        <f t="shared" si="6"/>
        <v>42849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4"/>
        <v>0</v>
      </c>
      <c r="R28" s="17"/>
    </row>
    <row r="29" spans="2:18" ht="15" customHeight="1">
      <c r="B29" s="5">
        <f t="shared" si="3"/>
        <v>42850</v>
      </c>
      <c r="C29" s="6">
        <f t="shared" si="6"/>
        <v>42850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4"/>
        <v>0</v>
      </c>
      <c r="R29" s="17"/>
    </row>
    <row r="30" spans="2:18" ht="15" customHeight="1">
      <c r="B30" s="5">
        <f t="shared" si="3"/>
        <v>42851</v>
      </c>
      <c r="C30" s="6">
        <f t="shared" si="6"/>
        <v>42851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4"/>
        <v>0</v>
      </c>
      <c r="R30" s="17"/>
    </row>
    <row r="31" spans="2:18" ht="15" customHeight="1">
      <c r="B31" s="5">
        <f t="shared" si="3"/>
        <v>42852</v>
      </c>
      <c r="C31" s="6">
        <f t="shared" si="6"/>
        <v>42852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16">
        <f t="shared" si="4"/>
        <v>0</v>
      </c>
      <c r="R31" s="17"/>
    </row>
    <row r="32" spans="2:18" ht="15" customHeight="1">
      <c r="B32" s="5">
        <f t="shared" si="3"/>
        <v>42853</v>
      </c>
      <c r="C32" s="6">
        <f t="shared" si="6"/>
        <v>42853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16">
        <f t="shared" si="4"/>
        <v>0</v>
      </c>
      <c r="R32" s="17"/>
    </row>
    <row r="33" spans="2:18" ht="15" customHeight="1">
      <c r="B33" s="5">
        <f t="shared" si="3"/>
        <v>42854</v>
      </c>
      <c r="C33" s="6">
        <f t="shared" si="6"/>
        <v>42854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6">
        <f t="shared" si="4"/>
        <v>0</v>
      </c>
      <c r="R33" s="17"/>
    </row>
    <row r="34" spans="2:18" ht="15" customHeight="1">
      <c r="B34" s="5">
        <f t="shared" si="3"/>
        <v>42855</v>
      </c>
      <c r="C34" s="6">
        <f t="shared" si="6"/>
        <v>42855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6">
        <f t="shared" si="4"/>
        <v>0</v>
      </c>
      <c r="R34" s="17"/>
    </row>
    <row r="35" spans="2:18" ht="15" customHeight="1">
      <c r="B35" s="9"/>
      <c r="C35" s="1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ht="15" customHeight="1">
      <c r="B36" s="9"/>
      <c r="C36" s="1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SUM(D5:D34)</f>
        <v>0</v>
      </c>
      <c r="E37" s="10">
        <f t="shared" ref="E37:R37" si="7">SUM(E5:E34)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4">
    <cfRule type="expression" dxfId="26" priority="1">
      <formula>$C5&lt;TODAY()</formula>
    </cfRule>
    <cfRule type="expression" dxfId="25" priority="3" stopIfTrue="1">
      <formula>$C5=TODAY()</formula>
    </cfRule>
  </conditionalFormatting>
  <conditionalFormatting sqref="D5:P34">
    <cfRule type="expression" dxfId="24" priority="2">
      <formula>WEEKDAY($C5,2)&gt;5</formula>
    </cfRule>
  </conditionalFormatting>
  <pageMargins left="0.69930555555555596" right="0.69930555555555596" top="0.75" bottom="0.75" header="0.3" footer="0.3"/>
  <pageSetup paperSize="9" scale="4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R7" sqref="R7:S32"/>
    </sheetView>
  </sheetViews>
  <sheetFormatPr defaultColWidth="10" defaultRowHeight="15" customHeight="1"/>
  <cols>
    <col min="15" max="16" width="10.5" customWidth="1"/>
    <col min="17" max="17" width="10.75" customWidth="1"/>
    <col min="18" max="18" width="11.25" customWidth="1"/>
  </cols>
  <sheetData>
    <row r="2" spans="2:18" ht="15" customHeight="1">
      <c r="C2" s="65" t="s">
        <v>29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42856</v>
      </c>
      <c r="C5" s="6">
        <f>'4月消费'!C34+1</f>
        <v>42856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 t="shared" ref="Q5" si="0">SUM(D5:P5)</f>
        <v>0</v>
      </c>
      <c r="R5" s="8"/>
    </row>
    <row r="6" spans="2:18" s="1" customFormat="1" ht="15" customHeight="1">
      <c r="B6" s="5">
        <f t="shared" ref="B6" si="1">C6</f>
        <v>42857</v>
      </c>
      <c r="C6" s="6">
        <f t="shared" ref="C6:C8" si="2">C5+1</f>
        <v>42857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:Q35" si="3">SUM(D6:P6)</f>
        <v>0</v>
      </c>
      <c r="R6" s="8"/>
    </row>
    <row r="7" spans="2:18" s="1" customFormat="1" ht="15" customHeight="1">
      <c r="B7" s="5">
        <f t="shared" ref="B7:B35" si="4">C7</f>
        <v>42858</v>
      </c>
      <c r="C7" s="6">
        <f t="shared" si="2"/>
        <v>42858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si="3"/>
        <v>0</v>
      </c>
      <c r="R7" s="8"/>
    </row>
    <row r="8" spans="2:18" s="1" customFormat="1" ht="15" customHeight="1">
      <c r="B8" s="5">
        <f t="shared" si="4"/>
        <v>42859</v>
      </c>
      <c r="C8" s="6">
        <f t="shared" si="2"/>
        <v>42859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3"/>
        <v>0</v>
      </c>
      <c r="R8" s="8"/>
    </row>
    <row r="9" spans="2:18" s="1" customFormat="1" ht="15" customHeight="1">
      <c r="B9" s="5">
        <f t="shared" si="4"/>
        <v>42860</v>
      </c>
      <c r="C9" s="6">
        <f t="shared" ref="C9" si="5">C8+1</f>
        <v>42860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3"/>
        <v>0</v>
      </c>
      <c r="R9" s="8"/>
    </row>
    <row r="10" spans="2:18" s="1" customFormat="1" ht="15" customHeight="1">
      <c r="B10" s="5">
        <f t="shared" si="4"/>
        <v>42861</v>
      </c>
      <c r="C10" s="6">
        <f t="shared" ref="C10:C35" si="6">C9+1</f>
        <v>42861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3"/>
        <v>0</v>
      </c>
      <c r="R10" s="8"/>
    </row>
    <row r="11" spans="2:18" ht="15" customHeight="1">
      <c r="B11" s="5">
        <f t="shared" si="4"/>
        <v>42862</v>
      </c>
      <c r="C11" s="6">
        <f t="shared" si="6"/>
        <v>42862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3"/>
        <v>0</v>
      </c>
      <c r="R11" s="17"/>
    </row>
    <row r="12" spans="2:18" ht="15" customHeight="1">
      <c r="B12" s="5">
        <f t="shared" si="4"/>
        <v>42863</v>
      </c>
      <c r="C12" s="6">
        <f t="shared" si="6"/>
        <v>42863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3"/>
        <v>0</v>
      </c>
      <c r="R12" s="17"/>
    </row>
    <row r="13" spans="2:18" ht="15" customHeight="1">
      <c r="B13" s="5">
        <f t="shared" si="4"/>
        <v>42864</v>
      </c>
      <c r="C13" s="6">
        <f t="shared" si="6"/>
        <v>42864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3"/>
        <v>0</v>
      </c>
      <c r="R13" s="17"/>
    </row>
    <row r="14" spans="2:18" ht="15" customHeight="1">
      <c r="B14" s="5">
        <f t="shared" si="4"/>
        <v>42865</v>
      </c>
      <c r="C14" s="6">
        <f t="shared" si="6"/>
        <v>42865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3"/>
        <v>0</v>
      </c>
      <c r="R14" s="17"/>
    </row>
    <row r="15" spans="2:18" ht="15" customHeight="1">
      <c r="B15" s="5">
        <f t="shared" si="4"/>
        <v>42866</v>
      </c>
      <c r="C15" s="6">
        <f t="shared" si="6"/>
        <v>42866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3"/>
        <v>0</v>
      </c>
      <c r="R15" s="17"/>
    </row>
    <row r="16" spans="2:18" ht="15" customHeight="1">
      <c r="B16" s="5">
        <f t="shared" si="4"/>
        <v>42867</v>
      </c>
      <c r="C16" s="6">
        <f t="shared" si="6"/>
        <v>42867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3"/>
        <v>0</v>
      </c>
      <c r="R16" s="17"/>
    </row>
    <row r="17" spans="2:18" ht="15" customHeight="1">
      <c r="B17" s="5">
        <f t="shared" si="4"/>
        <v>42868</v>
      </c>
      <c r="C17" s="6">
        <f t="shared" si="6"/>
        <v>42868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3"/>
        <v>0</v>
      </c>
      <c r="R17" s="17"/>
    </row>
    <row r="18" spans="2:18" ht="15" customHeight="1">
      <c r="B18" s="5">
        <f t="shared" si="4"/>
        <v>42869</v>
      </c>
      <c r="C18" s="6">
        <f t="shared" si="6"/>
        <v>42869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3"/>
        <v>0</v>
      </c>
      <c r="R18" s="17"/>
    </row>
    <row r="19" spans="2:18" ht="15" customHeight="1">
      <c r="B19" s="5">
        <f t="shared" si="4"/>
        <v>42870</v>
      </c>
      <c r="C19" s="6">
        <f t="shared" si="6"/>
        <v>42870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3"/>
        <v>0</v>
      </c>
      <c r="R19" s="17"/>
    </row>
    <row r="20" spans="2:18" ht="15" customHeight="1">
      <c r="B20" s="5">
        <f t="shared" si="4"/>
        <v>42871</v>
      </c>
      <c r="C20" s="6">
        <f t="shared" si="6"/>
        <v>42871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3"/>
        <v>0</v>
      </c>
      <c r="R20" s="17"/>
    </row>
    <row r="21" spans="2:18" ht="15" customHeight="1">
      <c r="B21" s="5">
        <f t="shared" si="4"/>
        <v>42872</v>
      </c>
      <c r="C21" s="6">
        <f t="shared" si="6"/>
        <v>42872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3"/>
        <v>0</v>
      </c>
      <c r="R21" s="17"/>
    </row>
    <row r="22" spans="2:18" ht="15" customHeight="1">
      <c r="B22" s="5">
        <f t="shared" si="4"/>
        <v>42873</v>
      </c>
      <c r="C22" s="6">
        <f t="shared" si="6"/>
        <v>42873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3"/>
        <v>0</v>
      </c>
      <c r="R22" s="17"/>
    </row>
    <row r="23" spans="2:18" ht="15" customHeight="1">
      <c r="B23" s="5">
        <f t="shared" si="4"/>
        <v>42874</v>
      </c>
      <c r="C23" s="6">
        <f t="shared" si="6"/>
        <v>42874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3"/>
        <v>0</v>
      </c>
      <c r="R23" s="17"/>
    </row>
    <row r="24" spans="2:18" ht="15" customHeight="1">
      <c r="B24" s="5">
        <f t="shared" si="4"/>
        <v>42875</v>
      </c>
      <c r="C24" s="6">
        <f t="shared" si="6"/>
        <v>42875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3"/>
        <v>0</v>
      </c>
      <c r="R24" s="17"/>
    </row>
    <row r="25" spans="2:18" ht="15" customHeight="1">
      <c r="B25" s="5">
        <f t="shared" si="4"/>
        <v>42876</v>
      </c>
      <c r="C25" s="6">
        <f t="shared" si="6"/>
        <v>42876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3"/>
        <v>0</v>
      </c>
      <c r="R25" s="17"/>
    </row>
    <row r="26" spans="2:18" ht="15" customHeight="1">
      <c r="B26" s="5">
        <f t="shared" si="4"/>
        <v>42877</v>
      </c>
      <c r="C26" s="6">
        <f t="shared" si="6"/>
        <v>42877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3"/>
        <v>0</v>
      </c>
      <c r="R26" s="17"/>
    </row>
    <row r="27" spans="2:18" ht="15" customHeight="1">
      <c r="B27" s="5">
        <f t="shared" si="4"/>
        <v>42878</v>
      </c>
      <c r="C27" s="6">
        <f t="shared" si="6"/>
        <v>42878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3"/>
        <v>0</v>
      </c>
      <c r="R27" s="17"/>
    </row>
    <row r="28" spans="2:18" ht="15" customHeight="1">
      <c r="B28" s="5">
        <f t="shared" si="4"/>
        <v>42879</v>
      </c>
      <c r="C28" s="6">
        <f t="shared" si="6"/>
        <v>42879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3"/>
        <v>0</v>
      </c>
      <c r="R28" s="17"/>
    </row>
    <row r="29" spans="2:18" ht="15" customHeight="1">
      <c r="B29" s="5">
        <f t="shared" si="4"/>
        <v>42880</v>
      </c>
      <c r="C29" s="6">
        <f t="shared" si="6"/>
        <v>42880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3"/>
        <v>0</v>
      </c>
      <c r="R29" s="17"/>
    </row>
    <row r="30" spans="2:18" ht="15" customHeight="1">
      <c r="B30" s="5">
        <f t="shared" si="4"/>
        <v>42881</v>
      </c>
      <c r="C30" s="6">
        <f t="shared" si="6"/>
        <v>42881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3"/>
        <v>0</v>
      </c>
      <c r="R30" s="17"/>
    </row>
    <row r="31" spans="2:18" ht="15" customHeight="1">
      <c r="B31" s="5">
        <f t="shared" si="4"/>
        <v>42882</v>
      </c>
      <c r="C31" s="6">
        <f t="shared" si="6"/>
        <v>42882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3"/>
        <v>0</v>
      </c>
      <c r="R31" s="17"/>
    </row>
    <row r="32" spans="2:18" ht="15" customHeight="1">
      <c r="B32" s="5">
        <f t="shared" si="4"/>
        <v>42883</v>
      </c>
      <c r="C32" s="6">
        <f t="shared" si="6"/>
        <v>42883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3"/>
        <v>0</v>
      </c>
      <c r="R32" s="17"/>
    </row>
    <row r="33" spans="2:18" ht="15" customHeight="1">
      <c r="B33" s="5">
        <f t="shared" si="4"/>
        <v>42884</v>
      </c>
      <c r="C33" s="6">
        <f t="shared" si="6"/>
        <v>42884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>
        <f t="shared" si="3"/>
        <v>0</v>
      </c>
      <c r="R33" s="17"/>
    </row>
    <row r="34" spans="2:18" ht="15" customHeight="1">
      <c r="B34" s="5">
        <f t="shared" si="4"/>
        <v>42885</v>
      </c>
      <c r="C34" s="6">
        <f t="shared" si="6"/>
        <v>42885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>
        <f t="shared" si="3"/>
        <v>0</v>
      </c>
      <c r="R34" s="17"/>
    </row>
    <row r="35" spans="2:18" ht="15" customHeight="1">
      <c r="B35" s="5">
        <f t="shared" si="4"/>
        <v>42886</v>
      </c>
      <c r="C35" s="6">
        <f t="shared" si="6"/>
        <v>42886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6">
        <f t="shared" si="3"/>
        <v>0</v>
      </c>
      <c r="R35" s="17"/>
    </row>
    <row r="36" spans="2:18" ht="1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7">SUM(E5:E35)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5">
    <cfRule type="expression" dxfId="23" priority="1">
      <formula>$C5&lt;TODAY()</formula>
    </cfRule>
    <cfRule type="expression" dxfId="22" priority="3" stopIfTrue="1">
      <formula>$C5=TODAY()</formula>
    </cfRule>
  </conditionalFormatting>
  <conditionalFormatting sqref="D5:P35">
    <cfRule type="expression" dxfId="21" priority="2">
      <formula>WEEKDAY($C5,2)&gt;5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R7" sqref="R7:T29"/>
    </sheetView>
  </sheetViews>
  <sheetFormatPr defaultColWidth="10" defaultRowHeight="15" customHeight="1"/>
  <cols>
    <col min="7" max="7" width="10.375"/>
    <col min="15" max="15" width="10.375"/>
    <col min="16" max="16" width="10.5" customWidth="1"/>
  </cols>
  <sheetData>
    <row r="2" spans="2:18" ht="15" customHeight="1">
      <c r="C2" s="65" t="s">
        <v>30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42887</v>
      </c>
      <c r="C5" s="6">
        <f>'5月消费'!C35+1</f>
        <v>42887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6">
        <f t="shared" ref="Q5" si="0">SUM(D5:P5)</f>
        <v>0</v>
      </c>
      <c r="R5" s="22"/>
    </row>
    <row r="6" spans="2:18" s="1" customFormat="1" ht="15" customHeight="1">
      <c r="B6" s="5">
        <f t="shared" ref="B6" si="1">C6</f>
        <v>42888</v>
      </c>
      <c r="C6" s="6">
        <f t="shared" ref="C6:C8" si="2">C5+1</f>
        <v>42888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6">
        <f t="shared" ref="Q6:Q34" si="3">SUM(D6:P6)</f>
        <v>0</v>
      </c>
      <c r="R6" s="22"/>
    </row>
    <row r="7" spans="2:18" s="1" customFormat="1" ht="15" customHeight="1">
      <c r="B7" s="5">
        <f t="shared" ref="B7:B34" si="4">C7</f>
        <v>42889</v>
      </c>
      <c r="C7" s="6">
        <f t="shared" si="2"/>
        <v>42889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6">
        <f t="shared" si="3"/>
        <v>0</v>
      </c>
      <c r="R7" s="22"/>
    </row>
    <row r="8" spans="2:18" s="1" customFormat="1" ht="15" customHeight="1">
      <c r="B8" s="5">
        <f t="shared" si="4"/>
        <v>42890</v>
      </c>
      <c r="C8" s="6">
        <f t="shared" si="2"/>
        <v>42890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6">
        <f t="shared" si="3"/>
        <v>0</v>
      </c>
      <c r="R8" s="22"/>
    </row>
    <row r="9" spans="2:18" s="1" customFormat="1" ht="15" customHeight="1">
      <c r="B9" s="5">
        <f t="shared" si="4"/>
        <v>42891</v>
      </c>
      <c r="C9" s="6">
        <f t="shared" ref="C9" si="5">C8+1</f>
        <v>42891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6">
        <f t="shared" si="3"/>
        <v>0</v>
      </c>
      <c r="R9" s="22"/>
    </row>
    <row r="10" spans="2:18" s="1" customFormat="1" ht="15" customHeight="1">
      <c r="B10" s="5">
        <f t="shared" si="4"/>
        <v>42892</v>
      </c>
      <c r="C10" s="6">
        <f t="shared" ref="C10:C34" si="6">C9+1</f>
        <v>42892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6">
        <f t="shared" si="3"/>
        <v>0</v>
      </c>
      <c r="R10" s="22"/>
    </row>
    <row r="11" spans="2:18" ht="15" customHeight="1">
      <c r="B11" s="5">
        <f t="shared" si="4"/>
        <v>42893</v>
      </c>
      <c r="C11" s="6">
        <f t="shared" si="6"/>
        <v>42893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6">
        <f t="shared" si="3"/>
        <v>0</v>
      </c>
      <c r="R11" s="21"/>
    </row>
    <row r="12" spans="2:18" ht="15" customHeight="1">
      <c r="B12" s="5">
        <f t="shared" si="4"/>
        <v>42894</v>
      </c>
      <c r="C12" s="6">
        <f t="shared" si="6"/>
        <v>42894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6">
        <f t="shared" si="3"/>
        <v>0</v>
      </c>
      <c r="R12" s="21"/>
    </row>
    <row r="13" spans="2:18" ht="15" customHeight="1">
      <c r="B13" s="5">
        <f t="shared" si="4"/>
        <v>42895</v>
      </c>
      <c r="C13" s="6">
        <f t="shared" si="6"/>
        <v>42895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6">
        <f t="shared" si="3"/>
        <v>0</v>
      </c>
      <c r="R13" s="21"/>
    </row>
    <row r="14" spans="2:18" ht="15" customHeight="1">
      <c r="B14" s="5">
        <f t="shared" si="4"/>
        <v>42896</v>
      </c>
      <c r="C14" s="6">
        <f t="shared" si="6"/>
        <v>42896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">
        <f t="shared" si="3"/>
        <v>0</v>
      </c>
      <c r="R14" s="21"/>
    </row>
    <row r="15" spans="2:18" ht="15" customHeight="1">
      <c r="B15" s="5">
        <f t="shared" si="4"/>
        <v>42897</v>
      </c>
      <c r="C15" s="6">
        <f t="shared" si="6"/>
        <v>42897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6">
        <f t="shared" si="3"/>
        <v>0</v>
      </c>
      <c r="R15" s="21"/>
    </row>
    <row r="16" spans="2:18" ht="15" customHeight="1">
      <c r="B16" s="5">
        <f t="shared" si="4"/>
        <v>42898</v>
      </c>
      <c r="C16" s="6">
        <f t="shared" si="6"/>
        <v>42898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6">
        <f t="shared" si="3"/>
        <v>0</v>
      </c>
      <c r="R16" s="21"/>
    </row>
    <row r="17" spans="2:18" ht="15" customHeight="1">
      <c r="B17" s="5">
        <f t="shared" si="4"/>
        <v>42899</v>
      </c>
      <c r="C17" s="6">
        <f t="shared" si="6"/>
        <v>42899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16">
        <f t="shared" si="3"/>
        <v>0</v>
      </c>
      <c r="R17" s="21"/>
    </row>
    <row r="18" spans="2:18" ht="15" customHeight="1">
      <c r="B18" s="5">
        <f t="shared" si="4"/>
        <v>42900</v>
      </c>
      <c r="C18" s="6">
        <f t="shared" si="6"/>
        <v>42900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6">
        <f t="shared" si="3"/>
        <v>0</v>
      </c>
      <c r="R18" s="21"/>
    </row>
    <row r="19" spans="2:18" ht="15" customHeight="1">
      <c r="B19" s="5">
        <f t="shared" si="4"/>
        <v>42901</v>
      </c>
      <c r="C19" s="6">
        <f t="shared" si="6"/>
        <v>42901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6">
        <f t="shared" si="3"/>
        <v>0</v>
      </c>
      <c r="R19" s="21"/>
    </row>
    <row r="20" spans="2:18" ht="15" customHeight="1">
      <c r="B20" s="5">
        <f t="shared" si="4"/>
        <v>42902</v>
      </c>
      <c r="C20" s="6">
        <f t="shared" si="6"/>
        <v>42902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6">
        <f t="shared" si="3"/>
        <v>0</v>
      </c>
      <c r="R20" s="21"/>
    </row>
    <row r="21" spans="2:18" ht="15" customHeight="1">
      <c r="B21" s="5">
        <f t="shared" si="4"/>
        <v>42903</v>
      </c>
      <c r="C21" s="6">
        <f t="shared" si="6"/>
        <v>42903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6">
        <f t="shared" si="3"/>
        <v>0</v>
      </c>
      <c r="R21" s="21"/>
    </row>
    <row r="22" spans="2:18" ht="15" customHeight="1">
      <c r="B22" s="5">
        <f t="shared" si="4"/>
        <v>42904</v>
      </c>
      <c r="C22" s="6">
        <f t="shared" si="6"/>
        <v>42904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6">
        <f t="shared" si="3"/>
        <v>0</v>
      </c>
      <c r="R22" s="21"/>
    </row>
    <row r="23" spans="2:18" ht="15" customHeight="1">
      <c r="B23" s="5">
        <f t="shared" si="4"/>
        <v>42905</v>
      </c>
      <c r="C23" s="6">
        <f t="shared" si="6"/>
        <v>42905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6">
        <f t="shared" si="3"/>
        <v>0</v>
      </c>
      <c r="R23" s="21"/>
    </row>
    <row r="24" spans="2:18" ht="15" customHeight="1">
      <c r="B24" s="5">
        <f t="shared" si="4"/>
        <v>42906</v>
      </c>
      <c r="C24" s="6">
        <f t="shared" si="6"/>
        <v>42906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6">
        <f t="shared" si="3"/>
        <v>0</v>
      </c>
      <c r="R24" s="21"/>
    </row>
    <row r="25" spans="2:18" ht="15" customHeight="1">
      <c r="B25" s="5">
        <f t="shared" si="4"/>
        <v>42907</v>
      </c>
      <c r="C25" s="6">
        <f t="shared" si="6"/>
        <v>42907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6">
        <f t="shared" si="3"/>
        <v>0</v>
      </c>
      <c r="R25" s="21"/>
    </row>
    <row r="26" spans="2:18" ht="15" customHeight="1">
      <c r="B26" s="5">
        <f t="shared" si="4"/>
        <v>42908</v>
      </c>
      <c r="C26" s="6">
        <f t="shared" si="6"/>
        <v>42908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6">
        <f t="shared" si="3"/>
        <v>0</v>
      </c>
      <c r="R26" s="21"/>
    </row>
    <row r="27" spans="2:18" ht="15" customHeight="1">
      <c r="B27" s="5">
        <f t="shared" si="4"/>
        <v>42909</v>
      </c>
      <c r="C27" s="6">
        <f t="shared" si="6"/>
        <v>42909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6">
        <f t="shared" si="3"/>
        <v>0</v>
      </c>
      <c r="R27" s="21"/>
    </row>
    <row r="28" spans="2:18" ht="15" customHeight="1">
      <c r="B28" s="5">
        <f t="shared" si="4"/>
        <v>42910</v>
      </c>
      <c r="C28" s="6">
        <f t="shared" si="6"/>
        <v>42910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6">
        <f t="shared" si="3"/>
        <v>0</v>
      </c>
      <c r="R28" s="21"/>
    </row>
    <row r="29" spans="2:18" ht="15" customHeight="1">
      <c r="B29" s="5">
        <f t="shared" si="4"/>
        <v>42911</v>
      </c>
      <c r="C29" s="6">
        <f t="shared" si="6"/>
        <v>42911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6">
        <f t="shared" si="3"/>
        <v>0</v>
      </c>
      <c r="R29" s="21"/>
    </row>
    <row r="30" spans="2:18" ht="15" customHeight="1">
      <c r="B30" s="5">
        <f t="shared" si="4"/>
        <v>42912</v>
      </c>
      <c r="C30" s="6">
        <f t="shared" si="6"/>
        <v>42912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6">
        <f t="shared" si="3"/>
        <v>0</v>
      </c>
      <c r="R30" s="21"/>
    </row>
    <row r="31" spans="2:18" ht="15" customHeight="1">
      <c r="B31" s="5">
        <f t="shared" si="4"/>
        <v>42913</v>
      </c>
      <c r="C31" s="6">
        <f t="shared" si="6"/>
        <v>42913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6">
        <f t="shared" si="3"/>
        <v>0</v>
      </c>
      <c r="R31" s="21"/>
    </row>
    <row r="32" spans="2:18" ht="15" customHeight="1">
      <c r="B32" s="5">
        <f t="shared" si="4"/>
        <v>42914</v>
      </c>
      <c r="C32" s="6">
        <f t="shared" si="6"/>
        <v>42914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6">
        <f t="shared" si="3"/>
        <v>0</v>
      </c>
      <c r="R32" s="21"/>
    </row>
    <row r="33" spans="2:18" ht="15" customHeight="1">
      <c r="B33" s="5">
        <f t="shared" si="4"/>
        <v>42915</v>
      </c>
      <c r="C33" s="6">
        <f t="shared" si="6"/>
        <v>42915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6">
        <f t="shared" si="3"/>
        <v>0</v>
      </c>
      <c r="R33" s="21"/>
    </row>
    <row r="34" spans="2:18" ht="15" customHeight="1">
      <c r="B34" s="5">
        <f t="shared" si="4"/>
        <v>42916</v>
      </c>
      <c r="C34" s="6">
        <f t="shared" si="6"/>
        <v>42916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6">
        <f t="shared" si="3"/>
        <v>0</v>
      </c>
      <c r="R34" s="21"/>
    </row>
    <row r="37" spans="2:18" ht="15" customHeight="1">
      <c r="B37" s="63" t="s">
        <v>19</v>
      </c>
      <c r="C37" s="64"/>
      <c r="D37" s="10">
        <f>SUM(D5:D34)</f>
        <v>0</v>
      </c>
      <c r="E37" s="10">
        <f t="shared" ref="E37:R37" si="7">SUM(E5:E34)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P34">
    <cfRule type="expression" dxfId="20" priority="2" stopIfTrue="1">
      <formula>WEEKDAY($C5,2)&gt;5</formula>
    </cfRule>
  </conditionalFormatting>
  <conditionalFormatting sqref="D5:R34">
    <cfRule type="expression" dxfId="19" priority="1">
      <formula>$C5&lt;TODAY()</formula>
    </cfRule>
    <cfRule type="expression" dxfId="18" priority="3">
      <formula>$C5=TODAY()</formula>
    </cfRule>
  </conditionalFormatting>
  <pageMargins left="0.69930555555555596" right="0.69930555555555596" top="0.75" bottom="0.75" header="0.3" footer="0.3"/>
  <pageSetup paperSize="9" scale="46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topLeftCell="A3" zoomScaleNormal="85" zoomScaleSheetLayoutView="100" workbookViewId="0">
      <selection activeCell="R8" sqref="R8:T31"/>
    </sheetView>
  </sheetViews>
  <sheetFormatPr defaultColWidth="10" defaultRowHeight="15" customHeight="1"/>
  <cols>
    <col min="13" max="14" width="10.5" customWidth="1"/>
  </cols>
  <sheetData>
    <row r="2" spans="2:18" ht="15" customHeight="1">
      <c r="C2" s="65" t="s">
        <v>31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42917</v>
      </c>
      <c r="C5" s="6">
        <f>'6月消费'!C34+1</f>
        <v>42917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6">
        <f t="shared" ref="Q5" si="0">SUM(D5:P5)</f>
        <v>0</v>
      </c>
      <c r="R5" s="22"/>
    </row>
    <row r="6" spans="2:18" s="1" customFormat="1" ht="15" customHeight="1">
      <c r="B6" s="5">
        <f t="shared" ref="B6" si="1">C6</f>
        <v>42918</v>
      </c>
      <c r="C6" s="6">
        <f t="shared" ref="C6:C8" si="2">C5+1</f>
        <v>42918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6">
        <f t="shared" ref="Q6:Q35" si="3">SUM(D6:P6)</f>
        <v>0</v>
      </c>
      <c r="R6" s="22"/>
    </row>
    <row r="7" spans="2:18" s="1" customFormat="1" ht="15" customHeight="1">
      <c r="B7" s="5">
        <f t="shared" ref="B7:B35" si="4">C7</f>
        <v>42919</v>
      </c>
      <c r="C7" s="6">
        <f t="shared" si="2"/>
        <v>42919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6">
        <f t="shared" si="3"/>
        <v>0</v>
      </c>
      <c r="R7" s="22"/>
    </row>
    <row r="8" spans="2:18" s="1" customFormat="1" ht="15" customHeight="1">
      <c r="B8" s="5">
        <f t="shared" si="4"/>
        <v>42920</v>
      </c>
      <c r="C8" s="6">
        <f t="shared" si="2"/>
        <v>42920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6">
        <f t="shared" si="3"/>
        <v>0</v>
      </c>
      <c r="R8" s="22"/>
    </row>
    <row r="9" spans="2:18" s="1" customFormat="1" ht="15" customHeight="1">
      <c r="B9" s="5">
        <f t="shared" si="4"/>
        <v>42921</v>
      </c>
      <c r="C9" s="6">
        <f t="shared" ref="C9" si="5">C8+1</f>
        <v>42921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6">
        <f t="shared" si="3"/>
        <v>0</v>
      </c>
      <c r="R9" s="22"/>
    </row>
    <row r="10" spans="2:18" s="1" customFormat="1" ht="15" customHeight="1">
      <c r="B10" s="5">
        <f t="shared" si="4"/>
        <v>42922</v>
      </c>
      <c r="C10" s="6">
        <f t="shared" ref="C10:C35" si="6">C9+1</f>
        <v>42922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6">
        <f t="shared" si="3"/>
        <v>0</v>
      </c>
      <c r="R10" s="22"/>
    </row>
    <row r="11" spans="2:18" ht="15" customHeight="1">
      <c r="B11" s="5">
        <f t="shared" si="4"/>
        <v>42923</v>
      </c>
      <c r="C11" s="6">
        <f t="shared" si="6"/>
        <v>42923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6">
        <f t="shared" si="3"/>
        <v>0</v>
      </c>
      <c r="R11" s="21"/>
    </row>
    <row r="12" spans="2:18" ht="15" customHeight="1">
      <c r="B12" s="5">
        <f t="shared" si="4"/>
        <v>42924</v>
      </c>
      <c r="C12" s="6">
        <f t="shared" si="6"/>
        <v>42924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6">
        <f t="shared" si="3"/>
        <v>0</v>
      </c>
      <c r="R12" s="21"/>
    </row>
    <row r="13" spans="2:18" ht="15" customHeight="1">
      <c r="B13" s="5">
        <f t="shared" si="4"/>
        <v>42925</v>
      </c>
      <c r="C13" s="6">
        <f t="shared" si="6"/>
        <v>42925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6">
        <f t="shared" si="3"/>
        <v>0</v>
      </c>
      <c r="R13" s="21"/>
    </row>
    <row r="14" spans="2:18" ht="15" customHeight="1">
      <c r="B14" s="5">
        <f t="shared" si="4"/>
        <v>42926</v>
      </c>
      <c r="C14" s="6">
        <f t="shared" si="6"/>
        <v>42926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">
        <f t="shared" si="3"/>
        <v>0</v>
      </c>
      <c r="R14" s="21"/>
    </row>
    <row r="15" spans="2:18" ht="15" customHeight="1">
      <c r="B15" s="5">
        <f t="shared" si="4"/>
        <v>42927</v>
      </c>
      <c r="C15" s="6">
        <f t="shared" si="6"/>
        <v>42927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6">
        <f t="shared" si="3"/>
        <v>0</v>
      </c>
      <c r="R15" s="21"/>
    </row>
    <row r="16" spans="2:18" ht="15" customHeight="1">
      <c r="B16" s="5">
        <f t="shared" si="4"/>
        <v>42928</v>
      </c>
      <c r="C16" s="6">
        <f t="shared" si="6"/>
        <v>42928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6">
        <f t="shared" si="3"/>
        <v>0</v>
      </c>
      <c r="R16" s="21"/>
    </row>
    <row r="17" spans="2:18" ht="15" customHeight="1">
      <c r="B17" s="5">
        <f t="shared" si="4"/>
        <v>42929</v>
      </c>
      <c r="C17" s="6">
        <f t="shared" si="6"/>
        <v>42929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16">
        <f t="shared" si="3"/>
        <v>0</v>
      </c>
      <c r="R17" s="21"/>
    </row>
    <row r="18" spans="2:18" ht="15" customHeight="1">
      <c r="B18" s="5">
        <f t="shared" si="4"/>
        <v>42930</v>
      </c>
      <c r="C18" s="6">
        <f t="shared" si="6"/>
        <v>42930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6">
        <f t="shared" si="3"/>
        <v>0</v>
      </c>
      <c r="R18" s="21"/>
    </row>
    <row r="19" spans="2:18" ht="15" customHeight="1">
      <c r="B19" s="5">
        <f t="shared" si="4"/>
        <v>42931</v>
      </c>
      <c r="C19" s="6">
        <f t="shared" si="6"/>
        <v>42931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6">
        <f t="shared" si="3"/>
        <v>0</v>
      </c>
      <c r="R19" s="21"/>
    </row>
    <row r="20" spans="2:18" ht="15" customHeight="1">
      <c r="B20" s="5">
        <f t="shared" si="4"/>
        <v>42932</v>
      </c>
      <c r="C20" s="6">
        <f t="shared" si="6"/>
        <v>42932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6">
        <f t="shared" si="3"/>
        <v>0</v>
      </c>
      <c r="R20" s="21"/>
    </row>
    <row r="21" spans="2:18" ht="15" customHeight="1">
      <c r="B21" s="5">
        <f t="shared" si="4"/>
        <v>42933</v>
      </c>
      <c r="C21" s="6">
        <f t="shared" si="6"/>
        <v>42933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6">
        <f t="shared" si="3"/>
        <v>0</v>
      </c>
      <c r="R21" s="21"/>
    </row>
    <row r="22" spans="2:18" ht="15" customHeight="1">
      <c r="B22" s="5">
        <f t="shared" si="4"/>
        <v>42934</v>
      </c>
      <c r="C22" s="6">
        <f t="shared" si="6"/>
        <v>42934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6">
        <f t="shared" si="3"/>
        <v>0</v>
      </c>
      <c r="R22" s="21"/>
    </row>
    <row r="23" spans="2:18" ht="15" customHeight="1">
      <c r="B23" s="5">
        <f t="shared" si="4"/>
        <v>42935</v>
      </c>
      <c r="C23" s="6">
        <f t="shared" si="6"/>
        <v>42935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6">
        <f t="shared" si="3"/>
        <v>0</v>
      </c>
      <c r="R23" s="21"/>
    </row>
    <row r="24" spans="2:18" ht="15" customHeight="1">
      <c r="B24" s="5">
        <f t="shared" si="4"/>
        <v>42936</v>
      </c>
      <c r="C24" s="6">
        <f t="shared" si="6"/>
        <v>42936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6">
        <f t="shared" si="3"/>
        <v>0</v>
      </c>
      <c r="R24" s="21"/>
    </row>
    <row r="25" spans="2:18" ht="15" customHeight="1">
      <c r="B25" s="5">
        <f t="shared" si="4"/>
        <v>42937</v>
      </c>
      <c r="C25" s="6">
        <f t="shared" si="6"/>
        <v>42937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6">
        <f t="shared" si="3"/>
        <v>0</v>
      </c>
      <c r="R25" s="21"/>
    </row>
    <row r="26" spans="2:18" ht="15" customHeight="1">
      <c r="B26" s="5">
        <f t="shared" si="4"/>
        <v>42938</v>
      </c>
      <c r="C26" s="6">
        <f t="shared" si="6"/>
        <v>42938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6">
        <f t="shared" si="3"/>
        <v>0</v>
      </c>
      <c r="R26" s="21"/>
    </row>
    <row r="27" spans="2:18" ht="15" customHeight="1">
      <c r="B27" s="5">
        <f t="shared" si="4"/>
        <v>42939</v>
      </c>
      <c r="C27" s="6">
        <f t="shared" si="6"/>
        <v>42939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6">
        <f t="shared" si="3"/>
        <v>0</v>
      </c>
      <c r="R27" s="21"/>
    </row>
    <row r="28" spans="2:18" ht="15" customHeight="1">
      <c r="B28" s="5">
        <f t="shared" si="4"/>
        <v>42940</v>
      </c>
      <c r="C28" s="6">
        <f t="shared" si="6"/>
        <v>42940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6">
        <f t="shared" si="3"/>
        <v>0</v>
      </c>
      <c r="R28" s="21"/>
    </row>
    <row r="29" spans="2:18" ht="15" customHeight="1">
      <c r="B29" s="5">
        <f t="shared" si="4"/>
        <v>42941</v>
      </c>
      <c r="C29" s="6">
        <f t="shared" si="6"/>
        <v>42941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6">
        <f t="shared" si="3"/>
        <v>0</v>
      </c>
      <c r="R29" s="21"/>
    </row>
    <row r="30" spans="2:18" ht="15" customHeight="1">
      <c r="B30" s="5">
        <f t="shared" si="4"/>
        <v>42942</v>
      </c>
      <c r="C30" s="6">
        <f t="shared" si="6"/>
        <v>42942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6">
        <f t="shared" si="3"/>
        <v>0</v>
      </c>
      <c r="R30" s="21"/>
    </row>
    <row r="31" spans="2:18" ht="15" customHeight="1">
      <c r="B31" s="5">
        <f t="shared" si="4"/>
        <v>42943</v>
      </c>
      <c r="C31" s="6">
        <f t="shared" si="6"/>
        <v>42943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6">
        <f t="shared" si="3"/>
        <v>0</v>
      </c>
      <c r="R31" s="21"/>
    </row>
    <row r="32" spans="2:18" ht="15" customHeight="1">
      <c r="B32" s="5">
        <f t="shared" si="4"/>
        <v>42944</v>
      </c>
      <c r="C32" s="6">
        <f t="shared" si="6"/>
        <v>42944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6">
        <f t="shared" si="3"/>
        <v>0</v>
      </c>
      <c r="R32" s="21"/>
    </row>
    <row r="33" spans="2:18" ht="15" customHeight="1">
      <c r="B33" s="5">
        <f t="shared" si="4"/>
        <v>42945</v>
      </c>
      <c r="C33" s="6">
        <f t="shared" si="6"/>
        <v>42945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6">
        <f t="shared" si="3"/>
        <v>0</v>
      </c>
      <c r="R33" s="21"/>
    </row>
    <row r="34" spans="2:18" ht="15" customHeight="1">
      <c r="B34" s="5">
        <f t="shared" si="4"/>
        <v>42946</v>
      </c>
      <c r="C34" s="6">
        <f t="shared" si="6"/>
        <v>42946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6">
        <f t="shared" si="3"/>
        <v>0</v>
      </c>
      <c r="R34" s="21"/>
    </row>
    <row r="35" spans="2:18" ht="15" customHeight="1">
      <c r="B35" s="5">
        <f t="shared" si="4"/>
        <v>42947</v>
      </c>
      <c r="C35" s="6">
        <f t="shared" si="6"/>
        <v>42947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16">
        <f t="shared" si="3"/>
        <v>0</v>
      </c>
      <c r="R35" s="21"/>
    </row>
    <row r="37" spans="2:18" ht="15" customHeight="1">
      <c r="B37" s="63" t="s">
        <v>19</v>
      </c>
      <c r="C37" s="64"/>
      <c r="D37" s="10">
        <f>SUM(D5:D35)</f>
        <v>0</v>
      </c>
      <c r="E37" s="10">
        <f t="shared" ref="E37:R37" si="7">SUM(E5:E35)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0">
        <f t="shared" si="7"/>
        <v>0</v>
      </c>
      <c r="K37" s="10">
        <f t="shared" si="7"/>
        <v>0</v>
      </c>
      <c r="L37" s="10">
        <f t="shared" si="7"/>
        <v>0</v>
      </c>
      <c r="M37" s="10">
        <f t="shared" si="7"/>
        <v>0</v>
      </c>
      <c r="N37" s="10">
        <f t="shared" si="7"/>
        <v>0</v>
      </c>
      <c r="O37" s="10">
        <f t="shared" si="7"/>
        <v>0</v>
      </c>
      <c r="P37" s="10">
        <f t="shared" si="7"/>
        <v>0</v>
      </c>
      <c r="Q37" s="10">
        <f t="shared" si="7"/>
        <v>0</v>
      </c>
      <c r="R37" s="10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Q5:Q35">
    <cfRule type="expression" dxfId="17" priority="4" stopIfTrue="1">
      <formula>$C5=TODAY()</formula>
    </cfRule>
  </conditionalFormatting>
  <conditionalFormatting sqref="D5:P35">
    <cfRule type="expression" dxfId="16" priority="3">
      <formula>WEEKDAY($C5,2)&gt;5</formula>
    </cfRule>
  </conditionalFormatting>
  <conditionalFormatting sqref="D5:R35">
    <cfRule type="expression" dxfId="15" priority="1" stopIfTrue="1">
      <formula>$C5&lt;TODAY()</formula>
    </cfRule>
  </conditionalFormatting>
  <pageMargins left="0.69930555555555596" right="0.69930555555555596" top="0.75" bottom="0.75" header="0.3" footer="0.3"/>
  <pageSetup paperSize="9" scale="4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2:R50"/>
  <sheetViews>
    <sheetView view="pageBreakPreview" zoomScaleNormal="85" zoomScaleSheetLayoutView="100" workbookViewId="0">
      <selection activeCell="R10" sqref="R10:S23"/>
    </sheetView>
  </sheetViews>
  <sheetFormatPr defaultColWidth="10" defaultRowHeight="15" customHeight="1"/>
  <cols>
    <col min="13" max="15" width="10.5" customWidth="1"/>
    <col min="16" max="16" width="10.375"/>
    <col min="18" max="18" width="11.625" bestFit="1" customWidth="1"/>
  </cols>
  <sheetData>
    <row r="2" spans="2:18" ht="15" customHeight="1">
      <c r="C2" s="65" t="s">
        <v>32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8" ht="15" customHeigh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8" ht="15" customHeight="1">
      <c r="B4" s="2" t="s">
        <v>22</v>
      </c>
      <c r="C4" s="3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11" t="s">
        <v>11</v>
      </c>
      <c r="N4" s="12" t="s">
        <v>12</v>
      </c>
      <c r="O4" s="12" t="s">
        <v>13</v>
      </c>
      <c r="P4" s="13" t="s">
        <v>14</v>
      </c>
      <c r="Q4" s="14" t="s">
        <v>23</v>
      </c>
      <c r="R4" s="15" t="s">
        <v>24</v>
      </c>
    </row>
    <row r="5" spans="2:18" s="1" customFormat="1" ht="15" customHeight="1">
      <c r="B5" s="5">
        <f>C5</f>
        <v>42948</v>
      </c>
      <c r="C5" s="6">
        <f>'7月消费'!C35+1</f>
        <v>42948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6">
        <f>SUM(D5:P5)</f>
        <v>0</v>
      </c>
      <c r="R5" s="8"/>
    </row>
    <row r="6" spans="2:18" s="1" customFormat="1" ht="15" customHeight="1">
      <c r="B6" s="5">
        <f t="shared" ref="B6" si="0">C6</f>
        <v>42949</v>
      </c>
      <c r="C6" s="6">
        <f t="shared" ref="C6:C8" si="1">C5+1</f>
        <v>42949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>
        <f t="shared" ref="Q6" si="2">SUM(D6:P6)</f>
        <v>0</v>
      </c>
      <c r="R6" s="8"/>
    </row>
    <row r="7" spans="2:18" s="1" customFormat="1" ht="15" customHeight="1">
      <c r="B7" s="5">
        <f t="shared" ref="B7:B35" si="3">C7</f>
        <v>42950</v>
      </c>
      <c r="C7" s="6">
        <f t="shared" si="1"/>
        <v>42950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6">
        <f t="shared" ref="Q7:Q35" si="4">SUM(D7:P7)</f>
        <v>0</v>
      </c>
      <c r="R7" s="8"/>
    </row>
    <row r="8" spans="2:18" s="1" customFormat="1" ht="15" customHeight="1">
      <c r="B8" s="5">
        <f t="shared" si="3"/>
        <v>42951</v>
      </c>
      <c r="C8" s="6">
        <f t="shared" si="1"/>
        <v>42951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6">
        <f t="shared" si="4"/>
        <v>0</v>
      </c>
      <c r="R8" s="8"/>
    </row>
    <row r="9" spans="2:18" s="1" customFormat="1" ht="15" customHeight="1">
      <c r="B9" s="5">
        <f t="shared" si="3"/>
        <v>42952</v>
      </c>
      <c r="C9" s="6">
        <f t="shared" ref="C9" si="5">C8+1</f>
        <v>42952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6">
        <f t="shared" si="4"/>
        <v>0</v>
      </c>
      <c r="R9" s="8"/>
    </row>
    <row r="10" spans="2:18" s="1" customFormat="1" ht="15" customHeight="1">
      <c r="B10" s="5">
        <f t="shared" si="3"/>
        <v>42953</v>
      </c>
      <c r="C10" s="6">
        <f t="shared" ref="C10:C35" si="6">C9+1</f>
        <v>42953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6">
        <f t="shared" si="4"/>
        <v>0</v>
      </c>
      <c r="R10" s="8"/>
    </row>
    <row r="11" spans="2:18" ht="15" customHeight="1">
      <c r="B11" s="5">
        <f t="shared" si="3"/>
        <v>42954</v>
      </c>
      <c r="C11" s="6">
        <f t="shared" si="6"/>
        <v>42954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6">
        <f t="shared" si="4"/>
        <v>0</v>
      </c>
      <c r="R11" s="17"/>
    </row>
    <row r="12" spans="2:18" ht="15" customHeight="1">
      <c r="B12" s="5">
        <f t="shared" si="3"/>
        <v>42955</v>
      </c>
      <c r="C12" s="6">
        <f t="shared" si="6"/>
        <v>42955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6">
        <f t="shared" si="4"/>
        <v>0</v>
      </c>
      <c r="R12" s="17"/>
    </row>
    <row r="13" spans="2:18" ht="15" customHeight="1">
      <c r="B13" s="5">
        <f t="shared" si="3"/>
        <v>42956</v>
      </c>
      <c r="C13" s="6">
        <f t="shared" si="6"/>
        <v>42956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6">
        <f t="shared" si="4"/>
        <v>0</v>
      </c>
      <c r="R13" s="17"/>
    </row>
    <row r="14" spans="2:18" ht="15" customHeight="1">
      <c r="B14" s="5">
        <f t="shared" si="3"/>
        <v>42957</v>
      </c>
      <c r="C14" s="6">
        <f t="shared" si="6"/>
        <v>42957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>
        <f t="shared" si="4"/>
        <v>0</v>
      </c>
      <c r="R14" s="17"/>
    </row>
    <row r="15" spans="2:18" ht="15" customHeight="1">
      <c r="B15" s="5">
        <f t="shared" si="3"/>
        <v>42958</v>
      </c>
      <c r="C15" s="6">
        <f t="shared" si="6"/>
        <v>42958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>
        <f t="shared" si="4"/>
        <v>0</v>
      </c>
      <c r="R15" s="17"/>
    </row>
    <row r="16" spans="2:18" ht="15" customHeight="1">
      <c r="B16" s="5">
        <f t="shared" si="3"/>
        <v>42959</v>
      </c>
      <c r="C16" s="6">
        <f t="shared" si="6"/>
        <v>42959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>
        <f t="shared" si="4"/>
        <v>0</v>
      </c>
      <c r="R16" s="17"/>
    </row>
    <row r="17" spans="2:18" ht="15" customHeight="1">
      <c r="B17" s="5">
        <f t="shared" si="3"/>
        <v>42960</v>
      </c>
      <c r="C17" s="6">
        <f t="shared" si="6"/>
        <v>42960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>
        <f t="shared" si="4"/>
        <v>0</v>
      </c>
      <c r="R17" s="17"/>
    </row>
    <row r="18" spans="2:18" ht="15" customHeight="1">
      <c r="B18" s="5">
        <f t="shared" si="3"/>
        <v>42961</v>
      </c>
      <c r="C18" s="6">
        <f t="shared" si="6"/>
        <v>42961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>
        <f t="shared" si="4"/>
        <v>0</v>
      </c>
      <c r="R18" s="17"/>
    </row>
    <row r="19" spans="2:18" ht="15" customHeight="1">
      <c r="B19" s="5">
        <f t="shared" si="3"/>
        <v>42962</v>
      </c>
      <c r="C19" s="6">
        <f t="shared" si="6"/>
        <v>42962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>
        <f t="shared" si="4"/>
        <v>0</v>
      </c>
      <c r="R19" s="17"/>
    </row>
    <row r="20" spans="2:18" ht="15" customHeight="1">
      <c r="B20" s="5">
        <f t="shared" si="3"/>
        <v>42963</v>
      </c>
      <c r="C20" s="6">
        <f t="shared" si="6"/>
        <v>42963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>
        <f t="shared" si="4"/>
        <v>0</v>
      </c>
      <c r="R20" s="17"/>
    </row>
    <row r="21" spans="2:18" ht="15" customHeight="1">
      <c r="B21" s="5">
        <f t="shared" si="3"/>
        <v>42964</v>
      </c>
      <c r="C21" s="6">
        <f t="shared" si="6"/>
        <v>42964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>
        <f t="shared" si="4"/>
        <v>0</v>
      </c>
      <c r="R21" s="17"/>
    </row>
    <row r="22" spans="2:18" ht="15" customHeight="1">
      <c r="B22" s="5">
        <f t="shared" si="3"/>
        <v>42965</v>
      </c>
      <c r="C22" s="6">
        <f t="shared" si="6"/>
        <v>42965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>
        <f t="shared" si="4"/>
        <v>0</v>
      </c>
      <c r="R22" s="17"/>
    </row>
    <row r="23" spans="2:18" ht="15" customHeight="1">
      <c r="B23" s="5">
        <f t="shared" si="3"/>
        <v>42966</v>
      </c>
      <c r="C23" s="6">
        <f t="shared" si="6"/>
        <v>42966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>
        <f t="shared" si="4"/>
        <v>0</v>
      </c>
      <c r="R23" s="17"/>
    </row>
    <row r="24" spans="2:18" ht="15" customHeight="1">
      <c r="B24" s="5">
        <f t="shared" si="3"/>
        <v>42967</v>
      </c>
      <c r="C24" s="6">
        <f t="shared" si="6"/>
        <v>42967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>
        <f t="shared" si="4"/>
        <v>0</v>
      </c>
      <c r="R24" s="17"/>
    </row>
    <row r="25" spans="2:18" ht="15" customHeight="1">
      <c r="B25" s="5">
        <f t="shared" si="3"/>
        <v>42968</v>
      </c>
      <c r="C25" s="6">
        <f t="shared" si="6"/>
        <v>42968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>
        <f t="shared" si="4"/>
        <v>0</v>
      </c>
      <c r="R25" s="17"/>
    </row>
    <row r="26" spans="2:18" ht="15" customHeight="1">
      <c r="B26" s="5">
        <f t="shared" si="3"/>
        <v>42969</v>
      </c>
      <c r="C26" s="6">
        <f t="shared" si="6"/>
        <v>42969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>
        <f t="shared" si="4"/>
        <v>0</v>
      </c>
      <c r="R26" s="17"/>
    </row>
    <row r="27" spans="2:18" ht="15" customHeight="1">
      <c r="B27" s="5">
        <f t="shared" si="3"/>
        <v>42970</v>
      </c>
      <c r="C27" s="6">
        <f t="shared" si="6"/>
        <v>42970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>
        <f t="shared" si="4"/>
        <v>0</v>
      </c>
      <c r="R27" s="17"/>
    </row>
    <row r="28" spans="2:18" ht="15" customHeight="1">
      <c r="B28" s="5">
        <f t="shared" si="3"/>
        <v>42971</v>
      </c>
      <c r="C28" s="6">
        <f t="shared" si="6"/>
        <v>42971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>
        <f t="shared" si="4"/>
        <v>0</v>
      </c>
      <c r="R28" s="17"/>
    </row>
    <row r="29" spans="2:18" ht="15" customHeight="1">
      <c r="B29" s="5">
        <f t="shared" si="3"/>
        <v>42972</v>
      </c>
      <c r="C29" s="6">
        <f t="shared" si="6"/>
        <v>42972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>
        <f t="shared" si="4"/>
        <v>0</v>
      </c>
      <c r="R29" s="17"/>
    </row>
    <row r="30" spans="2:18" ht="15" customHeight="1">
      <c r="B30" s="5">
        <f t="shared" si="3"/>
        <v>42973</v>
      </c>
      <c r="C30" s="6">
        <f t="shared" si="6"/>
        <v>42973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>
        <f t="shared" si="4"/>
        <v>0</v>
      </c>
      <c r="R30" s="17"/>
    </row>
    <row r="31" spans="2:18" ht="15" customHeight="1">
      <c r="B31" s="5">
        <f t="shared" si="3"/>
        <v>42974</v>
      </c>
      <c r="C31" s="6">
        <f t="shared" si="6"/>
        <v>42974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>
        <f t="shared" si="4"/>
        <v>0</v>
      </c>
      <c r="R31" s="17"/>
    </row>
    <row r="32" spans="2:18" ht="15" customHeight="1">
      <c r="B32" s="5">
        <f t="shared" si="3"/>
        <v>42975</v>
      </c>
      <c r="C32" s="6">
        <f t="shared" si="6"/>
        <v>42975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>
        <f t="shared" si="4"/>
        <v>0</v>
      </c>
      <c r="R32" s="17"/>
    </row>
    <row r="33" spans="2:18" ht="15" customHeight="1">
      <c r="B33" s="5">
        <f t="shared" si="3"/>
        <v>42976</v>
      </c>
      <c r="C33" s="6">
        <f t="shared" si="6"/>
        <v>42976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>
        <f t="shared" si="4"/>
        <v>0</v>
      </c>
      <c r="R33" s="17"/>
    </row>
    <row r="34" spans="2:18" ht="15" customHeight="1">
      <c r="B34" s="5">
        <f t="shared" si="3"/>
        <v>42977</v>
      </c>
      <c r="C34" s="6">
        <f t="shared" si="6"/>
        <v>42977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>
        <f t="shared" si="4"/>
        <v>0</v>
      </c>
      <c r="R34" s="17"/>
    </row>
    <row r="35" spans="2:18" ht="15" customHeight="1">
      <c r="B35" s="5">
        <f t="shared" si="3"/>
        <v>42978</v>
      </c>
      <c r="C35" s="6">
        <f t="shared" si="6"/>
        <v>42978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6">
        <f t="shared" si="4"/>
        <v>0</v>
      </c>
      <c r="R35" s="17"/>
    </row>
    <row r="37" spans="2:18" ht="15" customHeight="1">
      <c r="B37" s="63" t="s">
        <v>19</v>
      </c>
      <c r="C37" s="64"/>
      <c r="D37" s="19">
        <f>SUM(D5:D35)</f>
        <v>0</v>
      </c>
      <c r="E37" s="19">
        <f t="shared" ref="E37:R37" si="7">SUM(E5:E35)</f>
        <v>0</v>
      </c>
      <c r="F37" s="19">
        <f t="shared" si="7"/>
        <v>0</v>
      </c>
      <c r="G37" s="19">
        <f t="shared" si="7"/>
        <v>0</v>
      </c>
      <c r="H37" s="19">
        <f t="shared" si="7"/>
        <v>0</v>
      </c>
      <c r="I37" s="19">
        <f t="shared" si="7"/>
        <v>0</v>
      </c>
      <c r="J37" s="19">
        <f t="shared" si="7"/>
        <v>0</v>
      </c>
      <c r="K37" s="19">
        <f t="shared" si="7"/>
        <v>0</v>
      </c>
      <c r="L37" s="19">
        <f t="shared" si="7"/>
        <v>0</v>
      </c>
      <c r="M37" s="19">
        <f t="shared" si="7"/>
        <v>0</v>
      </c>
      <c r="N37" s="19">
        <f t="shared" si="7"/>
        <v>0</v>
      </c>
      <c r="O37" s="19">
        <f t="shared" si="7"/>
        <v>0</v>
      </c>
      <c r="P37" s="19">
        <f t="shared" si="7"/>
        <v>0</v>
      </c>
      <c r="Q37" s="19">
        <f t="shared" si="7"/>
        <v>0</v>
      </c>
      <c r="R37" s="19">
        <f t="shared" si="7"/>
        <v>0</v>
      </c>
    </row>
    <row r="50" spans="8:8" ht="15" customHeight="1">
      <c r="H50" s="56"/>
    </row>
  </sheetData>
  <mergeCells count="2">
    <mergeCell ref="B37:C37"/>
    <mergeCell ref="C2:Q3"/>
  </mergeCells>
  <phoneticPr fontId="3" type="noConversion"/>
  <conditionalFormatting sqref="D5:R35">
    <cfRule type="expression" dxfId="14" priority="1">
      <formula>$C5&lt;TODAY()</formula>
    </cfRule>
    <cfRule type="expression" dxfId="13" priority="3" stopIfTrue="1">
      <formula>$C5=TODAY()</formula>
    </cfRule>
  </conditionalFormatting>
  <conditionalFormatting sqref="D5:P35">
    <cfRule type="expression" dxfId="12" priority="2">
      <formula>WEEKDAY($C5,2)&gt;5</formula>
    </cfRule>
  </conditionalFormatting>
  <pageMargins left="0.69930555555555596" right="0.69930555555555596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</vt:i4>
      </vt:variant>
    </vt:vector>
  </HeadingPairs>
  <TitlesOfParts>
    <vt:vector size="15" baseType="lpstr">
      <vt:lpstr>汇总</vt:lpstr>
      <vt:lpstr>1月消费</vt:lpstr>
      <vt:lpstr>2月消费</vt:lpstr>
      <vt:lpstr>3月消费</vt:lpstr>
      <vt:lpstr>4月消费</vt:lpstr>
      <vt:lpstr>5月消费</vt:lpstr>
      <vt:lpstr>6月消费</vt:lpstr>
      <vt:lpstr>7月消费</vt:lpstr>
      <vt:lpstr>8月消费</vt:lpstr>
      <vt:lpstr>9月消费</vt:lpstr>
      <vt:lpstr>10月消费</vt:lpstr>
      <vt:lpstr>11月消费 </vt:lpstr>
      <vt:lpstr>12月消费</vt:lpstr>
      <vt:lpstr>'6月消费'!Print_Area</vt:lpstr>
      <vt:lpstr>汇总!Print_Area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wang</cp:lastModifiedBy>
  <dcterms:created xsi:type="dcterms:W3CDTF">2015-02-05T08:08:00Z</dcterms:created>
  <dcterms:modified xsi:type="dcterms:W3CDTF">2017-01-24T01:03:12Z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58c9cc2d-18ab-4984-a04b-45adef5f1554</vt:lpwstr>
  </property>
</Properties>
</file>