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brian cheruiyot\Downloads\"/>
    </mc:Choice>
  </mc:AlternateContent>
  <xr:revisionPtr revIDLastSave="0" documentId="13_ncr:1_{E81F875C-E246-4285-A5F5-B80DF2CF420D}" xr6:coauthVersionLast="47" xr6:coauthVersionMax="47" xr10:uidLastSave="{00000000-0000-0000-0000-000000000000}"/>
  <bookViews>
    <workbookView xWindow="-108" yWindow="-108" windowWidth="23256" windowHeight="12576" activeTab="2" xr2:uid="{00000000-000D-0000-FFFF-FFFF00000000}"/>
  </bookViews>
  <sheets>
    <sheet name="Sheet3" sheetId="13" r:id="rId1"/>
    <sheet name="365RE" sheetId="1" r:id="rId2"/>
    <sheet name="Task 1" sheetId="7" r:id="rId3"/>
    <sheet name="Tasks 2,3,4" sheetId="8" r:id="rId4"/>
    <sheet name="Task 5" sheetId="9" r:id="rId5"/>
    <sheet name="Tasks 6,7" sheetId="10" r:id="rId6"/>
    <sheet name="Tasks 8,9" sheetId="5" r:id="rId7"/>
    <sheet name="Task 10" sheetId="6" r:id="rId8"/>
  </sheets>
  <definedNames>
    <definedName name="_xlnm._FilterDatabase" localSheetId="1" hidden="1">'365RE'!$A$5:$AM$926</definedName>
    <definedName name="_xlnm._FilterDatabase" localSheetId="5" hidden="1">'Tasks 6,7'!$B$7:$B$203</definedName>
    <definedName name="_xlchart.v1.0" hidden="1">'365RE'!$F$6:$F$272</definedName>
    <definedName name="_xlchart.v1.1" hidden="1">'365RE'!$I$5</definedName>
    <definedName name="_xlchart.v1.2" hidden="1">'365RE'!$I$6:$I$272</definedName>
    <definedName name="_xlchart.v1.3" hidden="1">'365RE'!$I$5</definedName>
    <definedName name="_xlchart.v1.4" hidden="1">'365RE'!$I$6:$I$272</definedName>
    <definedName name="_xlchart.v1.5" hidden="1">'Tasks 6,7'!$B$185</definedName>
    <definedName name="_xlchart.v1.6" hidden="1">'Tasks 6,7'!$B$8:$B$184</definedName>
    <definedName name="_xlchart.v1.7" hidden="1">'Tasks 6,7'!$B$185</definedName>
    <definedName name="_xlchart.v1.8" hidden="1">'Tasks 6,7'!$B$8:$B$184</definedName>
  </definedNames>
  <calcPr calcId="181029"/>
  <pivotCaches>
    <pivotCache cacheId="0" r:id="rId9"/>
  </pivotCaches>
  <fileRecoveryPr autoRecover="0"/>
</workbook>
</file>

<file path=xl/calcChain.xml><?xml version="1.0" encoding="utf-8"?>
<calcChain xmlns="http://schemas.openxmlformats.org/spreadsheetml/2006/main">
  <c r="F9" i="10" l="1"/>
  <c r="G9" i="10" s="1"/>
  <c r="F10" i="10"/>
  <c r="F11" i="10"/>
  <c r="F12" i="10"/>
  <c r="F13" i="10"/>
  <c r="F14" i="10"/>
  <c r="F15" i="10"/>
  <c r="F16" i="10"/>
  <c r="G8" i="5"/>
  <c r="C12" i="13"/>
  <c r="D10" i="5"/>
  <c r="D8" i="6"/>
  <c r="D7" i="6"/>
  <c r="G10" i="5"/>
  <c r="G9" i="5"/>
  <c r="D11" i="5"/>
  <c r="D9" i="5"/>
  <c r="C5" i="13"/>
  <c r="C6" i="13"/>
  <c r="C7" i="13"/>
  <c r="C8" i="13"/>
  <c r="C9" i="13"/>
  <c r="C10" i="13"/>
  <c r="C11" i="13"/>
  <c r="D12" i="13" s="1"/>
  <c r="C13" i="13"/>
  <c r="D5" i="13"/>
  <c r="E17" i="8"/>
  <c r="E16" i="8"/>
  <c r="E15" i="8"/>
  <c r="G12" i="10" l="1"/>
  <c r="G11" i="10"/>
  <c r="G14" i="10"/>
  <c r="G10" i="10"/>
  <c r="G16" i="10"/>
  <c r="G15" i="10"/>
  <c r="G13" i="10"/>
  <c r="D4" i="13"/>
  <c r="D11" i="13"/>
  <c r="D10" i="13"/>
  <c r="D9" i="13"/>
  <c r="D8" i="13"/>
  <c r="D7" i="13"/>
  <c r="D6" i="13"/>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<sst xmlns="http://schemas.openxmlformats.org/spreadsheetml/2006/main" count="2767" uniqueCount="590">
  <si>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</si>
  <si>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</si>
  <si>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</si>
  <si>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</si>
  <si>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</si>
  <si>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</si>
  <si>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</si>
  <si>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</si>
  <si>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</si>
  <si>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</si>
  <si>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</si>
  <si>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</si>
  <si>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</si>
  <si>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</si>
  <si>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</si>
  <si>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</si>
  <si>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</si>
  <si>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</si>
  <si>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</si>
  <si>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</si>
  <si>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</si>
  <si>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</si>
  <si>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</si>
  <si>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</si>
  <si>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</si>
  <si>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</si>
  <si>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</si>
  <si>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</si>
  <si>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</si>
  <si>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</si>
  <si>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</si>
  <si>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</si>
  <si>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</si>
  <si>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</si>
  <si>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</si>
  <si>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</si>
  <si>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</si>
  <si>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</si>
  <si>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</si>
  <si>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</si>
  <si>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</si>
  <si>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</si>
  <si>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</si>
  <si>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</si>
  <si>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</si>
  <si>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</si>
  <si>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</si>
  <si>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</si>
  <si>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</si>
  <si>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</si>
  <si>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</si>
  <si>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</si>
  <si>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</si>
  <si>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</si>
  <si>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</si>
  <si>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</si>
  <si>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</si>
  <si>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</si>
  <si>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</si>
  <si>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</si>
  <si>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</si>
  <si>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</si>
  <si>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</si>
  <si>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</si>
  <si>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</si>
  <si>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</si>
  <si>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</si>
  <si>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</si>
  <si>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</si>
  <si>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</si>
  <si>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</si>
  <si>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</si>
  <si>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</si>
  <si>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</si>
  <si>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</si>
  <si>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</si>
  <si>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</si>
  <si>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</si>
  <si>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</si>
  <si>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</si>
  <si>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</si>
  <si>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</si>
  <si>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</si>
  <si>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</si>
  <si>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</si>
  <si>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</si>
  <si>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</si>
  <si>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</si>
  <si>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</si>
  <si>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</si>
  <si>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</si>
  <si>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</si>
  <si>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</si>
  <si>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</si>
  <si>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</si>
  <si>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</si>
  <si>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</si>
  <si>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</si>
  <si>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</si>
  <si>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</si>
  <si>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</si>
  <si>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</si>
  <si>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</si>
  <si>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</si>
  <si>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</si>
  <si>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</si>
  <si>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</si>
  <si>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</si>
  <si>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</si>
  <si>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</si>
  <si>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</si>
  <si>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</si>
  <si>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</si>
  <si>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</si>
  <si>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</si>
  <si>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</si>
  <si>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</si>
  <si>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</si>
  <si>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</si>
  <si>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</si>
  <si>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</si>
  <si>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</si>
  <si>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</si>
  <si>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</si>
  <si>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</si>
  <si>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</si>
  <si>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</si>
  <si>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</si>
  <si>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</si>
  <si>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</si>
  <si>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</si>
  <si>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</si>
  <si>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</si>
  <si>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</si>
  <si>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</si>
  <si>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</si>
  <si>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</si>
  <si>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</si>
  <si>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</si>
  <si>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</si>
  <si>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</si>
  <si>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</si>
  <si>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</si>
  <si>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</si>
  <si>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</si>
  <si>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</si>
  <si>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</si>
  <si>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</si>
  <si>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</si>
  <si>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</si>
  <si>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</si>
  <si>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</si>
  <si>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</si>
  <si>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</si>
  <si>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</si>
  <si>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</si>
  <si>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</si>
  <si>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</si>
  <si>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</si>
  <si>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</si>
  <si>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</si>
  <si>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</si>
  <si>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</si>
  <si>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</si>
  <si>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</si>
  <si>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</si>
  <si>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</si>
  <si>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</si>
  <si>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</si>
  <si>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</si>
  <si>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</si>
  <si>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</si>
  <si>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</si>
  <si>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</si>
  <si>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</si>
  <si>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</si>
  <si>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</si>
  <si>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</si>
  <si>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</si>
  <si>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</si>
  <si>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</si>
  <si>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</si>
  <si>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</si>
  <si>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</si>
  <si>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</si>
  <si>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</si>
  <si>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</si>
  <si>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</si>
  <si>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</si>
  <si>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</si>
  <si>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</si>
  <si>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</si>
  <si>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</si>
  <si>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</si>
  <si>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</si>
  <si>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</si>
  <si>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</si>
  <si>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</si>
  <si>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</si>
  <si>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</si>
  <si>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</si>
  <si>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</si>
  <si>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</si>
  <si>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</si>
  <si>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</si>
  <si>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</si>
  <si>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</si>
  <si>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</si>
  <si>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</si>
  <si>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</si>
  <si>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</si>
  <si>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</si>
  <si>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</si>
  <si>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</si>
  <si>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</si>
  <si>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</si>
  <si>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</si>
  <si>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</si>
  <si>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</si>
  <si>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</si>
  <si>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</si>
  <si>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</si>
  <si>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</si>
  <si>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</si>
  <si>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</si>
  <si>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</si>
  <si>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</si>
  <si>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</si>
  <si>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</si>
  <si>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</si>
  <si>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</si>
  <si>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</si>
  <si>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</si>
  <si>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</si>
  <si>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</si>
  <si>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</si>
  <si>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</si>
  <si>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</si>
  <si>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</si>
  <si>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</si>
  <si>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</si>
  <si>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</si>
  <si>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</si>
  <si>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</si>
  <si>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</si>
  <si>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</si>
  <si>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</si>
  <si>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</si>
  <si>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</si>
  <si>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</si>
  <si>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</si>
  <si>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</si>
  <si>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</si>
  <si>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</si>
  <si>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</si>
  <si>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</si>
  <si>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</si>
  <si>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</si>
  <si>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</si>
  <si>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</si>
  <si>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</si>
  <si>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</si>
  <si>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</si>
  <si>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</si>
  <si>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</si>
  <si>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</si>
  <si>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</si>
  <si>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</si>
  <si>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</si>
  <si>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</si>
  <si>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</si>
  <si>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</si>
  <si>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</si>
  <si>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</si>
  <si>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</si>
  <si>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</si>
  <si>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</si>
  <si>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</si>
  <si>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</si>
  <si>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</si>
  <si>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</si>
  <si>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</si>
  <si>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</si>
  <si>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</si>
  <si>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</si>
  <si>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</si>
  <si>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</si>
  <si>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</si>
  <si>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</si>
  <si>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</si>
  <si>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</si>
  <si>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</si>
  <si>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</si>
  <si>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</si>
  <si>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</si>
  <si>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</si>
  <si>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</si>
  <si>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</si>
  <si>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</si>
  <si>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</si>
  <si>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</si>
  <si>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</si>
  <si>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</si>
  <si>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</si>
  <si>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</si>
  <si>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</si>
  <si>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</si>
  <si>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</si>
  <si>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</si>
  <si>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</si>
  <si>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</si>
  <si>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</si>
  <si>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</si>
  <si>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</si>
  <si>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</si>
  <si>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</si>
  <si>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</si>
  <si>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</si>
  <si>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</si>
  <si>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</si>
  <si>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</si>
  <si>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</si>
  <si>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</si>
  <si>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</si>
  <si>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</si>
  <si>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</si>
  <si>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</si>
  <si>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</si>
  <si>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</si>
  <si>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</si>
  <si>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</si>
  <si>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</si>
  <si>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</si>
  <si>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</si>
  <si>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</si>
  <si>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</si>
  <si>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</si>
  <si>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</si>
  <si>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</si>
  <si>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</si>
  <si>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</si>
  <si>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</si>
  <si>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</si>
  <si>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</si>
  <si>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</si>
  <si>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</si>
  <si>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</si>
  <si>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</si>
  <si>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</si>
  <si>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</si>
  <si>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</si>
  <si>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</si>
  <si>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</si>
  <si>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</si>
  <si>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</si>
  <si>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</si>
  <si>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</si>
  <si>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</si>
  <si>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</si>
  <si>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</si>
  <si>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</si>
  <si>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</si>
  <si>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</si>
  <si>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</si>
  <si>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</si>
  <si>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</si>
  <si>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</si>
  <si>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</si>
  <si>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</si>
  <si>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</si>
  <si>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</si>
  <si>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</si>
  <si>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</si>
  <si>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</si>
  <si>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</si>
  <si>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</si>
  <si>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</si>
  <si>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</si>
  <si>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</si>
  <si>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</si>
  <si>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</si>
  <si>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</si>
  <si>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</si>
  <si>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</si>
  <si>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</si>
  <si>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</si>
  <si>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</si>
  <si>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</si>
  <si>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</si>
  <si>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</si>
  <si>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</si>
  <si>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</si>
  <si>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</si>
  <si>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</si>
  <si>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</si>
  <si>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</si>
  <si>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</si>
  <si>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</si>
  <si>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</si>
  <si>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</si>
  <si>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</si>
  <si>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</si>
  <si>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</si>
  <si>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</si>
  <si>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</si>
  <si>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</si>
  <si>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</si>
  <si>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</si>
  <si>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</si>
  <si>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</si>
  <si>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</si>
  <si>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</si>
  <si>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</si>
  <si>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</si>
  <si>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</si>
  <si>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</si>
  <si>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</si>
  <si>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</si>
  <si>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</si>
  <si>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</si>
  <si>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</si>
  <si>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</si>
  <si>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</si>
  <si>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</si>
  <si>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</si>
  <si>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</si>
  <si>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</si>
  <si>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</si>
  <si>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</si>
  <si>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</si>
  <si>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</si>
  <si>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</si>
  <si>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</si>
  <si>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</si>
  <si>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</si>
  <si>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</si>
  <si>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</si>
  <si>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</si>
  <si>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</si>
  <si>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</si>
  <si>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</si>
  <si>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</si>
  <si>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</si>
  <si>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</si>
  <si>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</si>
  <si>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</si>
  <si>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</si>
  <si>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</si>
  <si>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</si>
  <si>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</si>
  <si>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</si>
  <si>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</si>
  <si>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</si>
  <si>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</si>
  <si>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</si>
  <si>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</si>
  <si>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</si>
  <si>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</si>
  <si>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</si>
  <si>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</si>
  <si>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</si>
  <si>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</si>
  <si>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</si>
  <si>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</si>
  <si>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</si>
  <si>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</si>
  <si>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</si>
  <si>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</si>
  <si>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</si>
  <si>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</si>
  <si>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</si>
  <si>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</si>
  <si>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</si>
  <si>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</si>
  <si>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</si>
  <si>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</si>
  <si>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</si>
  <si>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</si>
  <si>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</si>
  <si>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</si>
  <si>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</si>
  <si>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</si>
  <si>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</si>
  <si>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</si>
  <si>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</si>
  <si>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</si>
  <si>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</si>
  <si>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</si>
  <si>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</si>
  <si>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</si>
  <si>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</si>
  <si>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</si>
  <si>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</si>
  <si>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</si>
  <si>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</si>
  <si>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</si>
  <si>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</si>
  <si>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</si>
  <si>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</si>
  <si>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</si>
  <si>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</si>
  <si>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</si>
  <si>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</si>
  <si>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</si>
  <si>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</si>
  <si>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</si>
  <si>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</si>
  <si>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</si>
  <si>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</si>
  <si>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</si>
  <si>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</si>
  <si>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</si>
  <si>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</si>
  <si>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</si>
  <si>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</si>
  <si>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</si>
  <si>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</si>
  <si>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</si>
  <si>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</si>
  <si>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</si>
  <si>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</si>
  <si>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</si>
  <si>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</si>
  <si>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</si>
  <si>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</si>
  <si>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</si>
  <si>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</si>
  <si>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</si>
  <si>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</si>
  <si>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</si>
  <si>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</si>
  <si>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</si>
  <si>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</si>
  <si>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</si>
  <si>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</si>
  <si>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</si>
  <si>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</si>
  <si>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</si>
  <si>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</si>
  <si>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</si>
  <si>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</si>
  <si>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</si>
  <si>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</si>
  <si>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</si>
  <si>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</si>
  <si>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</si>
  <si>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</si>
  <si>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</si>
  <si>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</si>
  <si>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t>MEAN</t>
  </si>
  <si>
    <t>MODE</t>
  </si>
  <si>
    <t>MEDIAN</t>
  </si>
  <si>
    <t>Count of Country</t>
  </si>
  <si>
    <t>Row Labels</t>
  </si>
  <si>
    <t>Grand Total</t>
  </si>
  <si>
    <t>(blank)</t>
  </si>
  <si>
    <t>RELATIVE FREQUENCY</t>
  </si>
  <si>
    <t>CUMULATIVE FREQUENCY</t>
  </si>
  <si>
    <t>STD DEVIATION</t>
  </si>
  <si>
    <t>VARIANCE</t>
  </si>
  <si>
    <t>SKEWNESS</t>
  </si>
  <si>
    <t>COVARIANCE</t>
  </si>
  <si>
    <t>CORRELATION</t>
  </si>
  <si>
    <t>positive skew</t>
  </si>
  <si>
    <t>Relative frequency</t>
  </si>
  <si>
    <t>Cumulative frequency</t>
  </si>
  <si>
    <t>Column1</t>
  </si>
  <si>
    <t>Mean</t>
  </si>
  <si>
    <t>Standard Error</t>
  </si>
  <si>
    <t>Median</t>
  </si>
  <si>
    <t>Mode</t>
  </si>
  <si>
    <t>Standard Deviation</t>
  </si>
  <si>
    <t>Sample Variance</t>
  </si>
  <si>
    <t>Kurtosis</t>
  </si>
  <si>
    <t>Skewness</t>
  </si>
  <si>
    <t>Range</t>
  </si>
  <si>
    <t>Minimum</t>
  </si>
  <si>
    <t>Maximum</t>
  </si>
  <si>
    <t>Sum</t>
  </si>
  <si>
    <t>Count</t>
  </si>
  <si>
    <t>Qualitative</t>
  </si>
  <si>
    <t>Quantitative</t>
  </si>
  <si>
    <t>Categorical</t>
  </si>
  <si>
    <t>cust ID</t>
  </si>
  <si>
    <t>Nominal</t>
  </si>
  <si>
    <t>Ordinal</t>
  </si>
  <si>
    <t>Numerical(Discrete)</t>
  </si>
  <si>
    <t>Data type</t>
  </si>
  <si>
    <t>Measure</t>
  </si>
  <si>
    <t>Measure sub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</si>
</sst>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1"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b/>
      <sz val="10"/>
      <color theme="0"/>
      <name val="Arial"/>
      <family val="2"/>
    </font>
    <font>
      <b/>
      <sz val="11"/>
      <color theme="1"/>
      <name val="Calibri"/>
      <family val="2"/>
    </font>
    <font>
      <i/>
      <sz val="11"/>
      <color rgb="FF000000"/>
      <name val="Calibri"/>
      <family val="2"/>
    </font>
  </fonts>
  <fills count="8">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
      <patternFill patternType="solid">
        <fgColor theme="4" tint="0.79998168889431442"/>
        <bgColor theme="4" tint="0.79998168889431442"/>
      </patternFill>
    </fill>
  </fills>
  <borders count="5">
    <border>
      <left/>
      <right/>
      <top/>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66">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7" fillId="4" borderId="0" xfId="0" applyFont="1" applyFill="1" applyAlignment="1"/>
    <xf numFmtId="2" fontId="2" fillId="2" borderId="2" xfId="0" applyNumberFormat="1" applyFont="1" applyFill="1" applyBorder="1" applyAlignment="1">
      <alignment horizontal="center" vertical="center"/>
    </xf>
    <xf numFmtId="2" fontId="2" fillId="2" borderId="2" xfId="0" applyNumberFormat="1" applyFont="1" applyFill="1" applyBorder="1" applyAlignment="1">
      <alignment horizontal="right" vertical="center"/>
    </xf>
    <xf numFmtId="0" fontId="2" fillId="4" borderId="2" xfId="0" applyFont="1" applyFill="1" applyBorder="1" applyAlignment="1"/>
    <xf numFmtId="44" fontId="2" fillId="4" borderId="2" xfId="0" applyNumberFormat="1" applyFont="1" applyFill="1" applyBorder="1" applyAlignment="1"/>
    <xf numFmtId="0" fontId="0" fillId="0" borderId="0" xfId="0" pivotButton="1" applyFont="1" applyAlignment="1"/>
    <xf numFmtId="0" fontId="0" fillId="0" borderId="0" xfId="0" applyNumberFormat="1" applyFont="1" applyAlignment="1"/>
    <xf numFmtId="0" fontId="0" fillId="0" borderId="0" xfId="0" applyFont="1" applyAlignment="1">
      <alignment horizontal="left"/>
    </xf>
    <xf numFmtId="10" fontId="0" fillId="0" borderId="0" xfId="0" applyNumberFormat="1" applyFont="1" applyAlignment="1"/>
    <xf numFmtId="0" fontId="0" fillId="0" borderId="0" xfId="0" applyFill="1" applyBorder="1" applyAlignment="1"/>
    <xf numFmtId="0" fontId="0" fillId="0" borderId="3" xfId="0" applyFill="1" applyBorder="1" applyAlignment="1"/>
    <xf numFmtId="0" fontId="10" fillId="0" borderId="4" xfId="0" applyFont="1" applyFill="1" applyBorder="1" applyAlignment="1">
      <alignment horizontal="centerContinuous"/>
    </xf>
    <xf numFmtId="0" fontId="8" fillId="6" borderId="0" xfId="0" applyFont="1" applyFill="1" applyAlignment="1">
      <alignment horizontal="center" vertical="center"/>
    </xf>
    <xf numFmtId="0" fontId="7" fillId="4" borderId="2" xfId="0" applyFont="1" applyFill="1" applyBorder="1" applyAlignment="1">
      <alignment vertical="center"/>
    </xf>
    <xf numFmtId="0" fontId="6" fillId="4" borderId="2" xfId="0" applyFont="1" applyFill="1" applyBorder="1" applyAlignment="1">
      <alignment vertical="center"/>
    </xf>
    <xf numFmtId="0" fontId="2" fillId="5" borderId="2" xfId="0" applyFont="1" applyFill="1" applyBorder="1" applyAlignment="1">
      <alignment horizontal="left" vertical="center"/>
    </xf>
    <xf numFmtId="0" fontId="9" fillId="7" borderId="2" xfId="0" applyFont="1" applyFill="1" applyBorder="1" applyAlignment="1"/>
    <xf numFmtId="0" fontId="9" fillId="7" borderId="2" xfId="0" applyFont="1" applyFill="1" applyBorder="1"/>
    <xf numFmtId="0" fontId="0" fillId="0" borderId="2" xfId="0" applyFont="1" applyBorder="1" applyAlignment="1"/>
    <xf numFmtId="0" fontId="0" fillId="0" borderId="2" xfId="0" applyFont="1" applyBorder="1" applyAlignment="1">
      <alignment horizontal="left"/>
    </xf>
    <xf numFmtId="0" fontId="0" fillId="0" borderId="2" xfId="0" applyNumberFormat="1" applyFont="1" applyBorder="1" applyAlignment="1"/>
    <xf numFmtId="10" fontId="0" fillId="0" borderId="2" xfId="0" applyNumberFormat="1" applyFont="1" applyBorder="1" applyAlignment="1"/>
    <xf numFmtId="0" fontId="9" fillId="7" borderId="2" xfId="0" applyFont="1" applyFill="1" applyBorder="1" applyAlignment="1">
      <alignment horizontal="left"/>
    </xf>
    <xf numFmtId="0" fontId="9" fillId="7" borderId="2" xfId="0" applyNumberFormat="1" applyFont="1" applyFill="1" applyBorder="1" applyAlignment="1"/>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 2.13.Practical-example.Descriptive-statistics-exercise.xlsx]Sheet3!PivotTable29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Sheet3!$A$4:$A$13</c:f>
              <c:strCache>
                <c:ptCount val="9"/>
                <c:pt idx="0">
                  <c:v>USA</c:v>
                </c:pt>
                <c:pt idx="1">
                  <c:v>Canada</c:v>
                </c:pt>
                <c:pt idx="2">
                  <c:v>Russia</c:v>
                </c:pt>
                <c:pt idx="3">
                  <c:v>Belgium</c:v>
                </c:pt>
                <c:pt idx="4">
                  <c:v>UK</c:v>
                </c:pt>
                <c:pt idx="5">
                  <c:v>Denmark</c:v>
                </c:pt>
                <c:pt idx="6">
                  <c:v>Germany</c:v>
                </c:pt>
                <c:pt idx="7">
                  <c:v>Mexico</c:v>
                </c:pt>
                <c:pt idx="8">
                  <c:v>(blank)</c:v>
                </c:pt>
              </c:strCache>
            </c:strRef>
          </c:cat>
          <c:val>
            <c:numRef>
              <c:f>Sheet3!$B$4:$B$13</c:f>
              <c:numCache>
                <c:formatCode>General</c:formatCode>
                <c:ptCount val="9"/>
                <c:pt idx="0">
                  <c:v>177</c:v>
                </c:pt>
                <c:pt idx="1">
                  <c:v>7</c:v>
                </c:pt>
                <c:pt idx="2">
                  <c:v>4</c:v>
                </c:pt>
                <c:pt idx="3">
                  <c:v>2</c:v>
                </c:pt>
                <c:pt idx="4">
                  <c:v>2</c:v>
                </c:pt>
                <c:pt idx="5">
                  <c:v>1</c:v>
                </c:pt>
                <c:pt idx="6">
                  <c:v>1</c:v>
                </c:pt>
                <c:pt idx="7">
                  <c:v>1</c:v>
                </c:pt>
              </c:numCache>
            </c:numRef>
          </c:val>
          <c:extLst>
            <c:ext xmlns:c16="http://schemas.microsoft.com/office/drawing/2014/chart" uri="{C3380CC4-5D6E-409C-BE32-E72D297353CC}">
              <c16:uniqueId val="{00000000-088C-44B2-B618-049B91CE3B02}"/>
            </c:ext>
          </c:extLst>
        </c:ser>
        <c:dLbls>
          <c:dLblPos val="outEnd"/>
          <c:showLegendKey val="0"/>
          <c:showVal val="1"/>
          <c:showCatName val="0"/>
          <c:showSerName val="0"/>
          <c:showPercent val="0"/>
          <c:showBubbleSize val="0"/>
        </c:dLbls>
        <c:gapWidth val="219"/>
        <c:overlap val="-27"/>
        <c:axId val="448449904"/>
        <c:axId val="448448592"/>
      </c:barChart>
      <c:catAx>
        <c:axId val="44844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448592"/>
        <c:crosses val="autoZero"/>
        <c:auto val="1"/>
        <c:lblAlgn val="ctr"/>
        <c:lblOffset val="100"/>
        <c:noMultiLvlLbl val="0"/>
      </c:catAx>
      <c:valAx>
        <c:axId val="44844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44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'365RE'!$I$5</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AFA4-42C0-8BC7-FE7D9564A7C2}"/>
            </c:ext>
          </c:extLst>
        </c:ser>
        <c:dLbls>
          <c:showLegendKey val="0"/>
          <c:showVal val="0"/>
          <c:showCatName val="0"/>
          <c:showSerName val="0"/>
          <c:showPercent val="0"/>
          <c:showBubbleSize val="0"/>
        </c:dLbls>
        <c:axId val="455579512"/>
        <c:axId val="455580496"/>
      </c:scatterChart>
      <c:valAx>
        <c:axId val="45557951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80496"/>
        <c:crosses val="autoZero"/>
        <c:crossBetween val="midCat"/>
      </c:valAx>
      <c:valAx>
        <c:axId val="4555804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795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'Tasks 6,7'!$E$8</c:f>
              <c:strCache>
                <c:ptCount val="1"/>
                <c:pt idx="0">
                  <c:v>Count of Country</c:v>
                </c:pt>
              </c:strCache>
            </c:strRef>
          </c:tx>
          <c:spPr>
            <a:solidFill>
              <a:schemeClr val="accent1"/>
            </a:solidFill>
            <a:ln>
              <a:noFill/>
            </a:ln>
            <a:effectLst/>
          </c:spPr>
          <c:invertIfNegative val="0"/>
          <c:val>
            <c:numRef>
              <c:f>'Tasks 6,7'!$E$9:$E$16</c:f>
              <c:numCache>
                <c:formatCode>General</c:formatCode>
                <c:ptCount val="8"/>
                <c:pt idx="0">
                  <c:v>177</c:v>
                </c:pt>
                <c:pt idx="1">
                  <c:v>7</c:v>
                </c:pt>
                <c:pt idx="2">
                  <c:v>4</c:v>
                </c:pt>
                <c:pt idx="3">
                  <c:v>2</c:v>
                </c:pt>
                <c:pt idx="4">
                  <c:v>2</c:v>
                </c:pt>
                <c:pt idx="5">
                  <c:v>1</c:v>
                </c:pt>
                <c:pt idx="6">
                  <c:v>1</c:v>
                </c:pt>
                <c:pt idx="7">
                  <c:v>1</c:v>
                </c:pt>
              </c:numCache>
            </c:numRef>
          </c:val>
          <c:extLst>
            <c:ext xmlns:c16="http://schemas.microsoft.com/office/drawing/2014/chart" uri="{C3380CC4-5D6E-409C-BE32-E72D297353CC}">
              <c16:uniqueId val="{00000000-BD49-4D18-8485-289709F3D4E2}"/>
            </c:ext>
          </c:extLst>
        </c:ser>
        <c:ser>
          <c:idx val="1"/>
          <c:order val="1"/>
          <c:tx>
            <c:strRef>
              <c:f>'Tasks 6,7'!$F$8</c:f>
              <c:strCache>
                <c:ptCount val="1"/>
                <c:pt idx="0">
                  <c:v>Relative frequency</c:v>
                </c:pt>
              </c:strCache>
            </c:strRef>
          </c:tx>
          <c:spPr>
            <a:solidFill>
              <a:schemeClr val="accent2"/>
            </a:solidFill>
            <a:ln>
              <a:noFill/>
            </a:ln>
            <a:effectLst/>
          </c:spPr>
          <c:invertIfNegative val="0"/>
          <c:val>
            <c:numRef>
              <c:f>'Tasks 6,7'!$F$9:$F$16</c:f>
              <c:numCache>
                <c:formatCode>0.00%</c:formatCode>
                <c:ptCount val="8"/>
                <c:pt idx="0">
                  <c:v>0.90769230769230769</c:v>
                </c:pt>
                <c:pt idx="1">
                  <c:v>3.5897435897435895E-2</c:v>
                </c:pt>
                <c:pt idx="2">
                  <c:v>2.0512820512820513E-2</c:v>
                </c:pt>
                <c:pt idx="3">
                  <c:v>1.0256410256410256E-2</c:v>
                </c:pt>
                <c:pt idx="4">
                  <c:v>1.0256410256410256E-2</c:v>
                </c:pt>
                <c:pt idx="5">
                  <c:v>5.1282051282051282E-3</c:v>
                </c:pt>
                <c:pt idx="6">
                  <c:v>5.1282051282051282E-3</c:v>
                </c:pt>
                <c:pt idx="7">
                  <c:v>5.1282051282051282E-3</c:v>
                </c:pt>
              </c:numCache>
            </c:numRef>
          </c:val>
          <c:extLst>
            <c:ext xmlns:c16="http://schemas.microsoft.com/office/drawing/2014/chart" uri="{C3380CC4-5D6E-409C-BE32-E72D297353CC}">
              <c16:uniqueId val="{00000001-BD49-4D18-8485-289709F3D4E2}"/>
            </c:ext>
          </c:extLst>
        </c:ser>
        <c:dLbls>
          <c:showLegendKey val="0"/>
          <c:showVal val="0"/>
          <c:showCatName val="0"/>
          <c:showSerName val="0"/>
          <c:showPercent val="0"/>
          <c:showBubbleSize val="0"/>
        </c:dLbls>
        <c:gapWidth val="219"/>
        <c:overlap val="-27"/>
        <c:axId val="483926808"/>
        <c:axId val="483935664"/>
      </c:barChart>
      <c:lineChart>
        <c:grouping val="standard"/>
        <c:varyColors val="0"/>
        <c:ser>
          <c:idx val="2"/>
          <c:order val="2"/>
          <c:tx>
            <c:strRef>
              <c:f>'Tasks 6,7'!$G$8</c:f>
              <c:strCache>
                <c:ptCount val="1"/>
                <c:pt idx="0">
                  <c:v>Cumulative frequency</c:v>
                </c:pt>
              </c:strCache>
            </c:strRef>
          </c:tx>
          <c:spPr>
            <a:ln w="28575" cap="rnd">
              <a:solidFill>
                <a:schemeClr val="accent3"/>
              </a:solidFill>
              <a:round/>
            </a:ln>
            <a:effectLst/>
          </c:spPr>
          <c:marker>
            <c:symbol val="none"/>
          </c:marker>
          <c:val>
            <c:numRef>
              <c:f>'Tasks 6,7'!$G$9:$G$16</c:f>
              <c:numCache>
                <c:formatCode>0.00%</c:formatCode>
                <c:ptCount val="8"/>
                <c:pt idx="0">
                  <c:v>0.90769230769230769</c:v>
                </c:pt>
                <c:pt idx="1">
                  <c:v>0.94358974358974357</c:v>
                </c:pt>
                <c:pt idx="2">
                  <c:v>0.96410256410256412</c:v>
                </c:pt>
                <c:pt idx="3">
                  <c:v>0.97435897435897434</c:v>
                </c:pt>
                <c:pt idx="4">
                  <c:v>0.98461538461538456</c:v>
                </c:pt>
                <c:pt idx="5">
                  <c:v>0.98974358974358967</c:v>
                </c:pt>
                <c:pt idx="6">
                  <c:v>0.99487179487179478</c:v>
                </c:pt>
                <c:pt idx="7">
                  <c:v>0.99999999999999989</c:v>
                </c:pt>
              </c:numCache>
            </c:numRef>
          </c:val>
          <c:smooth val="0"/>
          <c:extLst>
            <c:ext xmlns:c16="http://schemas.microsoft.com/office/drawing/2014/chart" uri="{C3380CC4-5D6E-409C-BE32-E72D297353CC}">
              <c16:uniqueId val="{00000002-BD49-4D18-8485-289709F3D4E2}"/>
            </c:ext>
          </c:extLst>
        </c:ser>
        <c:dLbls>
          <c:showLegendKey val="0"/>
          <c:showVal val="0"/>
          <c:showCatName val="0"/>
          <c:showSerName val="0"/>
          <c:showPercent val="0"/>
          <c:showBubbleSize val="0"/>
        </c:dLbls>
        <c:marker val="1"/>
        <c:smooth val="0"/>
        <c:axId val="483928448"/>
        <c:axId val="483936320"/>
      </c:lineChart>
      <c:catAx>
        <c:axId val="483926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935664"/>
        <c:crosses val="autoZero"/>
        <c:auto val="1"/>
        <c:lblAlgn val="ctr"/>
        <c:lblOffset val="100"/>
        <c:noMultiLvlLbl val="0"/>
      </c:catAx>
      <c:valAx>
        <c:axId val="48393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926808"/>
        <c:crosses val="autoZero"/>
        <c:crossBetween val="between"/>
      </c:valAx>
      <c:valAx>
        <c:axId val="48393632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928448"/>
        <c:crosses val="max"/>
        <c:crossBetween val="between"/>
      </c:valAx>
      <c:catAx>
        <c:axId val="483928448"/>
        <c:scaling>
          <c:orientation val="minMax"/>
        </c:scaling>
        <c:delete val="1"/>
        <c:axPos val="b"/>
        <c:majorTickMark val="none"/>
        <c:minorTickMark val="none"/>
        <c:tickLblPos val="nextTo"/>
        <c:crossAx val="4839363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plotArea>
      <cx:plotAreaRegion>
        <cx:series layoutId="clusteredColumn" uniqueId="{92024518-D316-4AD8-8D5C-03A8487C75BA}">
          <cx:tx>
            <cx:txData>
              <cx:f>_xlchart.v1.3</cx:f>
              <cx:v>Price</cx:v>
            </cx:txData>
          </cx:tx>
          <cx:dataLabels>
            <cx:visibility seriesName="0" categoryName="0" value="1"/>
          </cx:dataLabels>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clusteredColumn" uniqueId="{0E256D81-4AD9-4549-B6DC-248A088CB096}">
          <cx:tx>
            <cx:txData>
              <cx:f>_xlchart.v1.1</cx:f>
              <cx:v>Price</cx:v>
            </cx:txData>
          </cx:tx>
          <cx:dataLabels>
            <cx:visibility seriesName="0" categoryName="0" value="1"/>
          </cx:dataLabels>
          <cx:dataId val="0"/>
          <cx:layoutPr>
            <cx:binning intervalClosed="r">
              <cx:binCount val="272"/>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49530</xdr:rowOff>
    </xdr:from>
    <xdr:to>
      <xdr:col>5</xdr:col>
      <xdr:colOff>297180</xdr:colOff>
      <xdr:row>28</xdr:row>
      <xdr:rowOff>49530</xdr:rowOff>
    </xdr:to>
    <xdr:graphicFrame macro="">
      <xdr:nvGraphicFramePr>
        <xdr:cNvPr id="2" name="Chart 1">
          <a:extLst>
            <a:ext uri="{FF2B5EF4-FFF2-40B4-BE49-F238E27FC236}">
              <a16:creationId xmlns:a16="http://schemas.microsoft.com/office/drawing/2014/main" id="{BDAF810A-D2D0-4B95-8B30-50DA76267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510540</xdr:colOff>
      <xdr:row>17</xdr:row>
      <xdr:rowOff>0</xdr:rowOff>
    </xdr:from>
    <xdr:to>
      <xdr:col>19</xdr:col>
      <xdr:colOff>266700</xdr:colOff>
      <xdr:row>40</xdr:row>
      <xdr:rowOff>129540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0BAC54B-BF73-4FCD-B902-AF66D3BBC0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1680" y="2575560"/>
              <a:ext cx="7680960" cy="34594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0</xdr:colOff>
      <xdr:row>44</xdr:row>
      <xdr:rowOff>0</xdr:rowOff>
    </xdr:from>
    <xdr:to>
      <xdr:col>22</xdr:col>
      <xdr:colOff>377116</xdr:colOff>
      <xdr:row>62</xdr:row>
      <xdr:rowOff>137160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95436D2-A8B1-4EBD-828D-582E9C34A0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627120" y="6484620"/>
              <a:ext cx="11814736"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236220</xdr:colOff>
      <xdr:row>7</xdr:row>
      <xdr:rowOff>121920</xdr:rowOff>
    </xdr:from>
    <xdr:to>
      <xdr:col>10</xdr:col>
      <xdr:colOff>472440</xdr:colOff>
      <xdr:row>32</xdr:row>
      <xdr:rowOff>68580</xdr:rowOff>
    </xdr:to>
    <xdr:graphicFrame macro="">
      <xdr:nvGraphicFramePr>
        <xdr:cNvPr id="2" name="Chart 1">
          <a:extLst>
            <a:ext uri="{FF2B5EF4-FFF2-40B4-BE49-F238E27FC236}">
              <a16:creationId xmlns:a16="http://schemas.microsoft.com/office/drawing/2014/main" id="{A6425042-76DC-49EF-8096-ED0C90A40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121920</xdr:colOff>
      <xdr:row>5</xdr:row>
      <xdr:rowOff>7620</xdr:rowOff>
    </xdr:from>
    <xdr:to>
      <xdr:col>18</xdr:col>
      <xdr:colOff>205740</xdr:colOff>
      <xdr:row>11</xdr:row>
      <xdr:rowOff>106680</xdr:rowOff>
    </xdr:to>
    <xdr:sp macro="" textlink="">
      <xdr:nvSpPr>
        <xdr:cNvPr id="3" name="TextBox 2">
          <a:extLst>
            <a:ext uri="{FF2B5EF4-FFF2-40B4-BE49-F238E27FC236}">
              <a16:creationId xmlns:a16="http://schemas.microsoft.com/office/drawing/2014/main" id="{BBD3174F-31FE-4B5D-8FBC-D83FC2A7D639}"/>
            </a:ext>
          </a:extLst>
        </xdr:cNvPr>
        <xdr:cNvSpPr txBox="1"/>
      </xdr:nvSpPr>
      <xdr:spPr>
        <a:xfrm>
          <a:off x="9151620" y="807720"/>
          <a:ext cx="2522220" cy="967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It shows the prices are clustering linearly showing that the prices have a linear relationship.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7</xdr:row>
      <xdr:rowOff>0</xdr:rowOff>
    </xdr:from>
    <xdr:to>
      <xdr:col>17</xdr:col>
      <xdr:colOff>304800</xdr:colOff>
      <xdr:row>22</xdr:row>
      <xdr:rowOff>0</xdr:rowOff>
    </xdr:to>
    <xdr:graphicFrame macro="">
      <xdr:nvGraphicFramePr>
        <xdr:cNvPr id="3" name="Chart 2">
          <a:extLst>
            <a:ext uri="{FF2B5EF4-FFF2-40B4-BE49-F238E27FC236}">
              <a16:creationId xmlns:a16="http://schemas.microsoft.com/office/drawing/2014/main" id="{0AAB195C-6EA7-4F05-BAA2-7F86D0CFF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68580</xdr:colOff>
      <xdr:row>5</xdr:row>
      <xdr:rowOff>106680</xdr:rowOff>
    </xdr:from>
    <xdr:to>
      <xdr:col>15</xdr:col>
      <xdr:colOff>495300</xdr:colOff>
      <xdr:row>8</xdr:row>
      <xdr:rowOff>144780</xdr:rowOff>
    </xdr:to>
    <xdr:sp macro="" textlink="">
      <xdr:nvSpPr>
        <xdr:cNvPr id="2" name="TextBox 1">
          <a:extLst>
            <a:ext uri="{FF2B5EF4-FFF2-40B4-BE49-F238E27FC236}">
              <a16:creationId xmlns:a16="http://schemas.microsoft.com/office/drawing/2014/main" id="{2787D56A-62F9-456C-AA93-D122C4594D01}"/>
            </a:ext>
          </a:extLst>
        </xdr:cNvPr>
        <xdr:cNvSpPr txBox="1"/>
      </xdr:nvSpPr>
      <xdr:spPr>
        <a:xfrm>
          <a:off x="9128760" y="845820"/>
          <a:ext cx="3474720" cy="480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Correlation shows that there is a strong correlation</a:t>
          </a:r>
          <a:r>
            <a:rPr lang="en-US" sz="1100" baseline="0"/>
            <a:t> since it is closer to 1.</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 cheruiyot" refreshedDate="45712.587567476854" createdVersion="7" refreshedVersion="7" minRefreshableVersion="3" recordCount="196" xr:uid="{C46E7056-A4BE-43FD-B6F7-E6ADC0EAD749}">
  <cacheSource type="worksheet">
    <worksheetSource ref="L5:AA201" sheet="365RE"/>
  </cacheSource>
  <cacheFields count="16">
    <cacheField name="Customer ID" numFmtId="0">
      <sharedItems containsBlank="1"/>
    </cacheField>
    <cacheField name="Entity" numFmtId="0">
      <sharedItems containsBlank="1"/>
    </cacheField>
    <cacheField name="Name" numFmtId="0">
      <sharedItems containsBlank="1"/>
    </cacheField>
    <cacheField name="Surname" numFmtId="0">
      <sharedItems containsBlank="1"/>
    </cacheField>
    <cacheField name="Age at time of purchase" numFmtId="0">
      <sharedItems containsMixedTypes="1" containsNumber="1" containsInteger="1" minValue="19" maxValue="76"/>
    </cacheField>
    <cacheField name="Interval" numFmtId="0">
      <sharedItems containsBlank="1"/>
    </cacheField>
    <cacheField name="Y" numFmtId="0">
      <sharedItems containsBlank="1" containsMixedTypes="1" containsNumber="1" containsInteger="1" minValue="1931" maxValue="1986"/>
    </cacheField>
    <cacheField name="M" numFmtId="0">
      <sharedItems containsString="0" containsBlank="1" containsNumber="1" minValue="1" maxValue="15"/>
    </cacheField>
    <cacheField name="D" numFmtId="0">
      <sharedItems containsString="0" containsBlank="1" containsNumber="1" minValue="1" maxValue="31"/>
    </cacheField>
    <cacheField name="Gender" numFmtId="0">
      <sharedItems containsBlank="1"/>
    </cacheField>
    <cacheField name="Country" numFmtId="0">
      <sharedItems containsBlank="1" count="9">
        <s v="USA"/>
        <s v="UK"/>
        <s v="Belgium"/>
        <s v="Russia"/>
        <s v="Denmark"/>
        <s v="Germany"/>
        <s v="Mexico"/>
        <s v="Canada"/>
        <m/>
      </sharedItems>
    </cacheField>
    <cacheField name="State" numFmtId="0">
      <sharedItems containsBlank="1"/>
    </cacheField>
    <cacheField name="Purpose" numFmtId="0">
      <sharedItems containsBlank="1"/>
    </cacheField>
    <cacheField name="Deal satisfaction" numFmtId="0">
      <sharedItems containsString="0" containsBlank="1" containsNumber="1" containsInteger="1" minValue="1" maxValue="5"/>
    </cacheField>
    <cacheField name="Mortgage" numFmtId="0">
      <sharedItems containsBlank="1"/>
    </cacheField>
    <cacheField name="Sour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s v="C0028"/>
    <s v="Individual"/>
    <s v="Madalyn"/>
    <s v="Mercer"/>
    <n v="19"/>
    <s v="18-25"/>
    <n v="1986"/>
    <n v="6"/>
    <n v="21"/>
    <s v="F"/>
    <x v="0"/>
    <s v="California"/>
    <s v="Home"/>
    <n v="5"/>
    <s v="No"/>
    <s v="Website"/>
  </r>
  <r>
    <s v="C0027"/>
    <s v="Individual"/>
    <s v="Lara"/>
    <s v="Carrillo"/>
    <n v="22"/>
    <s v="18-25"/>
    <n v="1983"/>
    <n v="2"/>
    <n v="23.999999999999996"/>
    <s v="F"/>
    <x v="0"/>
    <s v="California"/>
    <s v="Home"/>
    <n v="5"/>
    <s v="No"/>
    <s v="Website"/>
  </r>
  <r>
    <s v="C0112"/>
    <s v="Individual"/>
    <s v="Donavan"/>
    <s v="Flowers"/>
    <n v="22"/>
    <s v="18-25"/>
    <n v="1985"/>
    <n v="12"/>
    <n v="27"/>
    <s v="M"/>
    <x v="0"/>
    <s v="California"/>
    <s v="Home"/>
    <n v="1"/>
    <s v="Yes"/>
    <s v="Client"/>
  </r>
  <r>
    <s v="C0160"/>
    <s v="Individual"/>
    <s v="Darien"/>
    <s v="Dorsey"/>
    <n v="22"/>
    <s v="18-25"/>
    <n v="1985"/>
    <n v="12"/>
    <n v="27"/>
    <s v="M"/>
    <x v="0"/>
    <s v="California"/>
    <s v="Investment"/>
    <n v="3"/>
    <s v="Yes"/>
    <s v="Website"/>
  </r>
  <r>
    <s v="C0014"/>
    <s v="Individual"/>
    <s v="Alessandra"/>
    <s v="Perry"/>
    <n v="25"/>
    <s v="18-25"/>
    <n v="1979"/>
    <n v="5"/>
    <n v="15"/>
    <s v="F"/>
    <x v="0"/>
    <s v="California"/>
    <s v="Home"/>
    <n v="4"/>
    <s v="No"/>
    <s v="Agency"/>
  </r>
  <r>
    <s v="C0125"/>
    <s v="Individual"/>
    <s v="Kaitlin"/>
    <s v="Owen"/>
    <n v="26"/>
    <s v="26-35"/>
    <n v="1981"/>
    <n v="12"/>
    <n v="26"/>
    <s v="F"/>
    <x v="0"/>
    <s v="Virginia"/>
    <s v="Investment"/>
    <n v="5"/>
    <s v="No"/>
    <s v="Client"/>
  </r>
  <r>
    <s v="C0125"/>
    <s v="Individual"/>
    <s v="Kaitlin"/>
    <s v="Owen"/>
    <n v="26"/>
    <s v="26-35"/>
    <n v="1981"/>
    <n v="12"/>
    <n v="26"/>
    <s v="F"/>
    <x v="0"/>
    <s v="Virginia"/>
    <s v="Investment"/>
    <n v="5"/>
    <s v="No"/>
    <s v="Agency"/>
  </r>
  <r>
    <s v="C0166"/>
    <s v="Individual"/>
    <s v="Terry"/>
    <s v="Forbes"/>
    <n v="26"/>
    <s v="26-35"/>
    <n v="1982"/>
    <n v="5"/>
    <n v="27"/>
    <s v="M"/>
    <x v="0"/>
    <s v="California"/>
    <s v="Home"/>
    <n v="5"/>
    <s v="No"/>
    <s v="Client"/>
  </r>
  <r>
    <s v="C0034"/>
    <s v="Individual"/>
    <s v="Kole"/>
    <s v="Shannon"/>
    <n v="27"/>
    <s v="26-35"/>
    <n v="1979"/>
    <n v="6"/>
    <n v="27"/>
    <s v="M"/>
    <x v="0"/>
    <s v="Arizona"/>
    <s v="Home"/>
    <n v="2"/>
    <s v="Yes"/>
    <s v="Website"/>
  </r>
  <r>
    <s v="C0170"/>
    <s v="Individual"/>
    <s v="Emmy"/>
    <s v="Singh"/>
    <n v="27"/>
    <s v="26-35"/>
    <n v="1979"/>
    <n v="12"/>
    <n v="3"/>
    <s v="F"/>
    <x v="0"/>
    <s v="Virginia"/>
    <s v="Investment"/>
    <n v="3"/>
    <s v="Yes"/>
    <s v="Agency"/>
  </r>
  <r>
    <s v="C0009"/>
    <s v="Individual"/>
    <s v="Arabella"/>
    <s v="Ferrell"/>
    <n v="28"/>
    <s v="26-35"/>
    <n v="1976"/>
    <n v="8"/>
    <n v="17"/>
    <s v="F"/>
    <x v="0"/>
    <s v="Oregon"/>
    <s v="Home"/>
    <n v="1"/>
    <s v="No"/>
    <s v="Agency"/>
  </r>
  <r>
    <s v="C0041"/>
    <s v="Individual"/>
    <s v="Christian"/>
    <s v="Costa"/>
    <n v="26"/>
    <s v="26-35"/>
    <n v="1980"/>
    <n v="9"/>
    <n v="14"/>
    <s v="M"/>
    <x v="0"/>
    <s v="California"/>
    <s v="Home"/>
    <n v="5"/>
    <s v="No"/>
    <s v="Website"/>
  </r>
  <r>
    <s v="C0057"/>
    <s v="Individual"/>
    <s v="Michelle"/>
    <s v="Cameron"/>
    <n v="29"/>
    <s v="26-35"/>
    <n v="1978"/>
    <n v="6"/>
    <n v="4"/>
    <s v="F"/>
    <x v="0"/>
    <s v="Nevada"/>
    <s v="Home"/>
    <n v="3"/>
    <s v="Yes"/>
    <s v="Website"/>
  </r>
  <r>
    <s v="C0061"/>
    <s v="Individual"/>
    <s v="Enrique"/>
    <s v="Cardenas"/>
    <n v="29"/>
    <s v="26-35"/>
    <n v="1977"/>
    <n v="6"/>
    <n v="10"/>
    <s v="M"/>
    <x v="0"/>
    <s v="California"/>
    <s v="Home"/>
    <n v="2"/>
    <s v="No"/>
    <s v="Website"/>
  </r>
  <r>
    <s v="C0089"/>
    <s v="Individual"/>
    <s v="Amanda"/>
    <s v="Simon"/>
    <n v="29"/>
    <s v="26-35"/>
    <n v="1978"/>
    <n v="12"/>
    <n v="2.9999999999999996"/>
    <s v="F"/>
    <x v="0"/>
    <s v="California"/>
    <s v="Home"/>
    <n v="5"/>
    <s v="No"/>
    <s v="Agency"/>
  </r>
  <r>
    <s v="C0159"/>
    <s v="Individual"/>
    <s v="Kamden"/>
    <s v="Stewart"/>
    <n v="29"/>
    <s v="26-35"/>
    <n v="1978"/>
    <n v="9"/>
    <n v="14"/>
    <s v="M"/>
    <x v="0"/>
    <s v="California"/>
    <s v="Home"/>
    <n v="5"/>
    <s v="No"/>
    <s v="Website"/>
  </r>
  <r>
    <s v="C0171"/>
    <s v="Individual"/>
    <s v="Skylar"/>
    <s v="Buchanan"/>
    <n v="29"/>
    <s v="26-35"/>
    <n v="1977"/>
    <n v="12"/>
    <n v="25"/>
    <s v="M"/>
    <x v="0"/>
    <s v="Nevada"/>
    <s v="Home"/>
    <n v="4"/>
    <s v="Yes"/>
    <s v="Website"/>
  </r>
  <r>
    <s v="C0042"/>
    <s v="Individual"/>
    <s v="Michael"/>
    <s v="Juarez"/>
    <n v="30"/>
    <s v="26-35"/>
    <n v="1976"/>
    <n v="12"/>
    <n v="25"/>
    <s v="M"/>
    <x v="0"/>
    <s v="Colorado"/>
    <s v="Home"/>
    <n v="4"/>
    <s v="Yes"/>
    <s v="Agency"/>
  </r>
  <r>
    <s v="C0093"/>
    <s v="Individual"/>
    <s v="Antonio"/>
    <s v="Porter"/>
    <n v="30"/>
    <s v="26-35"/>
    <n v="1977"/>
    <n v="1"/>
    <n v="8"/>
    <s v="M"/>
    <x v="0"/>
    <s v="Arizona"/>
    <s v="Home"/>
    <n v="5"/>
    <s v="No"/>
    <s v="Client"/>
  </r>
  <r>
    <s v="C0093"/>
    <s v="Individual"/>
    <s v="Antonio"/>
    <s v="Porter"/>
    <n v="30"/>
    <s v="26-35"/>
    <n v="1977"/>
    <n v="1"/>
    <n v="8"/>
    <s v="M"/>
    <x v="0"/>
    <s v="Arizona"/>
    <s v="Home"/>
    <n v="3"/>
    <s v="No"/>
    <s v="Client"/>
  </r>
  <r>
    <s v="C0051"/>
    <s v="Individual"/>
    <s v="Conner"/>
    <s v="Huff"/>
    <n v="31"/>
    <s v="26-35"/>
    <n v="1975"/>
    <n v="3"/>
    <n v="22"/>
    <s v="M"/>
    <x v="0"/>
    <s v="Nevada"/>
    <s v="Home"/>
    <n v="5"/>
    <s v="No"/>
    <s v="Website"/>
  </r>
  <r>
    <s v="C0064"/>
    <s v="Individual"/>
    <s v="Joaquin"/>
    <s v="Mullins"/>
    <n v="31"/>
    <s v="26-35"/>
    <n v="1975"/>
    <n v="10"/>
    <n v="5"/>
    <s v="M"/>
    <x v="0"/>
    <s v="California"/>
    <s v="Investment"/>
    <n v="5"/>
    <s v="No"/>
    <s v="Agency"/>
  </r>
  <r>
    <s v="C0064"/>
    <s v="Individual"/>
    <s v="Joaquin"/>
    <s v="Mullins"/>
    <n v="31"/>
    <s v="26-35"/>
    <n v="1975"/>
    <n v="10"/>
    <n v="5"/>
    <s v="M"/>
    <x v="0"/>
    <s v="California"/>
    <s v="Investment"/>
    <n v="5"/>
    <s v="No"/>
    <s v="Agency"/>
  </r>
  <r>
    <s v="C0128"/>
    <s v="Individual"/>
    <s v="Kyla"/>
    <s v="Walker"/>
    <n v="31"/>
    <s v="26-35"/>
    <n v="1976"/>
    <n v="2"/>
    <n v="26"/>
    <s v="F"/>
    <x v="0"/>
    <s v="Colorado"/>
    <s v="Home"/>
    <n v="4"/>
    <s v="Yes"/>
    <s v="Agency"/>
  </r>
  <r>
    <s v="C0019"/>
    <s v="Individual"/>
    <s v="Victor"/>
    <s v="Jensen"/>
    <n v="32"/>
    <s v="26-35"/>
    <n v="1973"/>
    <n v="9"/>
    <n v="1"/>
    <s v="M"/>
    <x v="0"/>
    <s v="California"/>
    <s v="Home"/>
    <n v="4"/>
    <s v="No"/>
    <s v="Website"/>
  </r>
  <r>
    <s v="C0037"/>
    <s v="Individual"/>
    <s v="Tyler"/>
    <s v="Carr"/>
    <n v="32"/>
    <s v="26-35"/>
    <n v="1974"/>
    <n v="3"/>
    <n v="27"/>
    <s v="M"/>
    <x v="0"/>
    <s v="California"/>
    <s v="Home"/>
    <n v="5"/>
    <s v="Yes"/>
    <s v="Client"/>
  </r>
  <r>
    <s v="C0127"/>
    <s v="Individual"/>
    <s v="Maia"/>
    <s v="Chandler"/>
    <n v="32"/>
    <s v="26-35"/>
    <n v="1975"/>
    <n v="8"/>
    <n v="11.999999999999998"/>
    <s v="F"/>
    <x v="0"/>
    <s v="Utah"/>
    <s v="Home"/>
    <n v="1"/>
    <s v="Yes"/>
    <s v="Website"/>
  </r>
  <r>
    <s v="C0018"/>
    <s v="Individual"/>
    <s v="Rodrigo"/>
    <s v="Ramirez"/>
    <n v="33"/>
    <s v="26-35"/>
    <n v="1972"/>
    <n v="3"/>
    <n v="26"/>
    <s v="M"/>
    <x v="0"/>
    <s v="California"/>
    <s v="Home"/>
    <n v="1"/>
    <s v="No"/>
    <s v="Agency"/>
  </r>
  <r>
    <s v="C0040"/>
    <s v="Individual"/>
    <s v="Gianni"/>
    <s v="Fritz"/>
    <n v="33"/>
    <s v="26-35"/>
    <n v="1973"/>
    <n v="9"/>
    <n v="15"/>
    <s v="M"/>
    <x v="0"/>
    <s v="California"/>
    <s v="Home"/>
    <n v="3"/>
    <s v="No"/>
    <s v="Website"/>
  </r>
  <r>
    <s v="C0080"/>
    <s v="Individual"/>
    <s v="Janelle"/>
    <s v="Espinoza"/>
    <n v="33"/>
    <s v="26-35"/>
    <n v="1974"/>
    <n v="12"/>
    <n v="25"/>
    <s v="F"/>
    <x v="0"/>
    <s v="California"/>
    <s v="Investment"/>
    <n v="4"/>
    <s v="No"/>
    <s v="Client"/>
  </r>
  <r>
    <s v="C0083"/>
    <s v="Individual"/>
    <s v="Julio"/>
    <s v="Leonard"/>
    <n v="33"/>
    <s v="26-35"/>
    <n v="1974"/>
    <n v="7.0000000000000009"/>
    <n v="18"/>
    <s v="M"/>
    <x v="0"/>
    <s v="Nevada"/>
    <s v="Home"/>
    <n v="2"/>
    <s v="Yes"/>
    <s v="Website"/>
  </r>
  <r>
    <s v="C0085"/>
    <s v="Individual"/>
    <s v="Melanie"/>
    <s v="Holland"/>
    <n v="33"/>
    <s v="26-35"/>
    <n v="1974"/>
    <n v="12"/>
    <n v="25"/>
    <s v="F"/>
    <x v="0"/>
    <s v="California"/>
    <s v="Investment"/>
    <n v="3"/>
    <s v="No"/>
    <s v="Client"/>
  </r>
  <r>
    <s v="C0091"/>
    <s v="Individual"/>
    <s v="Gordon"/>
    <s v="Brown"/>
    <n v="33"/>
    <s v="26-35"/>
    <n v="1974"/>
    <n v="2"/>
    <n v="10"/>
    <s v="M"/>
    <x v="1"/>
    <s v="Arizona"/>
    <s v="Investment"/>
    <n v="4"/>
    <s v="No"/>
    <s v="Agency"/>
  </r>
  <r>
    <s v="C0007"/>
    <s v="Individual"/>
    <s v="Jaelyn"/>
    <s v="Berger"/>
    <n v="34"/>
    <s v="26-35"/>
    <n v="1970"/>
    <n v="5"/>
    <n v="5"/>
    <s v="F"/>
    <x v="0"/>
    <s v="California"/>
    <s v="Home"/>
    <n v="3"/>
    <s v="No"/>
    <s v="Website"/>
  </r>
  <r>
    <s v="C0048"/>
    <s v="Individual"/>
    <s v="Adriana"/>
    <s v="Shaffer"/>
    <n v="34"/>
    <s v="26-35"/>
    <n v="1972"/>
    <n v="7.0000000000000009"/>
    <n v="11"/>
    <s v="F"/>
    <x v="0"/>
    <s v="California"/>
    <s v="Investment"/>
    <n v="2"/>
    <s v="No"/>
    <s v="Agency"/>
  </r>
  <r>
    <s v="C0065"/>
    <s v="Individual"/>
    <s v="Mara"/>
    <s v="Franco"/>
    <n v="34"/>
    <s v="26-35"/>
    <n v="1973"/>
    <n v="6"/>
    <n v="7"/>
    <s v="F"/>
    <x v="0"/>
    <s v="California"/>
    <s v="Home"/>
    <n v="5"/>
    <s v="Yes"/>
    <s v="Agency"/>
  </r>
  <r>
    <s v="C0096"/>
    <s v="Individual"/>
    <s v="Kael"/>
    <s v="Hurley"/>
    <n v="34"/>
    <s v="26-35"/>
    <n v="1973"/>
    <n v="12"/>
    <n v="15"/>
    <s v="M"/>
    <x v="0"/>
    <s v="Colorado"/>
    <s v="Home"/>
    <n v="3"/>
    <s v="No"/>
    <s v="Website"/>
  </r>
  <r>
    <s v="C0164"/>
    <s v="Individual"/>
    <s v="Belinda"/>
    <s v="Hogan"/>
    <n v="34"/>
    <s v="26-35"/>
    <n v="1973"/>
    <n v="8"/>
    <n v="18"/>
    <s v="F"/>
    <x v="0"/>
    <s v="California"/>
    <s v="Home"/>
    <n v="1"/>
    <s v="Yes"/>
    <s v="Agency"/>
  </r>
  <r>
    <s v="C0038"/>
    <s v="Individual"/>
    <s v="Mohammad"/>
    <s v="Irwin"/>
    <n v="35"/>
    <s v="26-35"/>
    <n v="1971"/>
    <n v="12"/>
    <n v="2"/>
    <s v="M"/>
    <x v="0"/>
    <s v="California"/>
    <s v="Home"/>
    <n v="1"/>
    <s v="No"/>
    <s v="Website"/>
  </r>
  <r>
    <s v="C0087"/>
    <s v="Individual"/>
    <s v="Warren"/>
    <s v="Pugh"/>
    <n v="35"/>
    <s v="26-35"/>
    <n v="1973"/>
    <n v="7"/>
    <n v="17"/>
    <s v="M"/>
    <x v="0"/>
    <s v="Arizona"/>
    <s v="Investment"/>
    <n v="5"/>
    <s v="No"/>
    <s v="Website"/>
  </r>
  <r>
    <s v="C0142"/>
    <s v="Individual"/>
    <s v="Kassidy"/>
    <s v="Vega"/>
    <n v="35"/>
    <s v="26-35"/>
    <n v="1972"/>
    <n v="5"/>
    <n v="7"/>
    <s v="F"/>
    <x v="0"/>
    <s v="California"/>
    <s v="Home"/>
    <n v="5"/>
    <s v="No"/>
    <s v="Website"/>
  </r>
  <r>
    <s v="C0015"/>
    <s v="Individual"/>
    <s v="Lauryn"/>
    <s v="Patrick"/>
    <n v="36"/>
    <s v="36-45"/>
    <n v="1969"/>
    <n v="10"/>
    <n v="30"/>
    <s v="F"/>
    <x v="2"/>
    <m/>
    <s v="Home"/>
    <n v="2"/>
    <s v="No"/>
    <s v="Agency"/>
  </r>
  <r>
    <s v="C0122"/>
    <s v="Individual"/>
    <s v="Brock"/>
    <s v="Fischer"/>
    <n v="36"/>
    <s v="36-45"/>
    <n v="1971"/>
    <n v="5"/>
    <n v="28.999999999999996"/>
    <s v="M"/>
    <x v="0"/>
    <s v="Kansas"/>
    <s v="Home"/>
    <n v="3"/>
    <s v="No"/>
    <s v="Website"/>
  </r>
  <r>
    <s v="C0017"/>
    <s v="Individual"/>
    <s v="Memphis"/>
    <s v="Mcconnell"/>
    <n v="37"/>
    <s v="36-45"/>
    <n v="1968"/>
    <n v="8"/>
    <n v="25"/>
    <s v="M"/>
    <x v="0"/>
    <s v="California"/>
    <s v="Home"/>
    <n v="2"/>
    <s v="Yes"/>
    <s v="Website"/>
  </r>
  <r>
    <s v="C0020"/>
    <s v="Individual"/>
    <s v="Grant"/>
    <s v="Weber"/>
    <n v="37"/>
    <s v="36-45"/>
    <n v="1968"/>
    <n v="9"/>
    <n v="8"/>
    <s v="M"/>
    <x v="0"/>
    <s v="California"/>
    <s v="Home"/>
    <n v="5"/>
    <s v="Yes"/>
    <s v="Website"/>
  </r>
  <r>
    <s v="C0086"/>
    <s v="Individual"/>
    <s v="Jace"/>
    <s v="Riggs"/>
    <n v="37"/>
    <s v="36-45"/>
    <n v="1971"/>
    <n v="8"/>
    <n v="20"/>
    <s v="F"/>
    <x v="0"/>
    <s v="California"/>
    <s v="Home"/>
    <n v="1"/>
    <s v="No"/>
    <s v="Website"/>
  </r>
  <r>
    <s v="C0150"/>
    <s v="Individual"/>
    <s v="Emmett"/>
    <s v="Estes"/>
    <n v="37"/>
    <s v="36-45"/>
    <n v="1969"/>
    <n v="6"/>
    <n v="5"/>
    <s v="M"/>
    <x v="0"/>
    <s v="California"/>
    <s v="Home"/>
    <n v="3"/>
    <s v="No"/>
    <s v="Website"/>
  </r>
  <r>
    <s v="C0156"/>
    <s v="Individual"/>
    <s v="Isis"/>
    <s v="Rios"/>
    <n v="37"/>
    <s v="36-45"/>
    <n v="1970"/>
    <n v="4"/>
    <n v="1"/>
    <s v="M"/>
    <x v="0"/>
    <s v="California"/>
    <s v="Investment"/>
    <n v="4"/>
    <s v="No"/>
    <s v="Website"/>
  </r>
  <r>
    <s v="C0169"/>
    <s v="Individual"/>
    <s v="Mason"/>
    <s v="Gilbert"/>
    <n v="37"/>
    <s v="36-45"/>
    <n v="1970"/>
    <n v="7"/>
    <n v="31"/>
    <s v="M"/>
    <x v="0"/>
    <s v="Colorado"/>
    <s v="Home"/>
    <n v="2"/>
    <s v="No"/>
    <s v="Agency"/>
  </r>
  <r>
    <s v="C0022"/>
    <s v="Individual"/>
    <s v="Zain"/>
    <s v="Horne"/>
    <n v="38"/>
    <s v="36-45"/>
    <n v="1967"/>
    <n v="4"/>
    <n v="13"/>
    <s v="M"/>
    <x v="0"/>
    <s v="Arizona"/>
    <s v="Home"/>
    <n v="1"/>
    <s v="Yes"/>
    <s v="Website"/>
  </r>
  <r>
    <s v="C0072"/>
    <s v="Individual"/>
    <s v="Dayton"/>
    <s v="Hatfield"/>
    <n v="38"/>
    <s v="36-45"/>
    <n v="1969"/>
    <n v="4"/>
    <n v="19"/>
    <s v="M"/>
    <x v="0"/>
    <s v="Colorado"/>
    <s v="Investment"/>
    <n v="4"/>
    <s v="Yes"/>
    <s v="Agency"/>
  </r>
  <r>
    <s v="C0136"/>
    <s v="Individual"/>
    <s v="Annabel"/>
    <s v="Robles"/>
    <n v="38"/>
    <s v="36-45"/>
    <n v="1969"/>
    <n v="10"/>
    <n v="14"/>
    <s v="F"/>
    <x v="0"/>
    <s v="California"/>
    <s v="Home"/>
    <n v="5"/>
    <s v="Yes"/>
    <s v="Website"/>
  </r>
  <r>
    <s v="C0149"/>
    <s v="Individual"/>
    <s v="Kayden"/>
    <s v="Olsen"/>
    <n v="38"/>
    <s v="36-45"/>
    <n v="1969"/>
    <n v="10"/>
    <n v="17"/>
    <s v="F"/>
    <x v="0"/>
    <s v="California"/>
    <s v="Home"/>
    <n v="5"/>
    <s v="No"/>
    <s v="Website"/>
  </r>
  <r>
    <s v="C0011"/>
    <s v="Individual"/>
    <s v="Davion"/>
    <s v="Stout"/>
    <n v="39"/>
    <s v="36-45"/>
    <n v="1965"/>
    <n v="7.0000000000000009"/>
    <n v="20"/>
    <s v="M"/>
    <x v="0"/>
    <s v="Nevada"/>
    <s v="Home"/>
    <n v="1"/>
    <s v="Yes"/>
    <s v="Agency"/>
  </r>
  <r>
    <s v="C0073"/>
    <s v="Individual"/>
    <s v="Kevin"/>
    <s v="Mata"/>
    <n v="39"/>
    <s v="36-45"/>
    <n v="1968"/>
    <n v="10"/>
    <n v="11.999999999999998"/>
    <s v="M"/>
    <x v="0"/>
    <s v="Colorado"/>
    <s v="Investment"/>
    <n v="2"/>
    <s v="No"/>
    <s v="Agency"/>
  </r>
  <r>
    <s v="C0110"/>
    <s v="Individual"/>
    <s v="Kareem"/>
    <s v="Liu"/>
    <n v="39"/>
    <s v="36-45"/>
    <n v="1968"/>
    <n v="5"/>
    <n v="11"/>
    <s v="F"/>
    <x v="0"/>
    <s v="California"/>
    <s v="Home"/>
    <n v="4"/>
    <s v="Yes"/>
    <s v="Website"/>
  </r>
  <r>
    <s v="C0111"/>
    <s v="Individual"/>
    <s v="Grace"/>
    <s v="Stein"/>
    <n v="39"/>
    <s v="36-45"/>
    <n v="1968"/>
    <n v="12"/>
    <n v="20"/>
    <s v="F"/>
    <x v="0"/>
    <s v="California"/>
    <s v="Home"/>
    <n v="3"/>
    <s v="Yes"/>
    <s v="Website"/>
  </r>
  <r>
    <s v="C0123"/>
    <s v="Individual"/>
    <s v="Lydia"/>
    <s v="Tate"/>
    <n v="39"/>
    <s v="36-45"/>
    <n v="1968"/>
    <n v="8"/>
    <n v="14"/>
    <s v="F"/>
    <x v="0"/>
    <s v="California"/>
    <s v="Home"/>
    <n v="3"/>
    <s v="Yes"/>
    <s v="Website"/>
  </r>
  <r>
    <s v="C0070"/>
    <s v="Individual"/>
    <s v="Aleksandra"/>
    <s v="Karenina"/>
    <n v="40"/>
    <s v="36-45"/>
    <n v="1967"/>
    <n v="6"/>
    <n v="13"/>
    <s v="F"/>
    <x v="3"/>
    <m/>
    <s v="Home"/>
    <n v="1"/>
    <s v="No"/>
    <s v="Agency"/>
  </r>
  <r>
    <s v="C0075"/>
    <s v="Individual"/>
    <s v="Sincere"/>
    <s v="Hansen"/>
    <n v="40"/>
    <s v="36-45"/>
    <n v="1967"/>
    <n v="1"/>
    <n v="19"/>
    <s v="F"/>
    <x v="0"/>
    <s v="California"/>
    <s v="Investment"/>
    <n v="2"/>
    <s v="Yes"/>
    <s v="Agency"/>
  </r>
  <r>
    <s v="C0076"/>
    <s v="Individual"/>
    <s v="Luke"/>
    <s v="Lynn"/>
    <n v="40"/>
    <s v="36-45"/>
    <n v="1967"/>
    <n v="2"/>
    <n v="7"/>
    <s v="M"/>
    <x v="0"/>
    <s v="California"/>
    <s v="Home"/>
    <n v="2"/>
    <s v="Yes"/>
    <s v="Agency"/>
  </r>
  <r>
    <s v="C0105"/>
    <s v="Individual"/>
    <s v="Myla"/>
    <s v="Ewing"/>
    <n v="40"/>
    <s v="36-45"/>
    <n v="1967"/>
    <n v="2"/>
    <n v="2.9999999999999996"/>
    <s v="F"/>
    <x v="0"/>
    <s v="Oregon"/>
    <s v="Investment"/>
    <n v="2"/>
    <s v="No"/>
    <s v="Client"/>
  </r>
  <r>
    <s v="C0135"/>
    <s v="Individual"/>
    <s v="Morgan"/>
    <s v="Glass"/>
    <n v="40"/>
    <s v="36-45"/>
    <n v="1967"/>
    <n v="5"/>
    <n v="11.999999999999998"/>
    <s v="M"/>
    <x v="0"/>
    <s v="Utah"/>
    <s v="Home"/>
    <n v="5"/>
    <s v="No"/>
    <s v="Agency"/>
  </r>
  <r>
    <s v="C0153"/>
    <s v="Individual"/>
    <s v="Camille"/>
    <s v="Sharp"/>
    <n v="40"/>
    <s v="36-45"/>
    <n v="1967"/>
    <n v="10"/>
    <n v="17"/>
    <s v="F"/>
    <x v="0"/>
    <s v="California"/>
    <s v="Home"/>
    <n v="5"/>
    <s v="No"/>
    <s v="Website"/>
  </r>
  <r>
    <s v="C0047"/>
    <s v="Individual"/>
    <s v="Alejandra"/>
    <s v="Greer"/>
    <n v="41"/>
    <s v="36-45"/>
    <n v="1965"/>
    <n v="1"/>
    <n v="11"/>
    <s v="F"/>
    <x v="4"/>
    <m/>
    <s v="Investment"/>
    <n v="1"/>
    <s v="No"/>
    <s v="Agency"/>
  </r>
  <r>
    <s v="C0060"/>
    <s v="Individual"/>
    <s v="Valentina"/>
    <s v="Simpson"/>
    <n v="41"/>
    <s v="36-45"/>
    <n v="1965"/>
    <n v="1"/>
    <n v="23.999999999999996"/>
    <s v="F"/>
    <x v="0"/>
    <s v="California"/>
    <s v="Home"/>
    <n v="4"/>
    <s v="Yes"/>
    <s v="Agency"/>
  </r>
  <r>
    <s v="C0066"/>
    <s v="Individual"/>
    <s v="Helen"/>
    <s v="Williamson"/>
    <n v="41"/>
    <s v="36-45"/>
    <n v="1966"/>
    <n v="2"/>
    <n v="26"/>
    <s v="F"/>
    <x v="0"/>
    <s v="Colorado"/>
    <s v="Home"/>
    <n v="5"/>
    <s v="Yes"/>
    <s v="Agency"/>
  </r>
  <r>
    <s v="C0068"/>
    <s v="Individual"/>
    <s v="Nicolas"/>
    <s v="Navarro"/>
    <n v="41"/>
    <s v="36-45"/>
    <n v="1966"/>
    <n v="6"/>
    <n v="17"/>
    <s v="M"/>
    <x v="0"/>
    <s v="Oregon"/>
    <s v="Investment"/>
    <n v="3"/>
    <s v="No"/>
    <s v="Agency"/>
  </r>
  <r>
    <s v="C0090"/>
    <s v="Individual"/>
    <s v="Case"/>
    <s v="Sanchez"/>
    <n v="41"/>
    <s v="36-45"/>
    <n v="1966"/>
    <n v="5"/>
    <n v="26"/>
    <s v="F"/>
    <x v="0"/>
    <s v="California"/>
    <s v="Home"/>
    <n v="5"/>
    <s v="No"/>
    <s v="Website"/>
  </r>
  <r>
    <s v="C0095"/>
    <s v="Individual"/>
    <s v="Rodrigo"/>
    <s v="Robinson"/>
    <n v="41"/>
    <s v="36-45"/>
    <n v="1966"/>
    <n v="8"/>
    <n v="11"/>
    <s v="M"/>
    <x v="0"/>
    <s v="California"/>
    <s v="Home"/>
    <n v="4"/>
    <s v="No"/>
    <s v="Website"/>
  </r>
  <r>
    <s v="C0151"/>
    <s v="Individual"/>
    <s v="Iris"/>
    <s v="Larsen"/>
    <n v="41"/>
    <s v="36-45"/>
    <n v="1966"/>
    <n v="9"/>
    <n v="14"/>
    <s v="M"/>
    <x v="0"/>
    <s v="California"/>
    <s v="Home"/>
    <n v="4"/>
    <s v="Yes"/>
    <s v="Agency"/>
  </r>
  <r>
    <s v="C0162"/>
    <s v="Individual"/>
    <s v="Araceli"/>
    <s v="Nelson"/>
    <n v="41"/>
    <s v="36-45"/>
    <n v="1966"/>
    <n v="9"/>
    <n v="14"/>
    <s v="M"/>
    <x v="5"/>
    <s v="California"/>
    <s v="Investment"/>
    <n v="5"/>
    <s v="No"/>
    <s v="Agency"/>
  </r>
  <r>
    <s v="C0010"/>
    <s v="Individual"/>
    <s v="Trystan"/>
    <s v="Oconnor"/>
    <n v="42"/>
    <s v="36-45"/>
    <n v="1962"/>
    <n v="11"/>
    <n v="26"/>
    <s v="M"/>
    <x v="0"/>
    <s v="California"/>
    <s v="Home"/>
    <n v="1"/>
    <s v="No"/>
    <s v="Website"/>
  </r>
  <r>
    <s v="C0054"/>
    <s v="Individual"/>
    <s v="Erik"/>
    <s v="Mora"/>
    <n v="42"/>
    <s v="36-45"/>
    <n v="1964"/>
    <n v="12"/>
    <n v="7"/>
    <s v="M"/>
    <x v="0"/>
    <s v="Oregon"/>
    <s v="Investment"/>
    <n v="5"/>
    <s v="No"/>
    <s v="Agency"/>
  </r>
  <r>
    <s v="C0056"/>
    <s v="Individual"/>
    <s v="Emely"/>
    <s v="Watts"/>
    <n v="42"/>
    <s v="36-45"/>
    <n v="1964"/>
    <n v="11"/>
    <n v="30"/>
    <s v="F"/>
    <x v="0"/>
    <s v="California"/>
    <s v="Home"/>
    <n v="4"/>
    <s v="No"/>
    <s v="Website"/>
  </r>
  <r>
    <s v="C0081"/>
    <s v="Individual"/>
    <s v="Jordyn"/>
    <s v="Park"/>
    <n v="42"/>
    <s v="36-45"/>
    <n v="1965"/>
    <n v="4"/>
    <n v="4"/>
    <s v="M"/>
    <x v="0"/>
    <s v="Nevada"/>
    <s v="Investment"/>
    <n v="3"/>
    <s v="Yes"/>
    <s v="Website"/>
  </r>
  <r>
    <s v="C0084"/>
    <s v="Individual"/>
    <s v="Diego"/>
    <s v="Mendez"/>
    <n v="42"/>
    <s v="36-45"/>
    <n v="1965"/>
    <n v="5"/>
    <n v="12"/>
    <s v="M"/>
    <x v="6"/>
    <m/>
    <s v="Home"/>
    <n v="3"/>
    <s v="No"/>
    <s v="Agency"/>
  </r>
  <r>
    <s v="C0016"/>
    <s v="Individual"/>
    <s v="Harley"/>
    <s v="Lucero"/>
    <n v="43"/>
    <s v="36-45"/>
    <n v="1962"/>
    <n v="8"/>
    <n v="10"/>
    <s v="M"/>
    <x v="0"/>
    <s v="California"/>
    <s v="Home"/>
    <n v="1"/>
    <s v="Yes"/>
    <s v="Website"/>
  </r>
  <r>
    <s v="C0035"/>
    <s v="Individual"/>
    <s v="Emilie"/>
    <s v="Morrison"/>
    <n v="49"/>
    <s v="46-55"/>
    <n v="1957"/>
    <n v="10"/>
    <n v="28.999999999999996"/>
    <s v="F"/>
    <x v="0"/>
    <s v="California"/>
    <s v="Home"/>
    <n v="3"/>
    <s v="Yes"/>
    <s v="Website"/>
  </r>
  <r>
    <s v="C0062"/>
    <s v="Individual"/>
    <s v="Jaylen"/>
    <s v="Turner"/>
    <n v="43"/>
    <s v="36-45"/>
    <n v="1963"/>
    <n v="7.0000000000000009"/>
    <n v="15"/>
    <s v="F"/>
    <x v="0"/>
    <s v="California"/>
    <s v="Home"/>
    <n v="4"/>
    <s v="No"/>
    <s v="Agency"/>
  </r>
  <r>
    <s v="C0099"/>
    <s v="Individual"/>
    <s v="Frank"/>
    <s v="Meyer"/>
    <n v="43"/>
    <s v="36-45"/>
    <n v="1964"/>
    <n v="3"/>
    <n v="16"/>
    <s v="M"/>
    <x v="0"/>
    <s v="California"/>
    <s v="Home"/>
    <n v="2"/>
    <s v="No"/>
    <s v="Agency"/>
  </r>
  <r>
    <s v="C0099"/>
    <s v="Individual"/>
    <s v="Frank"/>
    <s v="Meyer"/>
    <n v="43"/>
    <s v="36-45"/>
    <n v="1964"/>
    <n v="3"/>
    <n v="16"/>
    <s v="M"/>
    <x v="0"/>
    <s v="California"/>
    <s v="Home"/>
    <n v="3"/>
    <s v="Yes"/>
    <s v="Agency"/>
  </r>
  <r>
    <s v="C0114"/>
    <s v="Individual"/>
    <s v="Jakobe"/>
    <s v="Bailey"/>
    <n v="43"/>
    <s v="36-45"/>
    <n v="1964"/>
    <n v="10"/>
    <n v="5.9999999999999991"/>
    <s v="M"/>
    <x v="1"/>
    <s v="California"/>
    <s v="Investment"/>
    <n v="4"/>
    <s v="No"/>
    <s v="Agency"/>
  </r>
  <r>
    <s v="C0006"/>
    <s v="Individual"/>
    <s v="Laci"/>
    <s v="Guerra"/>
    <n v="48"/>
    <s v="46-55"/>
    <n v="1956"/>
    <n v="6"/>
    <n v="17"/>
    <s v="F"/>
    <x v="0"/>
    <s v="California"/>
    <s v="Home"/>
    <n v="2"/>
    <s v="Yes"/>
    <s v="Website"/>
  </r>
  <r>
    <s v="C0053"/>
    <s v="Individual"/>
    <s v="Scarlet"/>
    <s v="Hendricks"/>
    <n v="44"/>
    <s v="36-45"/>
    <n v="1962"/>
    <n v="1"/>
    <n v="20"/>
    <s v="F"/>
    <x v="0"/>
    <s v="California"/>
    <s v="Home"/>
    <n v="5"/>
    <s v="Yes"/>
    <s v="Website"/>
  </r>
  <r>
    <s v="C0069"/>
    <s v="Individual"/>
    <s v="Alonso"/>
    <s v="Terrell"/>
    <n v="44"/>
    <s v="36-45"/>
    <n v="1963"/>
    <n v="11"/>
    <n v="5"/>
    <s v="M"/>
    <x v="0"/>
    <s v="California"/>
    <s v="Investment"/>
    <n v="4"/>
    <s v="No"/>
    <s v="Website"/>
  </r>
  <r>
    <s v="C0069"/>
    <s v="Individual"/>
    <s v="Alonso"/>
    <s v="Terrell"/>
    <n v="44"/>
    <s v="36-45"/>
    <n v="1963"/>
    <n v="11"/>
    <n v="5"/>
    <s v="M"/>
    <x v="0"/>
    <s v="California"/>
    <s v="Investment"/>
    <n v="5"/>
    <s v="No"/>
    <s v="Website"/>
  </r>
  <r>
    <s v="C0069"/>
    <s v="Individual"/>
    <s v="Alonso"/>
    <s v="Terrell"/>
    <n v="44"/>
    <s v="36-45"/>
    <n v="1963"/>
    <n v="11"/>
    <n v="5"/>
    <s v="M"/>
    <x v="0"/>
    <s v="California"/>
    <s v="Home"/>
    <n v="5"/>
    <s v="No"/>
    <s v="Website"/>
  </r>
  <r>
    <s v="C0077"/>
    <s v="Individual"/>
    <s v="Hazel"/>
    <s v="Ayers"/>
    <n v="44"/>
    <s v="36-45"/>
    <n v="1963"/>
    <n v="2"/>
    <n v="1"/>
    <s v="M"/>
    <x v="0"/>
    <s v="Colorado"/>
    <s v="Home"/>
    <n v="2"/>
    <s v="No"/>
    <s v="Website"/>
  </r>
  <r>
    <s v="C0168"/>
    <s v="Individual"/>
    <s v="Brisa"/>
    <s v="Mckee"/>
    <n v="44"/>
    <s v="36-45"/>
    <n v="1964"/>
    <n v="9"/>
    <n v="24"/>
    <s v="F"/>
    <x v="0"/>
    <s v="California"/>
    <s v="Home"/>
    <n v="5"/>
    <s v="No"/>
    <s v="Client"/>
  </r>
  <r>
    <s v="C0058"/>
    <s v="Individual"/>
    <s v="Johanna"/>
    <s v="Fisher"/>
    <n v="45"/>
    <s v="36-45"/>
    <n v="1962"/>
    <n v="8"/>
    <n v="25"/>
    <s v="F"/>
    <x v="0"/>
    <s v="California"/>
    <s v="Home"/>
    <n v="4"/>
    <s v="Yes"/>
    <s v="Website"/>
  </r>
  <r>
    <s v="C0107"/>
    <s v="Individual"/>
    <s v="Curtis"/>
    <s v="Howard"/>
    <n v="45"/>
    <s v="36-45"/>
    <n v="1962"/>
    <n v="9"/>
    <n v="11"/>
    <s v="M"/>
    <x v="0"/>
    <s v="California"/>
    <s v="Home"/>
    <n v="2"/>
    <s v="No"/>
    <s v="Agency"/>
  </r>
  <r>
    <s v="C0131"/>
    <s v="Individual"/>
    <s v="Kamila"/>
    <s v="Collier"/>
    <n v="45"/>
    <s v="36-45"/>
    <n v="1962"/>
    <n v="1"/>
    <n v="21"/>
    <s v="F"/>
    <x v="0"/>
    <s v="California"/>
    <s v="Home"/>
    <n v="1"/>
    <s v="Yes"/>
    <s v="Website"/>
  </r>
  <r>
    <s v="C0144"/>
    <s v="Individual"/>
    <s v="Joseph"/>
    <s v="Reeves"/>
    <n v="45"/>
    <s v="36-45"/>
    <n v="1962"/>
    <n v="9"/>
    <n v="23"/>
    <s v="M"/>
    <x v="0"/>
    <s v="California"/>
    <s v="Investment"/>
    <n v="5"/>
    <s v="No"/>
    <s v="Website"/>
  </r>
  <r>
    <s v="C0144"/>
    <s v="Individual"/>
    <s v="Joseph"/>
    <s v="Reeves"/>
    <n v="45"/>
    <s v="36-45"/>
    <n v="1962"/>
    <n v="9"/>
    <n v="23"/>
    <s v="M"/>
    <x v="0"/>
    <s v="California"/>
    <s v="Investment"/>
    <n v="5"/>
    <s v="No"/>
    <s v="Website"/>
  </r>
  <r>
    <s v="C0048"/>
    <s v="Individual"/>
    <s v="Adriana"/>
    <s v="Shaffer"/>
    <n v="47"/>
    <s v="46-55"/>
    <n v="1959"/>
    <n v="9"/>
    <n v="28"/>
    <s v="F"/>
    <x v="0"/>
    <s v="Utah"/>
    <s v="Investment"/>
    <n v="1"/>
    <s v="No"/>
    <s v="Client"/>
  </r>
  <r>
    <s v="C0098"/>
    <s v="Individual"/>
    <s v="Oswaldo"/>
    <s v="Palmer"/>
    <n v="47"/>
    <s v="46-55"/>
    <n v="1960"/>
    <n v="6"/>
    <n v="16"/>
    <s v="M"/>
    <x v="0"/>
    <s v="California"/>
    <s v="Home"/>
    <n v="2"/>
    <s v="No"/>
    <s v="Website"/>
  </r>
  <r>
    <s v="C0130"/>
    <s v="Individual"/>
    <s v="Ezra"/>
    <s v="Lozano"/>
    <n v="47"/>
    <s v="46-55"/>
    <n v="1958"/>
    <n v="2"/>
    <n v="24"/>
    <s v="M"/>
    <x v="0"/>
    <s v="California"/>
    <s v="Home"/>
    <n v="1"/>
    <s v="No"/>
    <s v="Website"/>
  </r>
  <r>
    <s v="C0141"/>
    <s v="Individual"/>
    <s v="Melany"/>
    <s v="Glover"/>
    <n v="47"/>
    <s v="46-55"/>
    <n v="1960"/>
    <n v="10"/>
    <n v="1"/>
    <s v="F"/>
    <x v="0"/>
    <s v="California"/>
    <s v="Investment"/>
    <n v="1"/>
    <s v="Yes"/>
    <s v="Agency"/>
  </r>
  <r>
    <s v="C0067"/>
    <s v="Individual"/>
    <s v="Jacqueline"/>
    <s v="Grant"/>
    <n v="48"/>
    <s v="46-55"/>
    <n v="1959"/>
    <n v="11"/>
    <n v="13"/>
    <s v="F"/>
    <x v="0"/>
    <s v="California"/>
    <s v="Home"/>
    <n v="4"/>
    <s v="No"/>
    <s v="Website"/>
  </r>
  <r>
    <s v="C0082"/>
    <s v="Individual"/>
    <s v="Violet"/>
    <s v="Nixon"/>
    <n v="48"/>
    <s v="46-55"/>
    <n v="1959"/>
    <n v="1"/>
    <n v="1"/>
    <s v="F"/>
    <x v="0"/>
    <s v="Oregon"/>
    <s v="Investment"/>
    <n v="5"/>
    <s v="No"/>
    <s v="Client"/>
  </r>
  <r>
    <s v="C0113"/>
    <s v="Individual"/>
    <s v="Anya"/>
    <s v="Stephenson"/>
    <n v="48"/>
    <s v="46-55"/>
    <n v="1959"/>
    <n v="6"/>
    <n v="11"/>
    <s v="F"/>
    <x v="0"/>
    <s v="California"/>
    <s v="Home"/>
    <n v="4"/>
    <s v="No"/>
    <s v="Website"/>
  </r>
  <r>
    <s v="C0132"/>
    <s v="Individual"/>
    <s v="Kale"/>
    <s v="Gay"/>
    <n v="48"/>
    <s v="46-55"/>
    <n v="1959"/>
    <n v="4"/>
    <n v="7"/>
    <s v="M"/>
    <x v="0"/>
    <s v="California"/>
    <s v="Home"/>
    <n v="4"/>
    <s v="Yes"/>
    <s v="Agency"/>
  </r>
  <r>
    <s v="C0137"/>
    <s v="Individual"/>
    <s v="Russell"/>
    <s v="Gross"/>
    <n v="48"/>
    <s v="46-55"/>
    <n v="1959"/>
    <n v="11"/>
    <n v="25"/>
    <s v="M"/>
    <x v="0"/>
    <s v="California"/>
    <s v="Home"/>
    <n v="5"/>
    <s v="No"/>
    <s v="Website"/>
  </r>
  <r>
    <s v="C0137"/>
    <s v="Individual"/>
    <s v="Russell"/>
    <s v="Gross"/>
    <n v="48"/>
    <s v="46-55"/>
    <n v="1959"/>
    <n v="11"/>
    <n v="25"/>
    <s v="M"/>
    <x v="0"/>
    <s v="California"/>
    <s v="Home"/>
    <n v="5"/>
    <s v="No"/>
    <s v="Website"/>
  </r>
  <r>
    <s v="C0155"/>
    <s v="Individual"/>
    <s v="Laurel"/>
    <s v="Benitez"/>
    <n v="48"/>
    <s v="46-55"/>
    <n v="1959"/>
    <n v="8"/>
    <n v="5.9999999999999991"/>
    <s v="M"/>
    <x v="0"/>
    <s v="California"/>
    <s v="Home"/>
    <n v="4"/>
    <s v="Yes"/>
    <s v="Agency"/>
  </r>
  <r>
    <s v="C0163"/>
    <s v="Individual"/>
    <s v="Aniyah"/>
    <s v="Ali"/>
    <n v="48"/>
    <s v="46-55"/>
    <n v="1959"/>
    <n v="11"/>
    <n v="2.9999999999999996"/>
    <s v="F"/>
    <x v="0"/>
    <s v="California"/>
    <s v="Investment"/>
    <n v="2"/>
    <s v="Yes"/>
    <s v="Website"/>
  </r>
  <r>
    <s v="C0039"/>
    <s v="Individual"/>
    <s v="Derick"/>
    <s v="Li"/>
    <n v="49"/>
    <s v="46-55"/>
    <n v="1957"/>
    <n v="3"/>
    <n v="20"/>
    <s v="M"/>
    <x v="0"/>
    <s v="California"/>
    <s v="Home"/>
    <n v="3"/>
    <s v="Yes"/>
    <s v="Agency"/>
  </r>
  <r>
    <s v="C0071"/>
    <s v="Individual"/>
    <s v="Cole"/>
    <s v="Taylor"/>
    <n v="49"/>
    <s v="46-55"/>
    <n v="1958"/>
    <n v="12"/>
    <n v="5.9999999999999991"/>
    <s v="M"/>
    <x v="0"/>
    <s v="California"/>
    <s v="Home"/>
    <n v="3"/>
    <s v="Yes"/>
    <s v="Website"/>
  </r>
  <r>
    <s v="C0101"/>
    <s v="Individual"/>
    <s v="Ava"/>
    <s v="Phelps"/>
    <n v="49"/>
    <s v="46-55"/>
    <n v="1958"/>
    <n v="4"/>
    <n v="15"/>
    <s v="F"/>
    <x v="0"/>
    <s v="California"/>
    <s v="Home"/>
    <n v="3"/>
    <s v="No"/>
    <s v="Client"/>
  </r>
  <r>
    <s v="C0146"/>
    <s v="Individual"/>
    <s v="Nyla"/>
    <s v="Blake"/>
    <n v="49"/>
    <s v="46-55"/>
    <n v="1959"/>
    <n v="6"/>
    <n v="5"/>
    <s v="F"/>
    <x v="0"/>
    <s v="California"/>
    <s v="Investment"/>
    <n v="5"/>
    <s v="Yes"/>
    <s v="Agency"/>
  </r>
  <r>
    <s v="C0051"/>
    <s v="Individual"/>
    <s v="Conner"/>
    <s v="Huff"/>
    <n v="50"/>
    <s v="46-55"/>
    <n v="1956"/>
    <n v="3"/>
    <n v="13"/>
    <s v="M"/>
    <x v="0"/>
    <s v="California"/>
    <s v="Home"/>
    <n v="5"/>
    <s v="No"/>
    <s v="Website"/>
  </r>
  <r>
    <s v="C0052"/>
    <s v="Individual"/>
    <s v="Tristian"/>
    <s v="Fuller"/>
    <n v="50"/>
    <s v="46-55"/>
    <n v="1956"/>
    <n v="3"/>
    <n v="13"/>
    <s v="M"/>
    <x v="0"/>
    <s v="California"/>
    <s v="Investment"/>
    <n v="5"/>
    <s v="No"/>
    <s v="Agency"/>
  </r>
  <r>
    <s v="C0052"/>
    <s v="Individual"/>
    <s v="Tristian"/>
    <s v="Fuller"/>
    <n v="50"/>
    <s v="46-55"/>
    <n v="1956"/>
    <n v="3"/>
    <n v="13"/>
    <s v="M"/>
    <x v="0"/>
    <s v="California"/>
    <s v="Home"/>
    <n v="5"/>
    <s v="No"/>
    <s v="Agency"/>
  </r>
  <r>
    <s v="C0063"/>
    <s v="Individual"/>
    <s v="Piotr"/>
    <s v="Aleksandrov"/>
    <n v="51"/>
    <s v="46-55"/>
    <n v="1955"/>
    <n v="12"/>
    <n v="2"/>
    <s v="M"/>
    <x v="3"/>
    <m/>
    <s v="Investment"/>
    <n v="3"/>
    <s v="No"/>
    <s v="Agency"/>
  </r>
  <r>
    <s v="C0088"/>
    <s v="Individual"/>
    <s v="Yurem"/>
    <s v="Wright"/>
    <n v="51"/>
    <s v="46-55"/>
    <n v="1957"/>
    <n v="3"/>
    <n v="6"/>
    <s v="M"/>
    <x v="0"/>
    <s v="California"/>
    <s v="Home"/>
    <n v="3"/>
    <s v="Yes"/>
    <s v="Website"/>
  </r>
  <r>
    <s v="C0094"/>
    <s v="Individual"/>
    <s v="Luis"/>
    <s v="Crane"/>
    <n v="51"/>
    <s v="46-55"/>
    <n v="1959"/>
    <n v="4"/>
    <n v="20"/>
    <s v="M"/>
    <x v="0"/>
    <s v="Nevada"/>
    <s v="Home"/>
    <n v="3"/>
    <s v="Yes"/>
    <s v="Website"/>
  </r>
  <r>
    <s v="C0165"/>
    <s v="Individual"/>
    <s v="Anahi"/>
    <s v="Curry"/>
    <n v="51"/>
    <s v="46-55"/>
    <n v="1957"/>
    <n v="9"/>
    <n v="9"/>
    <s v="M"/>
    <x v="0"/>
    <s v="California"/>
    <s v="Home"/>
    <n v="5"/>
    <s v="Yes"/>
    <s v="Client"/>
  </r>
  <r>
    <s v="C0044"/>
    <s v="Individual"/>
    <s v="Ramiro"/>
    <s v="Oneill"/>
    <n v="52"/>
    <s v="46-55"/>
    <n v="1954"/>
    <n v="9"/>
    <n v="28.999999999999996"/>
    <s v="M"/>
    <x v="0"/>
    <s v="California"/>
    <s v="Home"/>
    <n v="4"/>
    <s v="No"/>
    <s v="Agency"/>
  </r>
  <r>
    <s v="C0157"/>
    <s v="Individual"/>
    <s v="Erika"/>
    <s v="Steward"/>
    <n v="52"/>
    <s v="46-55"/>
    <n v="1955"/>
    <n v="8"/>
    <n v="7"/>
    <s v="F"/>
    <x v="0"/>
    <s v="California"/>
    <s v="Investment"/>
    <n v="4"/>
    <s v="No"/>
    <s v="Website"/>
  </r>
  <r>
    <s v="C0118"/>
    <s v="Individual"/>
    <s v="Dangelo"/>
    <s v="Shea"/>
    <n v="53"/>
    <s v="46-55"/>
    <n v="1954"/>
    <n v="2"/>
    <n v="27"/>
    <s v="M"/>
    <x v="2"/>
    <s v="Arizona"/>
    <s v="Investment"/>
    <n v="4"/>
    <s v="No"/>
    <s v="Website"/>
  </r>
  <r>
    <s v="C0119"/>
    <s v="Individual"/>
    <s v="Miguel"/>
    <s v="Walter"/>
    <n v="53"/>
    <s v="46-55"/>
    <n v="1954"/>
    <n v="1"/>
    <n v="7"/>
    <s v="M"/>
    <x v="0"/>
    <s v="Arizona"/>
    <s v="Home"/>
    <n v="4"/>
    <s v="No"/>
    <s v="Agency"/>
  </r>
  <r>
    <s v="C0033"/>
    <s v="Individual"/>
    <s v="Alanna"/>
    <s v="Hess"/>
    <n v="54"/>
    <s v="46-55"/>
    <n v="1952"/>
    <n v="6"/>
    <n v="19"/>
    <s v="F"/>
    <x v="0"/>
    <s v="Nevada"/>
    <s v="Home"/>
    <n v="3"/>
    <s v="No"/>
    <s v="Website"/>
  </r>
  <r>
    <s v="C0100"/>
    <s v="Individual"/>
    <s v="Simon"/>
    <s v="Bennett"/>
    <n v="54"/>
    <s v="46-55"/>
    <n v="1953"/>
    <n v="6"/>
    <n v="9"/>
    <s v="M"/>
    <x v="0"/>
    <s v="Colorado"/>
    <s v="Home"/>
    <n v="4"/>
    <s v="No"/>
    <s v="Website"/>
  </r>
  <r>
    <s v="C0133"/>
    <s v="Individual"/>
    <s v="Ivan"/>
    <s v="Bright"/>
    <n v="54"/>
    <s v="46-55"/>
    <n v="1953"/>
    <n v="9"/>
    <n v="15"/>
    <s v="M"/>
    <x v="0"/>
    <s v="California"/>
    <s v="Home"/>
    <n v="4"/>
    <s v="No"/>
    <s v="Website"/>
  </r>
  <r>
    <s v="C0175"/>
    <s v="Individual"/>
    <s v="Madeline"/>
    <s v="Michael"/>
    <n v="54"/>
    <s v="46-55"/>
    <n v="1953"/>
    <n v="7"/>
    <n v="30"/>
    <s v="F"/>
    <x v="0"/>
    <s v="California"/>
    <s v="Home"/>
    <n v="4"/>
    <s v="Yes"/>
    <s v="Website"/>
  </r>
  <r>
    <s v="C0008"/>
    <s v="Individual"/>
    <s v="Arthur"/>
    <s v="Bray"/>
    <n v="55"/>
    <s v="46-55"/>
    <n v="1949"/>
    <n v="7.0000000000000009"/>
    <n v="14"/>
    <s v="M"/>
    <x v="0"/>
    <s v="Utah"/>
    <s v="Investment"/>
    <n v="4"/>
    <s v="No"/>
    <s v="Agency"/>
  </r>
  <r>
    <s v="C0023"/>
    <s v="Individual"/>
    <s v="Bennett"/>
    <s v="Chen"/>
    <n v="55"/>
    <s v="46-55"/>
    <n v="1950"/>
    <n v="7.0000000000000009"/>
    <n v="18"/>
    <s v="M"/>
    <x v="0"/>
    <s v="Nevada"/>
    <s v="Home"/>
    <n v="2"/>
    <s v="No"/>
    <s v="Website"/>
  </r>
  <r>
    <s v="C0108"/>
    <s v="Individual"/>
    <s v="Van"/>
    <s v="Charles"/>
    <n v="55"/>
    <s v="46-55"/>
    <n v="1952"/>
    <n v="5"/>
    <n v="15"/>
    <s v="M"/>
    <x v="0"/>
    <s v="Colorado"/>
    <s v="Home"/>
    <n v="2"/>
    <s v="Yes"/>
    <s v="Client"/>
  </r>
  <r>
    <s v="C0109"/>
    <s v="Individual"/>
    <s v="Rachel"/>
    <s v="Cross"/>
    <n v="55"/>
    <s v="46-55"/>
    <n v="1952"/>
    <n v="6"/>
    <n v="18"/>
    <s v="F"/>
    <x v="0"/>
    <s v="California"/>
    <s v="Home"/>
    <n v="3"/>
    <s v="No"/>
    <s v="Website"/>
  </r>
  <r>
    <s v="C0145"/>
    <s v="Individual"/>
    <s v="Augustus"/>
    <s v="Hinton"/>
    <n v="55"/>
    <s v="46-55"/>
    <n v="1953"/>
    <n v="2"/>
    <n v="3"/>
    <s v="M"/>
    <x v="0"/>
    <s v="Nevada"/>
    <s v="Investment"/>
    <n v="2"/>
    <s v="No"/>
    <s v="Website"/>
  </r>
  <r>
    <s v="C0145"/>
    <s v="Individual"/>
    <s v="Augustus"/>
    <s v="Hinton"/>
    <n v="55"/>
    <s v="46-55"/>
    <n v="1953"/>
    <n v="2"/>
    <n v="3"/>
    <s v="M"/>
    <x v="0"/>
    <s v="Nevada"/>
    <s v="Investment"/>
    <n v="2"/>
    <s v="No"/>
    <s v="Website"/>
  </r>
  <r>
    <s v="C0003"/>
    <s v="Individual"/>
    <s v="Avah"/>
    <s v="Huang"/>
    <n v="56"/>
    <s v="56-65"/>
    <n v="1948"/>
    <n v="4"/>
    <n v="23"/>
    <s v="F"/>
    <x v="0"/>
    <s v="California"/>
    <s v="Home"/>
    <n v="5"/>
    <s v="No"/>
    <s v="Website"/>
  </r>
  <r>
    <s v="C0004"/>
    <s v="Individual"/>
    <s v="Nora"/>
    <s v="Lynch"/>
    <n v="56"/>
    <s v="56-65"/>
    <n v="1948"/>
    <n v="4"/>
    <n v="23"/>
    <s v="F"/>
    <x v="0"/>
    <s v="California"/>
    <s v="Home"/>
    <n v="5"/>
    <s v="No"/>
    <s v="Website"/>
  </r>
  <r>
    <s v="C0024"/>
    <s v="Individual"/>
    <s v="Irvin"/>
    <s v="Ellis"/>
    <n v="56"/>
    <s v="56-65"/>
    <n v="1949"/>
    <n v="11"/>
    <n v="14"/>
    <s v="M"/>
    <x v="0"/>
    <s v="California"/>
    <s v="Home"/>
    <n v="3"/>
    <s v="No"/>
    <s v="Agency"/>
  </r>
  <r>
    <s v="C0030"/>
    <s v="Individual"/>
    <s v="Aiyana"/>
    <s v="Christensen"/>
    <n v="56"/>
    <s v="56-65"/>
    <n v="1949"/>
    <n v="1"/>
    <n v="16"/>
    <s v="F"/>
    <x v="0"/>
    <s v="California"/>
    <s v="Investment"/>
    <n v="3"/>
    <s v="No"/>
    <s v="Website"/>
  </r>
  <r>
    <s v="C0147"/>
    <s v="Individual"/>
    <s v="Parker"/>
    <s v="Poole"/>
    <n v="56"/>
    <s v="56-65"/>
    <n v="1951"/>
    <n v="11"/>
    <n v="10"/>
    <s v="M"/>
    <x v="0"/>
    <s v="California"/>
    <s v="Home"/>
    <n v="5"/>
    <s v="No"/>
    <s v="Website"/>
  </r>
  <r>
    <s v="C0002"/>
    <s v="Individual"/>
    <s v="Jack"/>
    <s v="Anderson"/>
    <n v="57"/>
    <s v="56-65"/>
    <n v="1947"/>
    <n v="2"/>
    <n v="13"/>
    <s v="M"/>
    <x v="0"/>
    <s v="California"/>
    <s v="Investment"/>
    <n v="5"/>
    <s v="Yes"/>
    <s v="Website"/>
  </r>
  <r>
    <s v="C0031"/>
    <s v="Individual"/>
    <s v="Cedric"/>
    <s v="Goodwin"/>
    <n v="57"/>
    <s v="56-65"/>
    <n v="1948"/>
    <n v="2"/>
    <n v="20"/>
    <s v="M"/>
    <x v="0"/>
    <s v="Utah"/>
    <s v="Home"/>
    <n v="4"/>
    <s v="No"/>
    <s v="Client"/>
  </r>
  <r>
    <s v="C0059"/>
    <s v="Individual"/>
    <s v="Elena"/>
    <s v="Petrova"/>
    <n v="57"/>
    <s v="56-65"/>
    <n v="1949"/>
    <n v="6"/>
    <n v="22"/>
    <s v="F"/>
    <x v="3"/>
    <m/>
    <s v="Home"/>
    <n v="3"/>
    <s v="Yes"/>
    <s v="Agency"/>
  </r>
  <r>
    <s v="C0140"/>
    <s v="Individual"/>
    <s v="Aniya"/>
    <s v="Miller"/>
    <n v="57"/>
    <s v="56-65"/>
    <n v="1950"/>
    <n v="15"/>
    <n v="2"/>
    <s v="F"/>
    <x v="0"/>
    <s v="Nevada"/>
    <s v="Home"/>
    <n v="3"/>
    <s v="No"/>
    <s v="Website"/>
  </r>
  <r>
    <s v="C0043"/>
    <s v="Individual"/>
    <s v="Kayley"/>
    <s v="Nielsen"/>
    <n v="59"/>
    <s v="56-65"/>
    <n v="1947"/>
    <n v="4"/>
    <n v="27"/>
    <s v="F"/>
    <x v="0"/>
    <s v="Arizona"/>
    <s v="Home"/>
    <n v="4"/>
    <s v="Yes"/>
    <s v="Website"/>
  </r>
  <r>
    <s v="C0078"/>
    <s v="Individual"/>
    <s v="Zaiden"/>
    <s v="Merritt"/>
    <n v="59"/>
    <s v="56-65"/>
    <n v="1948"/>
    <n v="2"/>
    <n v="23"/>
    <s v="M"/>
    <x v="0"/>
    <s v="Wyoming"/>
    <s v="Home"/>
    <n v="3"/>
    <s v="No"/>
    <s v="Agency"/>
  </r>
  <r>
    <s v="C0124"/>
    <s v="Individual"/>
    <s v="Sonia"/>
    <s v="Choi"/>
    <n v="59"/>
    <s v="56-65"/>
    <n v="1948"/>
    <n v="11"/>
    <n v="9"/>
    <s v="F"/>
    <x v="0"/>
    <s v="Oregon"/>
    <s v="Investment"/>
    <n v="5"/>
    <s v="No"/>
    <s v="Agency"/>
  </r>
  <r>
    <s v="C0049"/>
    <s v="Individual"/>
    <s v="Trey"/>
    <s v="Strong"/>
    <n v="48"/>
    <s v="46-55"/>
    <n v="1958"/>
    <n v="12"/>
    <n v="20"/>
    <s v="M"/>
    <x v="0"/>
    <s v="California"/>
    <s v="Home"/>
    <n v="4"/>
    <s v="No"/>
    <s v="Agency"/>
  </r>
  <r>
    <s v="C0049"/>
    <s v="Individual"/>
    <s v="Trey"/>
    <s v="Strong"/>
    <n v="48"/>
    <s v="46-55"/>
    <n v="1958"/>
    <n v="12"/>
    <n v="20"/>
    <s v="M"/>
    <x v="0"/>
    <s v="California"/>
    <s v="Home"/>
    <n v="3"/>
    <s v="No"/>
    <s v="Agency"/>
  </r>
  <r>
    <s v="C0079"/>
    <s v="Individual"/>
    <s v="Xavier"/>
    <s v="Faulkner"/>
    <n v="60"/>
    <s v="56-65"/>
    <n v="1947"/>
    <n v="5"/>
    <n v="24"/>
    <s v="M"/>
    <x v="7"/>
    <m/>
    <s v="Investment"/>
    <n v="5"/>
    <s v="No"/>
    <s v="Website"/>
  </r>
  <r>
    <s v="C0079"/>
    <s v="Individual"/>
    <s v="Xavier"/>
    <s v="Faulkner"/>
    <n v="60"/>
    <s v="56-65"/>
    <n v="1947"/>
    <n v="5"/>
    <n v="24"/>
    <s v="M"/>
    <x v="7"/>
    <m/>
    <s v="Investment"/>
    <n v="5"/>
    <s v="No"/>
    <s v="Website"/>
  </r>
  <r>
    <s v="C0079"/>
    <s v="Individual"/>
    <s v="Xavier"/>
    <s v="Faulkner"/>
    <n v="60"/>
    <s v="56-65"/>
    <n v="1947"/>
    <n v="5"/>
    <n v="24"/>
    <s v="M"/>
    <x v="7"/>
    <m/>
    <s v="Investment"/>
    <n v="5"/>
    <s v="No"/>
    <s v="Website"/>
  </r>
  <r>
    <s v="C0079"/>
    <s v="Individual"/>
    <s v="Xavier"/>
    <s v="Faulkner"/>
    <n v="60"/>
    <s v="56-65"/>
    <n v="1947"/>
    <n v="5"/>
    <n v="24"/>
    <s v="M"/>
    <x v="7"/>
    <m/>
    <s v="Investment"/>
    <n v="5"/>
    <s v="No"/>
    <s v="Website"/>
  </r>
  <r>
    <s v="C0079"/>
    <s v="Individual"/>
    <s v="Xavier"/>
    <s v="Faulkner"/>
    <n v="60"/>
    <s v="56-65"/>
    <n v="1947"/>
    <n v="5"/>
    <n v="24"/>
    <s v="M"/>
    <x v="7"/>
    <m/>
    <s v="Investment"/>
    <n v="5"/>
    <s v="No"/>
    <s v="Website"/>
  </r>
  <r>
    <s v="C0079"/>
    <s v="Individual"/>
    <s v="Xavier"/>
    <s v="Faulkner"/>
    <n v="60"/>
    <s v="56-65"/>
    <n v="1947"/>
    <n v="5"/>
    <n v="24"/>
    <s v="M"/>
    <x v="7"/>
    <m/>
    <s v="Investment"/>
    <n v="5"/>
    <s v="No"/>
    <s v="Website"/>
  </r>
  <r>
    <s v="C0079"/>
    <s v="Individual"/>
    <s v="Xavier"/>
    <s v="Faulkner"/>
    <n v="60"/>
    <s v="56-65"/>
    <n v="1947"/>
    <n v="5"/>
    <n v="24"/>
    <s v="M"/>
    <x v="7"/>
    <m/>
    <s v="Investment"/>
    <n v="5"/>
    <s v="No"/>
    <s v="Website"/>
  </r>
  <r>
    <s v="C0013"/>
    <s v="Individual"/>
    <s v="Franklin"/>
    <s v="Mack"/>
    <n v="61"/>
    <s v="56-65"/>
    <n v="1943"/>
    <n v="6"/>
    <n v="18"/>
    <s v="M"/>
    <x v="0"/>
    <s v="Virginia"/>
    <s v="Home"/>
    <n v="5"/>
    <s v="Yes"/>
    <s v="Website"/>
  </r>
  <r>
    <s v="C0139"/>
    <s v="Individual"/>
    <s v="Logan"/>
    <s v="Simmons"/>
    <n v="61"/>
    <s v="56-65"/>
    <n v="1946"/>
    <n v="9"/>
    <n v="14"/>
    <s v="M"/>
    <x v="0"/>
    <s v="California"/>
    <s v="Investment"/>
    <n v="4"/>
    <s v="No"/>
    <s v="Agency"/>
  </r>
  <r>
    <s v="C0154"/>
    <s v="Individual"/>
    <s v="Sidney"/>
    <s v="Cline"/>
    <n v="64"/>
    <s v="56-65"/>
    <n v="1943"/>
    <n v="7"/>
    <n v="24"/>
    <s v="F"/>
    <x v="0"/>
    <s v="California"/>
    <s v="Home"/>
    <n v="4"/>
    <s v="Yes"/>
    <s v="Website"/>
  </r>
  <r>
    <s v="C0045"/>
    <s v="Individual"/>
    <s v="Matilda"/>
    <s v="Madden"/>
    <n v="65"/>
    <s v="56-65"/>
    <n v="1941"/>
    <n v="3"/>
    <n v="2.9999999999999996"/>
    <s v="F"/>
    <x v="0"/>
    <s v="Colorado"/>
    <s v="Home"/>
    <n v="3"/>
    <s v="No"/>
    <s v="Agency"/>
  </r>
  <r>
    <s v="C0134"/>
    <s v="Individual"/>
    <s v="Yesenia"/>
    <s v="Marquez"/>
    <n v="65"/>
    <s v="56-65"/>
    <n v="1942"/>
    <n v="7.0000000000000009"/>
    <n v="23"/>
    <s v="F"/>
    <x v="0"/>
    <s v="Arizona"/>
    <s v="Home"/>
    <n v="4"/>
    <s v="No"/>
    <s v="Website"/>
  </r>
  <r>
    <s v="C0138"/>
    <s v="Individual"/>
    <s v="Colin"/>
    <s v="Campos"/>
    <n v="65"/>
    <s v="56-65"/>
    <n v="1942"/>
    <n v="4"/>
    <n v="14"/>
    <s v="M"/>
    <x v="0"/>
    <s v="California"/>
    <s v="Home"/>
    <n v="3"/>
    <s v="No"/>
    <s v="Website"/>
  </r>
  <r>
    <s v="C0158"/>
    <s v="Individual"/>
    <s v="Erika"/>
    <s v="Gallagher"/>
    <n v="65"/>
    <s v="56-65"/>
    <n v="1942"/>
    <n v="7.0000000000000009"/>
    <n v="19"/>
    <s v="F"/>
    <x v="0"/>
    <s v="California"/>
    <s v="Home"/>
    <n v="1"/>
    <s v="Yes"/>
    <s v="Website"/>
  </r>
  <r>
    <s v="C0036"/>
    <s v="Individual"/>
    <s v="Jair"/>
    <s v="Johns"/>
    <n v="66"/>
    <s v="65+"/>
    <n v="1940"/>
    <n v="3"/>
    <n v="5"/>
    <s v="M"/>
    <x v="0"/>
    <s v="California"/>
    <s v="Home"/>
    <n v="5"/>
    <s v="No"/>
    <s v="Website"/>
  </r>
  <r>
    <s v="C0074"/>
    <s v="Individual"/>
    <s v="Jaylynn"/>
    <s v="Hickman"/>
    <n v="66"/>
    <s v="65+"/>
    <n v="1941"/>
    <n v="8"/>
    <n v="19"/>
    <s v="F"/>
    <x v="0"/>
    <s v="California"/>
    <s v="Home"/>
    <n v="5"/>
    <s v="No"/>
    <s v="Client"/>
  </r>
  <r>
    <s v="C0120"/>
    <s v="Individual"/>
    <s v="Jack"/>
    <s v="Hanson"/>
    <n v="66"/>
    <s v="65+"/>
    <n v="1941"/>
    <n v="12"/>
    <n v="1"/>
    <s v="M"/>
    <x v="0"/>
    <s v="California"/>
    <s v="Investment"/>
    <n v="4"/>
    <s v="No"/>
    <s v="Website"/>
  </r>
  <r>
    <s v="C0120"/>
    <s v="Individual"/>
    <s v="Jack"/>
    <s v="Hanson"/>
    <n v="66"/>
    <s v="65+"/>
    <n v="1941"/>
    <n v="12"/>
    <n v="1"/>
    <s v="M"/>
    <x v="0"/>
    <s v="California"/>
    <s v="Investment"/>
    <n v="5"/>
    <s v="No"/>
    <s v="Website"/>
  </r>
  <r>
    <s v="C0005"/>
    <s v="Individual"/>
    <s v="Rodolfo"/>
    <s v="Gibson"/>
    <n v="67"/>
    <s v="65+"/>
    <n v="1937"/>
    <n v="1"/>
    <n v="20"/>
    <s v="M"/>
    <x v="0"/>
    <s v="Nevada"/>
    <s v="Home"/>
    <n v="2"/>
    <s v="Yes"/>
    <s v="Website"/>
  </r>
  <r>
    <s v="C0032"/>
    <s v="Individual"/>
    <s v="Olivia"/>
    <s v="Oconnell"/>
    <n v="67"/>
    <s v="65+"/>
    <n v="1939"/>
    <n v="9"/>
    <n v="2.9999999999999996"/>
    <s v="F"/>
    <x v="0"/>
    <s v="California"/>
    <s v="Investment"/>
    <n v="5"/>
    <s v="No"/>
    <s v="Website"/>
  </r>
  <r>
    <s v="C0126"/>
    <s v="Individual"/>
    <s v="Crystal"/>
    <s v="Wyatt"/>
    <n v="67"/>
    <s v="65+"/>
    <n v="1939"/>
    <n v="6"/>
    <n v="30"/>
    <s v="F"/>
    <x v="0"/>
    <s v="Oregon"/>
    <s v="Investment"/>
    <n v="3"/>
    <s v="Yes"/>
    <s v="Website"/>
  </r>
  <r>
    <s v="C0106"/>
    <s v="Individual"/>
    <s v="Ruben"/>
    <s v="Melton"/>
    <n v="68"/>
    <s v="65+"/>
    <n v="1939"/>
    <n v="3"/>
    <n v="5"/>
    <s v="M"/>
    <x v="0"/>
    <s v="Utah"/>
    <s v="Investment"/>
    <n v="2"/>
    <s v="No"/>
    <s v="Agency"/>
  </r>
  <r>
    <s v="C0115"/>
    <s v="Individual"/>
    <s v="Issac"/>
    <s v="Edwards"/>
    <n v="69"/>
    <s v="65+"/>
    <n v="1938"/>
    <n v="10"/>
    <n v="28.999999999999996"/>
    <s v="M"/>
    <x v="0"/>
    <s v="California"/>
    <s v="Home"/>
    <n v="5"/>
    <s v="No"/>
    <s v="Website"/>
  </r>
  <r>
    <s v="C0115"/>
    <s v="Individual"/>
    <s v="Issac"/>
    <s v="Edwards"/>
    <n v="69"/>
    <s v="65+"/>
    <n v="1938"/>
    <n v="10"/>
    <n v="28.999999999999996"/>
    <s v="M"/>
    <x v="0"/>
    <s v="California"/>
    <s v="Home"/>
    <n v="5"/>
    <s v="No"/>
    <s v="Website"/>
  </r>
  <r>
    <s v="C0129"/>
    <s v="Individual"/>
    <s v="Jesus"/>
    <s v="Obrien"/>
    <n v="69"/>
    <s v="65+"/>
    <n v="1938"/>
    <n v="6"/>
    <n v="9"/>
    <s v="M"/>
    <x v="0"/>
    <s v="Oregon"/>
    <s v="Investment"/>
    <n v="3"/>
    <s v="No"/>
    <s v="Website"/>
  </r>
  <r>
    <s v="C0129"/>
    <s v="Individual"/>
    <s v="Jesus"/>
    <s v="Obrien"/>
    <n v="69"/>
    <s v="65+"/>
    <n v="1938"/>
    <n v="6"/>
    <n v="9"/>
    <s v="M"/>
    <x v="0"/>
    <s v="Oregon"/>
    <s v="Investment"/>
    <n v="3"/>
    <s v="No"/>
    <s v="Website"/>
  </r>
  <r>
    <s v="C0103"/>
    <s v="Individual"/>
    <s v="Jamal"/>
    <s v="Mueller"/>
    <n v="71"/>
    <s v="65+"/>
    <n v="1936"/>
    <n v="8"/>
    <n v="13"/>
    <s v="M"/>
    <x v="0"/>
    <s v="Oregon"/>
    <s v="Investment"/>
    <n v="2"/>
    <s v="No"/>
    <s v="Website"/>
  </r>
  <r>
    <s v="C0103"/>
    <s v="Individual"/>
    <s v="Jamal"/>
    <s v="Mueller"/>
    <n v="71"/>
    <s v="65+"/>
    <n v="1936"/>
    <n v="8"/>
    <n v="13"/>
    <s v="M"/>
    <x v="0"/>
    <s v="Oregon"/>
    <s v="Investment"/>
    <n v="2"/>
    <s v="No"/>
    <s v="Website"/>
  </r>
  <r>
    <s v="C0021"/>
    <s v="Individual"/>
    <s v="Kaylin"/>
    <s v="Villarreal"/>
    <n v="73"/>
    <s v="65+"/>
    <n v="1932"/>
    <n v="6"/>
    <n v="13"/>
    <s v="F"/>
    <x v="3"/>
    <m/>
    <s v="Investment"/>
    <n v="3"/>
    <s v="No"/>
    <s v="Website"/>
  </r>
  <r>
    <s v="C0148"/>
    <s v="Individual"/>
    <s v="Myah"/>
    <s v="Roman"/>
    <n v="73"/>
    <s v="65+"/>
    <n v="1933"/>
    <n v="5"/>
    <n v="5"/>
    <s v="F"/>
    <x v="0"/>
    <s v="California"/>
    <s v="Investment"/>
    <n v="5"/>
    <s v="Yes"/>
    <s v="Agency"/>
  </r>
  <r>
    <s v="C0172"/>
    <s v="Individual"/>
    <s v="Henry"/>
    <s v="Kennedy"/>
    <n v="73"/>
    <s v="65+"/>
    <n v="1933"/>
    <n v="6"/>
    <n v="8"/>
    <s v="M"/>
    <x v="0"/>
    <s v="California"/>
    <s v="Home"/>
    <n v="4"/>
    <s v="Yes"/>
    <s v="Agency"/>
  </r>
  <r>
    <s v="C0104"/>
    <s v="Individual"/>
    <s v="Diana"/>
    <s v="Hunt"/>
    <n v="76"/>
    <s v="65+"/>
    <n v="1931"/>
    <n v="2"/>
    <n v="13"/>
    <s v="F"/>
    <x v="0"/>
    <s v="Arizona"/>
    <s v="Home"/>
    <n v="3"/>
    <s v="No"/>
    <s v="Website"/>
  </r>
  <r>
    <m/>
    <m/>
    <m/>
    <m/>
    <s v=" "/>
    <m/>
    <m/>
    <m/>
    <m/>
    <m/>
    <x v="8"/>
    <m/>
    <m/>
    <m/>
    <m/>
    <m/>
  </r>
  <r>
    <s v="C0001"/>
    <s v="Firm"/>
    <s v="Kamd"/>
    <s v="Co"/>
    <s v="N/A"/>
    <s v="N/A"/>
    <s v="N/A"/>
    <m/>
    <m/>
    <s v="N/A"/>
    <x v="0"/>
    <s v="California"/>
    <s v="Investment"/>
    <n v="5"/>
    <s v="No"/>
    <s v="Agency"/>
  </r>
  <r>
    <s v="C0012"/>
    <s v="Firm"/>
    <s v="Bridger CAL"/>
    <s v="Co"/>
    <s v="N/A"/>
    <s v="N/A"/>
    <s v="N/A"/>
    <m/>
    <m/>
    <s v="N/A"/>
    <x v="0"/>
    <s v="Nevada"/>
    <s v="Investment"/>
    <n v="5"/>
    <s v="No"/>
    <s v="Website"/>
  </r>
  <r>
    <s v="C0012"/>
    <s v="Firm"/>
    <s v="Bridger CAL"/>
    <s v="Co"/>
    <s v="N/A"/>
    <s v="N/A"/>
    <s v="N/A"/>
    <m/>
    <m/>
    <s v="N/A"/>
    <x v="0"/>
    <s v="Nevada"/>
    <s v="Investment"/>
    <n v="4"/>
    <s v="No"/>
    <s v="Website"/>
  </r>
  <r>
    <s v="C0025"/>
    <s v="Firm"/>
    <s v="Abdiel"/>
    <s v="Co"/>
    <s v="N/A"/>
    <s v="N/A"/>
    <s v="N/A"/>
    <m/>
    <m/>
    <s v="N/A"/>
    <x v="0"/>
    <s v="Nevada"/>
    <s v="Investment"/>
    <n v="5"/>
    <s v="Yes"/>
    <s v="Website"/>
  </r>
  <r>
    <s v="C0029"/>
    <s v="Firm"/>
    <s v="Kenyon"/>
    <s v="Co"/>
    <s v="N/A"/>
    <s v="N/A"/>
    <s v="N/A"/>
    <m/>
    <m/>
    <s v="N/A"/>
    <x v="0"/>
    <s v="Nevada"/>
    <s v="Investment"/>
    <n v="1"/>
    <s v="Yes"/>
    <s v="Website"/>
  </r>
  <r>
    <s v="C0029"/>
    <s v="Firm"/>
    <s v="Kenyon"/>
    <s v="Co"/>
    <s v="N/A"/>
    <s v="N/A"/>
    <s v="N/A"/>
    <m/>
    <m/>
    <s v="N/A"/>
    <x v="0"/>
    <s v="California"/>
    <s v="Investment"/>
    <n v="1"/>
    <s v="Yes"/>
    <s v="Website"/>
  </r>
  <r>
    <s v="C0055"/>
    <s v="Firm"/>
    <s v="Kylax"/>
    <s v="Co"/>
    <s v="N/A"/>
    <s v="N/A"/>
    <s v="N/A"/>
    <m/>
    <m/>
    <s v="N/A"/>
    <x v="0"/>
    <s v="California"/>
    <s v="Investment"/>
    <n v="5"/>
    <s v="No"/>
    <s v="Website"/>
  </r>
  <r>
    <s v="C0121"/>
    <s v="Firm"/>
    <s v="Esther"/>
    <s v="Co"/>
    <s v="N/A"/>
    <s v="N/A"/>
    <s v="N/A"/>
    <m/>
    <m/>
    <s v="N/A"/>
    <x v="0"/>
    <s v="California"/>
    <s v="Home"/>
    <n v="3"/>
    <s v="Yes"/>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r>
    <s v="C0174"/>
    <s v="Firm"/>
    <s v="Marleez"/>
    <s v="Co"/>
    <s v="N/A"/>
    <s v="N/A"/>
    <s v="N/A"/>
    <m/>
    <m/>
    <s v="N/A"/>
    <x v="0"/>
    <s v="California"/>
    <s v="Investment"/>
    <n v="5"/>
    <s v="No"/>
    <s v="Websi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E38F89-637E-4C30-8364-2E8F6EAD6348}" name="PivotTable2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3" firstHeaderRow="1" firstDataRow="1" firstDataCol="1"/>
  <pivotFields count="16">
    <pivotField showAll="0"/>
    <pivotField showAll="0"/>
    <pivotField showAll="0"/>
    <pivotField showAll="0"/>
    <pivotField showAll="0"/>
    <pivotField showAll="0"/>
    <pivotField showAll="0"/>
    <pivotField showAll="0"/>
    <pivotField showAll="0"/>
    <pivotField showAll="0"/>
    <pivotField axis="axisRow" dataField="1" showAll="0" sortType="descending">
      <items count="10">
        <item x="2"/>
        <item x="7"/>
        <item x="4"/>
        <item x="5"/>
        <item x="6"/>
        <item x="3"/>
        <item x="1"/>
        <item x="0"/>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10"/>
  </rowFields>
  <rowItems count="10">
    <i>
      <x v="7"/>
    </i>
    <i>
      <x v="1"/>
    </i>
    <i>
      <x v="5"/>
    </i>
    <i>
      <x/>
    </i>
    <i>
      <x v="6"/>
    </i>
    <i>
      <x v="2"/>
    </i>
    <i>
      <x v="3"/>
    </i>
    <i>
      <x v="4"/>
    </i>
    <i>
      <x v="8"/>
    </i>
    <i t="grand">
      <x/>
    </i>
  </rowItems>
  <colItems count="1">
    <i/>
  </colItems>
  <dataFields count="1">
    <dataField name="Count of Country" fld="1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85A86-1635-4060-94F6-3DB0DAADBB40}">
  <dimension ref="A3:D13"/>
  <sheetViews>
    <sheetView workbookViewId="0">
      <selection activeCell="I12" sqref="F3:I12"/>
    </sheetView>
  </sheetViews>
  <sheetFormatPr defaultRowHeight="14.4" x14ac:dyDescent="0.3"/>
  <cols>
    <col min="1" max="1" width="12.5546875" bestFit="1" customWidth="1"/>
    <col min="2" max="2" width="15.6640625" bestFit="1" customWidth="1"/>
    <col min="3" max="3" width="19.33203125" customWidth="1"/>
    <col min="4" max="4" width="24.33203125" customWidth="1"/>
    <col min="6" max="6" width="11.88671875" customWidth="1"/>
    <col min="7" max="7" width="16.6640625" customWidth="1"/>
    <col min="8" max="8" width="18.33203125" customWidth="1"/>
    <col min="9" max="9" width="19.21875" customWidth="1"/>
  </cols>
  <sheetData>
    <row r="3" spans="1:4" x14ac:dyDescent="0.3">
      <c r="A3" s="47" t="s">
        <v>553</v>
      </c>
      <c r="B3" t="s">
        <v>552</v>
      </c>
      <c r="C3" s="50" t="s">
        <v>556</v>
      </c>
      <c r="D3" s="50" t="s">
        <v>557</v>
      </c>
    </row>
    <row r="4" spans="1:4" x14ac:dyDescent="0.3">
      <c r="A4" s="49" t="s">
        <v>5</v>
      </c>
      <c r="B4" s="48">
        <v>177</v>
      </c>
      <c r="C4" s="50"/>
      <c r="D4" s="50">
        <f>SUM($C$4:C4)</f>
        <v>0</v>
      </c>
    </row>
    <row r="5" spans="1:4" x14ac:dyDescent="0.3">
      <c r="A5" s="49" t="s">
        <v>490</v>
      </c>
      <c r="B5" s="48">
        <v>7</v>
      </c>
      <c r="C5" s="50">
        <f t="shared" ref="C5:C13" si="0">B5/$B$13</f>
        <v>3.5897435897435895E-2</v>
      </c>
      <c r="D5" s="50">
        <f>SUM($C$4:C5)</f>
        <v>3.5897435897435895E-2</v>
      </c>
    </row>
    <row r="6" spans="1:4" x14ac:dyDescent="0.3">
      <c r="A6" s="49" t="s">
        <v>6</v>
      </c>
      <c r="B6" s="48">
        <v>4</v>
      </c>
      <c r="C6" s="50">
        <f t="shared" si="0"/>
        <v>2.0512820512820513E-2</v>
      </c>
      <c r="D6" s="50">
        <f>SUM($C$4:C6)</f>
        <v>5.6410256410256404E-2</v>
      </c>
    </row>
    <row r="7" spans="1:4" x14ac:dyDescent="0.3">
      <c r="A7" s="49" t="s">
        <v>7</v>
      </c>
      <c r="B7" s="48">
        <v>2</v>
      </c>
      <c r="C7" s="50">
        <f t="shared" si="0"/>
        <v>1.0256410256410256E-2</v>
      </c>
      <c r="D7" s="50">
        <f>SUM($C$4:C7)</f>
        <v>6.6666666666666666E-2</v>
      </c>
    </row>
    <row r="8" spans="1:4" x14ac:dyDescent="0.3">
      <c r="A8" s="49" t="s">
        <v>9</v>
      </c>
      <c r="B8" s="48">
        <v>2</v>
      </c>
      <c r="C8" s="50">
        <f t="shared" si="0"/>
        <v>1.0256410256410256E-2</v>
      </c>
      <c r="D8" s="50">
        <f>SUM($C$4:C8)</f>
        <v>7.6923076923076927E-2</v>
      </c>
    </row>
    <row r="9" spans="1:4" x14ac:dyDescent="0.3">
      <c r="A9" s="49" t="s">
        <v>8</v>
      </c>
      <c r="B9" s="48">
        <v>1</v>
      </c>
      <c r="C9" s="50">
        <f t="shared" si="0"/>
        <v>5.1282051282051282E-3</v>
      </c>
      <c r="D9" s="50">
        <f>SUM($C$4:C9)</f>
        <v>8.2051282051282051E-2</v>
      </c>
    </row>
    <row r="10" spans="1:4" x14ac:dyDescent="0.3">
      <c r="A10" s="49" t="s">
        <v>10</v>
      </c>
      <c r="B10" s="48">
        <v>1</v>
      </c>
      <c r="C10" s="50">
        <f t="shared" si="0"/>
        <v>5.1282051282051282E-3</v>
      </c>
      <c r="D10" s="50">
        <f>SUM($C$4:C10)</f>
        <v>8.7179487179487175E-2</v>
      </c>
    </row>
    <row r="11" spans="1:4" x14ac:dyDescent="0.3">
      <c r="A11" s="49" t="s">
        <v>11</v>
      </c>
      <c r="B11" s="48">
        <v>1</v>
      </c>
      <c r="C11" s="50">
        <f t="shared" si="0"/>
        <v>5.1282051282051282E-3</v>
      </c>
      <c r="D11" s="50">
        <f>SUM($C$4:C11)</f>
        <v>9.2307692307692299E-2</v>
      </c>
    </row>
    <row r="12" spans="1:4" x14ac:dyDescent="0.3">
      <c r="A12" s="49" t="s">
        <v>555</v>
      </c>
      <c r="B12" s="48"/>
      <c r="C12">
        <f t="shared" si="0"/>
        <v>0</v>
      </c>
      <c r="D12">
        <f>SUM($C$4:C12)</f>
        <v>9.2307692307692299E-2</v>
      </c>
    </row>
    <row r="13" spans="1:4" x14ac:dyDescent="0.3">
      <c r="A13" s="49" t="s">
        <v>554</v>
      </c>
      <c r="B13" s="48">
        <v>195</v>
      </c>
      <c r="C13">
        <f t="shared" si="0"/>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6" activePane="bottomLeft" state="frozen"/>
      <selection pane="bottomLeft" activeCell="K4" sqref="K4"/>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9.21875" style="11" customWidth="1"/>
    <col min="12" max="12" width="10.21875" style="14" customWidth="1"/>
    <col min="13" max="13" width="7.33203125" style="23"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20" bestFit="1" customWidth="1"/>
    <col min="22" max="22" width="7.44140625" style="20" bestFit="1" customWidth="1"/>
    <col min="23" max="23" width="8" style="20" bestFit="1" customWidth="1"/>
    <col min="24" max="24" width="8.6640625" style="20" bestFit="1" customWidth="1"/>
    <col min="25" max="25" width="13.88671875" style="20" bestFit="1" customWidth="1"/>
    <col min="26" max="26" width="8.33203125" style="20" bestFit="1" customWidth="1"/>
    <col min="27" max="27" width="6.44140625" style="20" bestFit="1" customWidth="1"/>
    <col min="28" max="16384" width="15.109375" style="11"/>
  </cols>
  <sheetData>
    <row r="1" spans="2:27" ht="15.6" x14ac:dyDescent="0.3">
      <c r="B1" s="19" t="s">
        <v>527</v>
      </c>
      <c r="M1" s="14"/>
      <c r="W1" s="14"/>
    </row>
    <row r="2" spans="2:27" ht="12" x14ac:dyDescent="0.3">
      <c r="B2" s="21" t="s">
        <v>181</v>
      </c>
      <c r="M2" s="14"/>
      <c r="W2" s="14"/>
    </row>
    <row r="3" spans="2:27" ht="12" x14ac:dyDescent="0.3">
      <c r="B3" s="21"/>
      <c r="M3" s="14"/>
      <c r="W3" s="14"/>
    </row>
    <row r="4" spans="2:27" ht="15" customHeight="1" x14ac:dyDescent="0.3">
      <c r="B4" s="54" t="s">
        <v>528</v>
      </c>
      <c r="C4" s="54"/>
      <c r="D4" s="54"/>
      <c r="E4" s="54"/>
      <c r="F4" s="54"/>
      <c r="G4" s="54"/>
      <c r="H4" s="54"/>
      <c r="I4" s="54"/>
      <c r="J4" s="54"/>
      <c r="L4" s="54" t="s">
        <v>529</v>
      </c>
      <c r="M4" s="54"/>
      <c r="N4" s="54"/>
      <c r="O4" s="54"/>
      <c r="P4" s="54"/>
      <c r="Q4" s="54"/>
      <c r="R4" s="54"/>
      <c r="S4" s="54"/>
      <c r="T4" s="54"/>
      <c r="U4" s="54"/>
      <c r="V4" s="54"/>
      <c r="W4" s="54"/>
      <c r="X4" s="54"/>
      <c r="Y4" s="54"/>
      <c r="Z4" s="54"/>
      <c r="AA4" s="54"/>
    </row>
    <row r="5" spans="2:27" ht="13.8" customHeight="1" thickBot="1" x14ac:dyDescent="0.35">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3">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3">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3">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3">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3">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3">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3">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3">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3">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3">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3">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3">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3">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3">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3">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3">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3">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3">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3">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3">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3">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3">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3">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3">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3">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3">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3">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3">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3">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3">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3">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3">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3">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3">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3">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3">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3">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3">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3">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3">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3">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3">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3">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3">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3">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3">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3">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3">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3">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3">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3">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3">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3">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3">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3">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3">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3">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3">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3">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3">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3">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3">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3">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3">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3">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3">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3">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3">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3">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3">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3">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3">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3">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3">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3">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3">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3">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3">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3">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3">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3">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3">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3">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3">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3">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3">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3">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3">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3">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3">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3">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3">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3">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3">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3">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3">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3">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3">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3">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3">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3">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3">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3">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3">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3">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3">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3">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3">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3">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3">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3">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3">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3">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3">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3">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3">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3">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3">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3">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3">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3">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3">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3">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3">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3">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3">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3">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3">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3">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3">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3">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3">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3">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3">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3">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3">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3">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3">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3">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3">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3">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3">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3">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3">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3">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3">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3">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3">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3">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3">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3">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3">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3">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3">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3">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3">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3">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3">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3">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3">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3">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3">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3">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3">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3">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3">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3">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3">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3">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3">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3">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3">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3">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3">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3">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3">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3">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3">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3">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3">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3">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3">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3">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3">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3">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3">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3">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3">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3">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3">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3">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3">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3">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3">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3">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3">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43"/>
      <c r="L312" s="44"/>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43"/>
      <c r="L313" s="44"/>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43"/>
      <c r="L314" s="44"/>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I18"/>
  <sheetViews>
    <sheetView tabSelected="1" workbookViewId="0">
      <selection activeCell="D13" sqref="D13"/>
    </sheetView>
  </sheetViews>
  <sheetFormatPr defaultRowHeight="11.4" x14ac:dyDescent="0.2"/>
  <cols>
    <col min="1" max="1" width="2" style="32" customWidth="1"/>
    <col min="2" max="2" width="11" style="32" customWidth="1"/>
    <col min="3" max="3" width="14.88671875" style="32" bestFit="1" customWidth="1"/>
    <col min="4" max="4" width="24.33203125" style="32" customWidth="1"/>
    <col min="5" max="6" width="8.88671875" style="32"/>
    <col min="7" max="7" width="17.77734375" style="32" customWidth="1"/>
    <col min="8" max="8" width="8.88671875" style="32"/>
    <col min="9" max="9" width="13.109375" style="32" customWidth="1"/>
    <col min="10" max="16384" width="8.88671875" style="32"/>
  </cols>
  <sheetData>
    <row r="1" spans="2:9" ht="15.6" x14ac:dyDescent="0.2">
      <c r="B1" s="24" t="s">
        <v>527</v>
      </c>
    </row>
    <row r="2" spans="2:9" ht="12" x14ac:dyDescent="0.2">
      <c r="B2" s="25" t="s">
        <v>534</v>
      </c>
    </row>
    <row r="4" spans="2:9" ht="12" x14ac:dyDescent="0.25">
      <c r="B4" s="33" t="s">
        <v>543</v>
      </c>
    </row>
    <row r="5" spans="2:9" ht="12" x14ac:dyDescent="0.2">
      <c r="B5" s="29"/>
      <c r="C5" s="39"/>
      <c r="D5" s="39"/>
    </row>
    <row r="6" spans="2:9" ht="12" x14ac:dyDescent="0.2">
      <c r="B6" s="26"/>
      <c r="C6" s="29"/>
      <c r="D6" s="30"/>
      <c r="F6" s="45"/>
      <c r="G6" s="45" t="s">
        <v>587</v>
      </c>
      <c r="H6" s="45" t="s">
        <v>588</v>
      </c>
      <c r="I6" s="45" t="s">
        <v>589</v>
      </c>
    </row>
    <row r="7" spans="2:9" ht="12" x14ac:dyDescent="0.2">
      <c r="B7" s="45"/>
      <c r="C7" s="55"/>
      <c r="D7" s="56"/>
      <c r="F7" s="45" t="s">
        <v>583</v>
      </c>
      <c r="G7" s="45" t="s">
        <v>582</v>
      </c>
      <c r="H7" s="45" t="s">
        <v>580</v>
      </c>
      <c r="I7" s="45" t="s">
        <v>584</v>
      </c>
    </row>
    <row r="8" spans="2:9" ht="12" x14ac:dyDescent="0.2">
      <c r="B8" s="57"/>
      <c r="C8" s="55"/>
      <c r="D8" s="56"/>
      <c r="F8" s="45" t="s">
        <v>37</v>
      </c>
      <c r="G8" s="45" t="s">
        <v>582</v>
      </c>
      <c r="H8" s="45" t="s">
        <v>580</v>
      </c>
      <c r="I8" s="45" t="s">
        <v>585</v>
      </c>
    </row>
    <row r="9" spans="2:9" ht="12" x14ac:dyDescent="0.2">
      <c r="B9" s="57"/>
      <c r="C9" s="55"/>
      <c r="D9" s="56"/>
      <c r="F9" s="45" t="s">
        <v>26</v>
      </c>
      <c r="G9" s="45" t="s">
        <v>586</v>
      </c>
      <c r="H9" s="45" t="s">
        <v>581</v>
      </c>
      <c r="I9" s="45" t="s">
        <v>523</v>
      </c>
    </row>
    <row r="18" spans="2:2" x14ac:dyDescent="0.2">
      <c r="B18" s="26"/>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E277"/>
  <sheetViews>
    <sheetView topLeftCell="A10" workbookViewId="0">
      <selection activeCell="E45" sqref="E45"/>
    </sheetView>
  </sheetViews>
  <sheetFormatPr defaultRowHeight="11.4" x14ac:dyDescent="0.2"/>
  <cols>
    <col min="1" max="1" width="2" style="32" customWidth="1"/>
    <col min="2" max="2" width="17.44140625" style="32" customWidth="1"/>
    <col min="3" max="3" width="14.88671875" style="32" bestFit="1" customWidth="1"/>
    <col min="4" max="4" width="18.5546875" style="32" bestFit="1" customWidth="1"/>
    <col min="5" max="5" width="15.6640625" style="32" customWidth="1"/>
    <col min="6" max="16384" width="8.88671875" style="32"/>
  </cols>
  <sheetData>
    <row r="1" spans="2:5" ht="15.6" x14ac:dyDescent="0.2">
      <c r="B1" s="24" t="s">
        <v>527</v>
      </c>
    </row>
    <row r="2" spans="2:5" ht="12" x14ac:dyDescent="0.2">
      <c r="B2" s="25" t="s">
        <v>535</v>
      </c>
    </row>
    <row r="4" spans="2:5" ht="12" x14ac:dyDescent="0.25">
      <c r="B4" s="33" t="s">
        <v>545</v>
      </c>
    </row>
    <row r="5" spans="2:5" ht="12" x14ac:dyDescent="0.25">
      <c r="B5" s="33" t="s">
        <v>541</v>
      </c>
      <c r="C5" s="39"/>
      <c r="D5" s="39"/>
    </row>
    <row r="6" spans="2:5" ht="12" x14ac:dyDescent="0.2">
      <c r="B6" s="42" t="s">
        <v>546</v>
      </c>
      <c r="C6" s="29"/>
      <c r="D6" s="30"/>
    </row>
    <row r="7" spans="2:5" ht="12" x14ac:dyDescent="0.25">
      <c r="B7" s="33" t="s">
        <v>542</v>
      </c>
      <c r="C7" s="29"/>
      <c r="D7" s="30"/>
    </row>
    <row r="8" spans="2:5" ht="12" x14ac:dyDescent="0.2">
      <c r="B8" s="26"/>
      <c r="C8" s="28"/>
      <c r="D8" s="27"/>
    </row>
    <row r="10" spans="2:5" ht="12.6" thickBot="1" x14ac:dyDescent="0.25">
      <c r="B10" s="35" t="s">
        <v>519</v>
      </c>
    </row>
    <row r="11" spans="2:5" x14ac:dyDescent="0.2">
      <c r="B11" s="22">
        <v>246172.67600000001</v>
      </c>
    </row>
    <row r="12" spans="2:5" x14ac:dyDescent="0.2">
      <c r="B12" s="22">
        <v>246331.90400000001</v>
      </c>
    </row>
    <row r="13" spans="2:5" x14ac:dyDescent="0.2">
      <c r="B13" s="22">
        <v>209280.91039999999</v>
      </c>
    </row>
    <row r="14" spans="2:5" x14ac:dyDescent="0.2">
      <c r="B14" s="22">
        <v>452667.00639999995</v>
      </c>
    </row>
    <row r="15" spans="2:5" x14ac:dyDescent="0.2">
      <c r="B15" s="22">
        <v>467083.31319999998</v>
      </c>
      <c r="D15" s="45" t="s">
        <v>549</v>
      </c>
      <c r="E15" s="46">
        <f>AVERAGE(B11:B277)</f>
        <v>281171.90150112362</v>
      </c>
    </row>
    <row r="16" spans="2:5" x14ac:dyDescent="0.2">
      <c r="B16" s="22">
        <v>203491.84999999998</v>
      </c>
      <c r="D16" s="45" t="s">
        <v>550</v>
      </c>
      <c r="E16" s="45">
        <f>MODE(B11:B277)</f>
        <v>460001.25599999994</v>
      </c>
    </row>
    <row r="17" spans="2:5" x14ac:dyDescent="0.2">
      <c r="B17" s="22">
        <v>212520.826</v>
      </c>
      <c r="D17" s="45" t="s">
        <v>551</v>
      </c>
      <c r="E17" s="46">
        <f>MEDIAN(B11:B277)</f>
        <v>249075.6568</v>
      </c>
    </row>
    <row r="18" spans="2:5" x14ac:dyDescent="0.2">
      <c r="B18" s="22">
        <v>198591.84879999998</v>
      </c>
    </row>
    <row r="19" spans="2:5" x14ac:dyDescent="0.2">
      <c r="B19" s="22">
        <v>265467.68000000005</v>
      </c>
    </row>
    <row r="20" spans="2:5" x14ac:dyDescent="0.2">
      <c r="B20" s="22">
        <v>235633.2592</v>
      </c>
    </row>
    <row r="21" spans="2:5" x14ac:dyDescent="0.2">
      <c r="B21" s="22">
        <v>317473.86080000002</v>
      </c>
    </row>
    <row r="22" spans="2:5" x14ac:dyDescent="0.2">
      <c r="B22" s="22">
        <v>503790.23080000002</v>
      </c>
    </row>
    <row r="23" spans="2:5" x14ac:dyDescent="0.2">
      <c r="B23" s="22">
        <v>217786.37600000002</v>
      </c>
    </row>
    <row r="24" spans="2:5" x14ac:dyDescent="0.2">
      <c r="B24" s="22">
        <v>460001.25599999994</v>
      </c>
    </row>
    <row r="25" spans="2:5" x14ac:dyDescent="0.2">
      <c r="B25" s="22">
        <v>460001.25599999994</v>
      </c>
    </row>
    <row r="26" spans="2:5" x14ac:dyDescent="0.2">
      <c r="B26" s="22">
        <v>448134.26880000002</v>
      </c>
    </row>
    <row r="27" spans="2:5" x14ac:dyDescent="0.2">
      <c r="B27" s="22">
        <v>249591.99479999999</v>
      </c>
    </row>
    <row r="28" spans="2:5" x14ac:dyDescent="0.2">
      <c r="B28" s="22">
        <v>196142.19200000001</v>
      </c>
    </row>
    <row r="29" spans="2:5" x14ac:dyDescent="0.2">
      <c r="B29" s="22">
        <v>258572.47760000001</v>
      </c>
    </row>
    <row r="30" spans="2:5" x14ac:dyDescent="0.2">
      <c r="B30" s="22">
        <v>310831.21159999998</v>
      </c>
    </row>
    <row r="31" spans="2:5" x14ac:dyDescent="0.2">
      <c r="B31" s="22">
        <v>207281.5912</v>
      </c>
    </row>
    <row r="32" spans="2:5" x14ac:dyDescent="0.2">
      <c r="B32" s="22">
        <v>168834.04240000001</v>
      </c>
    </row>
    <row r="33" spans="2:2" x14ac:dyDescent="0.2">
      <c r="B33" s="22">
        <v>396973.83240000001</v>
      </c>
    </row>
    <row r="34" spans="2:2" x14ac:dyDescent="0.2">
      <c r="B34" s="22">
        <v>188743.1072</v>
      </c>
    </row>
    <row r="35" spans="2:2" x14ac:dyDescent="0.2">
      <c r="B35" s="22">
        <v>179674.07519999999</v>
      </c>
    </row>
    <row r="36" spans="2:2" x14ac:dyDescent="0.2">
      <c r="B36" s="22">
        <v>306363.64360000001</v>
      </c>
    </row>
    <row r="37" spans="2:2" x14ac:dyDescent="0.2">
      <c r="B37" s="22">
        <v>200300.63399999999</v>
      </c>
    </row>
    <row r="38" spans="2:2" x14ac:dyDescent="0.2">
      <c r="B38" s="22">
        <v>382041.12799999997</v>
      </c>
    </row>
    <row r="39" spans="2:2" x14ac:dyDescent="0.2">
      <c r="B39" s="22">
        <v>245572.7936</v>
      </c>
    </row>
    <row r="40" spans="2:2" x14ac:dyDescent="0.2">
      <c r="B40" s="22">
        <v>407214.28960000002</v>
      </c>
    </row>
    <row r="41" spans="2:2" x14ac:dyDescent="0.2">
      <c r="B41" s="22">
        <v>355073.4032</v>
      </c>
    </row>
    <row r="42" spans="2:2" x14ac:dyDescent="0.2">
      <c r="B42" s="22">
        <v>256821.6404</v>
      </c>
    </row>
    <row r="43" spans="2:2" x14ac:dyDescent="0.2">
      <c r="B43" s="22">
        <v>226342.80319999999</v>
      </c>
    </row>
    <row r="44" spans="2:2" x14ac:dyDescent="0.2">
      <c r="B44" s="22">
        <v>191389.8688</v>
      </c>
    </row>
    <row r="45" spans="2:2" x14ac:dyDescent="0.2">
      <c r="B45" s="22">
        <v>297008.96519999998</v>
      </c>
    </row>
    <row r="46" spans="2:2" x14ac:dyDescent="0.2">
      <c r="B46" s="22">
        <v>250773.1452</v>
      </c>
    </row>
    <row r="47" spans="2:2" x14ac:dyDescent="0.2">
      <c r="B47" s="22">
        <v>312211.14399999997</v>
      </c>
    </row>
    <row r="48" spans="2:2" x14ac:dyDescent="0.2">
      <c r="B48" s="22">
        <v>190119.50400000002</v>
      </c>
    </row>
    <row r="49" spans="2:2" x14ac:dyDescent="0.2">
      <c r="B49" s="22">
        <v>225050.52000000002</v>
      </c>
    </row>
    <row r="50" spans="2:2" x14ac:dyDescent="0.2">
      <c r="B50" s="22">
        <v>261742.742</v>
      </c>
    </row>
    <row r="51" spans="2:2" x14ac:dyDescent="0.2">
      <c r="B51" s="22">
        <v>344530.88879999996</v>
      </c>
    </row>
    <row r="52" spans="2:2" x14ac:dyDescent="0.2">
      <c r="B52" s="22">
        <v>215410.27600000001</v>
      </c>
    </row>
    <row r="53" spans="2:2" x14ac:dyDescent="0.2">
      <c r="B53" s="22">
        <v>252185.992</v>
      </c>
    </row>
    <row r="54" spans="2:2" x14ac:dyDescent="0.2">
      <c r="B54" s="22">
        <v>480545.80959999998</v>
      </c>
    </row>
    <row r="55" spans="2:2" x14ac:dyDescent="0.2">
      <c r="B55" s="22">
        <v>300385.6176</v>
      </c>
    </row>
    <row r="56" spans="2:2" x14ac:dyDescent="0.2">
      <c r="B56" s="22">
        <v>240539.34760000001</v>
      </c>
    </row>
    <row r="57" spans="2:2" x14ac:dyDescent="0.2">
      <c r="B57" s="22">
        <v>222138.71599999999</v>
      </c>
    </row>
    <row r="58" spans="2:2" x14ac:dyDescent="0.2">
      <c r="B58" s="22">
        <v>228410.054</v>
      </c>
    </row>
    <row r="59" spans="2:2" x14ac:dyDescent="0.2">
      <c r="B59" s="22">
        <v>197053.51439999999</v>
      </c>
    </row>
    <row r="60" spans="2:2" x14ac:dyDescent="0.2">
      <c r="B60" s="22">
        <v>193660.62079999998</v>
      </c>
    </row>
    <row r="61" spans="2:2" x14ac:dyDescent="0.2">
      <c r="B61" s="22">
        <v>237060.1488</v>
      </c>
    </row>
    <row r="62" spans="2:2" x14ac:dyDescent="0.2">
      <c r="B62" s="22">
        <v>372001.69679999998</v>
      </c>
    </row>
    <row r="63" spans="2:2" x14ac:dyDescent="0.2">
      <c r="B63" s="22">
        <v>290031.25879999995</v>
      </c>
    </row>
    <row r="64" spans="2:2" x14ac:dyDescent="0.2">
      <c r="B64" s="22">
        <v>238811.06399999998</v>
      </c>
    </row>
    <row r="65" spans="2:2" x14ac:dyDescent="0.2">
      <c r="B65" s="22">
        <v>199054.1992</v>
      </c>
    </row>
    <row r="66" spans="2:2" x14ac:dyDescent="0.2">
      <c r="B66" s="22">
        <v>496266.40639999998</v>
      </c>
    </row>
    <row r="67" spans="2:2" x14ac:dyDescent="0.2">
      <c r="B67" s="22">
        <v>346906.89319999993</v>
      </c>
    </row>
    <row r="68" spans="2:2" x14ac:dyDescent="0.2">
      <c r="B68" s="22">
        <v>376964.61560000002</v>
      </c>
    </row>
    <row r="69" spans="2:2" x14ac:dyDescent="0.2">
      <c r="B69" s="22">
        <v>315733.15360000002</v>
      </c>
    </row>
    <row r="70" spans="2:2" x14ac:dyDescent="0.2">
      <c r="B70" s="22">
        <v>188273.7304</v>
      </c>
    </row>
    <row r="71" spans="2:2" x14ac:dyDescent="0.2">
      <c r="B71" s="22">
        <v>253831.02480000001</v>
      </c>
    </row>
    <row r="72" spans="2:2" x14ac:dyDescent="0.2">
      <c r="B72" s="22">
        <v>278575.86879999994</v>
      </c>
    </row>
    <row r="73" spans="2:2" x14ac:dyDescent="0.2">
      <c r="B73" s="22">
        <v>402081.79600000003</v>
      </c>
    </row>
    <row r="74" spans="2:2" x14ac:dyDescent="0.2">
      <c r="B74" s="22">
        <v>310832.58759999997</v>
      </c>
    </row>
    <row r="75" spans="2:2" x14ac:dyDescent="0.2">
      <c r="B75" s="22">
        <v>257183.48</v>
      </c>
    </row>
    <row r="76" spans="2:2" x14ac:dyDescent="0.2">
      <c r="B76" s="22">
        <v>326885.33600000001</v>
      </c>
    </row>
    <row r="77" spans="2:2" x14ac:dyDescent="0.2">
      <c r="B77" s="22">
        <v>344568.74280000001</v>
      </c>
    </row>
    <row r="78" spans="2:2" x14ac:dyDescent="0.2">
      <c r="B78" s="22">
        <v>214631.68039999998</v>
      </c>
    </row>
    <row r="79" spans="2:2" x14ac:dyDescent="0.2">
      <c r="B79" s="22">
        <v>237207.67999999999</v>
      </c>
    </row>
    <row r="80" spans="2:2" x14ac:dyDescent="0.2">
      <c r="B80" s="22">
        <v>464549.19040000002</v>
      </c>
    </row>
    <row r="81" spans="2:2" x14ac:dyDescent="0.2">
      <c r="B81" s="22">
        <v>310577.03959999996</v>
      </c>
    </row>
    <row r="82" spans="2:2" x14ac:dyDescent="0.2">
      <c r="B82" s="22">
        <v>205098.2108</v>
      </c>
    </row>
    <row r="83" spans="2:2" x14ac:dyDescent="0.2">
      <c r="B83" s="22">
        <v>248525.11680000002</v>
      </c>
    </row>
    <row r="84" spans="2:2" x14ac:dyDescent="0.2">
      <c r="B84" s="22">
        <v>224463.86599999998</v>
      </c>
    </row>
    <row r="85" spans="2:2" x14ac:dyDescent="0.2">
      <c r="B85" s="22">
        <v>220606.28</v>
      </c>
    </row>
    <row r="86" spans="2:2" x14ac:dyDescent="0.2">
      <c r="B86" s="22">
        <v>220865</v>
      </c>
    </row>
    <row r="87" spans="2:2" x14ac:dyDescent="0.2">
      <c r="B87" s="22">
        <v>338181.18080000003</v>
      </c>
    </row>
    <row r="88" spans="2:2" x14ac:dyDescent="0.2">
      <c r="B88" s="22">
        <v>432679.91199999995</v>
      </c>
    </row>
    <row r="89" spans="2:2" x14ac:dyDescent="0.2">
      <c r="B89" s="22">
        <v>196220.04800000001</v>
      </c>
    </row>
    <row r="90" spans="2:2" x14ac:dyDescent="0.2">
      <c r="B90" s="22">
        <v>323915.8112</v>
      </c>
    </row>
    <row r="91" spans="2:2" x14ac:dyDescent="0.2">
      <c r="B91" s="22">
        <v>200719.01519999999</v>
      </c>
    </row>
    <row r="92" spans="2:2" x14ac:dyDescent="0.2">
      <c r="B92" s="22">
        <v>380809.52</v>
      </c>
    </row>
    <row r="93" spans="2:2" x14ac:dyDescent="0.2">
      <c r="B93" s="22">
        <v>213942.5624</v>
      </c>
    </row>
    <row r="94" spans="2:2" x14ac:dyDescent="0.2">
      <c r="B94" s="22">
        <v>207581.42720000001</v>
      </c>
    </row>
    <row r="95" spans="2:2" x14ac:dyDescent="0.2">
      <c r="B95" s="22">
        <v>241671.52000000002</v>
      </c>
    </row>
    <row r="96" spans="2:2" x14ac:dyDescent="0.2">
      <c r="B96" s="22">
        <v>336695.2524</v>
      </c>
    </row>
    <row r="97" spans="2:2" x14ac:dyDescent="0.2">
      <c r="B97" s="22">
        <v>171262.6544</v>
      </c>
    </row>
    <row r="98" spans="2:2" x14ac:dyDescent="0.2">
      <c r="B98" s="22">
        <v>299159.1384</v>
      </c>
    </row>
    <row r="99" spans="2:2" x14ac:dyDescent="0.2">
      <c r="B99" s="22">
        <v>212265.66799999998</v>
      </c>
    </row>
    <row r="100" spans="2:2" x14ac:dyDescent="0.2">
      <c r="B100" s="22">
        <v>388515.14</v>
      </c>
    </row>
    <row r="101" spans="2:2" x14ac:dyDescent="0.2">
      <c r="B101" s="22">
        <v>263790.81440000003</v>
      </c>
    </row>
    <row r="102" spans="2:2" x14ac:dyDescent="0.2">
      <c r="B102" s="22">
        <v>367976.45760000002</v>
      </c>
    </row>
    <row r="103" spans="2:2" x14ac:dyDescent="0.2">
      <c r="B103" s="22">
        <v>243052.59039999999</v>
      </c>
    </row>
    <row r="104" spans="2:2" x14ac:dyDescent="0.2">
      <c r="B104" s="22">
        <v>269075.30160000001</v>
      </c>
    </row>
    <row r="105" spans="2:2" x14ac:dyDescent="0.2">
      <c r="B105" s="22">
        <v>223577.32</v>
      </c>
    </row>
    <row r="106" spans="2:2" x14ac:dyDescent="0.2">
      <c r="B106" s="22">
        <v>198075.992</v>
      </c>
    </row>
    <row r="107" spans="2:2" x14ac:dyDescent="0.2">
      <c r="B107" s="22">
        <v>354553.23239999998</v>
      </c>
    </row>
    <row r="108" spans="2:2" x14ac:dyDescent="0.2">
      <c r="B108" s="22">
        <v>456919.45599999995</v>
      </c>
    </row>
    <row r="109" spans="2:2" x14ac:dyDescent="0.2">
      <c r="B109" s="22">
        <v>233142.8</v>
      </c>
    </row>
    <row r="110" spans="2:2" x14ac:dyDescent="0.2">
      <c r="B110" s="22">
        <v>225401.6152</v>
      </c>
    </row>
    <row r="111" spans="2:2" x14ac:dyDescent="0.2">
      <c r="B111" s="22">
        <v>195153.16</v>
      </c>
    </row>
    <row r="112" spans="2:2" x14ac:dyDescent="0.2">
      <c r="B112" s="22">
        <v>206631.81</v>
      </c>
    </row>
    <row r="113" spans="2:2" x14ac:dyDescent="0.2">
      <c r="B113" s="22">
        <v>358525.59239999996</v>
      </c>
    </row>
    <row r="114" spans="2:2" x14ac:dyDescent="0.2">
      <c r="B114" s="22">
        <v>223917.33600000001</v>
      </c>
    </row>
    <row r="115" spans="2:2" x14ac:dyDescent="0.2">
      <c r="B115" s="22">
        <v>201518.89440000002</v>
      </c>
    </row>
    <row r="116" spans="2:2" x14ac:dyDescent="0.2">
      <c r="B116" s="22">
        <v>269278.57199999999</v>
      </c>
    </row>
    <row r="117" spans="2:2" x14ac:dyDescent="0.2">
      <c r="B117" s="22">
        <v>204808.16039999996</v>
      </c>
    </row>
    <row r="118" spans="2:2" x14ac:dyDescent="0.2">
      <c r="B118" s="22">
        <v>306878.45759999997</v>
      </c>
    </row>
    <row r="119" spans="2:2" x14ac:dyDescent="0.2">
      <c r="B119" s="22">
        <v>275394.24839999998</v>
      </c>
    </row>
    <row r="120" spans="2:2" x14ac:dyDescent="0.2">
      <c r="B120" s="22">
        <v>192092.24</v>
      </c>
    </row>
    <row r="121" spans="2:2" x14ac:dyDescent="0.2">
      <c r="B121" s="22">
        <v>165430.28200000001</v>
      </c>
    </row>
    <row r="122" spans="2:2" x14ac:dyDescent="0.2">
      <c r="B122" s="22">
        <v>310223.29079999996</v>
      </c>
    </row>
    <row r="123" spans="2:2" x14ac:dyDescent="0.2">
      <c r="B123" s="22">
        <v>231552.32559999998</v>
      </c>
    </row>
    <row r="124" spans="2:2" x14ac:dyDescent="0.2">
      <c r="B124" s="22">
        <v>215774.28439999997</v>
      </c>
    </row>
    <row r="125" spans="2:2" x14ac:dyDescent="0.2">
      <c r="B125" s="22">
        <v>289727.99040000001</v>
      </c>
    </row>
    <row r="126" spans="2:2" x14ac:dyDescent="0.2">
      <c r="B126" s="22">
        <v>195874.94399999999</v>
      </c>
    </row>
    <row r="127" spans="2:2" x14ac:dyDescent="0.2">
      <c r="B127" s="22">
        <v>357538.19519999996</v>
      </c>
    </row>
    <row r="128" spans="2:2" x14ac:dyDescent="0.2">
      <c r="B128" s="22">
        <v>239248.7512</v>
      </c>
    </row>
    <row r="129" spans="2:2" x14ac:dyDescent="0.2">
      <c r="B129" s="22">
        <v>382277.14880000002</v>
      </c>
    </row>
    <row r="130" spans="2:2" x14ac:dyDescent="0.2">
      <c r="B130" s="22">
        <v>248422.66399999999</v>
      </c>
    </row>
    <row r="131" spans="2:2" x14ac:dyDescent="0.2">
      <c r="B131" s="22">
        <v>242740.65599999999</v>
      </c>
    </row>
    <row r="132" spans="2:2" x14ac:dyDescent="0.2">
      <c r="B132" s="22">
        <v>253025.77720000001</v>
      </c>
    </row>
    <row r="133" spans="2:2" x14ac:dyDescent="0.2">
      <c r="B133" s="22">
        <v>234172.38800000004</v>
      </c>
    </row>
    <row r="134" spans="2:2" x14ac:dyDescent="0.2">
      <c r="B134" s="22">
        <v>200678.75119999997</v>
      </c>
    </row>
    <row r="135" spans="2:2" x14ac:dyDescent="0.2">
      <c r="B135" s="22">
        <v>226578.51199999999</v>
      </c>
    </row>
    <row r="136" spans="2:2" x14ac:dyDescent="0.2">
      <c r="B136" s="22">
        <v>200148.89440000002</v>
      </c>
    </row>
    <row r="137" spans="2:2" x14ac:dyDescent="0.2">
      <c r="B137" s="22">
        <v>218585.92480000001</v>
      </c>
    </row>
    <row r="138" spans="2:2" x14ac:dyDescent="0.2">
      <c r="B138" s="22">
        <v>198841.69519999996</v>
      </c>
    </row>
    <row r="139" spans="2:2" x14ac:dyDescent="0.2">
      <c r="B139" s="22">
        <v>252927.84</v>
      </c>
    </row>
    <row r="140" spans="2:2" x14ac:dyDescent="0.2">
      <c r="B140" s="22">
        <v>225290.22039999999</v>
      </c>
    </row>
    <row r="141" spans="2:2" x14ac:dyDescent="0.2">
      <c r="B141" s="22">
        <v>234750.58600000001</v>
      </c>
    </row>
    <row r="142" spans="2:2" x14ac:dyDescent="0.2">
      <c r="B142" s="22">
        <v>287466.41159999999</v>
      </c>
    </row>
    <row r="143" spans="2:2" x14ac:dyDescent="0.2">
      <c r="B143" s="22">
        <v>229464.71119999999</v>
      </c>
    </row>
    <row r="144" spans="2:2" x14ac:dyDescent="0.2">
      <c r="B144" s="22">
        <v>377313.5552</v>
      </c>
    </row>
    <row r="145" spans="2:2" x14ac:dyDescent="0.2">
      <c r="B145" s="22">
        <v>276759.18</v>
      </c>
    </row>
    <row r="146" spans="2:2" x14ac:dyDescent="0.2">
      <c r="B146" s="22">
        <v>219373.4056</v>
      </c>
    </row>
    <row r="147" spans="2:2" x14ac:dyDescent="0.2">
      <c r="B147" s="22">
        <v>230216.21919999999</v>
      </c>
    </row>
    <row r="148" spans="2:2" x14ac:dyDescent="0.2">
      <c r="B148" s="22">
        <v>410932.67319999996</v>
      </c>
    </row>
    <row r="149" spans="2:2" x14ac:dyDescent="0.2">
      <c r="B149" s="22">
        <v>214341.3364</v>
      </c>
    </row>
    <row r="150" spans="2:2" x14ac:dyDescent="0.2">
      <c r="B150" s="22">
        <v>248274.31359999999</v>
      </c>
    </row>
    <row r="151" spans="2:2" x14ac:dyDescent="0.2">
      <c r="B151" s="22">
        <v>390494.27120000002</v>
      </c>
    </row>
    <row r="152" spans="2:2" x14ac:dyDescent="0.2">
      <c r="B152" s="22">
        <v>293876.27480000001</v>
      </c>
    </row>
    <row r="153" spans="2:2" x14ac:dyDescent="0.2">
      <c r="B153" s="22">
        <v>204286.66679999998</v>
      </c>
    </row>
    <row r="154" spans="2:2" x14ac:dyDescent="0.2">
      <c r="B154" s="22">
        <v>230154.52999999997</v>
      </c>
    </row>
    <row r="155" spans="2:2" x14ac:dyDescent="0.2">
      <c r="B155" s="22">
        <v>228170.02560000002</v>
      </c>
    </row>
    <row r="156" spans="2:2" x14ac:dyDescent="0.2">
      <c r="B156" s="22">
        <v>205085.40479999999</v>
      </c>
    </row>
    <row r="157" spans="2:2" x14ac:dyDescent="0.2">
      <c r="B157" s="22">
        <v>177555.06399999998</v>
      </c>
    </row>
    <row r="158" spans="2:2" x14ac:dyDescent="0.2">
      <c r="B158" s="22">
        <v>217748.48000000001</v>
      </c>
    </row>
    <row r="159" spans="2:2" x14ac:dyDescent="0.2">
      <c r="B159" s="22">
        <v>247739.44</v>
      </c>
    </row>
    <row r="160" spans="2:2" x14ac:dyDescent="0.2">
      <c r="B160" s="22">
        <v>484458.03040000005</v>
      </c>
    </row>
    <row r="161" spans="2:2" x14ac:dyDescent="0.2">
      <c r="B161" s="22">
        <v>356506.36999999994</v>
      </c>
    </row>
    <row r="162" spans="2:2" x14ac:dyDescent="0.2">
      <c r="B162" s="22">
        <v>197869.36400000003</v>
      </c>
    </row>
    <row r="163" spans="2:2" x14ac:dyDescent="0.2">
      <c r="B163" s="22">
        <v>236608.95279999997</v>
      </c>
    </row>
    <row r="164" spans="2:2" x14ac:dyDescent="0.2">
      <c r="B164" s="22">
        <v>208930.81200000001</v>
      </c>
    </row>
    <row r="165" spans="2:2" x14ac:dyDescent="0.2">
      <c r="B165" s="22">
        <v>263123.42080000002</v>
      </c>
    </row>
    <row r="166" spans="2:2" x14ac:dyDescent="0.2">
      <c r="B166" s="22">
        <v>286433.57279999997</v>
      </c>
    </row>
    <row r="167" spans="2:2" x14ac:dyDescent="0.2">
      <c r="B167" s="22">
        <v>229581.7836</v>
      </c>
    </row>
    <row r="168" spans="2:2" x14ac:dyDescent="0.2">
      <c r="B168" s="22">
        <v>252053.0264</v>
      </c>
    </row>
    <row r="169" spans="2:2" x14ac:dyDescent="0.2">
      <c r="B169" s="22">
        <v>244820.66720000003</v>
      </c>
    </row>
    <row r="170" spans="2:2" x14ac:dyDescent="0.2">
      <c r="B170" s="22">
        <v>241620.48320000002</v>
      </c>
    </row>
    <row r="171" spans="2:2" x14ac:dyDescent="0.2">
      <c r="B171" s="22">
        <v>235762.34000000003</v>
      </c>
    </row>
    <row r="172" spans="2:2" x14ac:dyDescent="0.2">
      <c r="B172" s="22">
        <v>236639.56</v>
      </c>
    </row>
    <row r="173" spans="2:2" x14ac:dyDescent="0.2">
      <c r="B173" s="22">
        <v>294807.64799999999</v>
      </c>
    </row>
    <row r="174" spans="2:2" x14ac:dyDescent="0.2">
      <c r="B174" s="22">
        <v>293828.68799999997</v>
      </c>
    </row>
    <row r="175" spans="2:2" x14ac:dyDescent="0.2">
      <c r="B175" s="22">
        <v>412856.56159999996</v>
      </c>
    </row>
    <row r="176" spans="2:2" x14ac:dyDescent="0.2">
      <c r="B176" s="22">
        <v>224076.83600000001</v>
      </c>
    </row>
    <row r="177" spans="2:2" x14ac:dyDescent="0.2">
      <c r="B177" s="22">
        <v>258015.61439999999</v>
      </c>
    </row>
    <row r="178" spans="2:2" x14ac:dyDescent="0.2">
      <c r="B178" s="22">
        <v>153466.71240000002</v>
      </c>
    </row>
    <row r="179" spans="2:2" x14ac:dyDescent="0.2">
      <c r="B179" s="22">
        <v>261871.696</v>
      </c>
    </row>
    <row r="180" spans="2:2" x14ac:dyDescent="0.2">
      <c r="B180" s="22">
        <v>210038.6992</v>
      </c>
    </row>
    <row r="181" spans="2:2" x14ac:dyDescent="0.2">
      <c r="B181" s="22">
        <v>210824.0576</v>
      </c>
    </row>
    <row r="182" spans="2:2" x14ac:dyDescent="0.2">
      <c r="B182" s="22">
        <v>249075.6568</v>
      </c>
    </row>
    <row r="183" spans="2:2" x14ac:dyDescent="0.2">
      <c r="B183" s="22">
        <v>219865.76079999999</v>
      </c>
    </row>
    <row r="184" spans="2:2" x14ac:dyDescent="0.2">
      <c r="B184" s="22">
        <v>204292.49399999998</v>
      </c>
    </row>
    <row r="185" spans="2:2" x14ac:dyDescent="0.2">
      <c r="B185" s="22">
        <v>261579.89200000002</v>
      </c>
    </row>
    <row r="186" spans="2:2" x14ac:dyDescent="0.2">
      <c r="B186" s="22">
        <v>222867.42080000002</v>
      </c>
    </row>
    <row r="187" spans="2:2" x14ac:dyDescent="0.2">
      <c r="B187" s="22">
        <v>291494.36</v>
      </c>
    </row>
    <row r="188" spans="2:2" x14ac:dyDescent="0.2">
      <c r="B188" s="22">
        <v>296483.14399999997</v>
      </c>
    </row>
    <row r="189" spans="2:2" x14ac:dyDescent="0.2">
      <c r="B189" s="16">
        <v>532877.38399999996</v>
      </c>
    </row>
    <row r="190" spans="2:2" x14ac:dyDescent="0.2">
      <c r="B190" s="22">
        <v>117564.0716</v>
      </c>
    </row>
    <row r="191" spans="2:2" x14ac:dyDescent="0.2">
      <c r="B191" s="22">
        <v>317196.39999999997</v>
      </c>
    </row>
    <row r="192" spans="2:2" x14ac:dyDescent="0.2">
      <c r="B192" s="22">
        <v>264142.16000000003</v>
      </c>
    </row>
    <row r="193" spans="2:2" x14ac:dyDescent="0.2">
      <c r="B193" s="22">
        <v>222947.20879999999</v>
      </c>
    </row>
    <row r="194" spans="2:2" x14ac:dyDescent="0.2">
      <c r="B194" s="22">
        <v>250312.5344</v>
      </c>
    </row>
    <row r="195" spans="2:2" x14ac:dyDescent="0.2">
      <c r="B195" s="22">
        <v>246050.40400000001</v>
      </c>
    </row>
    <row r="196" spans="2:2" x14ac:dyDescent="0.2">
      <c r="B196" s="22">
        <v>529317.28319999995</v>
      </c>
    </row>
    <row r="197" spans="2:2" x14ac:dyDescent="0.2">
      <c r="B197" s="22">
        <v>169158.29440000001</v>
      </c>
    </row>
    <row r="198" spans="2:2" x14ac:dyDescent="0.2">
      <c r="B198" s="22">
        <v>206958.712</v>
      </c>
    </row>
    <row r="199" spans="2:2" x14ac:dyDescent="0.2">
      <c r="B199" s="22">
        <v>206445.42319999999</v>
      </c>
    </row>
    <row r="200" spans="2:2" x14ac:dyDescent="0.2">
      <c r="B200" s="22">
        <v>239341.58079999997</v>
      </c>
    </row>
    <row r="201" spans="2:2" x14ac:dyDescent="0.2">
      <c r="B201" s="22">
        <v>398903.42240000004</v>
      </c>
    </row>
    <row r="202" spans="2:2" x14ac:dyDescent="0.2">
      <c r="B202" s="22">
        <v>210745.16639999999</v>
      </c>
    </row>
    <row r="203" spans="2:2" x14ac:dyDescent="0.2">
      <c r="B203" s="22">
        <v>331154.87840000005</v>
      </c>
    </row>
    <row r="204" spans="2:2" x14ac:dyDescent="0.2">
      <c r="B204" s="22">
        <v>204434.6784</v>
      </c>
    </row>
    <row r="205" spans="2:2" x14ac:dyDescent="0.2">
      <c r="B205" s="22">
        <v>189194.30720000001</v>
      </c>
    </row>
    <row r="206" spans="2:2" x14ac:dyDescent="0.2">
      <c r="B206" s="22">
        <v>204027.0912</v>
      </c>
    </row>
    <row r="207" spans="2:2" x14ac:dyDescent="0.2">
      <c r="B207" s="16">
        <v>400865.91599999997</v>
      </c>
    </row>
    <row r="208" spans="2:2" x14ac:dyDescent="0.2">
      <c r="B208" s="16">
        <v>217787.71039999998</v>
      </c>
    </row>
    <row r="209" spans="2:2" x14ac:dyDescent="0.2">
      <c r="B209" s="16">
        <v>219630.90120000002</v>
      </c>
    </row>
    <row r="210" spans="2:2" x14ac:dyDescent="0.2">
      <c r="B210" s="16">
        <v>244624.87199999997</v>
      </c>
    </row>
    <row r="211" spans="2:2" x14ac:dyDescent="0.2">
      <c r="B211" s="16">
        <v>163162.8792</v>
      </c>
    </row>
    <row r="212" spans="2:2" x14ac:dyDescent="0.2">
      <c r="B212" s="16">
        <v>401302.81920000003</v>
      </c>
    </row>
    <row r="213" spans="2:2" x14ac:dyDescent="0.2">
      <c r="B213" s="16">
        <v>538271.73560000001</v>
      </c>
    </row>
    <row r="214" spans="2:2" x14ac:dyDescent="0.2">
      <c r="B214" s="16">
        <v>461464.99200000003</v>
      </c>
    </row>
    <row r="215" spans="2:2" x14ac:dyDescent="0.2">
      <c r="B215" s="16">
        <v>275812.49280000001</v>
      </c>
    </row>
    <row r="216" spans="2:2" x14ac:dyDescent="0.2">
      <c r="B216" s="16">
        <v>216552.71200000003</v>
      </c>
    </row>
    <row r="217" spans="2:2" x14ac:dyDescent="0.2">
      <c r="B217" s="16">
        <v>495570.44480000006</v>
      </c>
    </row>
    <row r="218" spans="2:2" x14ac:dyDescent="0.2">
      <c r="B218" s="16">
        <v>388656.80639999994</v>
      </c>
    </row>
    <row r="219" spans="2:2" x14ac:dyDescent="0.2">
      <c r="B219" s="16">
        <v>495024.09120000002</v>
      </c>
    </row>
    <row r="220" spans="2:2" x14ac:dyDescent="0.2">
      <c r="B220" s="16">
        <v>526947.16320000007</v>
      </c>
    </row>
    <row r="221" spans="2:2" x14ac:dyDescent="0.2">
      <c r="B221" s="16">
        <v>427236.09959999996</v>
      </c>
    </row>
    <row r="222" spans="2:2" x14ac:dyDescent="0.2">
      <c r="B222" s="16">
        <v>327044.36839999998</v>
      </c>
    </row>
    <row r="223" spans="2:2" x14ac:dyDescent="0.2">
      <c r="B223" s="16">
        <v>385447.68719999999</v>
      </c>
    </row>
    <row r="224" spans="2:2" x14ac:dyDescent="0.2">
      <c r="B224" s="16">
        <v>401894.81799999997</v>
      </c>
    </row>
    <row r="225" spans="2:2" x14ac:dyDescent="0.2">
      <c r="B225" s="16">
        <v>264275.78240000003</v>
      </c>
    </row>
    <row r="226" spans="2:2" x14ac:dyDescent="0.2">
      <c r="B226" s="16">
        <v>231348.92799999996</v>
      </c>
    </row>
    <row r="227" spans="2:2" x14ac:dyDescent="0.2">
      <c r="B227" s="16">
        <v>264238.94999999995</v>
      </c>
    </row>
    <row r="228" spans="2:2" x14ac:dyDescent="0.2">
      <c r="B228" s="16">
        <v>217357.63279999999</v>
      </c>
    </row>
    <row r="229" spans="2:2" x14ac:dyDescent="0.2">
      <c r="B229" s="16">
        <v>482404.31200000003</v>
      </c>
    </row>
    <row r="230" spans="2:2" x14ac:dyDescent="0.2">
      <c r="B230" s="16">
        <v>228937.89599999995</v>
      </c>
    </row>
    <row r="231" spans="2:2" x14ac:dyDescent="0.2">
      <c r="B231" s="16">
        <v>498994.03200000006</v>
      </c>
    </row>
    <row r="232" spans="2:2" x14ac:dyDescent="0.2">
      <c r="B232" s="16">
        <v>256376.27599999995</v>
      </c>
    </row>
    <row r="233" spans="2:2" x14ac:dyDescent="0.2">
      <c r="B233" s="16">
        <v>255243.10879999999</v>
      </c>
    </row>
    <row r="234" spans="2:2" x14ac:dyDescent="0.2">
      <c r="B234" s="16">
        <v>506786.66400000005</v>
      </c>
    </row>
    <row r="235" spans="2:2" x14ac:dyDescent="0.2">
      <c r="B235" s="16">
        <v>233172.48999999996</v>
      </c>
    </row>
    <row r="236" spans="2:2" x14ac:dyDescent="0.2">
      <c r="B236" s="16">
        <v>233834.00480000002</v>
      </c>
    </row>
    <row r="237" spans="2:2" x14ac:dyDescent="0.2">
      <c r="B237" s="16">
        <v>523373.44800000009</v>
      </c>
    </row>
    <row r="238" spans="2:2" x14ac:dyDescent="0.2">
      <c r="B238" s="16">
        <v>228872.91199999995</v>
      </c>
    </row>
    <row r="239" spans="2:2" x14ac:dyDescent="0.2">
      <c r="B239" s="16">
        <v>208655.6704</v>
      </c>
    </row>
    <row r="240" spans="2:2" x14ac:dyDescent="0.2">
      <c r="B240" s="16">
        <v>322952.55839999998</v>
      </c>
    </row>
    <row r="241" spans="2:2" x14ac:dyDescent="0.2">
      <c r="B241" s="16">
        <v>216826</v>
      </c>
    </row>
    <row r="242" spans="2:2" x14ac:dyDescent="0.2">
      <c r="B242" s="16">
        <v>298730.40399999998</v>
      </c>
    </row>
    <row r="243" spans="2:2" x14ac:dyDescent="0.2">
      <c r="B243" s="16">
        <v>230495.00639999998</v>
      </c>
    </row>
    <row r="244" spans="2:2" x14ac:dyDescent="0.2">
      <c r="B244" s="16">
        <v>346048.04079999996</v>
      </c>
    </row>
    <row r="245" spans="2:2" x14ac:dyDescent="0.2">
      <c r="B245" s="16">
        <v>377043.5956</v>
      </c>
    </row>
    <row r="246" spans="2:2" x14ac:dyDescent="0.2">
      <c r="B246" s="16">
        <v>413761.70639999997</v>
      </c>
    </row>
    <row r="247" spans="2:2" x14ac:dyDescent="0.2">
      <c r="B247" s="16">
        <v>212644.39479999998</v>
      </c>
    </row>
    <row r="248" spans="2:2" x14ac:dyDescent="0.2">
      <c r="B248" s="16">
        <v>250415.38199999995</v>
      </c>
    </row>
    <row r="249" spans="2:2" x14ac:dyDescent="0.2">
      <c r="B249" s="16">
        <v>219252.89199999996</v>
      </c>
    </row>
    <row r="250" spans="2:2" x14ac:dyDescent="0.2">
      <c r="B250" s="16">
        <v>264011.69799999997</v>
      </c>
    </row>
    <row r="251" spans="2:2" x14ac:dyDescent="0.2">
      <c r="B251" s="16">
        <v>211406.86800000002</v>
      </c>
    </row>
    <row r="252" spans="2:2" x14ac:dyDescent="0.2">
      <c r="B252" s="16">
        <v>396330.29079999996</v>
      </c>
    </row>
    <row r="253" spans="2:2" x14ac:dyDescent="0.2">
      <c r="B253" s="16">
        <v>227072.87839999996</v>
      </c>
    </row>
    <row r="254" spans="2:2" x14ac:dyDescent="0.2">
      <c r="B254" s="16">
        <v>276323.86559999996</v>
      </c>
    </row>
    <row r="255" spans="2:2" x14ac:dyDescent="0.2">
      <c r="B255" s="16">
        <v>230943.37959999996</v>
      </c>
    </row>
    <row r="256" spans="2:2" x14ac:dyDescent="0.2">
      <c r="B256" s="16">
        <v>315382.11</v>
      </c>
    </row>
    <row r="257" spans="2:2" x14ac:dyDescent="0.2">
      <c r="B257" s="16">
        <v>372016.56160000002</v>
      </c>
    </row>
    <row r="258" spans="2:2" x14ac:dyDescent="0.2">
      <c r="B258" s="16">
        <v>237680.87519999995</v>
      </c>
    </row>
    <row r="259" spans="2:2" x14ac:dyDescent="0.2">
      <c r="B259" s="16">
        <v>234032.88399999996</v>
      </c>
    </row>
    <row r="260" spans="2:2" x14ac:dyDescent="0.2">
      <c r="B260" s="16">
        <v>273165.57680000004</v>
      </c>
    </row>
    <row r="261" spans="2:2" x14ac:dyDescent="0.2">
      <c r="B261" s="16">
        <v>271227.49439999997</v>
      </c>
    </row>
    <row r="262" spans="2:2" x14ac:dyDescent="0.2">
      <c r="B262" s="16">
        <v>349865.22239999997</v>
      </c>
    </row>
    <row r="263" spans="2:2" x14ac:dyDescent="0.2">
      <c r="B263" s="16">
        <v>199730.734</v>
      </c>
    </row>
    <row r="264" spans="2:2" x14ac:dyDescent="0.2">
      <c r="B264" s="16">
        <v>338482.45439999999</v>
      </c>
    </row>
    <row r="265" spans="2:2" x14ac:dyDescent="0.2">
      <c r="B265" s="16">
        <v>351304.57759999996</v>
      </c>
    </row>
    <row r="266" spans="2:2" x14ac:dyDescent="0.2">
      <c r="B266" s="16">
        <v>338472.13279999996</v>
      </c>
    </row>
    <row r="267" spans="2:2" x14ac:dyDescent="0.2">
      <c r="B267" s="16">
        <v>212916.35680000001</v>
      </c>
    </row>
    <row r="268" spans="2:2" x14ac:dyDescent="0.2">
      <c r="B268" s="16">
        <v>308660.80319999997</v>
      </c>
    </row>
    <row r="269" spans="2:2" x14ac:dyDescent="0.2">
      <c r="B269" s="16">
        <v>147343.69400000002</v>
      </c>
    </row>
    <row r="270" spans="2:2" x14ac:dyDescent="0.2">
      <c r="B270" s="16">
        <v>448574.6704</v>
      </c>
    </row>
    <row r="271" spans="2:2" x14ac:dyDescent="0.2">
      <c r="B271" s="16">
        <v>255337.89800000002</v>
      </c>
    </row>
    <row r="272" spans="2:2" x14ac:dyDescent="0.2">
      <c r="B272" s="16">
        <v>175773.58559999999</v>
      </c>
    </row>
    <row r="273" spans="2:2" x14ac:dyDescent="0.2">
      <c r="B273" s="16">
        <v>322610.73919999995</v>
      </c>
    </row>
    <row r="274" spans="2:2" x14ac:dyDescent="0.2">
      <c r="B274" s="16">
        <v>279191.25599999999</v>
      </c>
    </row>
    <row r="275" spans="2:2" x14ac:dyDescent="0.2">
      <c r="B275" s="16">
        <v>287996.52960000001</v>
      </c>
    </row>
    <row r="276" spans="2:2" x14ac:dyDescent="0.2">
      <c r="B276" s="16">
        <v>365868.77759999997</v>
      </c>
    </row>
    <row r="277" spans="2:2" x14ac:dyDescent="0.2">
      <c r="B277" s="16">
        <v>199216.40399999995</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5"/>
  <sheetViews>
    <sheetView workbookViewId="0">
      <selection activeCell="S16" sqref="S16"/>
    </sheetView>
  </sheetViews>
  <sheetFormatPr defaultRowHeight="11.4" x14ac:dyDescent="0.2"/>
  <cols>
    <col min="1" max="1" width="2" style="32" customWidth="1"/>
    <col min="2" max="2" width="7.33203125" style="32" customWidth="1"/>
    <col min="3" max="3" width="14.88671875" style="32" bestFit="1" customWidth="1"/>
    <col min="4" max="4" width="18.5546875" style="32" bestFit="1" customWidth="1"/>
    <col min="5" max="16384" width="8.88671875" style="32"/>
  </cols>
  <sheetData>
    <row r="1" spans="2:4" ht="15.6" x14ac:dyDescent="0.2">
      <c r="B1" s="24" t="s">
        <v>527</v>
      </c>
    </row>
    <row r="2" spans="2:4" ht="12" x14ac:dyDescent="0.2">
      <c r="B2" s="25" t="s">
        <v>536</v>
      </c>
    </row>
    <row r="4" spans="2:4" ht="12" x14ac:dyDescent="0.25">
      <c r="B4" s="33" t="s">
        <v>547</v>
      </c>
    </row>
    <row r="5" spans="2:4" ht="12" x14ac:dyDescent="0.25">
      <c r="B5" s="33"/>
      <c r="C5" s="39"/>
      <c r="D5" s="39"/>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203"/>
  <sheetViews>
    <sheetView workbookViewId="0">
      <selection activeCell="K8" sqref="K8"/>
    </sheetView>
  </sheetViews>
  <sheetFormatPr defaultRowHeight="11.4" x14ac:dyDescent="0.2"/>
  <cols>
    <col min="1" max="1" width="2" style="32" customWidth="1"/>
    <col min="2" max="2" width="7.33203125" style="32" customWidth="1"/>
    <col min="3" max="3" width="14.88671875" style="32" bestFit="1" customWidth="1"/>
    <col min="4" max="4" width="15.77734375" style="32" bestFit="1" customWidth="1"/>
    <col min="5" max="5" width="18.21875" style="32" bestFit="1" customWidth="1"/>
    <col min="6" max="6" width="19.88671875" style="32" customWidth="1"/>
    <col min="7" max="7" width="21.21875" style="32" customWidth="1"/>
    <col min="8" max="16384" width="8.88671875" style="32"/>
  </cols>
  <sheetData>
    <row r="1" spans="2:10" ht="15.6" x14ac:dyDescent="0.2">
      <c r="B1" s="24" t="s">
        <v>527</v>
      </c>
    </row>
    <row r="2" spans="2:10" ht="12" x14ac:dyDescent="0.2">
      <c r="B2" s="25" t="s">
        <v>537</v>
      </c>
    </row>
    <row r="4" spans="2:10" ht="12" x14ac:dyDescent="0.25">
      <c r="B4" s="33" t="s">
        <v>544</v>
      </c>
    </row>
    <row r="5" spans="2:10" ht="12" x14ac:dyDescent="0.25">
      <c r="B5" s="33" t="s">
        <v>538</v>
      </c>
      <c r="C5" s="39"/>
      <c r="D5" s="39"/>
    </row>
    <row r="6" spans="2:10" ht="12" x14ac:dyDescent="0.25">
      <c r="B6" s="33"/>
      <c r="C6" s="39"/>
      <c r="D6" s="39"/>
    </row>
    <row r="7" spans="2:10" ht="12.6" thickBot="1" x14ac:dyDescent="0.25">
      <c r="B7" s="35" t="s">
        <v>25</v>
      </c>
      <c r="C7" s="39"/>
      <c r="D7" s="39"/>
    </row>
    <row r="8" spans="2:10" ht="14.4" x14ac:dyDescent="0.3">
      <c r="B8" s="3" t="s">
        <v>5</v>
      </c>
      <c r="D8" s="58" t="s">
        <v>553</v>
      </c>
      <c r="E8" s="59" t="s">
        <v>552</v>
      </c>
      <c r="F8" s="60" t="s">
        <v>564</v>
      </c>
      <c r="G8" s="60" t="s">
        <v>565</v>
      </c>
      <c r="J8" s="31"/>
    </row>
    <row r="9" spans="2:10" ht="14.4" x14ac:dyDescent="0.3">
      <c r="B9" s="3" t="s">
        <v>5</v>
      </c>
      <c r="D9" s="61" t="s">
        <v>5</v>
      </c>
      <c r="E9" s="62">
        <v>177</v>
      </c>
      <c r="F9" s="63">
        <f>E9/$E$17</f>
        <v>0.90769230769230769</v>
      </c>
      <c r="G9" s="63">
        <f>SUM($F$9:F9)</f>
        <v>0.90769230769230769</v>
      </c>
      <c r="J9" s="31"/>
    </row>
    <row r="10" spans="2:10" ht="14.4" x14ac:dyDescent="0.3">
      <c r="B10" s="3" t="s">
        <v>5</v>
      </c>
      <c r="D10" s="61" t="s">
        <v>490</v>
      </c>
      <c r="E10" s="62">
        <v>7</v>
      </c>
      <c r="F10" s="63">
        <f>E10/$E$17</f>
        <v>3.5897435897435895E-2</v>
      </c>
      <c r="G10" s="63">
        <f>SUM($F$9:F10)</f>
        <v>0.94358974358974357</v>
      </c>
      <c r="J10" s="31"/>
    </row>
    <row r="11" spans="2:10" ht="14.4" x14ac:dyDescent="0.3">
      <c r="B11" s="3" t="s">
        <v>5</v>
      </c>
      <c r="D11" s="61" t="s">
        <v>6</v>
      </c>
      <c r="E11" s="62">
        <v>4</v>
      </c>
      <c r="F11" s="63">
        <f>E11/$E$17</f>
        <v>2.0512820512820513E-2</v>
      </c>
      <c r="G11" s="63">
        <f>SUM($F$9:F11)</f>
        <v>0.96410256410256412</v>
      </c>
      <c r="J11" s="31"/>
    </row>
    <row r="12" spans="2:10" ht="14.4" x14ac:dyDescent="0.3">
      <c r="B12" s="3" t="s">
        <v>5</v>
      </c>
      <c r="D12" s="61" t="s">
        <v>7</v>
      </c>
      <c r="E12" s="62">
        <v>2</v>
      </c>
      <c r="F12" s="63">
        <f>E12/$E$17</f>
        <v>1.0256410256410256E-2</v>
      </c>
      <c r="G12" s="63">
        <f>SUM($F$9:F12)</f>
        <v>0.97435897435897434</v>
      </c>
      <c r="J12" s="31"/>
    </row>
    <row r="13" spans="2:10" ht="14.4" x14ac:dyDescent="0.3">
      <c r="B13" s="3" t="s">
        <v>5</v>
      </c>
      <c r="D13" s="61" t="s">
        <v>9</v>
      </c>
      <c r="E13" s="62">
        <v>2</v>
      </c>
      <c r="F13" s="63">
        <f>E13/$E$17</f>
        <v>1.0256410256410256E-2</v>
      </c>
      <c r="G13" s="63">
        <f>SUM($F$9:F13)</f>
        <v>0.98461538461538456</v>
      </c>
      <c r="J13" s="31"/>
    </row>
    <row r="14" spans="2:10" ht="14.4" x14ac:dyDescent="0.3">
      <c r="B14" s="3" t="s">
        <v>5</v>
      </c>
      <c r="D14" s="61" t="s">
        <v>8</v>
      </c>
      <c r="E14" s="62">
        <v>1</v>
      </c>
      <c r="F14" s="63">
        <f>E14/$E$17</f>
        <v>5.1282051282051282E-3</v>
      </c>
      <c r="G14" s="63">
        <f>SUM($F$9:F14)</f>
        <v>0.98974358974358967</v>
      </c>
      <c r="J14" s="31"/>
    </row>
    <row r="15" spans="2:10" ht="14.4" x14ac:dyDescent="0.3">
      <c r="B15" s="3" t="s">
        <v>5</v>
      </c>
      <c r="D15" s="61" t="s">
        <v>10</v>
      </c>
      <c r="E15" s="62">
        <v>1</v>
      </c>
      <c r="F15" s="63">
        <f>E15/$E$17</f>
        <v>5.1282051282051282E-3</v>
      </c>
      <c r="G15" s="63">
        <f>SUM($F$9:F15)</f>
        <v>0.99487179487179478</v>
      </c>
      <c r="J15" s="31"/>
    </row>
    <row r="16" spans="2:10" ht="14.4" x14ac:dyDescent="0.3">
      <c r="B16" s="3" t="s">
        <v>5</v>
      </c>
      <c r="D16" s="61" t="s">
        <v>11</v>
      </c>
      <c r="E16" s="62">
        <v>1</v>
      </c>
      <c r="F16" s="63">
        <f>E16/$E$17</f>
        <v>5.1282051282051282E-3</v>
      </c>
      <c r="G16" s="63">
        <f>SUM($F$9:F16)</f>
        <v>0.99999999999999989</v>
      </c>
      <c r="J16" s="31"/>
    </row>
    <row r="17" spans="2:10" ht="14.4" x14ac:dyDescent="0.3">
      <c r="B17" s="3" t="s">
        <v>5</v>
      </c>
      <c r="D17" s="64" t="s">
        <v>554</v>
      </c>
      <c r="E17" s="65">
        <v>195</v>
      </c>
      <c r="F17" s="60"/>
      <c r="G17" s="60"/>
      <c r="J17" s="31"/>
    </row>
    <row r="18" spans="2:10" ht="14.4" x14ac:dyDescent="0.3">
      <c r="B18" s="3" t="s">
        <v>5</v>
      </c>
      <c r="J18" s="31"/>
    </row>
    <row r="19" spans="2:10" ht="14.4" x14ac:dyDescent="0.3">
      <c r="B19" s="3" t="s">
        <v>5</v>
      </c>
      <c r="J19" s="31"/>
    </row>
    <row r="20" spans="2:10" ht="14.4" x14ac:dyDescent="0.3">
      <c r="B20" s="3" t="s">
        <v>5</v>
      </c>
      <c r="J20" s="31"/>
    </row>
    <row r="21" spans="2:10" ht="14.4" x14ac:dyDescent="0.3">
      <c r="B21" s="3" t="s">
        <v>5</v>
      </c>
      <c r="J21" s="31"/>
    </row>
    <row r="22" spans="2:10" ht="14.4" x14ac:dyDescent="0.3">
      <c r="B22" s="3" t="s">
        <v>5</v>
      </c>
      <c r="J22" s="31"/>
    </row>
    <row r="23" spans="2:10" ht="14.4" x14ac:dyDescent="0.3">
      <c r="B23" s="3" t="s">
        <v>5</v>
      </c>
      <c r="J23" s="31"/>
    </row>
    <row r="24" spans="2:10" ht="14.4" x14ac:dyDescent="0.3">
      <c r="B24" s="3" t="s">
        <v>5</v>
      </c>
      <c r="J24" s="31"/>
    </row>
    <row r="25" spans="2:10" ht="14.4" x14ac:dyDescent="0.3">
      <c r="B25" s="3" t="s">
        <v>5</v>
      </c>
      <c r="J25" s="31"/>
    </row>
    <row r="26" spans="2:10" ht="14.4" x14ac:dyDescent="0.3">
      <c r="B26" s="3" t="s">
        <v>5</v>
      </c>
      <c r="J26" s="31"/>
    </row>
    <row r="27" spans="2:10" ht="14.4" x14ac:dyDescent="0.3">
      <c r="B27" s="3" t="s">
        <v>5</v>
      </c>
      <c r="J27" s="31"/>
    </row>
    <row r="28" spans="2:10" ht="14.4" x14ac:dyDescent="0.3">
      <c r="B28" s="3" t="s">
        <v>5</v>
      </c>
      <c r="J28" s="31"/>
    </row>
    <row r="29" spans="2:10" ht="14.4" x14ac:dyDescent="0.3">
      <c r="B29" s="3" t="s">
        <v>5</v>
      </c>
      <c r="J29" s="31"/>
    </row>
    <row r="30" spans="2:10" ht="14.4" x14ac:dyDescent="0.3">
      <c r="B30" s="3" t="s">
        <v>5</v>
      </c>
      <c r="J30" s="31"/>
    </row>
    <row r="31" spans="2:10" ht="14.4" x14ac:dyDescent="0.3">
      <c r="B31" s="3" t="s">
        <v>5</v>
      </c>
      <c r="J31" s="31"/>
    </row>
    <row r="32" spans="2:10" ht="14.4" x14ac:dyDescent="0.3">
      <c r="B32" s="3" t="s">
        <v>5</v>
      </c>
      <c r="J32" s="31"/>
    </row>
    <row r="33" spans="2:10" ht="14.4" x14ac:dyDescent="0.3">
      <c r="B33" s="3" t="s">
        <v>5</v>
      </c>
      <c r="J33" s="31"/>
    </row>
    <row r="34" spans="2:10" ht="14.4" x14ac:dyDescent="0.3">
      <c r="B34" s="3" t="s">
        <v>5</v>
      </c>
      <c r="J34" s="31"/>
    </row>
    <row r="35" spans="2:10" ht="14.4" x14ac:dyDescent="0.3">
      <c r="B35" s="3" t="s">
        <v>5</v>
      </c>
      <c r="J35" s="31"/>
    </row>
    <row r="36" spans="2:10" ht="14.4" x14ac:dyDescent="0.3">
      <c r="B36" s="3" t="s">
        <v>5</v>
      </c>
      <c r="J36" s="31"/>
    </row>
    <row r="37" spans="2:10" ht="14.4" x14ac:dyDescent="0.3">
      <c r="B37" s="3" t="s">
        <v>5</v>
      </c>
      <c r="J37" s="31"/>
    </row>
    <row r="38" spans="2:10" ht="14.4" x14ac:dyDescent="0.3">
      <c r="B38" s="3" t="s">
        <v>5</v>
      </c>
      <c r="J38" s="31"/>
    </row>
    <row r="39" spans="2:10" ht="14.4" x14ac:dyDescent="0.3">
      <c r="B39" s="3" t="s">
        <v>5</v>
      </c>
      <c r="J39" s="31"/>
    </row>
    <row r="40" spans="2:10" ht="14.4" x14ac:dyDescent="0.3">
      <c r="B40" s="3" t="s">
        <v>9</v>
      </c>
      <c r="J40" s="31"/>
    </row>
    <row r="41" spans="2:10" ht="14.4" x14ac:dyDescent="0.3">
      <c r="B41" s="3" t="s">
        <v>5</v>
      </c>
      <c r="J41" s="31"/>
    </row>
    <row r="42" spans="2:10" ht="14.4" x14ac:dyDescent="0.3">
      <c r="B42" s="3" t="s">
        <v>5</v>
      </c>
      <c r="J42" s="31"/>
    </row>
    <row r="43" spans="2:10" ht="14.4" x14ac:dyDescent="0.3">
      <c r="B43" s="3" t="s">
        <v>5</v>
      </c>
      <c r="J43" s="31"/>
    </row>
    <row r="44" spans="2:10" ht="14.4" x14ac:dyDescent="0.3">
      <c r="B44" s="3" t="s">
        <v>5</v>
      </c>
      <c r="J44" s="31"/>
    </row>
    <row r="45" spans="2:10" ht="14.4" x14ac:dyDescent="0.3">
      <c r="B45" s="3" t="s">
        <v>5</v>
      </c>
      <c r="J45" s="31"/>
    </row>
    <row r="46" spans="2:10" ht="14.4" x14ac:dyDescent="0.3">
      <c r="B46" s="3" t="s">
        <v>5</v>
      </c>
      <c r="J46" s="31"/>
    </row>
    <row r="47" spans="2:10" ht="14.4" x14ac:dyDescent="0.3">
      <c r="B47" s="3" t="s">
        <v>5</v>
      </c>
      <c r="J47" s="31"/>
    </row>
    <row r="48" spans="2:10" ht="14.4" x14ac:dyDescent="0.3">
      <c r="B48" s="3" t="s">
        <v>5</v>
      </c>
      <c r="J48" s="31"/>
    </row>
    <row r="49" spans="2:10" ht="14.4" x14ac:dyDescent="0.3">
      <c r="B49" s="3" t="s">
        <v>7</v>
      </c>
      <c r="J49" s="31"/>
    </row>
    <row r="50" spans="2:10" ht="14.4" x14ac:dyDescent="0.3">
      <c r="B50" s="3" t="s">
        <v>5</v>
      </c>
      <c r="J50" s="31"/>
    </row>
    <row r="51" spans="2:10" ht="14.4" x14ac:dyDescent="0.3">
      <c r="B51" s="3" t="s">
        <v>5</v>
      </c>
      <c r="J51" s="31"/>
    </row>
    <row r="52" spans="2:10" ht="14.4" x14ac:dyDescent="0.3">
      <c r="B52" s="3" t="s">
        <v>5</v>
      </c>
      <c r="J52" s="31"/>
    </row>
    <row r="53" spans="2:10" ht="14.4" x14ac:dyDescent="0.3">
      <c r="B53" s="3" t="s">
        <v>5</v>
      </c>
      <c r="J53" s="31"/>
    </row>
    <row r="54" spans="2:10" ht="14.4" x14ac:dyDescent="0.3">
      <c r="B54" s="3" t="s">
        <v>5</v>
      </c>
      <c r="J54" s="31"/>
    </row>
    <row r="55" spans="2:10" ht="14.4" x14ac:dyDescent="0.3">
      <c r="B55" s="3" t="s">
        <v>5</v>
      </c>
      <c r="J55" s="31"/>
    </row>
    <row r="56" spans="2:10" ht="14.4" x14ac:dyDescent="0.3">
      <c r="B56" s="3" t="s">
        <v>5</v>
      </c>
      <c r="J56" s="31"/>
    </row>
    <row r="57" spans="2:10" ht="14.4" x14ac:dyDescent="0.3">
      <c r="B57" s="3" t="s">
        <v>5</v>
      </c>
      <c r="J57" s="31"/>
    </row>
    <row r="58" spans="2:10" ht="14.4" x14ac:dyDescent="0.3">
      <c r="B58" s="3" t="s">
        <v>5</v>
      </c>
      <c r="J58" s="31"/>
    </row>
    <row r="59" spans="2:10" ht="14.4" x14ac:dyDescent="0.3">
      <c r="B59" s="3" t="s">
        <v>5</v>
      </c>
      <c r="J59" s="31"/>
    </row>
    <row r="60" spans="2:10" ht="14.4" x14ac:dyDescent="0.3">
      <c r="B60" s="3" t="s">
        <v>5</v>
      </c>
      <c r="J60" s="31"/>
    </row>
    <row r="61" spans="2:10" ht="14.4" x14ac:dyDescent="0.3">
      <c r="B61" s="3" t="s">
        <v>5</v>
      </c>
      <c r="J61" s="31"/>
    </row>
    <row r="62" spans="2:10" ht="14.4" x14ac:dyDescent="0.3">
      <c r="B62" s="3" t="s">
        <v>5</v>
      </c>
      <c r="J62" s="31"/>
    </row>
    <row r="63" spans="2:10" ht="14.4" x14ac:dyDescent="0.3">
      <c r="B63" s="3" t="s">
        <v>5</v>
      </c>
      <c r="J63" s="31"/>
    </row>
    <row r="64" spans="2:10" ht="14.4" x14ac:dyDescent="0.3">
      <c r="B64" s="3" t="s">
        <v>5</v>
      </c>
      <c r="J64" s="31"/>
    </row>
    <row r="65" spans="2:10" ht="14.4" x14ac:dyDescent="0.3">
      <c r="B65" s="3" t="s">
        <v>5</v>
      </c>
      <c r="J65" s="31"/>
    </row>
    <row r="66" spans="2:10" ht="14.4" x14ac:dyDescent="0.3">
      <c r="B66" s="3" t="s">
        <v>6</v>
      </c>
      <c r="J66" s="31"/>
    </row>
    <row r="67" spans="2:10" ht="14.4" x14ac:dyDescent="0.3">
      <c r="B67" s="3" t="s">
        <v>5</v>
      </c>
      <c r="J67" s="31"/>
    </row>
    <row r="68" spans="2:10" ht="14.4" x14ac:dyDescent="0.3">
      <c r="B68" s="3" t="s">
        <v>5</v>
      </c>
      <c r="J68" s="31"/>
    </row>
    <row r="69" spans="2:10" ht="14.4" x14ac:dyDescent="0.3">
      <c r="B69" s="3" t="s">
        <v>5</v>
      </c>
      <c r="J69" s="31"/>
    </row>
    <row r="70" spans="2:10" ht="14.4" x14ac:dyDescent="0.3">
      <c r="B70" s="3" t="s">
        <v>5</v>
      </c>
      <c r="J70" s="31"/>
    </row>
    <row r="71" spans="2:10" ht="14.4" x14ac:dyDescent="0.3">
      <c r="B71" s="3" t="s">
        <v>5</v>
      </c>
      <c r="J71" s="31"/>
    </row>
    <row r="72" spans="2:10" ht="14.4" x14ac:dyDescent="0.3">
      <c r="B72" s="3" t="s">
        <v>8</v>
      </c>
      <c r="J72" s="31"/>
    </row>
    <row r="73" spans="2:10" ht="14.4" x14ac:dyDescent="0.3">
      <c r="B73" s="3" t="s">
        <v>5</v>
      </c>
      <c r="J73" s="31"/>
    </row>
    <row r="74" spans="2:10" ht="14.4" x14ac:dyDescent="0.3">
      <c r="B74" s="3" t="s">
        <v>5</v>
      </c>
      <c r="J74" s="31"/>
    </row>
    <row r="75" spans="2:10" ht="14.4" x14ac:dyDescent="0.3">
      <c r="B75" s="3" t="s">
        <v>5</v>
      </c>
      <c r="J75" s="31"/>
    </row>
    <row r="76" spans="2:10" ht="14.4" x14ac:dyDescent="0.3">
      <c r="B76" s="3" t="s">
        <v>5</v>
      </c>
      <c r="J76" s="31"/>
    </row>
    <row r="77" spans="2:10" ht="14.4" x14ac:dyDescent="0.3">
      <c r="B77" s="3" t="s">
        <v>5</v>
      </c>
      <c r="J77" s="31"/>
    </row>
    <row r="78" spans="2:10" ht="14.4" x14ac:dyDescent="0.3">
      <c r="B78" s="3" t="s">
        <v>5</v>
      </c>
      <c r="J78" s="31"/>
    </row>
    <row r="79" spans="2:10" ht="14.4" x14ac:dyDescent="0.3">
      <c r="B79" s="3" t="s">
        <v>10</v>
      </c>
      <c r="J79" s="31"/>
    </row>
    <row r="80" spans="2:10" ht="14.4" x14ac:dyDescent="0.3">
      <c r="B80" s="3" t="s">
        <v>5</v>
      </c>
      <c r="J80" s="31"/>
    </row>
    <row r="81" spans="2:10" ht="14.4" x14ac:dyDescent="0.3">
      <c r="B81" s="3" t="s">
        <v>5</v>
      </c>
      <c r="J81" s="31"/>
    </row>
    <row r="82" spans="2:10" ht="14.4" x14ac:dyDescent="0.3">
      <c r="B82" s="3" t="s">
        <v>5</v>
      </c>
      <c r="J82" s="31"/>
    </row>
    <row r="83" spans="2:10" ht="14.4" x14ac:dyDescent="0.3">
      <c r="B83" s="3" t="s">
        <v>5</v>
      </c>
      <c r="J83" s="31"/>
    </row>
    <row r="84" spans="2:10" ht="14.4" x14ac:dyDescent="0.3">
      <c r="B84" s="3" t="s">
        <v>11</v>
      </c>
      <c r="J84" s="31"/>
    </row>
    <row r="85" spans="2:10" ht="14.4" x14ac:dyDescent="0.3">
      <c r="B85" s="3" t="s">
        <v>5</v>
      </c>
      <c r="J85" s="31"/>
    </row>
    <row r="86" spans="2:10" ht="14.4" x14ac:dyDescent="0.3">
      <c r="B86" s="3" t="s">
        <v>5</v>
      </c>
      <c r="J86" s="31"/>
    </row>
    <row r="87" spans="2:10" ht="14.4" x14ac:dyDescent="0.3">
      <c r="B87" s="3" t="s">
        <v>5</v>
      </c>
      <c r="J87" s="31"/>
    </row>
    <row r="88" spans="2:10" ht="14.4" x14ac:dyDescent="0.3">
      <c r="B88" s="3" t="s">
        <v>5</v>
      </c>
      <c r="J88" s="31"/>
    </row>
    <row r="89" spans="2:10" ht="14.4" x14ac:dyDescent="0.3">
      <c r="B89" s="3" t="s">
        <v>5</v>
      </c>
      <c r="J89" s="31"/>
    </row>
    <row r="90" spans="2:10" ht="14.4" x14ac:dyDescent="0.3">
      <c r="B90" s="3" t="s">
        <v>9</v>
      </c>
      <c r="J90" s="31"/>
    </row>
    <row r="91" spans="2:10" ht="14.4" x14ac:dyDescent="0.3">
      <c r="B91" s="3" t="s">
        <v>5</v>
      </c>
      <c r="J91" s="31"/>
    </row>
    <row r="92" spans="2:10" ht="14.4" x14ac:dyDescent="0.3">
      <c r="B92" s="3" t="s">
        <v>5</v>
      </c>
      <c r="J92" s="31"/>
    </row>
    <row r="93" spans="2:10" ht="14.4" x14ac:dyDescent="0.3">
      <c r="B93" s="3" t="s">
        <v>5</v>
      </c>
      <c r="J93" s="31"/>
    </row>
    <row r="94" spans="2:10" ht="14.4" x14ac:dyDescent="0.3">
      <c r="B94" s="3" t="s">
        <v>5</v>
      </c>
      <c r="J94" s="31"/>
    </row>
    <row r="95" spans="2:10" ht="14.4" x14ac:dyDescent="0.3">
      <c r="B95" s="3" t="s">
        <v>5</v>
      </c>
      <c r="J95" s="31"/>
    </row>
    <row r="96" spans="2:10" ht="14.4" x14ac:dyDescent="0.3">
      <c r="B96" s="3" t="s">
        <v>5</v>
      </c>
      <c r="J96" s="31"/>
    </row>
    <row r="97" spans="2:10" ht="14.4" x14ac:dyDescent="0.3">
      <c r="B97" s="3" t="s">
        <v>5</v>
      </c>
      <c r="J97" s="31"/>
    </row>
    <row r="98" spans="2:10" ht="14.4" x14ac:dyDescent="0.3">
      <c r="B98" s="3" t="s">
        <v>5</v>
      </c>
      <c r="J98" s="31"/>
    </row>
    <row r="99" spans="2:10" ht="14.4" x14ac:dyDescent="0.3">
      <c r="B99" s="3" t="s">
        <v>5</v>
      </c>
      <c r="J99" s="31"/>
    </row>
    <row r="100" spans="2:10" ht="14.4" x14ac:dyDescent="0.3">
      <c r="B100" s="3" t="s">
        <v>5</v>
      </c>
      <c r="J100" s="31"/>
    </row>
    <row r="101" spans="2:10" ht="14.4" x14ac:dyDescent="0.3">
      <c r="B101" s="3" t="s">
        <v>5</v>
      </c>
      <c r="J101" s="31"/>
    </row>
    <row r="102" spans="2:10" ht="14.4" x14ac:dyDescent="0.3">
      <c r="B102" s="3" t="s">
        <v>5</v>
      </c>
      <c r="J102" s="31"/>
    </row>
    <row r="103" spans="2:10" ht="14.4" x14ac:dyDescent="0.3">
      <c r="B103" s="3" t="s">
        <v>5</v>
      </c>
      <c r="J103" s="31"/>
    </row>
    <row r="104" spans="2:10" ht="14.4" x14ac:dyDescent="0.3">
      <c r="B104" s="3" t="s">
        <v>5</v>
      </c>
      <c r="J104" s="31"/>
    </row>
    <row r="105" spans="2:10" ht="14.4" x14ac:dyDescent="0.3">
      <c r="B105" s="3" t="s">
        <v>5</v>
      </c>
      <c r="J105" s="31"/>
    </row>
    <row r="106" spans="2:10" ht="14.4" x14ac:dyDescent="0.3">
      <c r="B106" s="3" t="s">
        <v>5</v>
      </c>
      <c r="J106" s="31"/>
    </row>
    <row r="107" spans="2:10" ht="14.4" x14ac:dyDescent="0.3">
      <c r="B107" s="3" t="s">
        <v>5</v>
      </c>
      <c r="J107" s="31"/>
    </row>
    <row r="108" spans="2:10" ht="14.4" x14ac:dyDescent="0.3">
      <c r="B108" s="3" t="s">
        <v>5</v>
      </c>
      <c r="J108" s="31"/>
    </row>
    <row r="109" spans="2:10" ht="14.4" x14ac:dyDescent="0.3">
      <c r="B109" s="3" t="s">
        <v>5</v>
      </c>
      <c r="J109" s="31"/>
    </row>
    <row r="110" spans="2:10" ht="14.4" x14ac:dyDescent="0.3">
      <c r="B110" s="3" t="s">
        <v>5</v>
      </c>
      <c r="J110" s="31"/>
    </row>
    <row r="111" spans="2:10" ht="14.4" x14ac:dyDescent="0.3">
      <c r="B111" s="3" t="s">
        <v>5</v>
      </c>
      <c r="J111" s="31"/>
    </row>
    <row r="112" spans="2:10" ht="14.4" x14ac:dyDescent="0.3">
      <c r="B112" s="3" t="s">
        <v>5</v>
      </c>
      <c r="J112" s="31"/>
    </row>
    <row r="113" spans="2:10" ht="14.4" x14ac:dyDescent="0.3">
      <c r="B113" s="3" t="s">
        <v>5</v>
      </c>
      <c r="J113" s="31"/>
    </row>
    <row r="114" spans="2:10" ht="14.4" x14ac:dyDescent="0.3">
      <c r="B114" s="3" t="s">
        <v>5</v>
      </c>
      <c r="J114" s="31"/>
    </row>
    <row r="115" spans="2:10" ht="14.4" x14ac:dyDescent="0.3">
      <c r="B115" s="3" t="s">
        <v>5</v>
      </c>
      <c r="J115" s="31"/>
    </row>
    <row r="116" spans="2:10" ht="14.4" x14ac:dyDescent="0.3">
      <c r="B116" s="3" t="s">
        <v>5</v>
      </c>
      <c r="J116" s="31"/>
    </row>
    <row r="117" spans="2:10" ht="14.4" x14ac:dyDescent="0.3">
      <c r="B117" s="3" t="s">
        <v>5</v>
      </c>
      <c r="J117" s="31"/>
    </row>
    <row r="118" spans="2:10" ht="14.4" x14ac:dyDescent="0.3">
      <c r="B118" s="3" t="s">
        <v>5</v>
      </c>
      <c r="J118" s="31"/>
    </row>
    <row r="119" spans="2:10" ht="14.4" x14ac:dyDescent="0.3">
      <c r="B119" s="3" t="s">
        <v>5</v>
      </c>
      <c r="J119" s="31"/>
    </row>
    <row r="120" spans="2:10" ht="14.4" x14ac:dyDescent="0.3">
      <c r="B120" s="3" t="s">
        <v>5</v>
      </c>
      <c r="J120" s="31"/>
    </row>
    <row r="121" spans="2:10" ht="14.4" x14ac:dyDescent="0.3">
      <c r="B121" s="3" t="s">
        <v>5</v>
      </c>
      <c r="J121" s="31"/>
    </row>
    <row r="122" spans="2:10" ht="14.4" x14ac:dyDescent="0.3">
      <c r="B122" s="3" t="s">
        <v>6</v>
      </c>
      <c r="J122" s="31"/>
    </row>
    <row r="123" spans="2:10" ht="14.4" x14ac:dyDescent="0.3">
      <c r="B123" s="3" t="s">
        <v>5</v>
      </c>
      <c r="J123" s="31"/>
    </row>
    <row r="124" spans="2:10" ht="14.4" x14ac:dyDescent="0.3">
      <c r="B124" s="3" t="s">
        <v>5</v>
      </c>
      <c r="J124" s="31"/>
    </row>
    <row r="125" spans="2:10" ht="14.4" x14ac:dyDescent="0.3">
      <c r="B125" s="3" t="s">
        <v>5</v>
      </c>
      <c r="J125" s="31"/>
    </row>
    <row r="126" spans="2:10" ht="14.4" x14ac:dyDescent="0.3">
      <c r="B126" s="3" t="s">
        <v>5</v>
      </c>
      <c r="J126" s="31"/>
    </row>
    <row r="127" spans="2:10" ht="14.4" x14ac:dyDescent="0.3">
      <c r="B127" s="3" t="s">
        <v>5</v>
      </c>
      <c r="J127" s="31"/>
    </row>
    <row r="128" spans="2:10" ht="14.4" x14ac:dyDescent="0.3">
      <c r="B128" s="3" t="s">
        <v>7</v>
      </c>
      <c r="J128" s="31"/>
    </row>
    <row r="129" spans="2:10" ht="14.4" x14ac:dyDescent="0.3">
      <c r="B129" s="3" t="s">
        <v>5</v>
      </c>
      <c r="J129" s="31"/>
    </row>
    <row r="130" spans="2:10" ht="14.4" x14ac:dyDescent="0.3">
      <c r="B130" s="3" t="s">
        <v>5</v>
      </c>
      <c r="J130" s="31"/>
    </row>
    <row r="131" spans="2:10" ht="14.4" x14ac:dyDescent="0.3">
      <c r="B131" s="3" t="s">
        <v>5</v>
      </c>
      <c r="J131" s="31"/>
    </row>
    <row r="132" spans="2:10" ht="14.4" x14ac:dyDescent="0.3">
      <c r="B132" s="3" t="s">
        <v>5</v>
      </c>
      <c r="J132" s="31"/>
    </row>
    <row r="133" spans="2:10" ht="14.4" x14ac:dyDescent="0.3">
      <c r="B133" s="3" t="s">
        <v>5</v>
      </c>
      <c r="J133" s="31"/>
    </row>
    <row r="134" spans="2:10" ht="14.4" x14ac:dyDescent="0.3">
      <c r="B134" s="3" t="s">
        <v>5</v>
      </c>
      <c r="J134" s="31"/>
    </row>
    <row r="135" spans="2:10" ht="14.4" x14ac:dyDescent="0.3">
      <c r="B135" s="3" t="s">
        <v>5</v>
      </c>
      <c r="J135" s="31"/>
    </row>
    <row r="136" spans="2:10" ht="14.4" x14ac:dyDescent="0.3">
      <c r="B136" s="3" t="s">
        <v>5</v>
      </c>
      <c r="J136" s="31"/>
    </row>
    <row r="137" spans="2:10" ht="14.4" x14ac:dyDescent="0.3">
      <c r="B137" s="3" t="s">
        <v>5</v>
      </c>
      <c r="J137" s="31"/>
    </row>
    <row r="138" spans="2:10" ht="14.4" x14ac:dyDescent="0.3">
      <c r="B138" s="3" t="s">
        <v>5</v>
      </c>
      <c r="J138" s="31"/>
    </row>
    <row r="139" spans="2:10" ht="14.4" x14ac:dyDescent="0.3">
      <c r="B139" s="3" t="s">
        <v>5</v>
      </c>
      <c r="J139" s="31"/>
    </row>
    <row r="140" spans="2:10" ht="14.4" x14ac:dyDescent="0.3">
      <c r="B140" s="3" t="s">
        <v>5</v>
      </c>
      <c r="J140" s="31"/>
    </row>
    <row r="141" spans="2:10" ht="14.4" x14ac:dyDescent="0.3">
      <c r="B141" s="3" t="s">
        <v>5</v>
      </c>
      <c r="J141" s="31"/>
    </row>
    <row r="142" spans="2:10" ht="14.4" x14ac:dyDescent="0.3">
      <c r="B142" s="3" t="s">
        <v>5</v>
      </c>
      <c r="J142" s="31"/>
    </row>
    <row r="143" spans="2:10" ht="14.4" x14ac:dyDescent="0.3">
      <c r="B143" s="3" t="s">
        <v>5</v>
      </c>
      <c r="J143" s="31"/>
    </row>
    <row r="144" spans="2:10" ht="14.4" x14ac:dyDescent="0.3">
      <c r="B144" s="3" t="s">
        <v>5</v>
      </c>
      <c r="J144" s="31"/>
    </row>
    <row r="145" spans="2:10" ht="14.4" x14ac:dyDescent="0.3">
      <c r="B145" s="3" t="s">
        <v>5</v>
      </c>
      <c r="J145" s="31"/>
    </row>
    <row r="146" spans="2:10" ht="14.4" x14ac:dyDescent="0.3">
      <c r="B146" s="3" t="s">
        <v>5</v>
      </c>
      <c r="J146" s="31"/>
    </row>
    <row r="147" spans="2:10" ht="14.4" x14ac:dyDescent="0.3">
      <c r="B147" s="3" t="s">
        <v>6</v>
      </c>
      <c r="J147" s="31"/>
    </row>
    <row r="148" spans="2:10" ht="14.4" x14ac:dyDescent="0.3">
      <c r="B148" s="3" t="s">
        <v>5</v>
      </c>
      <c r="J148" s="31"/>
    </row>
    <row r="149" spans="2:10" ht="14.4" x14ac:dyDescent="0.3">
      <c r="B149" s="3" t="s">
        <v>5</v>
      </c>
      <c r="J149" s="31"/>
    </row>
    <row r="150" spans="2:10" ht="14.4" x14ac:dyDescent="0.3">
      <c r="B150" s="3" t="s">
        <v>5</v>
      </c>
      <c r="J150" s="31"/>
    </row>
    <row r="151" spans="2:10" ht="14.4" x14ac:dyDescent="0.3">
      <c r="B151" s="3" t="s">
        <v>5</v>
      </c>
      <c r="J151" s="31"/>
    </row>
    <row r="152" spans="2:10" ht="14.4" x14ac:dyDescent="0.3">
      <c r="B152" s="3" t="s">
        <v>5</v>
      </c>
      <c r="J152" s="31"/>
    </row>
    <row r="153" spans="2:10" ht="14.4" x14ac:dyDescent="0.3">
      <c r="B153" s="3" t="s">
        <v>5</v>
      </c>
      <c r="J153" s="31"/>
    </row>
    <row r="154" spans="2:10" ht="14.4" x14ac:dyDescent="0.3">
      <c r="B154" s="3" t="s">
        <v>490</v>
      </c>
      <c r="J154" s="31"/>
    </row>
    <row r="155" spans="2:10" ht="14.4" x14ac:dyDescent="0.3">
      <c r="B155" s="3" t="s">
        <v>490</v>
      </c>
      <c r="J155" s="31"/>
    </row>
    <row r="156" spans="2:10" ht="14.4" x14ac:dyDescent="0.3">
      <c r="B156" s="3" t="s">
        <v>490</v>
      </c>
      <c r="J156" s="31"/>
    </row>
    <row r="157" spans="2:10" ht="14.4" x14ac:dyDescent="0.3">
      <c r="B157" s="3" t="s">
        <v>490</v>
      </c>
      <c r="J157" s="31"/>
    </row>
    <row r="158" spans="2:10" ht="14.4" x14ac:dyDescent="0.3">
      <c r="B158" s="3" t="s">
        <v>490</v>
      </c>
      <c r="J158" s="31"/>
    </row>
    <row r="159" spans="2:10" ht="14.4" x14ac:dyDescent="0.3">
      <c r="B159" s="3" t="s">
        <v>490</v>
      </c>
      <c r="J159" s="31"/>
    </row>
    <row r="160" spans="2:10" ht="14.4" x14ac:dyDescent="0.3">
      <c r="B160" s="3" t="s">
        <v>490</v>
      </c>
      <c r="J160" s="31"/>
    </row>
    <row r="161" spans="2:10" ht="14.4" x14ac:dyDescent="0.3">
      <c r="B161" s="3" t="s">
        <v>5</v>
      </c>
      <c r="J161" s="31"/>
    </row>
    <row r="162" spans="2:10" ht="14.4" x14ac:dyDescent="0.3">
      <c r="B162" s="3" t="s">
        <v>5</v>
      </c>
      <c r="J162" s="31"/>
    </row>
    <row r="163" spans="2:10" ht="14.4" x14ac:dyDescent="0.3">
      <c r="B163" s="3" t="s">
        <v>5</v>
      </c>
      <c r="J163" s="31"/>
    </row>
    <row r="164" spans="2:10" ht="14.4" x14ac:dyDescent="0.3">
      <c r="B164" s="3" t="s">
        <v>5</v>
      </c>
      <c r="J164" s="31"/>
    </row>
    <row r="165" spans="2:10" ht="14.4" x14ac:dyDescent="0.3">
      <c r="B165" s="3" t="s">
        <v>5</v>
      </c>
      <c r="J165" s="31"/>
    </row>
    <row r="166" spans="2:10" ht="14.4" x14ac:dyDescent="0.3">
      <c r="B166" s="3" t="s">
        <v>5</v>
      </c>
      <c r="J166" s="31"/>
    </row>
    <row r="167" spans="2:10" ht="14.4" x14ac:dyDescent="0.3">
      <c r="B167" s="3" t="s">
        <v>5</v>
      </c>
      <c r="J167" s="31"/>
    </row>
    <row r="168" spans="2:10" ht="14.4" x14ac:dyDescent="0.3">
      <c r="B168" s="3" t="s">
        <v>5</v>
      </c>
      <c r="J168" s="31"/>
    </row>
    <row r="169" spans="2:10" ht="14.4" x14ac:dyDescent="0.3">
      <c r="B169" s="3" t="s">
        <v>5</v>
      </c>
      <c r="J169" s="31"/>
    </row>
    <row r="170" spans="2:10" x14ac:dyDescent="0.2">
      <c r="B170" s="3" t="s">
        <v>5</v>
      </c>
    </row>
    <row r="171" spans="2:10" x14ac:dyDescent="0.2">
      <c r="B171" s="3" t="s">
        <v>5</v>
      </c>
    </row>
    <row r="172" spans="2:10" x14ac:dyDescent="0.2">
      <c r="B172" s="3" t="s">
        <v>5</v>
      </c>
    </row>
    <row r="173" spans="2:10" x14ac:dyDescent="0.2">
      <c r="B173" s="3" t="s">
        <v>5</v>
      </c>
    </row>
    <row r="174" spans="2:10" x14ac:dyDescent="0.2">
      <c r="B174" s="3" t="s">
        <v>5</v>
      </c>
    </row>
    <row r="175" spans="2:10" x14ac:dyDescent="0.2">
      <c r="B175" s="3" t="s">
        <v>5</v>
      </c>
    </row>
    <row r="176" spans="2:10" x14ac:dyDescent="0.2">
      <c r="B176" s="3" t="s">
        <v>5</v>
      </c>
    </row>
    <row r="177" spans="2:2" x14ac:dyDescent="0.2">
      <c r="B177" s="3" t="s">
        <v>5</v>
      </c>
    </row>
    <row r="178" spans="2:2" x14ac:dyDescent="0.2">
      <c r="B178" s="3" t="s">
        <v>5</v>
      </c>
    </row>
    <row r="179" spans="2:2" x14ac:dyDescent="0.2">
      <c r="B179" s="3" t="s">
        <v>5</v>
      </c>
    </row>
    <row r="180" spans="2:2" x14ac:dyDescent="0.2">
      <c r="B180" s="3" t="s">
        <v>5</v>
      </c>
    </row>
    <row r="181" spans="2:2" x14ac:dyDescent="0.2">
      <c r="B181" s="3" t="s">
        <v>5</v>
      </c>
    </row>
    <row r="182" spans="2:2" x14ac:dyDescent="0.2">
      <c r="B182" s="3" t="s">
        <v>6</v>
      </c>
    </row>
    <row r="183" spans="2:2" x14ac:dyDescent="0.2">
      <c r="B183" s="3" t="s">
        <v>5</v>
      </c>
    </row>
    <row r="184" spans="2:2" x14ac:dyDescent="0.2">
      <c r="B184" s="3" t="s">
        <v>5</v>
      </c>
    </row>
    <row r="185" spans="2:2" x14ac:dyDescent="0.2">
      <c r="B185" s="3" t="s">
        <v>5</v>
      </c>
    </row>
    <row r="186" spans="2:2" x14ac:dyDescent="0.2">
      <c r="B186" s="3"/>
    </row>
    <row r="187" spans="2:2" x14ac:dyDescent="0.2">
      <c r="B187" s="3" t="s">
        <v>5</v>
      </c>
    </row>
    <row r="188" spans="2:2" x14ac:dyDescent="0.2">
      <c r="B188" s="3" t="s">
        <v>5</v>
      </c>
    </row>
    <row r="189" spans="2:2" x14ac:dyDescent="0.2">
      <c r="B189" s="3" t="s">
        <v>5</v>
      </c>
    </row>
    <row r="190" spans="2:2" x14ac:dyDescent="0.2">
      <c r="B190" s="3" t="s">
        <v>5</v>
      </c>
    </row>
    <row r="191" spans="2:2" x14ac:dyDescent="0.2">
      <c r="B191" s="3" t="s">
        <v>5</v>
      </c>
    </row>
    <row r="192" spans="2:2" x14ac:dyDescent="0.2">
      <c r="B192" s="3" t="s">
        <v>5</v>
      </c>
    </row>
    <row r="193" spans="2:2" x14ac:dyDescent="0.2">
      <c r="B193" s="3" t="s">
        <v>5</v>
      </c>
    </row>
    <row r="194" spans="2:2" x14ac:dyDescent="0.2">
      <c r="B194" s="3" t="s">
        <v>5</v>
      </c>
    </row>
    <row r="195" spans="2:2" x14ac:dyDescent="0.2">
      <c r="B195" s="3" t="s">
        <v>5</v>
      </c>
    </row>
    <row r="196" spans="2:2" x14ac:dyDescent="0.2">
      <c r="B196" s="3" t="s">
        <v>5</v>
      </c>
    </row>
    <row r="197" spans="2:2" x14ac:dyDescent="0.2">
      <c r="B197" s="3" t="s">
        <v>5</v>
      </c>
    </row>
    <row r="198" spans="2:2" x14ac:dyDescent="0.2">
      <c r="B198" s="3" t="s">
        <v>5</v>
      </c>
    </row>
    <row r="199" spans="2:2" x14ac:dyDescent="0.2">
      <c r="B199" s="3" t="s">
        <v>5</v>
      </c>
    </row>
    <row r="200" spans="2:2" x14ac:dyDescent="0.2">
      <c r="B200" s="3" t="s">
        <v>5</v>
      </c>
    </row>
    <row r="201" spans="2:2" x14ac:dyDescent="0.2">
      <c r="B201" s="3" t="s">
        <v>5</v>
      </c>
    </row>
    <row r="202" spans="2:2" x14ac:dyDescent="0.2">
      <c r="B202" s="3" t="s">
        <v>5</v>
      </c>
    </row>
    <row r="203" spans="2:2" x14ac:dyDescent="0.2">
      <c r="B203" s="3" t="s">
        <v>5</v>
      </c>
    </row>
  </sheetData>
  <autoFilter ref="B7:B203" xr:uid="{11D6B83C-E8B8-4DA4-8E51-8D3B78A1B9E1}"/>
  <dataValidations count="1">
    <dataValidation allowBlank="1" showErrorMessage="1" sqref="B1:B2" xr:uid="{4B4E6C63-D988-4F6E-BE07-7FD3006F6FBD}"/>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274"/>
  <sheetViews>
    <sheetView workbookViewId="0">
      <selection activeCell="E10" sqref="E10"/>
    </sheetView>
  </sheetViews>
  <sheetFormatPr defaultRowHeight="11.4" x14ac:dyDescent="0.2"/>
  <cols>
    <col min="1" max="1" width="2" style="32" customWidth="1"/>
    <col min="2" max="2" width="14.88671875" style="32" customWidth="1"/>
    <col min="3" max="3" width="15.6640625" style="32" customWidth="1"/>
    <col min="4" max="4" width="15.77734375" style="32" bestFit="1" customWidth="1"/>
    <col min="5" max="5" width="15.88671875" style="32" customWidth="1"/>
    <col min="6" max="6" width="8.88671875" style="32"/>
    <col min="7" max="7" width="16.88671875" style="32" customWidth="1"/>
    <col min="8" max="16384" width="8.88671875" style="32"/>
  </cols>
  <sheetData>
    <row r="1" spans="2:24" ht="15.6" x14ac:dyDescent="0.2">
      <c r="B1" s="24" t="s">
        <v>527</v>
      </c>
    </row>
    <row r="2" spans="2:24" ht="12" x14ac:dyDescent="0.2">
      <c r="B2" s="25" t="s">
        <v>539</v>
      </c>
    </row>
    <row r="4" spans="2:24" ht="12" x14ac:dyDescent="0.2">
      <c r="B4" s="40" t="s">
        <v>548</v>
      </c>
      <c r="C4" s="41"/>
      <c r="D4" s="41"/>
      <c r="E4" s="41"/>
      <c r="F4" s="41"/>
      <c r="G4" s="41"/>
      <c r="H4" s="41"/>
      <c r="I4" s="41"/>
      <c r="J4" s="41"/>
      <c r="K4" s="41"/>
      <c r="L4" s="41"/>
      <c r="M4" s="41"/>
      <c r="N4" s="41"/>
      <c r="O4" s="41"/>
      <c r="P4" s="41"/>
      <c r="Q4" s="41"/>
      <c r="R4" s="41"/>
      <c r="S4" s="41"/>
      <c r="T4" s="41"/>
      <c r="U4" s="41"/>
      <c r="V4" s="41"/>
      <c r="W4" s="41"/>
      <c r="X4" s="41"/>
    </row>
    <row r="5" spans="2:24" ht="12" x14ac:dyDescent="0.25">
      <c r="B5" s="41" t="s">
        <v>540</v>
      </c>
      <c r="C5" s="41"/>
      <c r="D5" s="41"/>
      <c r="E5" s="41"/>
      <c r="F5" s="41"/>
      <c r="G5" s="41"/>
      <c r="H5" s="41"/>
      <c r="I5" s="41"/>
      <c r="J5" s="41"/>
      <c r="K5" s="41"/>
      <c r="L5" s="41"/>
      <c r="M5" s="41"/>
      <c r="N5" s="41"/>
      <c r="O5" s="41"/>
      <c r="P5" s="41"/>
      <c r="Q5" s="41"/>
      <c r="R5" s="41"/>
      <c r="S5" s="41"/>
      <c r="T5" s="41"/>
      <c r="U5" s="41"/>
      <c r="V5" s="41"/>
      <c r="W5" s="41"/>
      <c r="X5" s="41"/>
    </row>
    <row r="6" spans="2:24" ht="12" x14ac:dyDescent="0.2">
      <c r="B6" s="29"/>
      <c r="C6" s="39"/>
      <c r="D6" s="39"/>
      <c r="E6" s="41"/>
      <c r="F6" s="41"/>
      <c r="G6" s="41"/>
      <c r="H6" s="41"/>
      <c r="I6" s="41"/>
      <c r="J6" s="41"/>
      <c r="K6" s="41"/>
      <c r="L6" s="41"/>
      <c r="M6" s="41"/>
      <c r="N6" s="41"/>
      <c r="O6" s="41"/>
      <c r="P6" s="41"/>
      <c r="Q6" s="41"/>
      <c r="R6" s="41"/>
      <c r="S6" s="41"/>
      <c r="T6" s="41"/>
      <c r="U6" s="41"/>
      <c r="V6" s="41"/>
      <c r="W6" s="41"/>
      <c r="X6" s="41"/>
    </row>
    <row r="7" spans="2:24" ht="15" thickBot="1" x14ac:dyDescent="0.35">
      <c r="B7" s="35" t="s">
        <v>519</v>
      </c>
      <c r="H7" s="31"/>
    </row>
    <row r="8" spans="2:24" ht="14.4" x14ac:dyDescent="0.3">
      <c r="B8" s="22">
        <v>246172.67600000001</v>
      </c>
      <c r="F8" s="45" t="s">
        <v>549</v>
      </c>
      <c r="G8" s="46">
        <f>AVERAGE(B8:B274)</f>
        <v>281171.90150112362</v>
      </c>
      <c r="H8" s="31"/>
    </row>
    <row r="9" spans="2:24" ht="14.4" x14ac:dyDescent="0.3">
      <c r="B9" s="22">
        <v>246331.90400000001</v>
      </c>
      <c r="C9" s="45" t="s">
        <v>558</v>
      </c>
      <c r="D9" s="45">
        <f>_xlfn.STDEV.P(B8:B274)</f>
        <v>88952.074552590857</v>
      </c>
      <c r="F9" s="45" t="s">
        <v>550</v>
      </c>
      <c r="G9" s="45">
        <f>MODE(B8:B274)</f>
        <v>460001.25599999994</v>
      </c>
      <c r="H9" s="31"/>
    </row>
    <row r="10" spans="2:24" ht="14.4" x14ac:dyDescent="0.3">
      <c r="B10" s="22">
        <v>209280.91039999999</v>
      </c>
      <c r="C10" s="45" t="s">
        <v>560</v>
      </c>
      <c r="D10" s="45">
        <f>_xlfn.SKEW.P(B8:B274)</f>
        <v>1.0898479220340611</v>
      </c>
      <c r="E10" s="32" t="s">
        <v>563</v>
      </c>
      <c r="F10" s="45" t="s">
        <v>551</v>
      </c>
      <c r="G10" s="46">
        <f>MEDIAN(B8:B274)</f>
        <v>249075.6568</v>
      </c>
      <c r="H10" s="31"/>
    </row>
    <row r="11" spans="2:24" ht="14.4" x14ac:dyDescent="0.3">
      <c r="B11" s="22">
        <v>452667.00639999995</v>
      </c>
      <c r="C11" s="45" t="s">
        <v>559</v>
      </c>
      <c r="D11" s="45">
        <f>_xlfn.VAR.P(B8:B274)</f>
        <v>7912471567.2096815</v>
      </c>
      <c r="H11" s="31"/>
    </row>
    <row r="12" spans="2:24" ht="14.4" x14ac:dyDescent="0.3">
      <c r="B12" s="22">
        <v>467083.31319999998</v>
      </c>
      <c r="H12" s="31"/>
    </row>
    <row r="13" spans="2:24" ht="14.4" x14ac:dyDescent="0.3">
      <c r="B13" s="22">
        <v>203491.84999999998</v>
      </c>
      <c r="H13" s="31"/>
    </row>
    <row r="14" spans="2:24" ht="14.4" x14ac:dyDescent="0.3">
      <c r="B14" s="22">
        <v>212520.826</v>
      </c>
      <c r="H14" s="31"/>
    </row>
    <row r="15" spans="2:24" ht="14.4" x14ac:dyDescent="0.3">
      <c r="B15" s="22">
        <v>198591.84879999998</v>
      </c>
      <c r="H15" s="31"/>
    </row>
    <row r="16" spans="2:24" ht="14.4" x14ac:dyDescent="0.3">
      <c r="B16" s="22">
        <v>265467.68000000005</v>
      </c>
      <c r="H16" s="31"/>
    </row>
    <row r="17" spans="2:8" ht="14.4" x14ac:dyDescent="0.3">
      <c r="B17" s="22">
        <v>235633.2592</v>
      </c>
      <c r="H17" s="31"/>
    </row>
    <row r="18" spans="2:8" ht="14.4" x14ac:dyDescent="0.3">
      <c r="B18" s="22">
        <v>317473.86080000002</v>
      </c>
      <c r="H18" s="31"/>
    </row>
    <row r="19" spans="2:8" ht="14.4" x14ac:dyDescent="0.3">
      <c r="B19" s="22">
        <v>503790.23080000002</v>
      </c>
      <c r="H19" s="31"/>
    </row>
    <row r="20" spans="2:8" ht="14.4" x14ac:dyDescent="0.3">
      <c r="B20" s="22">
        <v>217786.37600000002</v>
      </c>
      <c r="H20" s="31"/>
    </row>
    <row r="21" spans="2:8" ht="14.4" x14ac:dyDescent="0.3">
      <c r="B21" s="22">
        <v>460001.25599999994</v>
      </c>
      <c r="H21" s="31"/>
    </row>
    <row r="22" spans="2:8" ht="14.4" x14ac:dyDescent="0.3">
      <c r="B22" s="22">
        <v>460001.25599999994</v>
      </c>
      <c r="H22" s="31"/>
    </row>
    <row r="23" spans="2:8" ht="14.4" x14ac:dyDescent="0.3">
      <c r="B23" s="22">
        <v>448134.26880000002</v>
      </c>
      <c r="H23" s="31"/>
    </row>
    <row r="24" spans="2:8" ht="14.4" x14ac:dyDescent="0.3">
      <c r="B24" s="22">
        <v>249591.99479999999</v>
      </c>
      <c r="H24" s="31"/>
    </row>
    <row r="25" spans="2:8" ht="14.4" x14ac:dyDescent="0.3">
      <c r="B25" s="22">
        <v>196142.19200000001</v>
      </c>
      <c r="H25" s="31"/>
    </row>
    <row r="26" spans="2:8" ht="14.4" x14ac:dyDescent="0.3">
      <c r="B26" s="22">
        <v>258572.47760000001</v>
      </c>
      <c r="H26" s="31"/>
    </row>
    <row r="27" spans="2:8" ht="14.4" x14ac:dyDescent="0.3">
      <c r="B27" s="22">
        <v>310831.21159999998</v>
      </c>
      <c r="H27" s="31"/>
    </row>
    <row r="28" spans="2:8" ht="14.4" x14ac:dyDescent="0.3">
      <c r="B28" s="22">
        <v>207281.5912</v>
      </c>
      <c r="H28" s="31"/>
    </row>
    <row r="29" spans="2:8" ht="14.4" x14ac:dyDescent="0.3">
      <c r="B29" s="22">
        <v>168834.04240000001</v>
      </c>
      <c r="H29" s="31"/>
    </row>
    <row r="30" spans="2:8" ht="14.4" x14ac:dyDescent="0.3">
      <c r="B30" s="22">
        <v>396973.83240000001</v>
      </c>
      <c r="H30" s="31"/>
    </row>
    <row r="31" spans="2:8" ht="14.4" x14ac:dyDescent="0.3">
      <c r="B31" s="22">
        <v>188743.1072</v>
      </c>
      <c r="H31" s="31"/>
    </row>
    <row r="32" spans="2:8" ht="14.4" x14ac:dyDescent="0.3">
      <c r="B32" s="22">
        <v>179674.07519999999</v>
      </c>
      <c r="H32" s="31"/>
    </row>
    <row r="33" spans="2:8" ht="14.4" x14ac:dyDescent="0.3">
      <c r="B33" s="22">
        <v>306363.64360000001</v>
      </c>
      <c r="H33" s="31"/>
    </row>
    <row r="34" spans="2:8" ht="14.4" x14ac:dyDescent="0.3">
      <c r="B34" s="22">
        <v>200300.63399999999</v>
      </c>
      <c r="H34" s="31"/>
    </row>
    <row r="35" spans="2:8" ht="14.4" x14ac:dyDescent="0.3">
      <c r="B35" s="22">
        <v>382041.12799999997</v>
      </c>
      <c r="H35" s="31"/>
    </row>
    <row r="36" spans="2:8" ht="14.4" x14ac:dyDescent="0.3">
      <c r="B36" s="22">
        <v>245572.7936</v>
      </c>
      <c r="H36" s="31"/>
    </row>
    <row r="37" spans="2:8" ht="14.4" x14ac:dyDescent="0.3">
      <c r="B37" s="22">
        <v>407214.28960000002</v>
      </c>
      <c r="H37" s="31"/>
    </row>
    <row r="38" spans="2:8" ht="14.4" x14ac:dyDescent="0.3">
      <c r="B38" s="22">
        <v>355073.4032</v>
      </c>
      <c r="H38" s="31"/>
    </row>
    <row r="39" spans="2:8" ht="14.4" x14ac:dyDescent="0.3">
      <c r="B39" s="22">
        <v>256821.6404</v>
      </c>
      <c r="H39" s="31"/>
    </row>
    <row r="40" spans="2:8" ht="14.4" x14ac:dyDescent="0.3">
      <c r="B40" s="22">
        <v>226342.80319999999</v>
      </c>
      <c r="H40" s="31"/>
    </row>
    <row r="41" spans="2:8" ht="14.4" x14ac:dyDescent="0.3">
      <c r="B41" s="22">
        <v>191389.8688</v>
      </c>
      <c r="H41" s="31"/>
    </row>
    <row r="42" spans="2:8" ht="14.4" x14ac:dyDescent="0.3">
      <c r="B42" s="22">
        <v>297008.96519999998</v>
      </c>
      <c r="H42" s="31"/>
    </row>
    <row r="43" spans="2:8" ht="14.4" x14ac:dyDescent="0.3">
      <c r="B43" s="22">
        <v>250773.1452</v>
      </c>
      <c r="H43" s="31"/>
    </row>
    <row r="44" spans="2:8" ht="14.4" x14ac:dyDescent="0.3">
      <c r="B44" s="22">
        <v>312211.14399999997</v>
      </c>
      <c r="H44" s="31"/>
    </row>
    <row r="45" spans="2:8" ht="14.4" x14ac:dyDescent="0.3">
      <c r="B45" s="22">
        <v>190119.50400000002</v>
      </c>
      <c r="H45" s="31"/>
    </row>
    <row r="46" spans="2:8" ht="14.4" x14ac:dyDescent="0.3">
      <c r="B46" s="22">
        <v>225050.52000000002</v>
      </c>
      <c r="H46" s="31"/>
    </row>
    <row r="47" spans="2:8" ht="14.4" x14ac:dyDescent="0.3">
      <c r="B47" s="22">
        <v>261742.742</v>
      </c>
      <c r="H47" s="31"/>
    </row>
    <row r="48" spans="2:8" ht="14.4" x14ac:dyDescent="0.3">
      <c r="B48" s="22">
        <v>344530.88879999996</v>
      </c>
      <c r="H48" s="31"/>
    </row>
    <row r="49" spans="2:8" ht="14.4" x14ac:dyDescent="0.3">
      <c r="B49" s="22">
        <v>215410.27600000001</v>
      </c>
      <c r="H49" s="31"/>
    </row>
    <row r="50" spans="2:8" ht="14.4" x14ac:dyDescent="0.3">
      <c r="B50" s="22">
        <v>252185.992</v>
      </c>
      <c r="H50" s="31"/>
    </row>
    <row r="51" spans="2:8" ht="14.4" x14ac:dyDescent="0.3">
      <c r="B51" s="22">
        <v>480545.80959999998</v>
      </c>
      <c r="H51" s="31"/>
    </row>
    <row r="52" spans="2:8" ht="14.4" x14ac:dyDescent="0.3">
      <c r="B52" s="22">
        <v>300385.6176</v>
      </c>
      <c r="H52" s="31"/>
    </row>
    <row r="53" spans="2:8" ht="14.4" x14ac:dyDescent="0.3">
      <c r="B53" s="22">
        <v>240539.34760000001</v>
      </c>
      <c r="H53" s="31"/>
    </row>
    <row r="54" spans="2:8" ht="14.4" x14ac:dyDescent="0.3">
      <c r="B54" s="22">
        <v>222138.71599999999</v>
      </c>
      <c r="H54" s="31"/>
    </row>
    <row r="55" spans="2:8" ht="14.4" x14ac:dyDescent="0.3">
      <c r="B55" s="22">
        <v>228410.054</v>
      </c>
      <c r="H55" s="31"/>
    </row>
    <row r="56" spans="2:8" ht="14.4" x14ac:dyDescent="0.3">
      <c r="B56" s="22">
        <v>197053.51439999999</v>
      </c>
      <c r="H56" s="31"/>
    </row>
    <row r="57" spans="2:8" ht="14.4" x14ac:dyDescent="0.3">
      <c r="B57" s="22">
        <v>193660.62079999998</v>
      </c>
      <c r="H57" s="31"/>
    </row>
    <row r="58" spans="2:8" ht="14.4" x14ac:dyDescent="0.3">
      <c r="B58" s="22">
        <v>237060.1488</v>
      </c>
      <c r="H58" s="31"/>
    </row>
    <row r="59" spans="2:8" ht="14.4" x14ac:dyDescent="0.3">
      <c r="B59" s="22">
        <v>372001.69679999998</v>
      </c>
      <c r="H59" s="31"/>
    </row>
    <row r="60" spans="2:8" ht="14.4" x14ac:dyDescent="0.3">
      <c r="B60" s="22">
        <v>290031.25879999995</v>
      </c>
      <c r="H60" s="31"/>
    </row>
    <row r="61" spans="2:8" ht="14.4" x14ac:dyDescent="0.3">
      <c r="B61" s="22">
        <v>238811.06399999998</v>
      </c>
      <c r="H61" s="31"/>
    </row>
    <row r="62" spans="2:8" ht="14.4" x14ac:dyDescent="0.3">
      <c r="B62" s="22">
        <v>199054.1992</v>
      </c>
      <c r="H62" s="31"/>
    </row>
    <row r="63" spans="2:8" ht="14.4" x14ac:dyDescent="0.3">
      <c r="B63" s="22">
        <v>496266.40639999998</v>
      </c>
      <c r="H63" s="31"/>
    </row>
    <row r="64" spans="2:8" ht="14.4" x14ac:dyDescent="0.3">
      <c r="B64" s="22">
        <v>346906.89319999993</v>
      </c>
      <c r="H64" s="31"/>
    </row>
    <row r="65" spans="2:8" ht="14.4" x14ac:dyDescent="0.3">
      <c r="B65" s="22">
        <v>376964.61560000002</v>
      </c>
      <c r="H65" s="31"/>
    </row>
    <row r="66" spans="2:8" ht="14.4" x14ac:dyDescent="0.3">
      <c r="B66" s="22">
        <v>315733.15360000002</v>
      </c>
      <c r="H66" s="31"/>
    </row>
    <row r="67" spans="2:8" ht="14.4" x14ac:dyDescent="0.3">
      <c r="B67" s="22">
        <v>188273.7304</v>
      </c>
      <c r="H67" s="31"/>
    </row>
    <row r="68" spans="2:8" ht="14.4" x14ac:dyDescent="0.3">
      <c r="B68" s="22">
        <v>253831.02480000001</v>
      </c>
      <c r="H68" s="31"/>
    </row>
    <row r="69" spans="2:8" ht="14.4" x14ac:dyDescent="0.3">
      <c r="B69" s="22">
        <v>278575.86879999994</v>
      </c>
      <c r="H69" s="31"/>
    </row>
    <row r="70" spans="2:8" ht="14.4" x14ac:dyDescent="0.3">
      <c r="B70" s="22">
        <v>402081.79600000003</v>
      </c>
      <c r="H70" s="31"/>
    </row>
    <row r="71" spans="2:8" ht="14.4" x14ac:dyDescent="0.3">
      <c r="B71" s="22">
        <v>310832.58759999997</v>
      </c>
      <c r="H71" s="31"/>
    </row>
    <row r="72" spans="2:8" ht="14.4" x14ac:dyDescent="0.3">
      <c r="B72" s="22">
        <v>257183.48</v>
      </c>
      <c r="H72" s="31"/>
    </row>
    <row r="73" spans="2:8" ht="14.4" x14ac:dyDescent="0.3">
      <c r="B73" s="22">
        <v>326885.33600000001</v>
      </c>
      <c r="H73" s="31"/>
    </row>
    <row r="74" spans="2:8" ht="14.4" x14ac:dyDescent="0.3">
      <c r="B74" s="22">
        <v>344568.74280000001</v>
      </c>
      <c r="H74" s="31"/>
    </row>
    <row r="75" spans="2:8" ht="14.4" x14ac:dyDescent="0.3">
      <c r="B75" s="22">
        <v>214631.68039999998</v>
      </c>
      <c r="H75" s="31"/>
    </row>
    <row r="76" spans="2:8" ht="14.4" x14ac:dyDescent="0.3">
      <c r="B76" s="22">
        <v>237207.67999999999</v>
      </c>
      <c r="H76" s="31"/>
    </row>
    <row r="77" spans="2:8" ht="14.4" x14ac:dyDescent="0.3">
      <c r="B77" s="22">
        <v>464549.19040000002</v>
      </c>
      <c r="H77" s="31"/>
    </row>
    <row r="78" spans="2:8" ht="14.4" x14ac:dyDescent="0.3">
      <c r="B78" s="22">
        <v>310577.03959999996</v>
      </c>
      <c r="H78" s="31"/>
    </row>
    <row r="79" spans="2:8" ht="14.4" x14ac:dyDescent="0.3">
      <c r="B79" s="22">
        <v>205098.2108</v>
      </c>
      <c r="H79" s="31"/>
    </row>
    <row r="80" spans="2:8" ht="14.4" x14ac:dyDescent="0.3">
      <c r="B80" s="22">
        <v>248525.11680000002</v>
      </c>
      <c r="H80" s="31"/>
    </row>
    <row r="81" spans="2:8" ht="14.4" x14ac:dyDescent="0.3">
      <c r="B81" s="22">
        <v>224463.86599999998</v>
      </c>
      <c r="H81" s="31"/>
    </row>
    <row r="82" spans="2:8" ht="14.4" x14ac:dyDescent="0.3">
      <c r="B82" s="22">
        <v>220606.28</v>
      </c>
      <c r="H82" s="31"/>
    </row>
    <row r="83" spans="2:8" ht="14.4" x14ac:dyDescent="0.3">
      <c r="B83" s="22">
        <v>220865</v>
      </c>
      <c r="H83" s="31"/>
    </row>
    <row r="84" spans="2:8" ht="14.4" x14ac:dyDescent="0.3">
      <c r="B84" s="22">
        <v>338181.18080000003</v>
      </c>
      <c r="H84" s="31"/>
    </row>
    <row r="85" spans="2:8" ht="14.4" x14ac:dyDescent="0.3">
      <c r="B85" s="22">
        <v>432679.91199999995</v>
      </c>
      <c r="H85" s="31"/>
    </row>
    <row r="86" spans="2:8" ht="14.4" x14ac:dyDescent="0.3">
      <c r="B86" s="22">
        <v>196220.04800000001</v>
      </c>
      <c r="H86" s="31"/>
    </row>
    <row r="87" spans="2:8" ht="14.4" x14ac:dyDescent="0.3">
      <c r="B87" s="22">
        <v>323915.8112</v>
      </c>
      <c r="H87" s="31"/>
    </row>
    <row r="88" spans="2:8" ht="14.4" x14ac:dyDescent="0.3">
      <c r="B88" s="22">
        <v>200719.01519999999</v>
      </c>
      <c r="H88" s="31"/>
    </row>
    <row r="89" spans="2:8" ht="14.4" x14ac:dyDescent="0.3">
      <c r="B89" s="22">
        <v>380809.52</v>
      </c>
      <c r="H89" s="31"/>
    </row>
    <row r="90" spans="2:8" ht="14.4" x14ac:dyDescent="0.3">
      <c r="B90" s="22">
        <v>213942.5624</v>
      </c>
      <c r="H90" s="31"/>
    </row>
    <row r="91" spans="2:8" ht="14.4" x14ac:dyDescent="0.3">
      <c r="B91" s="22">
        <v>207581.42720000001</v>
      </c>
      <c r="H91" s="31"/>
    </row>
    <row r="92" spans="2:8" ht="14.4" x14ac:dyDescent="0.3">
      <c r="B92" s="22">
        <v>241671.52000000002</v>
      </c>
      <c r="H92" s="31"/>
    </row>
    <row r="93" spans="2:8" ht="14.4" x14ac:dyDescent="0.3">
      <c r="B93" s="22">
        <v>336695.2524</v>
      </c>
      <c r="H93" s="31"/>
    </row>
    <row r="94" spans="2:8" ht="14.4" x14ac:dyDescent="0.3">
      <c r="B94" s="22">
        <v>171262.6544</v>
      </c>
      <c r="H94" s="31"/>
    </row>
    <row r="95" spans="2:8" ht="14.4" x14ac:dyDescent="0.3">
      <c r="B95" s="22">
        <v>299159.1384</v>
      </c>
      <c r="H95" s="31"/>
    </row>
    <row r="96" spans="2:8" ht="14.4" x14ac:dyDescent="0.3">
      <c r="B96" s="22">
        <v>212265.66799999998</v>
      </c>
      <c r="H96" s="31"/>
    </row>
    <row r="97" spans="2:8" ht="14.4" x14ac:dyDescent="0.3">
      <c r="B97" s="22">
        <v>388515.14</v>
      </c>
      <c r="H97" s="31"/>
    </row>
    <row r="98" spans="2:8" ht="14.4" x14ac:dyDescent="0.3">
      <c r="B98" s="22">
        <v>263790.81440000003</v>
      </c>
      <c r="H98" s="31"/>
    </row>
    <row r="99" spans="2:8" ht="14.4" x14ac:dyDescent="0.3">
      <c r="B99" s="22">
        <v>367976.45760000002</v>
      </c>
      <c r="H99" s="31"/>
    </row>
    <row r="100" spans="2:8" ht="14.4" x14ac:dyDescent="0.3">
      <c r="B100" s="22">
        <v>243052.59039999999</v>
      </c>
      <c r="H100" s="31"/>
    </row>
    <row r="101" spans="2:8" ht="14.4" x14ac:dyDescent="0.3">
      <c r="B101" s="22">
        <v>269075.30160000001</v>
      </c>
      <c r="H101" s="31"/>
    </row>
    <row r="102" spans="2:8" ht="14.4" x14ac:dyDescent="0.3">
      <c r="B102" s="22">
        <v>223577.32</v>
      </c>
      <c r="H102" s="31"/>
    </row>
    <row r="103" spans="2:8" ht="14.4" x14ac:dyDescent="0.3">
      <c r="B103" s="22">
        <v>198075.992</v>
      </c>
      <c r="H103" s="31"/>
    </row>
    <row r="104" spans="2:8" ht="14.4" x14ac:dyDescent="0.3">
      <c r="B104" s="22">
        <v>354553.23239999998</v>
      </c>
      <c r="H104" s="31"/>
    </row>
    <row r="105" spans="2:8" ht="14.4" x14ac:dyDescent="0.3">
      <c r="B105" s="22">
        <v>456919.45599999995</v>
      </c>
      <c r="H105" s="31"/>
    </row>
    <row r="106" spans="2:8" ht="14.4" x14ac:dyDescent="0.3">
      <c r="B106" s="22">
        <v>233142.8</v>
      </c>
      <c r="H106" s="31"/>
    </row>
    <row r="107" spans="2:8" ht="14.4" x14ac:dyDescent="0.3">
      <c r="B107" s="22">
        <v>225401.6152</v>
      </c>
      <c r="H107" s="31"/>
    </row>
    <row r="108" spans="2:8" ht="14.4" x14ac:dyDescent="0.3">
      <c r="B108" s="22">
        <v>195153.16</v>
      </c>
      <c r="H108" s="31"/>
    </row>
    <row r="109" spans="2:8" ht="14.4" x14ac:dyDescent="0.3">
      <c r="B109" s="22">
        <v>206631.81</v>
      </c>
      <c r="H109" s="31"/>
    </row>
    <row r="110" spans="2:8" ht="14.4" x14ac:dyDescent="0.3">
      <c r="B110" s="22">
        <v>358525.59239999996</v>
      </c>
      <c r="H110" s="31"/>
    </row>
    <row r="111" spans="2:8" ht="14.4" x14ac:dyDescent="0.3">
      <c r="B111" s="22">
        <v>223917.33600000001</v>
      </c>
      <c r="H111" s="31"/>
    </row>
    <row r="112" spans="2:8" ht="14.4" x14ac:dyDescent="0.3">
      <c r="B112" s="22">
        <v>201518.89440000002</v>
      </c>
      <c r="H112" s="31"/>
    </row>
    <row r="113" spans="2:8" ht="14.4" x14ac:dyDescent="0.3">
      <c r="B113" s="22">
        <v>269278.57199999999</v>
      </c>
      <c r="H113" s="31"/>
    </row>
    <row r="114" spans="2:8" ht="14.4" x14ac:dyDescent="0.3">
      <c r="B114" s="22">
        <v>204808.16039999996</v>
      </c>
      <c r="H114" s="31"/>
    </row>
    <row r="115" spans="2:8" ht="14.4" x14ac:dyDescent="0.3">
      <c r="B115" s="22">
        <v>306878.45759999997</v>
      </c>
      <c r="H115" s="31"/>
    </row>
    <row r="116" spans="2:8" ht="14.4" x14ac:dyDescent="0.3">
      <c r="B116" s="22">
        <v>275394.24839999998</v>
      </c>
      <c r="H116" s="31"/>
    </row>
    <row r="117" spans="2:8" ht="14.4" x14ac:dyDescent="0.3">
      <c r="B117" s="22">
        <v>192092.24</v>
      </c>
      <c r="H117" s="31"/>
    </row>
    <row r="118" spans="2:8" ht="14.4" x14ac:dyDescent="0.3">
      <c r="B118" s="22">
        <v>165430.28200000001</v>
      </c>
      <c r="H118" s="31"/>
    </row>
    <row r="119" spans="2:8" ht="14.4" x14ac:dyDescent="0.3">
      <c r="B119" s="22">
        <v>310223.29079999996</v>
      </c>
      <c r="H119" s="31"/>
    </row>
    <row r="120" spans="2:8" ht="14.4" x14ac:dyDescent="0.3">
      <c r="B120" s="22">
        <v>231552.32559999998</v>
      </c>
      <c r="H120" s="31"/>
    </row>
    <row r="121" spans="2:8" ht="14.4" x14ac:dyDescent="0.3">
      <c r="B121" s="22">
        <v>215774.28439999997</v>
      </c>
      <c r="H121" s="31"/>
    </row>
    <row r="122" spans="2:8" ht="14.4" x14ac:dyDescent="0.3">
      <c r="B122" s="22">
        <v>289727.99040000001</v>
      </c>
      <c r="H122" s="31"/>
    </row>
    <row r="123" spans="2:8" ht="14.4" x14ac:dyDescent="0.3">
      <c r="B123" s="22">
        <v>195874.94399999999</v>
      </c>
      <c r="H123" s="31"/>
    </row>
    <row r="124" spans="2:8" ht="14.4" x14ac:dyDescent="0.3">
      <c r="B124" s="22">
        <v>357538.19519999996</v>
      </c>
      <c r="H124" s="31"/>
    </row>
    <row r="125" spans="2:8" ht="14.4" x14ac:dyDescent="0.3">
      <c r="B125" s="22">
        <v>239248.7512</v>
      </c>
      <c r="H125" s="31"/>
    </row>
    <row r="126" spans="2:8" ht="14.4" x14ac:dyDescent="0.3">
      <c r="B126" s="22">
        <v>382277.14880000002</v>
      </c>
      <c r="H126" s="31"/>
    </row>
    <row r="127" spans="2:8" ht="14.4" x14ac:dyDescent="0.3">
      <c r="B127" s="22">
        <v>248422.66399999999</v>
      </c>
      <c r="H127" s="31"/>
    </row>
    <row r="128" spans="2:8" ht="14.4" x14ac:dyDescent="0.3">
      <c r="B128" s="22">
        <v>242740.65599999999</v>
      </c>
      <c r="H128" s="31"/>
    </row>
    <row r="129" spans="2:8" ht="14.4" x14ac:dyDescent="0.3">
      <c r="B129" s="22">
        <v>253025.77720000001</v>
      </c>
      <c r="H129" s="31"/>
    </row>
    <row r="130" spans="2:8" ht="14.4" x14ac:dyDescent="0.3">
      <c r="B130" s="22">
        <v>234172.38800000004</v>
      </c>
      <c r="H130" s="31"/>
    </row>
    <row r="131" spans="2:8" ht="14.4" x14ac:dyDescent="0.3">
      <c r="B131" s="22">
        <v>200678.75119999997</v>
      </c>
      <c r="H131" s="31"/>
    </row>
    <row r="132" spans="2:8" ht="14.4" x14ac:dyDescent="0.3">
      <c r="B132" s="22">
        <v>226578.51199999999</v>
      </c>
      <c r="H132" s="31"/>
    </row>
    <row r="133" spans="2:8" ht="14.4" x14ac:dyDescent="0.3">
      <c r="B133" s="22">
        <v>200148.89440000002</v>
      </c>
      <c r="H133" s="31"/>
    </row>
    <row r="134" spans="2:8" ht="14.4" x14ac:dyDescent="0.3">
      <c r="B134" s="22">
        <v>218585.92480000001</v>
      </c>
      <c r="H134" s="31"/>
    </row>
    <row r="135" spans="2:8" ht="14.4" x14ac:dyDescent="0.3">
      <c r="B135" s="22">
        <v>198841.69519999996</v>
      </c>
      <c r="H135" s="31"/>
    </row>
    <row r="136" spans="2:8" ht="14.4" x14ac:dyDescent="0.3">
      <c r="B136" s="22">
        <v>252927.84</v>
      </c>
      <c r="H136" s="31"/>
    </row>
    <row r="137" spans="2:8" ht="14.4" x14ac:dyDescent="0.3">
      <c r="B137" s="22">
        <v>225290.22039999999</v>
      </c>
      <c r="H137" s="31"/>
    </row>
    <row r="138" spans="2:8" ht="14.4" x14ac:dyDescent="0.3">
      <c r="B138" s="22">
        <v>234750.58600000001</v>
      </c>
      <c r="H138" s="31"/>
    </row>
    <row r="139" spans="2:8" ht="14.4" x14ac:dyDescent="0.3">
      <c r="B139" s="22">
        <v>287466.41159999999</v>
      </c>
      <c r="H139" s="31"/>
    </row>
    <row r="140" spans="2:8" ht="14.4" x14ac:dyDescent="0.3">
      <c r="B140" s="22">
        <v>229464.71119999999</v>
      </c>
      <c r="H140" s="31"/>
    </row>
    <row r="141" spans="2:8" ht="14.4" x14ac:dyDescent="0.3">
      <c r="B141" s="22">
        <v>377313.5552</v>
      </c>
      <c r="H141" s="31"/>
    </row>
    <row r="142" spans="2:8" ht="14.4" x14ac:dyDescent="0.3">
      <c r="B142" s="22">
        <v>276759.18</v>
      </c>
      <c r="H142" s="31"/>
    </row>
    <row r="143" spans="2:8" ht="14.4" x14ac:dyDescent="0.3">
      <c r="B143" s="22">
        <v>219373.4056</v>
      </c>
      <c r="H143" s="31"/>
    </row>
    <row r="144" spans="2:8" ht="14.4" x14ac:dyDescent="0.3">
      <c r="B144" s="22">
        <v>230216.21919999999</v>
      </c>
      <c r="H144" s="31"/>
    </row>
    <row r="145" spans="2:8" ht="14.4" x14ac:dyDescent="0.3">
      <c r="B145" s="22">
        <v>410932.67319999996</v>
      </c>
      <c r="H145" s="31"/>
    </row>
    <row r="146" spans="2:8" ht="14.4" x14ac:dyDescent="0.3">
      <c r="B146" s="22">
        <v>214341.3364</v>
      </c>
      <c r="H146" s="31"/>
    </row>
    <row r="147" spans="2:8" ht="14.4" x14ac:dyDescent="0.3">
      <c r="B147" s="22">
        <v>248274.31359999999</v>
      </c>
      <c r="H147" s="31"/>
    </row>
    <row r="148" spans="2:8" ht="14.4" x14ac:dyDescent="0.3">
      <c r="B148" s="22">
        <v>390494.27120000002</v>
      </c>
      <c r="H148" s="31"/>
    </row>
    <row r="149" spans="2:8" ht="14.4" x14ac:dyDescent="0.3">
      <c r="B149" s="22">
        <v>293876.27480000001</v>
      </c>
      <c r="H149" s="31"/>
    </row>
    <row r="150" spans="2:8" ht="14.4" x14ac:dyDescent="0.3">
      <c r="B150" s="22">
        <v>204286.66679999998</v>
      </c>
      <c r="H150" s="31"/>
    </row>
    <row r="151" spans="2:8" ht="14.4" x14ac:dyDescent="0.3">
      <c r="B151" s="22">
        <v>230154.52999999997</v>
      </c>
      <c r="H151" s="31"/>
    </row>
    <row r="152" spans="2:8" ht="14.4" x14ac:dyDescent="0.3">
      <c r="B152" s="22">
        <v>228170.02560000002</v>
      </c>
      <c r="H152" s="31"/>
    </row>
    <row r="153" spans="2:8" ht="14.4" x14ac:dyDescent="0.3">
      <c r="B153" s="22">
        <v>205085.40479999999</v>
      </c>
      <c r="H153" s="31"/>
    </row>
    <row r="154" spans="2:8" ht="14.4" x14ac:dyDescent="0.3">
      <c r="B154" s="22">
        <v>177555.06399999998</v>
      </c>
      <c r="H154" s="31"/>
    </row>
    <row r="155" spans="2:8" ht="14.4" x14ac:dyDescent="0.3">
      <c r="B155" s="22">
        <v>217748.48000000001</v>
      </c>
      <c r="H155" s="31"/>
    </row>
    <row r="156" spans="2:8" ht="14.4" x14ac:dyDescent="0.3">
      <c r="B156" s="22">
        <v>247739.44</v>
      </c>
      <c r="H156" s="31"/>
    </row>
    <row r="157" spans="2:8" ht="14.4" x14ac:dyDescent="0.3">
      <c r="B157" s="22">
        <v>484458.03040000005</v>
      </c>
      <c r="H157" s="31"/>
    </row>
    <row r="158" spans="2:8" ht="14.4" x14ac:dyDescent="0.3">
      <c r="B158" s="22">
        <v>356506.36999999994</v>
      </c>
      <c r="H158" s="31"/>
    </row>
    <row r="159" spans="2:8" ht="14.4" x14ac:dyDescent="0.3">
      <c r="B159" s="22">
        <v>197869.36400000003</v>
      </c>
      <c r="H159" s="31"/>
    </row>
    <row r="160" spans="2:8" ht="14.4" x14ac:dyDescent="0.3">
      <c r="B160" s="22">
        <v>236608.95279999997</v>
      </c>
      <c r="H160" s="31"/>
    </row>
    <row r="161" spans="2:8" ht="14.4" x14ac:dyDescent="0.3">
      <c r="B161" s="22">
        <v>208930.81200000001</v>
      </c>
      <c r="H161" s="31"/>
    </row>
    <row r="162" spans="2:8" ht="14.4" x14ac:dyDescent="0.3">
      <c r="B162" s="22">
        <v>263123.42080000002</v>
      </c>
      <c r="H162" s="31"/>
    </row>
    <row r="163" spans="2:8" ht="14.4" x14ac:dyDescent="0.3">
      <c r="B163" s="22">
        <v>286433.57279999997</v>
      </c>
      <c r="H163" s="31"/>
    </row>
    <row r="164" spans="2:8" ht="14.4" x14ac:dyDescent="0.3">
      <c r="B164" s="22">
        <v>229581.7836</v>
      </c>
      <c r="H164" s="31"/>
    </row>
    <row r="165" spans="2:8" ht="14.4" x14ac:dyDescent="0.3">
      <c r="B165" s="22">
        <v>252053.0264</v>
      </c>
      <c r="H165" s="31"/>
    </row>
    <row r="166" spans="2:8" ht="14.4" x14ac:dyDescent="0.3">
      <c r="B166" s="22">
        <v>244820.66720000003</v>
      </c>
      <c r="H166" s="31"/>
    </row>
    <row r="167" spans="2:8" ht="14.4" x14ac:dyDescent="0.3">
      <c r="B167" s="22">
        <v>241620.48320000002</v>
      </c>
      <c r="H167" s="31"/>
    </row>
    <row r="168" spans="2:8" ht="14.4" x14ac:dyDescent="0.3">
      <c r="B168" s="22">
        <v>235762.34000000003</v>
      </c>
      <c r="H168" s="31"/>
    </row>
    <row r="169" spans="2:8" ht="14.4" x14ac:dyDescent="0.3">
      <c r="B169" s="22">
        <v>236639.56</v>
      </c>
      <c r="H169" s="31"/>
    </row>
    <row r="170" spans="2:8" ht="14.4" x14ac:dyDescent="0.3">
      <c r="B170" s="22">
        <v>294807.64799999999</v>
      </c>
      <c r="H170" s="31"/>
    </row>
    <row r="171" spans="2:8" ht="14.4" x14ac:dyDescent="0.3">
      <c r="B171" s="22">
        <v>293828.68799999997</v>
      </c>
      <c r="H171" s="31"/>
    </row>
    <row r="172" spans="2:8" ht="14.4" x14ac:dyDescent="0.3">
      <c r="B172" s="22">
        <v>412856.56159999996</v>
      </c>
      <c r="H172" s="31"/>
    </row>
    <row r="173" spans="2:8" ht="14.4" x14ac:dyDescent="0.3">
      <c r="B173" s="22">
        <v>224076.83600000001</v>
      </c>
      <c r="H173" s="31"/>
    </row>
    <row r="174" spans="2:8" ht="14.4" x14ac:dyDescent="0.3">
      <c r="B174" s="22">
        <v>258015.61439999999</v>
      </c>
      <c r="H174" s="31"/>
    </row>
    <row r="175" spans="2:8" ht="14.4" x14ac:dyDescent="0.3">
      <c r="B175" s="22">
        <v>153466.71240000002</v>
      </c>
      <c r="H175" s="31"/>
    </row>
    <row r="176" spans="2:8" ht="14.4" x14ac:dyDescent="0.3">
      <c r="B176" s="22">
        <v>261871.696</v>
      </c>
      <c r="H176" s="31"/>
    </row>
    <row r="177" spans="2:8" ht="14.4" x14ac:dyDescent="0.3">
      <c r="B177" s="22">
        <v>210038.6992</v>
      </c>
      <c r="H177" s="31"/>
    </row>
    <row r="178" spans="2:8" ht="14.4" x14ac:dyDescent="0.3">
      <c r="B178" s="22">
        <v>210824.0576</v>
      </c>
      <c r="H178" s="31"/>
    </row>
    <row r="179" spans="2:8" ht="14.4" x14ac:dyDescent="0.3">
      <c r="B179" s="22">
        <v>249075.6568</v>
      </c>
      <c r="H179" s="31"/>
    </row>
    <row r="180" spans="2:8" ht="14.4" x14ac:dyDescent="0.3">
      <c r="B180" s="22">
        <v>219865.76079999999</v>
      </c>
      <c r="H180" s="31"/>
    </row>
    <row r="181" spans="2:8" ht="14.4" x14ac:dyDescent="0.3">
      <c r="B181" s="22">
        <v>204292.49399999998</v>
      </c>
      <c r="H181" s="31"/>
    </row>
    <row r="182" spans="2:8" ht="14.4" x14ac:dyDescent="0.3">
      <c r="B182" s="22">
        <v>261579.89200000002</v>
      </c>
      <c r="H182" s="31"/>
    </row>
    <row r="183" spans="2:8" ht="14.4" x14ac:dyDescent="0.3">
      <c r="B183" s="22">
        <v>222867.42080000002</v>
      </c>
      <c r="H183" s="31"/>
    </row>
    <row r="184" spans="2:8" ht="14.4" x14ac:dyDescent="0.3">
      <c r="B184" s="22">
        <v>291494.36</v>
      </c>
      <c r="H184" s="31"/>
    </row>
    <row r="185" spans="2:8" ht="14.4" x14ac:dyDescent="0.3">
      <c r="B185" s="22">
        <v>296483.14399999997</v>
      </c>
      <c r="H185" s="31"/>
    </row>
    <row r="186" spans="2:8" ht="14.4" x14ac:dyDescent="0.3">
      <c r="B186" s="16">
        <v>532877.38399999996</v>
      </c>
      <c r="H186" s="31"/>
    </row>
    <row r="187" spans="2:8" ht="14.4" x14ac:dyDescent="0.3">
      <c r="B187" s="22">
        <v>117564.0716</v>
      </c>
      <c r="H187" s="31"/>
    </row>
    <row r="188" spans="2:8" ht="14.4" x14ac:dyDescent="0.3">
      <c r="B188" s="22">
        <v>317196.39999999997</v>
      </c>
      <c r="H188" s="31"/>
    </row>
    <row r="189" spans="2:8" ht="14.4" x14ac:dyDescent="0.3">
      <c r="B189" s="22">
        <v>264142.16000000003</v>
      </c>
      <c r="H189" s="31"/>
    </row>
    <row r="190" spans="2:8" x14ac:dyDescent="0.2">
      <c r="B190" s="22">
        <v>222947.20879999999</v>
      </c>
    </row>
    <row r="191" spans="2:8" x14ac:dyDescent="0.2">
      <c r="B191" s="22">
        <v>250312.5344</v>
      </c>
    </row>
    <row r="192" spans="2:8" x14ac:dyDescent="0.2">
      <c r="B192" s="22">
        <v>246050.40400000001</v>
      </c>
    </row>
    <row r="193" spans="2:2" x14ac:dyDescent="0.2">
      <c r="B193" s="22">
        <v>529317.28319999995</v>
      </c>
    </row>
    <row r="194" spans="2:2" x14ac:dyDescent="0.2">
      <c r="B194" s="22">
        <v>169158.29440000001</v>
      </c>
    </row>
    <row r="195" spans="2:2" x14ac:dyDescent="0.2">
      <c r="B195" s="22">
        <v>206958.712</v>
      </c>
    </row>
    <row r="196" spans="2:2" x14ac:dyDescent="0.2">
      <c r="B196" s="22">
        <v>206445.42319999999</v>
      </c>
    </row>
    <row r="197" spans="2:2" x14ac:dyDescent="0.2">
      <c r="B197" s="22">
        <v>239341.58079999997</v>
      </c>
    </row>
    <row r="198" spans="2:2" x14ac:dyDescent="0.2">
      <c r="B198" s="22">
        <v>398903.42240000004</v>
      </c>
    </row>
    <row r="199" spans="2:2" x14ac:dyDescent="0.2">
      <c r="B199" s="22">
        <v>210745.16639999999</v>
      </c>
    </row>
    <row r="200" spans="2:2" x14ac:dyDescent="0.2">
      <c r="B200" s="22">
        <v>331154.87840000005</v>
      </c>
    </row>
    <row r="201" spans="2:2" x14ac:dyDescent="0.2">
      <c r="B201" s="22">
        <v>204434.6784</v>
      </c>
    </row>
    <row r="202" spans="2:2" x14ac:dyDescent="0.2">
      <c r="B202" s="22">
        <v>189194.30720000001</v>
      </c>
    </row>
    <row r="203" spans="2:2" x14ac:dyDescent="0.2">
      <c r="B203" s="22">
        <v>204027.0912</v>
      </c>
    </row>
    <row r="204" spans="2:2" x14ac:dyDescent="0.2">
      <c r="B204" s="16">
        <v>400865.91599999997</v>
      </c>
    </row>
    <row r="205" spans="2:2" x14ac:dyDescent="0.2">
      <c r="B205" s="16">
        <v>217787.71039999998</v>
      </c>
    </row>
    <row r="206" spans="2:2" x14ac:dyDescent="0.2">
      <c r="B206" s="16">
        <v>219630.90120000002</v>
      </c>
    </row>
    <row r="207" spans="2:2" x14ac:dyDescent="0.2">
      <c r="B207" s="16">
        <v>244624.87199999997</v>
      </c>
    </row>
    <row r="208" spans="2:2" x14ac:dyDescent="0.2">
      <c r="B208" s="16">
        <v>163162.8792</v>
      </c>
    </row>
    <row r="209" spans="2:2" x14ac:dyDescent="0.2">
      <c r="B209" s="16">
        <v>401302.81920000003</v>
      </c>
    </row>
    <row r="210" spans="2:2" x14ac:dyDescent="0.2">
      <c r="B210" s="16">
        <v>538271.73560000001</v>
      </c>
    </row>
    <row r="211" spans="2:2" x14ac:dyDescent="0.2">
      <c r="B211" s="16">
        <v>461464.99200000003</v>
      </c>
    </row>
    <row r="212" spans="2:2" x14ac:dyDescent="0.2">
      <c r="B212" s="16">
        <v>275812.49280000001</v>
      </c>
    </row>
    <row r="213" spans="2:2" x14ac:dyDescent="0.2">
      <c r="B213" s="16">
        <v>216552.71200000003</v>
      </c>
    </row>
    <row r="214" spans="2:2" x14ac:dyDescent="0.2">
      <c r="B214" s="16">
        <v>495570.44480000006</v>
      </c>
    </row>
    <row r="215" spans="2:2" x14ac:dyDescent="0.2">
      <c r="B215" s="16">
        <v>388656.80639999994</v>
      </c>
    </row>
    <row r="216" spans="2:2" x14ac:dyDescent="0.2">
      <c r="B216" s="16">
        <v>495024.09120000002</v>
      </c>
    </row>
    <row r="217" spans="2:2" x14ac:dyDescent="0.2">
      <c r="B217" s="16">
        <v>526947.16320000007</v>
      </c>
    </row>
    <row r="218" spans="2:2" x14ac:dyDescent="0.2">
      <c r="B218" s="16">
        <v>427236.09959999996</v>
      </c>
    </row>
    <row r="219" spans="2:2" x14ac:dyDescent="0.2">
      <c r="B219" s="16">
        <v>327044.36839999998</v>
      </c>
    </row>
    <row r="220" spans="2:2" x14ac:dyDescent="0.2">
      <c r="B220" s="16">
        <v>385447.68719999999</v>
      </c>
    </row>
    <row r="221" spans="2:2" x14ac:dyDescent="0.2">
      <c r="B221" s="16">
        <v>401894.81799999997</v>
      </c>
    </row>
    <row r="222" spans="2:2" x14ac:dyDescent="0.2">
      <c r="B222" s="16">
        <v>264275.78240000003</v>
      </c>
    </row>
    <row r="223" spans="2:2" x14ac:dyDescent="0.2">
      <c r="B223" s="16">
        <v>231348.92799999996</v>
      </c>
    </row>
    <row r="224" spans="2:2" x14ac:dyDescent="0.2">
      <c r="B224" s="16">
        <v>264238.94999999995</v>
      </c>
    </row>
    <row r="225" spans="2:2" x14ac:dyDescent="0.2">
      <c r="B225" s="16">
        <v>217357.63279999999</v>
      </c>
    </row>
    <row r="226" spans="2:2" x14ac:dyDescent="0.2">
      <c r="B226" s="16">
        <v>482404.31200000003</v>
      </c>
    </row>
    <row r="227" spans="2:2" x14ac:dyDescent="0.2">
      <c r="B227" s="16">
        <v>228937.89599999995</v>
      </c>
    </row>
    <row r="228" spans="2:2" x14ac:dyDescent="0.2">
      <c r="B228" s="16">
        <v>498994.03200000006</v>
      </c>
    </row>
    <row r="229" spans="2:2" x14ac:dyDescent="0.2">
      <c r="B229" s="16">
        <v>256376.27599999995</v>
      </c>
    </row>
    <row r="230" spans="2:2" x14ac:dyDescent="0.2">
      <c r="B230" s="16">
        <v>255243.10879999999</v>
      </c>
    </row>
    <row r="231" spans="2:2" x14ac:dyDescent="0.2">
      <c r="B231" s="16">
        <v>506786.66400000005</v>
      </c>
    </row>
    <row r="232" spans="2:2" x14ac:dyDescent="0.2">
      <c r="B232" s="16">
        <v>233172.48999999996</v>
      </c>
    </row>
    <row r="233" spans="2:2" x14ac:dyDescent="0.2">
      <c r="B233" s="16">
        <v>233834.00480000002</v>
      </c>
    </row>
    <row r="234" spans="2:2" x14ac:dyDescent="0.2">
      <c r="B234" s="16">
        <v>523373.44800000009</v>
      </c>
    </row>
    <row r="235" spans="2:2" x14ac:dyDescent="0.2">
      <c r="B235" s="16">
        <v>228872.91199999995</v>
      </c>
    </row>
    <row r="236" spans="2:2" x14ac:dyDescent="0.2">
      <c r="B236" s="16">
        <v>208655.6704</v>
      </c>
    </row>
    <row r="237" spans="2:2" x14ac:dyDescent="0.2">
      <c r="B237" s="16">
        <v>322952.55839999998</v>
      </c>
    </row>
    <row r="238" spans="2:2" x14ac:dyDescent="0.2">
      <c r="B238" s="16">
        <v>216826</v>
      </c>
    </row>
    <row r="239" spans="2:2" x14ac:dyDescent="0.2">
      <c r="B239" s="16">
        <v>298730.40399999998</v>
      </c>
    </row>
    <row r="240" spans="2:2" x14ac:dyDescent="0.2">
      <c r="B240" s="16">
        <v>230495.00639999998</v>
      </c>
    </row>
    <row r="241" spans="2:2" x14ac:dyDescent="0.2">
      <c r="B241" s="16">
        <v>346048.04079999996</v>
      </c>
    </row>
    <row r="242" spans="2:2" x14ac:dyDescent="0.2">
      <c r="B242" s="16">
        <v>377043.5956</v>
      </c>
    </row>
    <row r="243" spans="2:2" x14ac:dyDescent="0.2">
      <c r="B243" s="16">
        <v>413761.70639999997</v>
      </c>
    </row>
    <row r="244" spans="2:2" x14ac:dyDescent="0.2">
      <c r="B244" s="16">
        <v>212644.39479999998</v>
      </c>
    </row>
    <row r="245" spans="2:2" x14ac:dyDescent="0.2">
      <c r="B245" s="16">
        <v>250415.38199999995</v>
      </c>
    </row>
    <row r="246" spans="2:2" x14ac:dyDescent="0.2">
      <c r="B246" s="16">
        <v>219252.89199999996</v>
      </c>
    </row>
    <row r="247" spans="2:2" x14ac:dyDescent="0.2">
      <c r="B247" s="16">
        <v>264011.69799999997</v>
      </c>
    </row>
    <row r="248" spans="2:2" x14ac:dyDescent="0.2">
      <c r="B248" s="16">
        <v>211406.86800000002</v>
      </c>
    </row>
    <row r="249" spans="2:2" x14ac:dyDescent="0.2">
      <c r="B249" s="16">
        <v>396330.29079999996</v>
      </c>
    </row>
    <row r="250" spans="2:2" x14ac:dyDescent="0.2">
      <c r="B250" s="16">
        <v>227072.87839999996</v>
      </c>
    </row>
    <row r="251" spans="2:2" x14ac:dyDescent="0.2">
      <c r="B251" s="16">
        <v>276323.86559999996</v>
      </c>
    </row>
    <row r="252" spans="2:2" x14ac:dyDescent="0.2">
      <c r="B252" s="16">
        <v>230943.37959999996</v>
      </c>
    </row>
    <row r="253" spans="2:2" x14ac:dyDescent="0.2">
      <c r="B253" s="16">
        <v>315382.11</v>
      </c>
    </row>
    <row r="254" spans="2:2" x14ac:dyDescent="0.2">
      <c r="B254" s="16">
        <v>372016.56160000002</v>
      </c>
    </row>
    <row r="255" spans="2:2" x14ac:dyDescent="0.2">
      <c r="B255" s="16">
        <v>237680.87519999995</v>
      </c>
    </row>
    <row r="256" spans="2:2" x14ac:dyDescent="0.2">
      <c r="B256" s="16">
        <v>234032.88399999996</v>
      </c>
    </row>
    <row r="257" spans="2:2" x14ac:dyDescent="0.2">
      <c r="B257" s="16">
        <v>273165.57680000004</v>
      </c>
    </row>
    <row r="258" spans="2:2" x14ac:dyDescent="0.2">
      <c r="B258" s="16">
        <v>271227.49439999997</v>
      </c>
    </row>
    <row r="259" spans="2:2" x14ac:dyDescent="0.2">
      <c r="B259" s="16">
        <v>349865.22239999997</v>
      </c>
    </row>
    <row r="260" spans="2:2" x14ac:dyDescent="0.2">
      <c r="B260" s="16">
        <v>199730.734</v>
      </c>
    </row>
    <row r="261" spans="2:2" x14ac:dyDescent="0.2">
      <c r="B261" s="16">
        <v>338482.45439999999</v>
      </c>
    </row>
    <row r="262" spans="2:2" x14ac:dyDescent="0.2">
      <c r="B262" s="16">
        <v>351304.57759999996</v>
      </c>
    </row>
    <row r="263" spans="2:2" x14ac:dyDescent="0.2">
      <c r="B263" s="16">
        <v>338472.13279999996</v>
      </c>
    </row>
    <row r="264" spans="2:2" x14ac:dyDescent="0.2">
      <c r="B264" s="16">
        <v>212916.35680000001</v>
      </c>
    </row>
    <row r="265" spans="2:2" x14ac:dyDescent="0.2">
      <c r="B265" s="16">
        <v>308660.80319999997</v>
      </c>
    </row>
    <row r="266" spans="2:2" x14ac:dyDescent="0.2">
      <c r="B266" s="16">
        <v>147343.69400000002</v>
      </c>
    </row>
    <row r="267" spans="2:2" x14ac:dyDescent="0.2">
      <c r="B267" s="16">
        <v>448574.6704</v>
      </c>
    </row>
    <row r="268" spans="2:2" x14ac:dyDescent="0.2">
      <c r="B268" s="16">
        <v>255337.89800000002</v>
      </c>
    </row>
    <row r="269" spans="2:2" x14ac:dyDescent="0.2">
      <c r="B269" s="16">
        <v>175773.58559999999</v>
      </c>
    </row>
    <row r="270" spans="2:2" x14ac:dyDescent="0.2">
      <c r="B270" s="16">
        <v>322610.73919999995</v>
      </c>
    </row>
    <row r="271" spans="2:2" x14ac:dyDescent="0.2">
      <c r="B271" s="16">
        <v>279191.25599999999</v>
      </c>
    </row>
    <row r="272" spans="2:2" x14ac:dyDescent="0.2">
      <c r="B272" s="16">
        <v>287996.52960000001</v>
      </c>
    </row>
    <row r="273" spans="2:2" x14ac:dyDescent="0.2">
      <c r="B273" s="16">
        <v>365868.77759999997</v>
      </c>
    </row>
    <row r="274" spans="2:2" x14ac:dyDescent="0.2">
      <c r="B274" s="16">
        <v>199216.40399999995</v>
      </c>
    </row>
  </sheetData>
  <dataValidations count="1">
    <dataValidation allowBlank="1" showErrorMessage="1" sqref="B4 B1:B2" xr:uid="{00000000-0002-0000-0300-000000000000}"/>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68"/>
  <sheetViews>
    <sheetView workbookViewId="0">
      <selection activeCell="F3" sqref="F3"/>
    </sheetView>
  </sheetViews>
  <sheetFormatPr defaultRowHeight="11.4" x14ac:dyDescent="0.2"/>
  <cols>
    <col min="1" max="1" width="19.5546875" style="32" customWidth="1"/>
    <col min="2" max="2" width="16.33203125" style="32" customWidth="1"/>
    <col min="3" max="3" width="16.44140625" style="32" customWidth="1"/>
    <col min="4" max="4" width="15.33203125" style="32" customWidth="1"/>
    <col min="5" max="6" width="8.88671875" style="32"/>
    <col min="7" max="7" width="15.77734375" style="32" customWidth="1"/>
    <col min="8" max="8" width="13.109375" style="32" customWidth="1"/>
    <col min="9" max="16384" width="8.88671875" style="32"/>
  </cols>
  <sheetData>
    <row r="1" spans="1:8" ht="12.6" thickBot="1" x14ac:dyDescent="0.25">
      <c r="A1" s="35" t="s">
        <v>2</v>
      </c>
      <c r="B1" s="35" t="s">
        <v>519</v>
      </c>
    </row>
    <row r="2" spans="1:8" x14ac:dyDescent="0.2">
      <c r="A2" s="7">
        <v>743.0856</v>
      </c>
      <c r="B2" s="22">
        <v>246172.67600000001</v>
      </c>
    </row>
    <row r="3" spans="1:8" x14ac:dyDescent="0.2">
      <c r="A3" s="7">
        <v>756.21280000000002</v>
      </c>
      <c r="B3" s="22">
        <v>246331.90400000001</v>
      </c>
    </row>
    <row r="4" spans="1:8" x14ac:dyDescent="0.2">
      <c r="A4" s="7">
        <v>587.2808</v>
      </c>
      <c r="B4" s="22">
        <v>209280.91039999999</v>
      </c>
    </row>
    <row r="5" spans="1:8" x14ac:dyDescent="0.2">
      <c r="A5" s="7">
        <v>1604.7463999999998</v>
      </c>
      <c r="B5" s="22">
        <v>452667.00639999995</v>
      </c>
    </row>
    <row r="6" spans="1:8" x14ac:dyDescent="0.2">
      <c r="A6" s="7">
        <v>1375.4507999999998</v>
      </c>
      <c r="B6" s="22">
        <v>467083.31319999998</v>
      </c>
    </row>
    <row r="7" spans="1:8" x14ac:dyDescent="0.2">
      <c r="A7" s="7">
        <v>675.18999999999994</v>
      </c>
      <c r="B7" s="22">
        <v>203491.84999999998</v>
      </c>
      <c r="C7" s="45" t="s">
        <v>561</v>
      </c>
      <c r="D7" s="45">
        <f>_xlfn.COVARIANCE.P(A2:A268,B2:B268)</f>
        <v>24057280.820478722</v>
      </c>
    </row>
    <row r="8" spans="1:8" ht="12" thickBot="1" x14ac:dyDescent="0.25">
      <c r="A8" s="7">
        <v>670.88599999999997</v>
      </c>
      <c r="B8" s="22">
        <v>212520.826</v>
      </c>
      <c r="C8" s="45" t="s">
        <v>562</v>
      </c>
      <c r="D8" s="45">
        <f>CORREL(A2:A268,B2:B268)</f>
        <v>0.95108737743161964</v>
      </c>
    </row>
    <row r="9" spans="1:8" ht="14.4" x14ac:dyDescent="0.3">
      <c r="A9" s="7">
        <v>720.81239999999991</v>
      </c>
      <c r="B9" s="22">
        <v>198591.84879999998</v>
      </c>
      <c r="G9" s="53" t="s">
        <v>566</v>
      </c>
      <c r="H9" s="53"/>
    </row>
    <row r="10" spans="1:8" ht="14.4" x14ac:dyDescent="0.3">
      <c r="A10" s="7">
        <v>782.25200000000007</v>
      </c>
      <c r="B10" s="22">
        <v>265467.68000000005</v>
      </c>
      <c r="G10" s="51"/>
      <c r="H10" s="51"/>
    </row>
    <row r="11" spans="1:8" ht="14.4" x14ac:dyDescent="0.3">
      <c r="A11" s="7">
        <v>794.51840000000004</v>
      </c>
      <c r="B11" s="22">
        <v>235633.2592</v>
      </c>
      <c r="G11" s="51" t="s">
        <v>567</v>
      </c>
      <c r="H11" s="51">
        <v>281171.90150112362</v>
      </c>
    </row>
    <row r="12" spans="1:8" ht="14.4" x14ac:dyDescent="0.3">
      <c r="A12" s="7">
        <v>1160.3584000000001</v>
      </c>
      <c r="B12" s="22">
        <v>317473.86080000002</v>
      </c>
      <c r="G12" s="51" t="s">
        <v>568</v>
      </c>
      <c r="H12" s="51">
        <v>5454.0016236992988</v>
      </c>
    </row>
    <row r="13" spans="1:8" ht="14.4" x14ac:dyDescent="0.3">
      <c r="A13" s="7">
        <v>1942.5028</v>
      </c>
      <c r="B13" s="22">
        <v>503790.23080000002</v>
      </c>
      <c r="G13" s="51" t="s">
        <v>569</v>
      </c>
      <c r="H13" s="51">
        <v>249075.6568</v>
      </c>
    </row>
    <row r="14" spans="1:8" ht="14.4" x14ac:dyDescent="0.3">
      <c r="A14" s="7">
        <v>794.51840000000004</v>
      </c>
      <c r="B14" s="22">
        <v>217786.37600000002</v>
      </c>
      <c r="G14" s="51" t="s">
        <v>570</v>
      </c>
      <c r="H14" s="51">
        <v>460001.25599999994</v>
      </c>
    </row>
    <row r="15" spans="1:8" ht="14.4" x14ac:dyDescent="0.3">
      <c r="A15" s="7">
        <v>1109.2483999999999</v>
      </c>
      <c r="B15" s="22">
        <v>460001.25599999994</v>
      </c>
      <c r="G15" s="51" t="s">
        <v>571</v>
      </c>
      <c r="H15" s="51">
        <v>89119.120849125262</v>
      </c>
    </row>
    <row r="16" spans="1:8" ht="14.4" x14ac:dyDescent="0.3">
      <c r="A16" s="7">
        <v>1400.9519999999998</v>
      </c>
      <c r="B16" s="22">
        <v>460001.25599999994</v>
      </c>
      <c r="G16" s="51" t="s">
        <v>572</v>
      </c>
      <c r="H16" s="51">
        <v>7942217700.9209938</v>
      </c>
    </row>
    <row r="17" spans="1:8" ht="14.4" x14ac:dyDescent="0.3">
      <c r="A17" s="7">
        <v>1479.7152000000001</v>
      </c>
      <c r="B17" s="22">
        <v>448134.26880000002</v>
      </c>
      <c r="G17" s="51" t="s">
        <v>573</v>
      </c>
      <c r="H17" s="51">
        <v>0.43532116191027326</v>
      </c>
    </row>
    <row r="18" spans="1:8" ht="14.4" x14ac:dyDescent="0.3">
      <c r="A18" s="7">
        <v>790.53719999999998</v>
      </c>
      <c r="B18" s="22">
        <v>249591.99479999999</v>
      </c>
      <c r="G18" s="51" t="s">
        <v>574</v>
      </c>
      <c r="H18" s="51">
        <v>1.0960149435317852</v>
      </c>
    </row>
    <row r="19" spans="1:8" ht="14.4" x14ac:dyDescent="0.3">
      <c r="A19" s="7">
        <v>723.93280000000004</v>
      </c>
      <c r="B19" s="22">
        <v>196142.19200000001</v>
      </c>
      <c r="G19" s="51" t="s">
        <v>575</v>
      </c>
      <c r="H19" s="51">
        <v>420707.66399999999</v>
      </c>
    </row>
    <row r="20" spans="1:8" ht="14.4" x14ac:dyDescent="0.3">
      <c r="A20" s="7">
        <v>781.0684</v>
      </c>
      <c r="B20" s="22">
        <v>258572.47760000001</v>
      </c>
      <c r="G20" s="51" t="s">
        <v>576</v>
      </c>
      <c r="H20" s="51">
        <v>117564.0716</v>
      </c>
    </row>
    <row r="21" spans="1:8" ht="14.4" x14ac:dyDescent="0.3">
      <c r="A21" s="7">
        <v>1127.7556</v>
      </c>
      <c r="B21" s="22">
        <v>310831.21159999998</v>
      </c>
      <c r="G21" s="51" t="s">
        <v>577</v>
      </c>
      <c r="H21" s="51">
        <v>538271.73560000001</v>
      </c>
    </row>
    <row r="22" spans="1:8" ht="14.4" x14ac:dyDescent="0.3">
      <c r="A22" s="7">
        <v>720.70479999999998</v>
      </c>
      <c r="B22" s="22">
        <v>207281.5912</v>
      </c>
      <c r="G22" s="51" t="s">
        <v>578</v>
      </c>
      <c r="H22" s="51">
        <v>75072897.700800002</v>
      </c>
    </row>
    <row r="23" spans="1:8" ht="15" thickBot="1" x14ac:dyDescent="0.35">
      <c r="A23" s="7">
        <v>649.68880000000001</v>
      </c>
      <c r="B23" s="22">
        <v>168834.04240000001</v>
      </c>
      <c r="G23" s="52" t="s">
        <v>579</v>
      </c>
      <c r="H23" s="52">
        <v>267</v>
      </c>
    </row>
    <row r="24" spans="1:8" x14ac:dyDescent="0.2">
      <c r="A24" s="7">
        <v>1307.4476</v>
      </c>
      <c r="B24" s="22">
        <v>396973.83240000001</v>
      </c>
    </row>
    <row r="25" spans="1:8" x14ac:dyDescent="0.2">
      <c r="A25" s="7">
        <v>618.37720000000002</v>
      </c>
      <c r="B25" s="22">
        <v>188743.1072</v>
      </c>
    </row>
    <row r="26" spans="1:8" x14ac:dyDescent="0.2">
      <c r="A26" s="7">
        <v>625.80160000000001</v>
      </c>
      <c r="B26" s="22">
        <v>179674.07519999999</v>
      </c>
    </row>
    <row r="27" spans="1:8" x14ac:dyDescent="0.2">
      <c r="A27" s="7">
        <v>1203.2908</v>
      </c>
      <c r="B27" s="22">
        <v>306363.64360000001</v>
      </c>
    </row>
    <row r="28" spans="1:8" x14ac:dyDescent="0.2">
      <c r="A28" s="7">
        <v>670.88599999999997</v>
      </c>
      <c r="B28" s="22">
        <v>200300.63399999999</v>
      </c>
    </row>
    <row r="29" spans="1:8" x14ac:dyDescent="0.2">
      <c r="A29" s="7">
        <v>1434.0927999999999</v>
      </c>
      <c r="B29" s="22">
        <v>382041.12799999997</v>
      </c>
    </row>
    <row r="30" spans="1:8" x14ac:dyDescent="0.2">
      <c r="A30" s="7">
        <v>781.0684</v>
      </c>
      <c r="B30" s="22">
        <v>245572.7936</v>
      </c>
    </row>
    <row r="31" spans="1:8" x14ac:dyDescent="0.2">
      <c r="A31" s="7">
        <v>1596.3536000000001</v>
      </c>
      <c r="B31" s="22">
        <v>407214.28960000002</v>
      </c>
    </row>
    <row r="32" spans="1:8" x14ac:dyDescent="0.2">
      <c r="A32" s="7">
        <v>1110.3244</v>
      </c>
      <c r="B32" s="22">
        <v>355073.4032</v>
      </c>
    </row>
    <row r="33" spans="1:2" x14ac:dyDescent="0.2">
      <c r="A33" s="7">
        <v>781.0684</v>
      </c>
      <c r="B33" s="22">
        <v>256821.6404</v>
      </c>
    </row>
    <row r="34" spans="1:2" x14ac:dyDescent="0.2">
      <c r="A34" s="7">
        <v>697.89359999999999</v>
      </c>
      <c r="B34" s="22">
        <v>226342.80319999999</v>
      </c>
    </row>
    <row r="35" spans="1:2" x14ac:dyDescent="0.2">
      <c r="A35" s="7">
        <v>625.80160000000001</v>
      </c>
      <c r="B35" s="22">
        <v>191389.8688</v>
      </c>
    </row>
    <row r="36" spans="1:2" x14ac:dyDescent="0.2">
      <c r="A36" s="7">
        <v>957.53239999999994</v>
      </c>
      <c r="B36" s="22">
        <v>297008.96519999998</v>
      </c>
    </row>
    <row r="37" spans="1:2" x14ac:dyDescent="0.2">
      <c r="A37" s="7">
        <v>722.96439999999996</v>
      </c>
      <c r="B37" s="22">
        <v>250773.1452</v>
      </c>
    </row>
    <row r="38" spans="1:2" x14ac:dyDescent="0.2">
      <c r="A38" s="7">
        <v>923.20799999999997</v>
      </c>
      <c r="B38" s="22">
        <v>312211.14399999997</v>
      </c>
    </row>
    <row r="39" spans="1:2" x14ac:dyDescent="0.2">
      <c r="A39" s="7">
        <v>670.24040000000002</v>
      </c>
      <c r="B39" s="22">
        <v>190119.50400000002</v>
      </c>
    </row>
    <row r="40" spans="1:2" x14ac:dyDescent="0.2">
      <c r="A40" s="7">
        <v>785.48</v>
      </c>
      <c r="B40" s="22">
        <v>225050.52000000002</v>
      </c>
    </row>
    <row r="41" spans="1:2" x14ac:dyDescent="0.2">
      <c r="A41" s="7">
        <v>798.28440000000001</v>
      </c>
      <c r="B41" s="22">
        <v>261742.742</v>
      </c>
    </row>
    <row r="42" spans="1:2" x14ac:dyDescent="0.2">
      <c r="A42" s="7">
        <v>1121.9451999999999</v>
      </c>
      <c r="B42" s="22">
        <v>344530.88879999996</v>
      </c>
    </row>
    <row r="43" spans="1:2" x14ac:dyDescent="0.2">
      <c r="A43" s="7">
        <v>782.25200000000007</v>
      </c>
      <c r="B43" s="22">
        <v>215410.27600000001</v>
      </c>
    </row>
    <row r="44" spans="1:2" x14ac:dyDescent="0.2">
      <c r="A44" s="7">
        <v>923.20799999999997</v>
      </c>
      <c r="B44" s="22">
        <v>252185.992</v>
      </c>
    </row>
    <row r="45" spans="1:2" x14ac:dyDescent="0.2">
      <c r="A45" s="7">
        <v>1434.0927999999999</v>
      </c>
      <c r="B45" s="22">
        <v>480545.80959999998</v>
      </c>
    </row>
    <row r="46" spans="1:2" x14ac:dyDescent="0.2">
      <c r="A46" s="7">
        <v>1160.3584000000001</v>
      </c>
      <c r="B46" s="22">
        <v>300385.6176</v>
      </c>
    </row>
    <row r="47" spans="1:2" x14ac:dyDescent="0.2">
      <c r="A47" s="7">
        <v>798.28440000000001</v>
      </c>
      <c r="B47" s="22">
        <v>240539.34760000001</v>
      </c>
    </row>
    <row r="48" spans="1:2" x14ac:dyDescent="0.2">
      <c r="A48" s="7">
        <v>733.18639999999994</v>
      </c>
      <c r="B48" s="22">
        <v>222138.71599999999</v>
      </c>
    </row>
    <row r="49" spans="1:2" x14ac:dyDescent="0.2">
      <c r="A49" s="7">
        <v>798.28440000000001</v>
      </c>
      <c r="B49" s="22">
        <v>228410.054</v>
      </c>
    </row>
    <row r="50" spans="1:2" x14ac:dyDescent="0.2">
      <c r="A50" s="7">
        <v>733.18639999999994</v>
      </c>
      <c r="B50" s="22">
        <v>197053.51439999999</v>
      </c>
    </row>
    <row r="51" spans="1:2" x14ac:dyDescent="0.2">
      <c r="A51" s="7">
        <v>717.04639999999995</v>
      </c>
      <c r="B51" s="22">
        <v>193660.62079999998</v>
      </c>
    </row>
    <row r="52" spans="1:2" x14ac:dyDescent="0.2">
      <c r="A52" s="7">
        <v>747.49720000000002</v>
      </c>
      <c r="B52" s="22">
        <v>237060.1488</v>
      </c>
    </row>
    <row r="53" spans="1:2" x14ac:dyDescent="0.2">
      <c r="A53" s="7">
        <v>1121.9451999999999</v>
      </c>
      <c r="B53" s="22">
        <v>372001.69679999998</v>
      </c>
    </row>
    <row r="54" spans="1:2" x14ac:dyDescent="0.2">
      <c r="A54" s="7">
        <v>1121.9451999999999</v>
      </c>
      <c r="B54" s="22">
        <v>290031.25879999995</v>
      </c>
    </row>
    <row r="55" spans="1:2" x14ac:dyDescent="0.2">
      <c r="A55" s="7">
        <v>827.87439999999992</v>
      </c>
      <c r="B55" s="22">
        <v>238811.06399999998</v>
      </c>
    </row>
    <row r="56" spans="1:2" x14ac:dyDescent="0.2">
      <c r="A56" s="7">
        <v>747.49720000000002</v>
      </c>
      <c r="B56" s="22">
        <v>199054.1992</v>
      </c>
    </row>
    <row r="57" spans="1:2" x14ac:dyDescent="0.2">
      <c r="A57" s="7">
        <v>1608.8352</v>
      </c>
      <c r="B57" s="22">
        <v>496266.40639999998</v>
      </c>
    </row>
    <row r="58" spans="1:2" x14ac:dyDescent="0.2">
      <c r="A58" s="7">
        <v>1132.0595999999998</v>
      </c>
      <c r="B58" s="22">
        <v>346906.89319999993</v>
      </c>
    </row>
    <row r="59" spans="1:2" x14ac:dyDescent="0.2">
      <c r="A59" s="7">
        <v>1383.8436000000002</v>
      </c>
      <c r="B59" s="22">
        <v>376964.61560000002</v>
      </c>
    </row>
    <row r="60" spans="1:2" x14ac:dyDescent="0.2">
      <c r="A60" s="7">
        <v>927.83479999999997</v>
      </c>
      <c r="B60" s="22">
        <v>315733.15360000002</v>
      </c>
    </row>
    <row r="61" spans="1:2" x14ac:dyDescent="0.2">
      <c r="A61" s="7">
        <v>669.1644</v>
      </c>
      <c r="B61" s="22">
        <v>188273.7304</v>
      </c>
    </row>
    <row r="62" spans="1:2" x14ac:dyDescent="0.2">
      <c r="A62" s="7">
        <v>928.1576</v>
      </c>
      <c r="B62" s="22">
        <v>253831.02480000001</v>
      </c>
    </row>
    <row r="63" spans="1:2" x14ac:dyDescent="0.2">
      <c r="A63" s="7">
        <v>798.49959999999987</v>
      </c>
      <c r="B63" s="22">
        <v>278575.86879999994</v>
      </c>
    </row>
    <row r="64" spans="1:2" x14ac:dyDescent="0.2">
      <c r="A64" s="7">
        <v>1305.6184000000001</v>
      </c>
      <c r="B64" s="22">
        <v>402081.79600000003</v>
      </c>
    </row>
    <row r="65" spans="1:2" x14ac:dyDescent="0.2">
      <c r="A65" s="7">
        <v>1121.9451999999999</v>
      </c>
      <c r="B65" s="22">
        <v>310832.58759999997</v>
      </c>
    </row>
    <row r="66" spans="1:2" x14ac:dyDescent="0.2">
      <c r="A66" s="7">
        <v>785.48</v>
      </c>
      <c r="B66" s="22">
        <v>257183.48</v>
      </c>
    </row>
    <row r="67" spans="1:2" x14ac:dyDescent="0.2">
      <c r="A67" s="7">
        <v>927.08159999999998</v>
      </c>
      <c r="B67" s="22">
        <v>326885.33600000001</v>
      </c>
    </row>
    <row r="68" spans="1:2" x14ac:dyDescent="0.2">
      <c r="A68" s="7">
        <v>1109.2483999999999</v>
      </c>
      <c r="B68" s="22">
        <v>344568.74280000001</v>
      </c>
    </row>
    <row r="69" spans="1:2" x14ac:dyDescent="0.2">
      <c r="A69" s="7">
        <v>649.79639999999995</v>
      </c>
      <c r="B69" s="22">
        <v>214631.68039999998</v>
      </c>
    </row>
    <row r="70" spans="1:2" x14ac:dyDescent="0.2">
      <c r="A70" s="7">
        <v>785.48</v>
      </c>
      <c r="B70" s="22">
        <v>237207.67999999999</v>
      </c>
    </row>
    <row r="71" spans="1:2" x14ac:dyDescent="0.2">
      <c r="A71" s="7">
        <v>1596.3536000000001</v>
      </c>
      <c r="B71" s="22">
        <v>464549.19040000002</v>
      </c>
    </row>
    <row r="72" spans="1:2" x14ac:dyDescent="0.2">
      <c r="A72" s="7">
        <v>1121.9451999999999</v>
      </c>
      <c r="B72" s="22">
        <v>310577.03959999996</v>
      </c>
    </row>
    <row r="73" spans="1:2" x14ac:dyDescent="0.2">
      <c r="A73" s="7">
        <v>743.40840000000003</v>
      </c>
      <c r="B73" s="22">
        <v>205098.2108</v>
      </c>
    </row>
    <row r="74" spans="1:2" x14ac:dyDescent="0.2">
      <c r="A74" s="7">
        <v>756.21280000000002</v>
      </c>
      <c r="B74" s="22">
        <v>248525.11680000002</v>
      </c>
    </row>
    <row r="75" spans="1:2" x14ac:dyDescent="0.2">
      <c r="A75" s="7">
        <v>649.79639999999995</v>
      </c>
      <c r="B75" s="22">
        <v>224463.86599999998</v>
      </c>
    </row>
    <row r="76" spans="1:2" x14ac:dyDescent="0.2">
      <c r="A76" s="7">
        <v>785.48</v>
      </c>
      <c r="B76" s="22">
        <v>220606.28</v>
      </c>
    </row>
    <row r="77" spans="1:2" x14ac:dyDescent="0.2">
      <c r="A77" s="7">
        <v>785.48</v>
      </c>
      <c r="B77" s="22">
        <v>220865</v>
      </c>
    </row>
    <row r="78" spans="1:2" x14ac:dyDescent="0.2">
      <c r="A78" s="7">
        <v>1283.4528</v>
      </c>
      <c r="B78" s="22">
        <v>338181.18080000003</v>
      </c>
    </row>
    <row r="79" spans="1:2" x14ac:dyDescent="0.2">
      <c r="A79" s="7">
        <v>1434.0927999999999</v>
      </c>
      <c r="B79" s="22">
        <v>432679.91199999995</v>
      </c>
    </row>
    <row r="80" spans="1:2" x14ac:dyDescent="0.2">
      <c r="A80" s="7">
        <v>782.25200000000007</v>
      </c>
      <c r="B80" s="22">
        <v>196220.04800000001</v>
      </c>
    </row>
    <row r="81" spans="1:2" x14ac:dyDescent="0.2">
      <c r="A81" s="7">
        <v>1288.6176</v>
      </c>
      <c r="B81" s="22">
        <v>323915.8112</v>
      </c>
    </row>
    <row r="82" spans="1:2" x14ac:dyDescent="0.2">
      <c r="A82" s="7">
        <v>781.0684</v>
      </c>
      <c r="B82" s="22">
        <v>200719.01519999999</v>
      </c>
    </row>
    <row r="83" spans="1:2" x14ac:dyDescent="0.2">
      <c r="A83" s="7">
        <v>1222.336</v>
      </c>
      <c r="B83" s="22">
        <v>380809.52</v>
      </c>
    </row>
    <row r="84" spans="1:2" x14ac:dyDescent="0.2">
      <c r="A84" s="7">
        <v>781.0684</v>
      </c>
      <c r="B84" s="22">
        <v>213942.5624</v>
      </c>
    </row>
    <row r="85" spans="1:2" x14ac:dyDescent="0.2">
      <c r="A85" s="7">
        <v>743.0856</v>
      </c>
      <c r="B85" s="22">
        <v>207581.42720000001</v>
      </c>
    </row>
    <row r="86" spans="1:2" x14ac:dyDescent="0.2">
      <c r="A86" s="7">
        <v>785.48</v>
      </c>
      <c r="B86" s="22">
        <v>241671.52000000002</v>
      </c>
    </row>
    <row r="87" spans="1:2" x14ac:dyDescent="0.2">
      <c r="A87" s="7">
        <v>1109.2483999999999</v>
      </c>
      <c r="B87" s="22">
        <v>336695.2524</v>
      </c>
    </row>
    <row r="88" spans="1:2" x14ac:dyDescent="0.2">
      <c r="A88" s="7">
        <v>579.74879999999996</v>
      </c>
      <c r="B88" s="22">
        <v>171262.6544</v>
      </c>
    </row>
    <row r="89" spans="1:2" x14ac:dyDescent="0.2">
      <c r="A89" s="7">
        <v>1128.4012</v>
      </c>
      <c r="B89" s="22">
        <v>299159.1384</v>
      </c>
    </row>
    <row r="90" spans="1:2" x14ac:dyDescent="0.2">
      <c r="A90" s="7">
        <v>701.65959999999995</v>
      </c>
      <c r="B90" s="22">
        <v>212265.66799999998</v>
      </c>
    </row>
    <row r="91" spans="1:2" x14ac:dyDescent="0.2">
      <c r="A91" s="7">
        <v>1336.93</v>
      </c>
      <c r="B91" s="22">
        <v>388515.14</v>
      </c>
    </row>
    <row r="92" spans="1:2" x14ac:dyDescent="0.2">
      <c r="A92" s="7">
        <v>794.51840000000004</v>
      </c>
      <c r="B92" s="22">
        <v>263790.81440000003</v>
      </c>
    </row>
    <row r="93" spans="1:2" x14ac:dyDescent="0.2">
      <c r="A93" s="7">
        <v>1171.5488</v>
      </c>
      <c r="B93" s="22">
        <v>367976.45760000002</v>
      </c>
    </row>
    <row r="94" spans="1:2" x14ac:dyDescent="0.2">
      <c r="A94" s="7">
        <v>794.51840000000004</v>
      </c>
      <c r="B94" s="22">
        <v>243052.59039999999</v>
      </c>
    </row>
    <row r="95" spans="1:2" x14ac:dyDescent="0.2">
      <c r="A95" s="7">
        <v>798.28440000000001</v>
      </c>
      <c r="B95" s="22">
        <v>269075.30160000001</v>
      </c>
    </row>
    <row r="96" spans="1:2" x14ac:dyDescent="0.2">
      <c r="A96" s="7">
        <v>798.28440000000001</v>
      </c>
      <c r="B96" s="22">
        <v>223577.32</v>
      </c>
    </row>
    <row r="97" spans="1:2" x14ac:dyDescent="0.2">
      <c r="A97" s="7">
        <v>649.79639999999995</v>
      </c>
      <c r="B97" s="22">
        <v>198075.992</v>
      </c>
    </row>
    <row r="98" spans="1:2" x14ac:dyDescent="0.2">
      <c r="A98" s="7">
        <v>1137.4395999999999</v>
      </c>
      <c r="B98" s="22">
        <v>354553.23239999998</v>
      </c>
    </row>
    <row r="99" spans="1:2" x14ac:dyDescent="0.2">
      <c r="A99" s="7">
        <v>1604.7463999999998</v>
      </c>
      <c r="B99" s="22">
        <v>456919.45599999995</v>
      </c>
    </row>
    <row r="100" spans="1:2" x14ac:dyDescent="0.2">
      <c r="A100" s="7">
        <v>675.18999999999994</v>
      </c>
      <c r="B100" s="22">
        <v>233142.8</v>
      </c>
    </row>
    <row r="101" spans="1:2" x14ac:dyDescent="0.2">
      <c r="A101" s="7">
        <v>649.68880000000001</v>
      </c>
      <c r="B101" s="22">
        <v>225401.6152</v>
      </c>
    </row>
    <row r="102" spans="1:2" x14ac:dyDescent="0.2">
      <c r="A102" s="7">
        <v>785.48</v>
      </c>
      <c r="B102" s="22">
        <v>195153.16</v>
      </c>
    </row>
    <row r="103" spans="1:2" x14ac:dyDescent="0.2">
      <c r="A103" s="7">
        <v>781.0684</v>
      </c>
      <c r="B103" s="22">
        <v>206631.81</v>
      </c>
    </row>
    <row r="104" spans="1:2" x14ac:dyDescent="0.2">
      <c r="A104" s="7">
        <v>1127.7556</v>
      </c>
      <c r="B104" s="22">
        <v>358525.59239999996</v>
      </c>
    </row>
    <row r="105" spans="1:2" x14ac:dyDescent="0.2">
      <c r="A105" s="7">
        <v>794.51840000000004</v>
      </c>
      <c r="B105" s="22">
        <v>223917.33600000001</v>
      </c>
    </row>
    <row r="106" spans="1:2" x14ac:dyDescent="0.2">
      <c r="A106" s="7">
        <v>794.51840000000004</v>
      </c>
      <c r="B106" s="22">
        <v>201518.89440000002</v>
      </c>
    </row>
    <row r="107" spans="1:2" x14ac:dyDescent="0.2">
      <c r="A107" s="7">
        <v>781.0684</v>
      </c>
      <c r="B107" s="22">
        <v>269278.57199999999</v>
      </c>
    </row>
    <row r="108" spans="1:2" x14ac:dyDescent="0.2">
      <c r="A108" s="7">
        <v>720.81239999999991</v>
      </c>
      <c r="B108" s="22">
        <v>204808.16039999996</v>
      </c>
    </row>
    <row r="109" spans="1:2" x14ac:dyDescent="0.2">
      <c r="A109" s="7">
        <v>927.83479999999997</v>
      </c>
      <c r="B109" s="22">
        <v>306878.45759999997</v>
      </c>
    </row>
    <row r="110" spans="1:2" x14ac:dyDescent="0.2">
      <c r="A110" s="7">
        <v>927.83479999999997</v>
      </c>
      <c r="B110" s="22">
        <v>275394.24839999998</v>
      </c>
    </row>
    <row r="111" spans="1:2" x14ac:dyDescent="0.2">
      <c r="A111" s="7">
        <v>785.48</v>
      </c>
      <c r="B111" s="22">
        <v>192092.24</v>
      </c>
    </row>
    <row r="112" spans="1:2" x14ac:dyDescent="0.2">
      <c r="A112" s="7">
        <v>618.16200000000003</v>
      </c>
      <c r="B112" s="22">
        <v>165430.28200000001</v>
      </c>
    </row>
    <row r="113" spans="1:2" x14ac:dyDescent="0.2">
      <c r="A113" s="7">
        <v>1109.2483999999999</v>
      </c>
      <c r="B113" s="22">
        <v>310223.29079999996</v>
      </c>
    </row>
    <row r="114" spans="1:2" x14ac:dyDescent="0.2">
      <c r="A114" s="7">
        <v>720.70479999999998</v>
      </c>
      <c r="B114" s="22">
        <v>231552.32559999998</v>
      </c>
    </row>
    <row r="115" spans="1:2" x14ac:dyDescent="0.2">
      <c r="A115" s="7">
        <v>720.81239999999991</v>
      </c>
      <c r="B115" s="22">
        <v>215774.28439999997</v>
      </c>
    </row>
    <row r="116" spans="1:2" x14ac:dyDescent="0.2">
      <c r="A116" s="7">
        <v>927.08159999999998</v>
      </c>
      <c r="B116" s="22">
        <v>289727.99040000001</v>
      </c>
    </row>
    <row r="117" spans="1:2" x14ac:dyDescent="0.2">
      <c r="A117" s="7">
        <v>798.28440000000001</v>
      </c>
      <c r="B117" s="22">
        <v>195874.94399999999</v>
      </c>
    </row>
    <row r="118" spans="1:2" x14ac:dyDescent="0.2">
      <c r="A118" s="7">
        <v>1057.9232</v>
      </c>
      <c r="B118" s="22">
        <v>357538.19519999996</v>
      </c>
    </row>
    <row r="119" spans="1:2" x14ac:dyDescent="0.2">
      <c r="A119" s="7">
        <v>781.0684</v>
      </c>
      <c r="B119" s="22">
        <v>239248.7512</v>
      </c>
    </row>
    <row r="120" spans="1:2" x14ac:dyDescent="0.2">
      <c r="A120" s="7">
        <v>1396.8632</v>
      </c>
      <c r="B120" s="22">
        <v>382277.14880000002</v>
      </c>
    </row>
    <row r="121" spans="1:2" x14ac:dyDescent="0.2">
      <c r="A121" s="7">
        <v>794.51840000000004</v>
      </c>
      <c r="B121" s="22">
        <v>248422.66399999999</v>
      </c>
    </row>
    <row r="122" spans="1:2" x14ac:dyDescent="0.2">
      <c r="A122" s="7">
        <v>923.20799999999997</v>
      </c>
      <c r="B122" s="22">
        <v>242740.65599999999</v>
      </c>
    </row>
    <row r="123" spans="1:2" x14ac:dyDescent="0.2">
      <c r="A123" s="7">
        <v>781.0684</v>
      </c>
      <c r="B123" s="22">
        <v>253025.77720000001</v>
      </c>
    </row>
    <row r="124" spans="1:2" x14ac:dyDescent="0.2">
      <c r="A124" s="7">
        <v>782.25200000000007</v>
      </c>
      <c r="B124" s="22">
        <v>234172.38800000004</v>
      </c>
    </row>
    <row r="125" spans="1:2" x14ac:dyDescent="0.2">
      <c r="A125" s="7">
        <v>733.18639999999994</v>
      </c>
      <c r="B125" s="22">
        <v>200678.75119999997</v>
      </c>
    </row>
    <row r="126" spans="1:2" x14ac:dyDescent="0.2">
      <c r="A126" s="7">
        <v>733.18639999999994</v>
      </c>
      <c r="B126" s="22">
        <v>226578.51199999999</v>
      </c>
    </row>
    <row r="127" spans="1:2" x14ac:dyDescent="0.2">
      <c r="A127" s="7">
        <v>794.51840000000004</v>
      </c>
      <c r="B127" s="22">
        <v>200148.89440000002</v>
      </c>
    </row>
    <row r="128" spans="1:2" x14ac:dyDescent="0.2">
      <c r="A128" s="7">
        <v>756.21280000000002</v>
      </c>
      <c r="B128" s="22">
        <v>218585.92480000001</v>
      </c>
    </row>
    <row r="129" spans="1:2" x14ac:dyDescent="0.2">
      <c r="A129" s="7">
        <v>736.62959999999987</v>
      </c>
      <c r="B129" s="22">
        <v>198841.69519999996</v>
      </c>
    </row>
    <row r="130" spans="1:2" x14ac:dyDescent="0.2">
      <c r="A130" s="7">
        <v>785.48</v>
      </c>
      <c r="B130" s="22">
        <v>252927.84</v>
      </c>
    </row>
    <row r="131" spans="1:2" x14ac:dyDescent="0.2">
      <c r="A131" s="7">
        <v>781.0684</v>
      </c>
      <c r="B131" s="22">
        <v>225290.22039999999</v>
      </c>
    </row>
    <row r="132" spans="1:2" x14ac:dyDescent="0.2">
      <c r="A132" s="7">
        <v>798.28440000000001</v>
      </c>
      <c r="B132" s="22">
        <v>234750.58600000001</v>
      </c>
    </row>
    <row r="133" spans="1:2" x14ac:dyDescent="0.2">
      <c r="A133" s="7">
        <v>798.28440000000001</v>
      </c>
      <c r="B133" s="22">
        <v>287466.41159999999</v>
      </c>
    </row>
    <row r="134" spans="1:2" x14ac:dyDescent="0.2">
      <c r="A134" s="7">
        <v>827.87439999999992</v>
      </c>
      <c r="B134" s="22">
        <v>229464.71119999999</v>
      </c>
    </row>
    <row r="135" spans="1:2" x14ac:dyDescent="0.2">
      <c r="A135" s="7">
        <v>1160.3584000000001</v>
      </c>
      <c r="B135" s="22">
        <v>377313.5552</v>
      </c>
    </row>
    <row r="136" spans="1:2" x14ac:dyDescent="0.2">
      <c r="A136" s="7">
        <v>827.87439999999992</v>
      </c>
      <c r="B136" s="22">
        <v>276759.18</v>
      </c>
    </row>
    <row r="137" spans="1:2" x14ac:dyDescent="0.2">
      <c r="A137" s="7">
        <v>723.8252</v>
      </c>
      <c r="B137" s="22">
        <v>219373.4056</v>
      </c>
    </row>
    <row r="138" spans="1:2" x14ac:dyDescent="0.2">
      <c r="A138" s="7">
        <v>798.28440000000001</v>
      </c>
      <c r="B138" s="22">
        <v>230216.21919999999</v>
      </c>
    </row>
    <row r="139" spans="1:2" x14ac:dyDescent="0.2">
      <c r="A139" s="7">
        <v>1238.5835999999999</v>
      </c>
      <c r="B139" s="22">
        <v>410932.67319999996</v>
      </c>
    </row>
    <row r="140" spans="1:2" x14ac:dyDescent="0.2">
      <c r="A140" s="7">
        <v>723.8252</v>
      </c>
      <c r="B140" s="22">
        <v>214341.3364</v>
      </c>
    </row>
    <row r="141" spans="1:2" x14ac:dyDescent="0.2">
      <c r="A141" s="7">
        <v>977.86879999999996</v>
      </c>
      <c r="B141" s="22">
        <v>248274.31359999999</v>
      </c>
    </row>
    <row r="142" spans="1:2" x14ac:dyDescent="0.2">
      <c r="A142" s="7">
        <v>1093.0008</v>
      </c>
      <c r="B142" s="22">
        <v>390494.27120000002</v>
      </c>
    </row>
    <row r="143" spans="1:2" x14ac:dyDescent="0.2">
      <c r="A143" s="7">
        <v>927.83479999999997</v>
      </c>
      <c r="B143" s="22">
        <v>293876.27480000001</v>
      </c>
    </row>
    <row r="144" spans="1:2" x14ac:dyDescent="0.2">
      <c r="A144" s="7">
        <v>701.65959999999995</v>
      </c>
      <c r="B144" s="22">
        <v>204286.66679999998</v>
      </c>
    </row>
    <row r="145" spans="1:2" x14ac:dyDescent="0.2">
      <c r="A145" s="7">
        <v>680.56999999999994</v>
      </c>
      <c r="B145" s="22">
        <v>230154.52999999997</v>
      </c>
    </row>
    <row r="146" spans="1:2" x14ac:dyDescent="0.2">
      <c r="A146" s="7">
        <v>723.93280000000004</v>
      </c>
      <c r="B146" s="22">
        <v>228170.02560000002</v>
      </c>
    </row>
    <row r="147" spans="1:2" x14ac:dyDescent="0.2">
      <c r="A147" s="7">
        <v>649.79639999999995</v>
      </c>
      <c r="B147" s="22">
        <v>205085.40479999999</v>
      </c>
    </row>
    <row r="148" spans="1:2" x14ac:dyDescent="0.2">
      <c r="A148" s="7">
        <v>649.79639999999995</v>
      </c>
      <c r="B148" s="22">
        <v>177555.06399999998</v>
      </c>
    </row>
    <row r="149" spans="1:2" x14ac:dyDescent="0.2">
      <c r="A149" s="7">
        <v>785.48</v>
      </c>
      <c r="B149" s="22">
        <v>217748.48000000001</v>
      </c>
    </row>
    <row r="150" spans="1:2" x14ac:dyDescent="0.2">
      <c r="A150" s="7">
        <v>785.48</v>
      </c>
      <c r="B150" s="22">
        <v>247739.44</v>
      </c>
    </row>
    <row r="151" spans="1:2" x14ac:dyDescent="0.2">
      <c r="A151" s="7">
        <v>1615.2912000000001</v>
      </c>
      <c r="B151" s="22">
        <v>484458.03040000005</v>
      </c>
    </row>
    <row r="152" spans="1:2" x14ac:dyDescent="0.2">
      <c r="A152" s="7">
        <v>1132.0595999999998</v>
      </c>
      <c r="B152" s="22">
        <v>356506.36999999994</v>
      </c>
    </row>
    <row r="153" spans="1:2" x14ac:dyDescent="0.2">
      <c r="A153" s="7">
        <v>720.38200000000006</v>
      </c>
      <c r="B153" s="22">
        <v>197869.36400000003</v>
      </c>
    </row>
    <row r="154" spans="1:2" x14ac:dyDescent="0.2">
      <c r="A154" s="7">
        <v>733.18639999999994</v>
      </c>
      <c r="B154" s="22">
        <v>236608.95279999997</v>
      </c>
    </row>
    <row r="155" spans="1:2" x14ac:dyDescent="0.2">
      <c r="A155" s="7">
        <v>782.25200000000007</v>
      </c>
      <c r="B155" s="22">
        <v>208930.81200000001</v>
      </c>
    </row>
    <row r="156" spans="1:2" x14ac:dyDescent="0.2">
      <c r="A156" s="7">
        <v>798.28440000000001</v>
      </c>
      <c r="B156" s="22">
        <v>263123.42080000002</v>
      </c>
    </row>
    <row r="157" spans="1:2" x14ac:dyDescent="0.2">
      <c r="A157" s="7">
        <v>1057.9232</v>
      </c>
      <c r="B157" s="22">
        <v>286433.57279999997</v>
      </c>
    </row>
    <row r="158" spans="1:2" x14ac:dyDescent="0.2">
      <c r="A158" s="7">
        <v>723.8252</v>
      </c>
      <c r="B158" s="22">
        <v>229581.7836</v>
      </c>
    </row>
    <row r="159" spans="1:2" x14ac:dyDescent="0.2">
      <c r="A159" s="7">
        <v>798.28440000000001</v>
      </c>
      <c r="B159" s="22">
        <v>252053.0264</v>
      </c>
    </row>
    <row r="160" spans="1:2" x14ac:dyDescent="0.2">
      <c r="A160" s="7">
        <v>794.51840000000004</v>
      </c>
      <c r="B160" s="22">
        <v>244820.66720000003</v>
      </c>
    </row>
    <row r="161" spans="1:2" x14ac:dyDescent="0.2">
      <c r="A161" s="7">
        <v>794.51840000000004</v>
      </c>
      <c r="B161" s="22">
        <v>241620.48320000002</v>
      </c>
    </row>
    <row r="162" spans="1:2" x14ac:dyDescent="0.2">
      <c r="A162" s="7">
        <v>782.25200000000007</v>
      </c>
      <c r="B162" s="22">
        <v>235762.34000000003</v>
      </c>
    </row>
    <row r="163" spans="1:2" x14ac:dyDescent="0.2">
      <c r="A163" s="7">
        <v>785.48</v>
      </c>
      <c r="B163" s="22">
        <v>236639.56</v>
      </c>
    </row>
    <row r="164" spans="1:2" x14ac:dyDescent="0.2">
      <c r="A164" s="7">
        <v>923.20799999999997</v>
      </c>
      <c r="B164" s="22">
        <v>294807.64799999999</v>
      </c>
    </row>
    <row r="165" spans="1:2" x14ac:dyDescent="0.2">
      <c r="A165" s="7">
        <v>923.20799999999997</v>
      </c>
      <c r="B165" s="22">
        <v>293828.68799999997</v>
      </c>
    </row>
    <row r="166" spans="1:2" x14ac:dyDescent="0.2">
      <c r="A166" s="7">
        <v>1434.0927999999999</v>
      </c>
      <c r="B166" s="22">
        <v>412856.56159999996</v>
      </c>
    </row>
    <row r="167" spans="1:2" x14ac:dyDescent="0.2">
      <c r="A167" s="7">
        <v>782.25200000000007</v>
      </c>
      <c r="B167" s="22">
        <v>224076.83600000001</v>
      </c>
    </row>
    <row r="168" spans="1:2" x14ac:dyDescent="0.2">
      <c r="A168" s="7">
        <v>781.0684</v>
      </c>
      <c r="B168" s="22">
        <v>258015.61439999999</v>
      </c>
    </row>
    <row r="169" spans="1:2" x14ac:dyDescent="0.2">
      <c r="A169" s="7">
        <v>618.37720000000002</v>
      </c>
      <c r="B169" s="22">
        <v>153466.71240000002</v>
      </c>
    </row>
    <row r="170" spans="1:2" x14ac:dyDescent="0.2">
      <c r="A170" s="7">
        <v>923.20799999999997</v>
      </c>
      <c r="B170" s="22">
        <v>261871.696</v>
      </c>
    </row>
    <row r="171" spans="1:2" x14ac:dyDescent="0.2">
      <c r="A171" s="7">
        <v>781.0684</v>
      </c>
      <c r="B171" s="22">
        <v>210038.6992</v>
      </c>
    </row>
    <row r="172" spans="1:2" x14ac:dyDescent="0.2">
      <c r="A172" s="7">
        <v>781.0684</v>
      </c>
      <c r="B172" s="22">
        <v>210824.0576</v>
      </c>
    </row>
    <row r="173" spans="1:2" x14ac:dyDescent="0.2">
      <c r="A173" s="7">
        <v>781.0684</v>
      </c>
      <c r="B173" s="22">
        <v>249075.6568</v>
      </c>
    </row>
    <row r="174" spans="1:2" x14ac:dyDescent="0.2">
      <c r="A174" s="7">
        <v>697.89359999999999</v>
      </c>
      <c r="B174" s="22">
        <v>219865.76079999999</v>
      </c>
    </row>
    <row r="175" spans="1:2" x14ac:dyDescent="0.2">
      <c r="A175" s="7">
        <v>670.88599999999997</v>
      </c>
      <c r="B175" s="22">
        <v>204292.49399999998</v>
      </c>
    </row>
    <row r="176" spans="1:2" x14ac:dyDescent="0.2">
      <c r="A176" s="7">
        <v>782.25200000000007</v>
      </c>
      <c r="B176" s="22">
        <v>261579.89200000002</v>
      </c>
    </row>
    <row r="177" spans="1:2" x14ac:dyDescent="0.2">
      <c r="A177" s="7">
        <v>743.40840000000003</v>
      </c>
      <c r="B177" s="22">
        <v>222867.42080000002</v>
      </c>
    </row>
    <row r="178" spans="1:2" x14ac:dyDescent="0.2">
      <c r="A178" s="7">
        <v>923.20799999999997</v>
      </c>
      <c r="B178" s="22">
        <v>291494.36</v>
      </c>
    </row>
    <row r="179" spans="1:2" x14ac:dyDescent="0.2">
      <c r="A179" s="7">
        <v>923.20799999999997</v>
      </c>
      <c r="B179" s="22">
        <v>296483.14399999997</v>
      </c>
    </row>
    <row r="180" spans="1:2" x14ac:dyDescent="0.2">
      <c r="A180" s="7">
        <v>1769.4819999999997</v>
      </c>
      <c r="B180" s="16">
        <v>532877.38399999996</v>
      </c>
    </row>
    <row r="181" spans="1:2" x14ac:dyDescent="0.2">
      <c r="A181" s="7">
        <v>410.70920000000001</v>
      </c>
      <c r="B181" s="22">
        <v>117564.0716</v>
      </c>
    </row>
    <row r="182" spans="1:2" x14ac:dyDescent="0.2">
      <c r="A182" s="7">
        <v>1200.82</v>
      </c>
      <c r="B182" s="22">
        <v>317196.39999999997</v>
      </c>
    </row>
    <row r="183" spans="1:2" x14ac:dyDescent="0.2">
      <c r="A183" s="7">
        <v>800.96</v>
      </c>
      <c r="B183" s="22">
        <v>264142.16000000003</v>
      </c>
    </row>
    <row r="184" spans="1:2" x14ac:dyDescent="0.2">
      <c r="A184" s="7">
        <v>827.87439999999992</v>
      </c>
      <c r="B184" s="22">
        <v>222947.20879999999</v>
      </c>
    </row>
    <row r="185" spans="1:2" x14ac:dyDescent="0.2">
      <c r="A185" s="7">
        <v>775.6884</v>
      </c>
      <c r="B185" s="22">
        <v>250312.5344</v>
      </c>
    </row>
    <row r="186" spans="1:2" x14ac:dyDescent="0.2">
      <c r="A186" s="7">
        <v>775.6884</v>
      </c>
      <c r="B186" s="22">
        <v>246050.40400000001</v>
      </c>
    </row>
    <row r="187" spans="1:2" x14ac:dyDescent="0.2">
      <c r="A187" s="7">
        <v>1604.7463999999998</v>
      </c>
      <c r="B187" s="22">
        <v>529317.28319999995</v>
      </c>
    </row>
    <row r="188" spans="1:2" x14ac:dyDescent="0.2">
      <c r="A188" s="7">
        <v>587.2808</v>
      </c>
      <c r="B188" s="22">
        <v>169158.29440000001</v>
      </c>
    </row>
    <row r="189" spans="1:2" x14ac:dyDescent="0.2">
      <c r="A189" s="7">
        <v>756.21280000000002</v>
      </c>
      <c r="B189" s="22">
        <v>206958.712</v>
      </c>
    </row>
    <row r="190" spans="1:2" x14ac:dyDescent="0.2">
      <c r="A190" s="7">
        <v>743.0856</v>
      </c>
      <c r="B190" s="22">
        <v>206445.42319999999</v>
      </c>
    </row>
    <row r="191" spans="1:2" x14ac:dyDescent="0.2">
      <c r="A191" s="7">
        <v>827.87439999999992</v>
      </c>
      <c r="B191" s="22">
        <v>239341.58079999997</v>
      </c>
    </row>
    <row r="192" spans="1:2" x14ac:dyDescent="0.2">
      <c r="A192" s="7">
        <v>1160.3584000000001</v>
      </c>
      <c r="B192" s="22">
        <v>398903.42240000004</v>
      </c>
    </row>
    <row r="193" spans="1:2" x14ac:dyDescent="0.2">
      <c r="A193" s="7">
        <v>743.0856</v>
      </c>
      <c r="B193" s="22">
        <v>210745.16639999999</v>
      </c>
    </row>
    <row r="194" spans="1:2" x14ac:dyDescent="0.2">
      <c r="A194" s="7">
        <v>1160.3584000000001</v>
      </c>
      <c r="B194" s="22">
        <v>331154.87840000005</v>
      </c>
    </row>
    <row r="195" spans="1:2" x14ac:dyDescent="0.2">
      <c r="A195" s="7">
        <v>625.80160000000001</v>
      </c>
      <c r="B195" s="22">
        <v>204434.6784</v>
      </c>
    </row>
    <row r="196" spans="1:2" x14ac:dyDescent="0.2">
      <c r="A196" s="7">
        <v>756.21280000000002</v>
      </c>
      <c r="B196" s="22">
        <v>189194.30720000001</v>
      </c>
    </row>
    <row r="197" spans="1:2" x14ac:dyDescent="0.2">
      <c r="A197" s="7">
        <v>625.80160000000001</v>
      </c>
      <c r="B197" s="22">
        <v>204027.0912</v>
      </c>
    </row>
    <row r="198" spans="1:2" x14ac:dyDescent="0.2">
      <c r="A198" s="7">
        <v>1238.5835999999999</v>
      </c>
      <c r="B198" s="16">
        <v>400865.91599999997</v>
      </c>
    </row>
    <row r="199" spans="1:2" x14ac:dyDescent="0.2">
      <c r="A199" s="7">
        <v>713.71079999999995</v>
      </c>
      <c r="B199" s="16">
        <v>217787.71039999998</v>
      </c>
    </row>
    <row r="200" spans="1:2" x14ac:dyDescent="0.2">
      <c r="A200" s="7">
        <v>763.20680000000004</v>
      </c>
      <c r="B200" s="16">
        <v>219630.90120000002</v>
      </c>
    </row>
    <row r="201" spans="1:2" x14ac:dyDescent="0.2">
      <c r="A201" s="7">
        <v>798.49959999999987</v>
      </c>
      <c r="B201" s="16">
        <v>244624.87199999997</v>
      </c>
    </row>
    <row r="202" spans="1:2" x14ac:dyDescent="0.2">
      <c r="A202" s="7">
        <v>618.37720000000002</v>
      </c>
      <c r="B202" s="16">
        <v>163162.8792</v>
      </c>
    </row>
    <row r="203" spans="1:2" x14ac:dyDescent="0.2">
      <c r="A203" s="7">
        <v>1479.7152000000001</v>
      </c>
      <c r="B203" s="16">
        <v>401302.81920000003</v>
      </c>
    </row>
    <row r="204" spans="1:2" x14ac:dyDescent="0.2">
      <c r="A204" s="7">
        <v>1603.9931999999999</v>
      </c>
      <c r="B204" s="16">
        <v>538271.73560000001</v>
      </c>
    </row>
    <row r="205" spans="1:2" x14ac:dyDescent="0.2">
      <c r="A205" s="7">
        <v>1615.2912000000001</v>
      </c>
      <c r="B205" s="16">
        <v>461464.99200000003</v>
      </c>
    </row>
    <row r="206" spans="1:2" x14ac:dyDescent="0.2">
      <c r="A206" s="7">
        <v>784.1887999999999</v>
      </c>
      <c r="B206" s="16">
        <v>275812.49280000001</v>
      </c>
    </row>
    <row r="207" spans="1:2" x14ac:dyDescent="0.2">
      <c r="A207" s="7">
        <v>720.38200000000006</v>
      </c>
      <c r="B207" s="16">
        <v>216552.71200000003</v>
      </c>
    </row>
    <row r="208" spans="1:2" x14ac:dyDescent="0.2">
      <c r="A208" s="7">
        <v>1596.3536000000001</v>
      </c>
      <c r="B208" s="16">
        <v>495570.44480000006</v>
      </c>
    </row>
    <row r="209" spans="1:2" x14ac:dyDescent="0.2">
      <c r="A209" s="7">
        <v>1121.9451999999999</v>
      </c>
      <c r="B209" s="16">
        <v>388656.80639999994</v>
      </c>
    </row>
    <row r="210" spans="1:2" x14ac:dyDescent="0.2">
      <c r="A210" s="7">
        <v>1596.3536000000001</v>
      </c>
      <c r="B210" s="16">
        <v>495024.09120000002</v>
      </c>
    </row>
    <row r="211" spans="1:2" x14ac:dyDescent="0.2">
      <c r="A211" s="7">
        <v>1596.3536000000001</v>
      </c>
      <c r="B211" s="16">
        <v>526947.16320000007</v>
      </c>
    </row>
    <row r="212" spans="1:2" x14ac:dyDescent="0.2">
      <c r="A212" s="7">
        <v>1273.8763999999999</v>
      </c>
      <c r="B212" s="16">
        <v>427236.09959999996</v>
      </c>
    </row>
    <row r="213" spans="1:2" x14ac:dyDescent="0.2">
      <c r="A213" s="7">
        <v>966.57079999999996</v>
      </c>
      <c r="B213" s="16">
        <v>327044.36839999998</v>
      </c>
    </row>
    <row r="214" spans="1:2" x14ac:dyDescent="0.2">
      <c r="A214" s="7">
        <v>1357.1587999999999</v>
      </c>
      <c r="B214" s="16">
        <v>385447.68719999999</v>
      </c>
    </row>
    <row r="215" spans="1:2" x14ac:dyDescent="0.2">
      <c r="A215" s="7">
        <v>1343.386</v>
      </c>
      <c r="B215" s="16">
        <v>401894.81799999997</v>
      </c>
    </row>
    <row r="216" spans="1:2" x14ac:dyDescent="0.2">
      <c r="A216" s="7">
        <v>758.68760000000009</v>
      </c>
      <c r="B216" s="16">
        <v>264275.78240000003</v>
      </c>
    </row>
    <row r="217" spans="1:2" x14ac:dyDescent="0.2">
      <c r="A217" s="7">
        <v>789.24599999999987</v>
      </c>
      <c r="B217" s="16">
        <v>231348.92799999996</v>
      </c>
    </row>
    <row r="218" spans="1:2" x14ac:dyDescent="0.2">
      <c r="A218" s="7">
        <v>789.24599999999987</v>
      </c>
      <c r="B218" s="16">
        <v>264238.94999999995</v>
      </c>
    </row>
    <row r="219" spans="1:2" x14ac:dyDescent="0.2">
      <c r="A219" s="7">
        <v>733.18639999999994</v>
      </c>
      <c r="B219" s="16">
        <v>217357.63279999999</v>
      </c>
    </row>
    <row r="220" spans="1:2" x14ac:dyDescent="0.2">
      <c r="A220" s="7">
        <v>1611.8480000000002</v>
      </c>
      <c r="B220" s="16">
        <v>482404.31200000003</v>
      </c>
    </row>
    <row r="221" spans="1:2" x14ac:dyDescent="0.2">
      <c r="A221" s="7">
        <v>789.24599999999987</v>
      </c>
      <c r="B221" s="16">
        <v>228937.89599999995</v>
      </c>
    </row>
    <row r="222" spans="1:2" x14ac:dyDescent="0.2">
      <c r="A222" s="7">
        <v>1611.8480000000002</v>
      </c>
      <c r="B222" s="16">
        <v>498994.03200000006</v>
      </c>
    </row>
    <row r="223" spans="1:2" x14ac:dyDescent="0.2">
      <c r="A223" s="7">
        <v>789.24599999999987</v>
      </c>
      <c r="B223" s="16">
        <v>256376.27599999995</v>
      </c>
    </row>
    <row r="224" spans="1:2" x14ac:dyDescent="0.2">
      <c r="A224" s="7">
        <v>794.51840000000004</v>
      </c>
      <c r="B224" s="16">
        <v>255243.10879999999</v>
      </c>
    </row>
    <row r="225" spans="1:2" x14ac:dyDescent="0.2">
      <c r="A225" s="7">
        <v>1611.8480000000002</v>
      </c>
      <c r="B225" s="16">
        <v>506786.66400000005</v>
      </c>
    </row>
    <row r="226" spans="1:2" x14ac:dyDescent="0.2">
      <c r="A226" s="7">
        <v>789.24599999999987</v>
      </c>
      <c r="B226" s="16">
        <v>233172.48999999996</v>
      </c>
    </row>
    <row r="227" spans="1:2" x14ac:dyDescent="0.2">
      <c r="A227" s="7">
        <v>794.51840000000004</v>
      </c>
      <c r="B227" s="16">
        <v>233834.00480000002</v>
      </c>
    </row>
    <row r="228" spans="1:2" x14ac:dyDescent="0.2">
      <c r="A228" s="7">
        <v>1611.8480000000002</v>
      </c>
      <c r="B228" s="16">
        <v>523373.44800000009</v>
      </c>
    </row>
    <row r="229" spans="1:2" x14ac:dyDescent="0.2">
      <c r="A229" s="7">
        <v>789.24599999999987</v>
      </c>
      <c r="B229" s="16">
        <v>228872.91199999995</v>
      </c>
    </row>
    <row r="230" spans="1:2" x14ac:dyDescent="0.2">
      <c r="A230" s="7">
        <v>794.51840000000004</v>
      </c>
      <c r="B230" s="16">
        <v>208655.6704</v>
      </c>
    </row>
    <row r="231" spans="1:2" x14ac:dyDescent="0.2">
      <c r="A231" s="7">
        <v>1111.7231999999999</v>
      </c>
      <c r="B231" s="16">
        <v>322952.55839999998</v>
      </c>
    </row>
    <row r="232" spans="1:2" x14ac:dyDescent="0.2">
      <c r="A232" s="7">
        <v>785.48</v>
      </c>
      <c r="B232" s="16">
        <v>216826</v>
      </c>
    </row>
    <row r="233" spans="1:2" x14ac:dyDescent="0.2">
      <c r="A233" s="7">
        <v>1058.2459999999999</v>
      </c>
      <c r="B233" s="16">
        <v>298730.40399999998</v>
      </c>
    </row>
    <row r="234" spans="1:2" x14ac:dyDescent="0.2">
      <c r="A234" s="7">
        <v>791.72079999999994</v>
      </c>
      <c r="B234" s="16">
        <v>230495.00639999998</v>
      </c>
    </row>
    <row r="235" spans="1:2" x14ac:dyDescent="0.2">
      <c r="A235" s="7">
        <v>1068.5755999999999</v>
      </c>
      <c r="B235" s="16">
        <v>346048.04079999996</v>
      </c>
    </row>
    <row r="236" spans="1:2" x14ac:dyDescent="0.2">
      <c r="A236" s="7">
        <v>1325.3091999999999</v>
      </c>
      <c r="B236" s="16">
        <v>377043.5956</v>
      </c>
    </row>
    <row r="237" spans="1:2" x14ac:dyDescent="0.2">
      <c r="A237" s="7">
        <v>1273.8763999999999</v>
      </c>
      <c r="B237" s="16">
        <v>413761.70639999997</v>
      </c>
    </row>
    <row r="238" spans="1:2" x14ac:dyDescent="0.2">
      <c r="A238" s="7">
        <v>798.49959999999987</v>
      </c>
      <c r="B238" s="16">
        <v>212644.39479999998</v>
      </c>
    </row>
    <row r="239" spans="1:2" x14ac:dyDescent="0.2">
      <c r="A239" s="7">
        <v>798.49959999999987</v>
      </c>
      <c r="B239" s="16">
        <v>250415.38199999995</v>
      </c>
    </row>
    <row r="240" spans="1:2" x14ac:dyDescent="0.2">
      <c r="A240" s="7">
        <v>798.49959999999987</v>
      </c>
      <c r="B240" s="16">
        <v>219252.89199999996</v>
      </c>
    </row>
    <row r="241" spans="1:2" x14ac:dyDescent="0.2">
      <c r="A241" s="7">
        <v>1058.2459999999999</v>
      </c>
      <c r="B241" s="16">
        <v>264011.69799999997</v>
      </c>
    </row>
    <row r="242" spans="1:2" x14ac:dyDescent="0.2">
      <c r="A242" s="7">
        <v>618.16200000000003</v>
      </c>
      <c r="B242" s="16">
        <v>211406.86800000002</v>
      </c>
    </row>
    <row r="243" spans="1:2" x14ac:dyDescent="0.2">
      <c r="A243" s="7">
        <v>1273.8763999999999</v>
      </c>
      <c r="B243" s="16">
        <v>396330.29079999996</v>
      </c>
    </row>
    <row r="244" spans="1:2" x14ac:dyDescent="0.2">
      <c r="A244" s="7">
        <v>798.49959999999987</v>
      </c>
      <c r="B244" s="16">
        <v>227072.87839999996</v>
      </c>
    </row>
    <row r="245" spans="1:2" x14ac:dyDescent="0.2">
      <c r="A245" s="7">
        <v>798.49959999999987</v>
      </c>
      <c r="B245" s="16">
        <v>276323.86559999996</v>
      </c>
    </row>
    <row r="246" spans="1:2" x14ac:dyDescent="0.2">
      <c r="A246" s="7">
        <v>798.49959999999987</v>
      </c>
      <c r="B246" s="16">
        <v>230943.37959999996</v>
      </c>
    </row>
    <row r="247" spans="1:2" x14ac:dyDescent="0.2">
      <c r="A247" s="7">
        <v>1058.2459999999999</v>
      </c>
      <c r="B247" s="16">
        <v>315382.11</v>
      </c>
    </row>
    <row r="248" spans="1:2" x14ac:dyDescent="0.2">
      <c r="A248" s="7">
        <v>1273.5536</v>
      </c>
      <c r="B248" s="16">
        <v>372016.56160000002</v>
      </c>
    </row>
    <row r="249" spans="1:2" x14ac:dyDescent="0.2">
      <c r="A249" s="7">
        <v>798.49959999999987</v>
      </c>
      <c r="B249" s="16">
        <v>237680.87519999995</v>
      </c>
    </row>
    <row r="250" spans="1:2" x14ac:dyDescent="0.2">
      <c r="A250" s="7">
        <v>798.49959999999987</v>
      </c>
      <c r="B250" s="16">
        <v>234032.88399999996</v>
      </c>
    </row>
    <row r="251" spans="1:2" x14ac:dyDescent="0.2">
      <c r="A251" s="7">
        <v>798.28440000000001</v>
      </c>
      <c r="B251" s="16">
        <v>273165.57680000004</v>
      </c>
    </row>
    <row r="252" spans="1:2" x14ac:dyDescent="0.2">
      <c r="A252" s="7">
        <v>1057.9232</v>
      </c>
      <c r="B252" s="16">
        <v>271227.49439999997</v>
      </c>
    </row>
    <row r="253" spans="1:2" x14ac:dyDescent="0.2">
      <c r="A253" s="7">
        <v>1273.5536</v>
      </c>
      <c r="B253" s="16">
        <v>349865.22239999997</v>
      </c>
    </row>
    <row r="254" spans="1:2" x14ac:dyDescent="0.2">
      <c r="A254" s="7">
        <v>618.16200000000003</v>
      </c>
      <c r="B254" s="16">
        <v>199730.734</v>
      </c>
    </row>
    <row r="255" spans="1:2" x14ac:dyDescent="0.2">
      <c r="A255" s="7">
        <v>1273.5536</v>
      </c>
      <c r="B255" s="16">
        <v>338482.45439999999</v>
      </c>
    </row>
    <row r="256" spans="1:2" x14ac:dyDescent="0.2">
      <c r="A256" s="7">
        <v>1057.9232</v>
      </c>
      <c r="B256" s="16">
        <v>351304.57759999996</v>
      </c>
    </row>
    <row r="257" spans="1:2" x14ac:dyDescent="0.2">
      <c r="A257" s="7">
        <v>1273.5536</v>
      </c>
      <c r="B257" s="16">
        <v>338472.13279999996</v>
      </c>
    </row>
    <row r="258" spans="1:2" x14ac:dyDescent="0.2">
      <c r="A258" s="7">
        <v>798.28440000000001</v>
      </c>
      <c r="B258" s="16">
        <v>212916.35680000001</v>
      </c>
    </row>
    <row r="259" spans="1:2" x14ac:dyDescent="0.2">
      <c r="A259" s="7">
        <v>1057.9232</v>
      </c>
      <c r="B259" s="16">
        <v>308660.80319999997</v>
      </c>
    </row>
    <row r="260" spans="1:2" x14ac:dyDescent="0.2">
      <c r="A260" s="7">
        <v>606.32600000000002</v>
      </c>
      <c r="B260" s="16">
        <v>147343.69400000002</v>
      </c>
    </row>
    <row r="261" spans="1:2" x14ac:dyDescent="0.2">
      <c r="A261" s="7">
        <v>1273.5536</v>
      </c>
      <c r="B261" s="16">
        <v>448574.6704</v>
      </c>
    </row>
    <row r="262" spans="1:2" x14ac:dyDescent="0.2">
      <c r="A262" s="7">
        <v>798.28440000000001</v>
      </c>
      <c r="B262" s="16">
        <v>255337.89800000002</v>
      </c>
    </row>
    <row r="263" spans="1:2" x14ac:dyDescent="0.2">
      <c r="A263" s="7">
        <v>598.5788</v>
      </c>
      <c r="B263" s="16">
        <v>175773.58559999999</v>
      </c>
    </row>
    <row r="264" spans="1:2" x14ac:dyDescent="0.2">
      <c r="A264" s="7">
        <v>1238.5835999999999</v>
      </c>
      <c r="B264" s="16">
        <v>322610.73919999995</v>
      </c>
    </row>
    <row r="265" spans="1:2" x14ac:dyDescent="0.2">
      <c r="A265" s="7">
        <v>794.51840000000004</v>
      </c>
      <c r="B265" s="16">
        <v>279191.25599999999</v>
      </c>
    </row>
    <row r="266" spans="1:2" x14ac:dyDescent="0.2">
      <c r="A266" s="7">
        <v>1013.2692</v>
      </c>
      <c r="B266" s="16">
        <v>287996.52960000001</v>
      </c>
    </row>
    <row r="267" spans="1:2" x14ac:dyDescent="0.2">
      <c r="A267" s="7">
        <v>1074.7087999999999</v>
      </c>
      <c r="B267" s="16">
        <v>365868.77759999997</v>
      </c>
    </row>
    <row r="268" spans="1:2" x14ac:dyDescent="0.2">
      <c r="A268" s="7">
        <v>789.24599999999987</v>
      </c>
      <c r="B268" s="16">
        <v>199216.40399999995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Sheet3</vt: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Cheruiyot</cp:lastModifiedBy>
  <dcterms:created xsi:type="dcterms:W3CDTF">2017-06-08T15:05:34Z</dcterms:created>
  <dcterms:modified xsi:type="dcterms:W3CDTF">2025-03-20T00:39:16Z</dcterms:modified>
</cp:coreProperties>
</file>