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 tabRatio="501" firstSheet="1" activeTab="6"/>
  </bookViews>
  <sheets>
    <sheet name="补差客户结算表" sheetId="7" r:id="rId1"/>
    <sheet name="车位结算表" sheetId="11" r:id="rId2"/>
    <sheet name="商铺结算表" sheetId="10" r:id="rId3"/>
    <sheet name="贷款客户结算表" sheetId="8" r:id="rId4"/>
    <sheet name="签约客户结算表" sheetId="6" r:id="rId5"/>
    <sheet name="台账信息" sheetId="3" r:id="rId6"/>
    <sheet name="签约客户回款" sheetId="5" r:id="rId7"/>
    <sheet name="补差客户回款" sheetId="12" r:id="rId8"/>
    <sheet name="贷款客户回款" sheetId="13" r:id="rId9"/>
  </sheets>
  <calcPr calcId="152511"/>
</workbook>
</file>

<file path=xl/calcChain.xml><?xml version="1.0" encoding="utf-8"?>
<calcChain xmlns="http://schemas.openxmlformats.org/spreadsheetml/2006/main">
  <c r="I7" i="10" l="1"/>
  <c r="F7" i="10"/>
  <c r="L6" i="10"/>
  <c r="H6" i="10"/>
  <c r="J6" i="10" s="1"/>
  <c r="K6" i="10" s="1"/>
  <c r="L5" i="10"/>
  <c r="J5" i="10"/>
  <c r="K5" i="10" s="1"/>
  <c r="H5" i="10"/>
  <c r="H7" i="10" s="1"/>
  <c r="L7" i="10" l="1"/>
  <c r="K7" i="10"/>
  <c r="J7" i="10"/>
</calcChain>
</file>

<file path=xl/sharedStrings.xml><?xml version="1.0" encoding="utf-8"?>
<sst xmlns="http://schemas.openxmlformats.org/spreadsheetml/2006/main" count="234" uniqueCount="98">
  <si>
    <t>序号</t>
  </si>
  <si>
    <t>楼号</t>
  </si>
  <si>
    <t>单元</t>
  </si>
  <si>
    <t>房号</t>
  </si>
  <si>
    <t>签约面积</t>
  </si>
  <si>
    <t>签约单价</t>
  </si>
  <si>
    <t>地下室号</t>
  </si>
  <si>
    <t>地下室面积</t>
  </si>
  <si>
    <t>地下室单价</t>
  </si>
  <si>
    <t>地下室总款</t>
  </si>
  <si>
    <t>签约总款</t>
  </si>
  <si>
    <t>付款方式</t>
  </si>
  <si>
    <t>付款合计</t>
  </si>
  <si>
    <t>银行贷款</t>
  </si>
  <si>
    <t>付款比例</t>
  </si>
  <si>
    <t>备注</t>
  </si>
  <si>
    <t>客户姓名</t>
    <phoneticPr fontId="3" type="noConversion"/>
  </si>
  <si>
    <t>地上签约面积</t>
  </si>
  <si>
    <t>地上签约单价</t>
  </si>
  <si>
    <t>地上签约总价</t>
  </si>
  <si>
    <t>地上签约日期</t>
  </si>
  <si>
    <t>序号</t>
    <phoneticPr fontId="3" type="noConversion"/>
  </si>
  <si>
    <t>房屋类型</t>
    <phoneticPr fontId="3" type="noConversion"/>
  </si>
  <si>
    <t>首付款百分比</t>
  </si>
  <si>
    <t>客户姓名</t>
  </si>
  <si>
    <t>住宅</t>
  </si>
  <si>
    <t>地下室</t>
  </si>
  <si>
    <t>佣金情况</t>
  </si>
  <si>
    <t>地上总款</t>
  </si>
  <si>
    <t>本月结算佣金</t>
  </si>
  <si>
    <t>现销售代表</t>
    <phoneticPr fontId="3" type="noConversion"/>
  </si>
  <si>
    <t>曾用名</t>
    <phoneticPr fontId="3" type="noConversion"/>
  </si>
  <si>
    <t>联系电话</t>
    <phoneticPr fontId="3" type="noConversion"/>
  </si>
  <si>
    <t>协议书编号</t>
    <phoneticPr fontId="3" type="noConversion"/>
  </si>
  <si>
    <t>地下签约日期</t>
    <phoneticPr fontId="1" type="noConversion"/>
  </si>
  <si>
    <t>地上签约面积</t>
    <phoneticPr fontId="1" type="noConversion"/>
  </si>
  <si>
    <t>付款日期</t>
    <phoneticPr fontId="1" type="noConversion"/>
  </si>
  <si>
    <t>付款金额</t>
    <phoneticPr fontId="1" type="noConversion"/>
  </si>
  <si>
    <t>付款合计</t>
    <phoneticPr fontId="1" type="noConversion"/>
  </si>
  <si>
    <t>未付款</t>
    <phoneticPr fontId="1" type="noConversion"/>
  </si>
  <si>
    <t>维修基金</t>
    <phoneticPr fontId="3" type="noConversion"/>
  </si>
  <si>
    <t>优惠政策</t>
    <phoneticPr fontId="3" type="noConversion"/>
  </si>
  <si>
    <t>特殊客户</t>
    <phoneticPr fontId="3" type="noConversion"/>
  </si>
  <si>
    <t>备注</t>
    <phoneticPr fontId="3" type="noConversion"/>
  </si>
  <si>
    <t>认购日期</t>
    <phoneticPr fontId="3" type="noConversion"/>
  </si>
  <si>
    <t>付款日期</t>
    <phoneticPr fontId="1" type="noConversion"/>
  </si>
  <si>
    <t>放贷日期</t>
    <phoneticPr fontId="3" type="noConversion"/>
  </si>
  <si>
    <t>放贷金额</t>
    <phoneticPr fontId="3" type="noConversion"/>
  </si>
  <si>
    <t>备案情况</t>
    <phoneticPr fontId="1" type="noConversion"/>
  </si>
  <si>
    <t>银行名称</t>
    <phoneticPr fontId="1" type="noConversion"/>
  </si>
  <si>
    <t>应付首付款</t>
    <phoneticPr fontId="1" type="noConversion"/>
  </si>
  <si>
    <t>优惠金额</t>
    <phoneticPr fontId="1" type="noConversion"/>
  </si>
  <si>
    <t>优惠方式</t>
    <phoneticPr fontId="1" type="noConversion"/>
  </si>
  <si>
    <t>提交情况</t>
    <phoneticPr fontId="1" type="noConversion"/>
  </si>
  <si>
    <t>退房序号是否隐藏</t>
    <phoneticPr fontId="1" type="noConversion"/>
  </si>
  <si>
    <t>地上认购面积</t>
    <phoneticPr fontId="1" type="noConversion"/>
  </si>
  <si>
    <t>地上认购单价</t>
    <phoneticPr fontId="1" type="noConversion"/>
  </si>
  <si>
    <t>地上认购总价</t>
    <phoneticPr fontId="1" type="noConversion"/>
  </si>
  <si>
    <t>客户未付款</t>
    <phoneticPr fontId="1" type="noConversion"/>
  </si>
  <si>
    <t>种类</t>
    <phoneticPr fontId="1" type="noConversion"/>
  </si>
  <si>
    <t>签约日期</t>
    <phoneticPr fontId="3" type="noConversion"/>
  </si>
  <si>
    <t xml:space="preserve">  楼盘     年  月回款核对表</t>
    <phoneticPr fontId="3" type="noConversion"/>
  </si>
  <si>
    <t>综合客户回款</t>
    <phoneticPr fontId="3" type="noConversion"/>
  </si>
  <si>
    <t>备注</t>
    <phoneticPr fontId="3" type="noConversion"/>
  </si>
  <si>
    <t>回款
金额</t>
    <phoneticPr fontId="3" type="noConversion"/>
  </si>
  <si>
    <t>备案合同号</t>
    <phoneticPr fontId="3" type="noConversion"/>
  </si>
  <si>
    <t>预告登记费</t>
    <phoneticPr fontId="1" type="noConversion"/>
  </si>
  <si>
    <t>制表人：</t>
  </si>
  <si>
    <t>刘玉苹</t>
  </si>
  <si>
    <t>统计时间：2016.5.1-5.31</t>
  </si>
  <si>
    <t>客户</t>
  </si>
  <si>
    <t>认购日期</t>
  </si>
  <si>
    <t>签约日期</t>
  </si>
  <si>
    <t>本月回款</t>
  </si>
  <si>
    <t>付款百分比</t>
  </si>
  <si>
    <t>应结算佣金</t>
  </si>
  <si>
    <t>剩余未结算佣金</t>
  </si>
  <si>
    <t>栾城－福美国际2016年5月份结算表（补差客户）</t>
  </si>
  <si>
    <t>房款差</t>
  </si>
  <si>
    <t>回款佣金</t>
  </si>
  <si>
    <t>面积差佣金</t>
  </si>
  <si>
    <t>栾城－福美国际2016年5月份结算表（放贷客户）</t>
  </si>
  <si>
    <t>本月放贷</t>
  </si>
  <si>
    <t>地下总价</t>
  </si>
  <si>
    <t>栾城－福美国际2016年5月份结算表（商铺客户）</t>
  </si>
  <si>
    <t>商铺号</t>
  </si>
  <si>
    <t>张军丽</t>
  </si>
  <si>
    <t>B1</t>
  </si>
  <si>
    <t>吴玉芬</t>
  </si>
  <si>
    <t>A7</t>
  </si>
  <si>
    <t>车位客户小计</t>
  </si>
  <si>
    <t>栾城－福美国际2016年5月份结算表（车位客户）</t>
  </si>
  <si>
    <t>车位号</t>
  </si>
  <si>
    <t>银行放款</t>
    <phoneticPr fontId="3" type="noConversion"/>
  </si>
  <si>
    <t>客户补差回款</t>
    <phoneticPr fontId="3" type="noConversion"/>
  </si>
  <si>
    <t>签约总款</t>
    <phoneticPr fontId="3" type="noConversion"/>
  </si>
  <si>
    <t>签约客户回款</t>
    <phoneticPr fontId="3" type="noConversion"/>
  </si>
  <si>
    <t>2016年5月份结算表（签约客户）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</si>
</sst>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#,##0_ "/>
    <numFmt numFmtId="180" formatCode="#,##0.00_);\(#,##0.00\)"/>
    <numFmt numFmtId="181" formatCode="yyyy/m/d;@"/>
    <numFmt numFmtId="182" formatCode="0.00_);[Red]\(0.00\)"/>
    <numFmt numFmtId="183" formatCode="0_);[Red]\(0\)"/>
    <numFmt numFmtId="184" formatCode="0_ "/>
    <numFmt numFmtId="185" formatCode="0.00_ "/>
    <numFmt numFmtId="186" formatCode="_ * #,##0.000_ ;_ * \-#,##0.000_ ;_ * &quot;-&quot;?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>
      <alignment horizontal="center" vertical="center" wrapText="1"/>
    </xf>
    <xf numFmtId="179" fontId="5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180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182" fontId="10" fillId="0" borderId="1" xfId="6" applyNumberFormat="1" applyFont="1" applyFill="1" applyBorder="1" applyAlignment="1">
      <alignment horizontal="center" vertical="center" wrapText="1"/>
    </xf>
    <xf numFmtId="183" fontId="10" fillId="0" borderId="1" xfId="6" applyNumberFormat="1" applyFont="1" applyFill="1" applyBorder="1" applyAlignment="1">
      <alignment horizontal="center" vertical="center" wrapText="1"/>
    </xf>
    <xf numFmtId="0" fontId="10" fillId="0" borderId="1" xfId="6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85" fontId="14" fillId="0" borderId="2" xfId="7" applyNumberFormat="1" applyFont="1" applyFill="1" applyBorder="1" applyAlignment="1">
      <alignment horizontal="center" vertical="center" wrapText="1"/>
    </xf>
    <xf numFmtId="43" fontId="14" fillId="0" borderId="2" xfId="6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5" fontId="14" fillId="0" borderId="2" xfId="6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 applyAlignment="1">
      <alignment horizontal="right" vertical="center"/>
    </xf>
    <xf numFmtId="185" fontId="12" fillId="0" borderId="4" xfId="7" applyNumberFormat="1" applyFont="1" applyFill="1" applyBorder="1" applyAlignment="1">
      <alignment horizontal="center" vertical="center" wrapText="1"/>
    </xf>
    <xf numFmtId="185" fontId="12" fillId="0" borderId="4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4" xfId="7" applyNumberFormat="1" applyFont="1" applyFill="1" applyBorder="1" applyAlignment="1">
      <alignment horizontal="center" vertical="center" wrapText="1"/>
    </xf>
    <xf numFmtId="184" fontId="12" fillId="0" borderId="2" xfId="8" applyNumberFormat="1" applyFont="1" applyFill="1" applyBorder="1" applyAlignment="1">
      <alignment horizontal="center" vertical="center" wrapText="1"/>
    </xf>
    <xf numFmtId="43" fontId="12" fillId="0" borderId="4" xfId="1" applyFont="1" applyFill="1" applyBorder="1" applyAlignment="1">
      <alignment horizontal="center" vertical="center" wrapText="1"/>
    </xf>
    <xf numFmtId="176" fontId="12" fillId="0" borderId="4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182" fontId="18" fillId="0" borderId="7" xfId="0" applyNumberFormat="1" applyFont="1" applyBorder="1" applyAlignment="1">
      <alignment horizontal="right" vertical="center"/>
    </xf>
    <xf numFmtId="186" fontId="18" fillId="0" borderId="7" xfId="0" applyNumberFormat="1" applyFont="1" applyBorder="1" applyAlignment="1">
      <alignment horizontal="right" vertical="center"/>
    </xf>
    <xf numFmtId="41" fontId="18" fillId="0" borderId="7" xfId="0" applyNumberFormat="1" applyFont="1" applyBorder="1" applyAlignment="1">
      <alignment horizontal="right" vertical="center"/>
    </xf>
    <xf numFmtId="41" fontId="16" fillId="0" borderId="7" xfId="0" applyNumberFormat="1" applyFont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6" fillId="0" borderId="7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82" fontId="18" fillId="0" borderId="10" xfId="0" applyNumberFormat="1" applyFont="1" applyBorder="1" applyAlignment="1">
      <alignment horizontal="right" vertical="center"/>
    </xf>
    <xf numFmtId="43" fontId="18" fillId="0" borderId="10" xfId="0" applyNumberFormat="1" applyFont="1" applyBorder="1" applyAlignment="1">
      <alignment horizontal="center" vertical="center"/>
    </xf>
    <xf numFmtId="41" fontId="18" fillId="0" borderId="10" xfId="0" applyNumberFormat="1" applyFont="1" applyBorder="1" applyAlignment="1">
      <alignment horizontal="center" vertical="center"/>
    </xf>
    <xf numFmtId="41" fontId="18" fillId="0" borderId="0" xfId="0" applyNumberFormat="1" applyFont="1" applyBorder="1" applyAlignment="1">
      <alignment horizontal="center" vertical="center"/>
    </xf>
    <xf numFmtId="176" fontId="16" fillId="0" borderId="10" xfId="0" applyNumberFormat="1" applyFont="1" applyFill="1" applyBorder="1" applyAlignment="1">
      <alignment horizontal="center" vertical="center"/>
    </xf>
    <xf numFmtId="176" fontId="16" fillId="0" borderId="10" xfId="1" applyNumberFormat="1" applyFont="1" applyFill="1" applyBorder="1" applyAlignment="1">
      <alignment horizontal="center" vertical="center"/>
    </xf>
    <xf numFmtId="182" fontId="19" fillId="0" borderId="2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76" fontId="16" fillId="0" borderId="2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 wrapText="1"/>
    </xf>
    <xf numFmtId="0" fontId="12" fillId="0" borderId="2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2" fillId="0" borderId="4" xfId="4" applyFont="1" applyFill="1" applyBorder="1" applyAlignment="1">
      <alignment horizontal="center" vertical="center" wrapText="1"/>
    </xf>
    <xf numFmtId="185" fontId="12" fillId="0" borderId="2" xfId="4" applyNumberFormat="1" applyFont="1" applyFill="1" applyBorder="1" applyAlignment="1">
      <alignment horizontal="center" vertical="center" wrapText="1"/>
    </xf>
    <xf numFmtId="184" fontId="12" fillId="0" borderId="2" xfId="4" applyNumberFormat="1" applyFont="1" applyFill="1" applyBorder="1" applyAlignment="1">
      <alignment horizontal="center" vertical="center" wrapText="1"/>
    </xf>
    <xf numFmtId="184" fontId="12" fillId="0" borderId="2" xfId="5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2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0" borderId="4" xfId="8" applyNumberFormat="1" applyFont="1" applyFill="1" applyBorder="1" applyAlignment="1">
      <alignment horizontal="center" vertical="center" wrapText="1"/>
    </xf>
    <xf numFmtId="0" fontId="12" fillId="0" borderId="8" xfId="8" applyNumberFormat="1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6" fontId="12" fillId="0" borderId="6" xfId="1" applyNumberFormat="1" applyFont="1" applyFill="1" applyBorder="1" applyAlignment="1">
      <alignment horizontal="center" vertical="center" wrapText="1"/>
    </xf>
    <xf numFmtId="43" fontId="12" fillId="0" borderId="3" xfId="1" applyFont="1" applyFill="1" applyBorder="1" applyAlignment="1">
      <alignment horizontal="center" vertical="center" wrapText="1"/>
    </xf>
    <xf numFmtId="43" fontId="12" fillId="0" borderId="5" xfId="1" applyFont="1" applyFill="1" applyBorder="1" applyAlignment="1">
      <alignment horizontal="center" vertical="center" wrapText="1"/>
    </xf>
    <xf numFmtId="43" fontId="12" fillId="0" borderId="6" xfId="1" applyFont="1" applyFill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185" fontId="14" fillId="0" borderId="2" xfId="4" applyNumberFormat="1" applyFont="1" applyFill="1" applyBorder="1" applyAlignment="1">
      <alignment horizontal="center" vertical="center" wrapText="1"/>
    </xf>
    <xf numFmtId="184" fontId="14" fillId="0" borderId="2" xfId="4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4" fontId="14" fillId="0" borderId="3" xfId="5" applyNumberFormat="1" applyFont="1" applyFill="1" applyBorder="1" applyAlignment="1">
      <alignment horizontal="center" vertical="center" wrapText="1"/>
    </xf>
    <xf numFmtId="184" fontId="14" fillId="0" borderId="6" xfId="5" applyNumberFormat="1" applyFont="1" applyFill="1" applyBorder="1" applyAlignment="1">
      <alignment horizontal="center" vertical="center" wrapText="1"/>
    </xf>
    <xf numFmtId="183" fontId="14" fillId="0" borderId="2" xfId="4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</cellXfs>
  <cellStyles count="9">
    <cellStyle name="百分比" xfId="2" builtinId="5"/>
    <cellStyle name="常规" xfId="0" builtinId="0"/>
    <cellStyle name="常规 2 2" xfId="4"/>
    <cellStyle name="常规 2_栾城2014年7月结算表_栾城2014年7月结算表" xfId="8"/>
    <cellStyle name="常规_Sheet6" xfId="3"/>
    <cellStyle name="千位分隔" xfId="1" builtinId="3"/>
    <cellStyle name="千位分隔 2" xfId="7"/>
    <cellStyle name="千位分隔 2 2" xfId="6"/>
    <cellStyle name="千位分隔[0] 2" xf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D32" sqref="D32"/>
    </sheetView>
  </sheetViews>
  <sheetFormatPr defaultRowHeight="13.5" x14ac:dyDescent="0.15"/>
  <sheetData>
    <row r="1" spans="1:22" ht="21" x14ac:dyDescent="0.15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6.5" x14ac:dyDescent="0.15">
      <c r="A2" s="33"/>
      <c r="B2" s="26" t="s">
        <v>67</v>
      </c>
      <c r="C2" s="34"/>
      <c r="D2" s="26" t="s">
        <v>68</v>
      </c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5"/>
      <c r="Q2" s="33"/>
      <c r="R2" s="36"/>
      <c r="S2" s="33"/>
      <c r="T2" s="26" t="s">
        <v>69</v>
      </c>
      <c r="U2" s="33"/>
      <c r="V2" s="33"/>
    </row>
    <row r="3" spans="1:22" ht="16.5" x14ac:dyDescent="0.15">
      <c r="A3" s="75" t="s">
        <v>0</v>
      </c>
      <c r="B3" s="77" t="s">
        <v>70</v>
      </c>
      <c r="C3" s="77" t="s">
        <v>71</v>
      </c>
      <c r="D3" s="77" t="s">
        <v>72</v>
      </c>
      <c r="E3" s="77" t="s">
        <v>1</v>
      </c>
      <c r="F3" s="77" t="s">
        <v>2</v>
      </c>
      <c r="G3" s="77" t="s">
        <v>3</v>
      </c>
      <c r="H3" s="79" t="s">
        <v>25</v>
      </c>
      <c r="I3" s="79"/>
      <c r="J3" s="79"/>
      <c r="K3" s="80" t="s">
        <v>26</v>
      </c>
      <c r="L3" s="80"/>
      <c r="M3" s="80"/>
      <c r="N3" s="80"/>
      <c r="O3" s="81" t="s">
        <v>10</v>
      </c>
      <c r="P3" s="83" t="s">
        <v>73</v>
      </c>
      <c r="Q3" s="77" t="s">
        <v>74</v>
      </c>
      <c r="R3" s="81" t="s">
        <v>27</v>
      </c>
      <c r="S3" s="81"/>
      <c r="T3" s="81"/>
      <c r="U3" s="81"/>
      <c r="V3" s="85" t="s">
        <v>15</v>
      </c>
    </row>
    <row r="4" spans="1:22" ht="16.5" x14ac:dyDescent="0.15">
      <c r="A4" s="76"/>
      <c r="B4" s="78"/>
      <c r="C4" s="78"/>
      <c r="D4" s="78"/>
      <c r="E4" s="78"/>
      <c r="F4" s="78"/>
      <c r="G4" s="78"/>
      <c r="H4" s="37" t="s">
        <v>4</v>
      </c>
      <c r="I4" s="38" t="s">
        <v>5</v>
      </c>
      <c r="J4" s="39" t="s">
        <v>28</v>
      </c>
      <c r="K4" s="39" t="s">
        <v>6</v>
      </c>
      <c r="L4" s="38" t="s">
        <v>7</v>
      </c>
      <c r="M4" s="40" t="s">
        <v>8</v>
      </c>
      <c r="N4" s="40" t="s">
        <v>9</v>
      </c>
      <c r="O4" s="82"/>
      <c r="P4" s="84"/>
      <c r="Q4" s="78"/>
      <c r="R4" s="41" t="s">
        <v>78</v>
      </c>
      <c r="S4" s="40" t="s">
        <v>79</v>
      </c>
      <c r="T4" s="40" t="s">
        <v>80</v>
      </c>
      <c r="U4" s="40" t="s">
        <v>75</v>
      </c>
      <c r="V4" s="86"/>
    </row>
  </sheetData>
  <mergeCells count="15">
    <mergeCell ref="A1:V1"/>
    <mergeCell ref="A3:A4"/>
    <mergeCell ref="B3:B4"/>
    <mergeCell ref="C3:C4"/>
    <mergeCell ref="D3:D4"/>
    <mergeCell ref="E3:E4"/>
    <mergeCell ref="F3:F4"/>
    <mergeCell ref="G3:G4"/>
    <mergeCell ref="H3:J3"/>
    <mergeCell ref="K3:N3"/>
    <mergeCell ref="O3:O4"/>
    <mergeCell ref="P3:P4"/>
    <mergeCell ref="Q3:Q4"/>
    <mergeCell ref="R3:U3"/>
    <mergeCell ref="V3:V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3" sqref="E3:E4"/>
    </sheetView>
  </sheetViews>
  <sheetFormatPr defaultRowHeight="13.5" x14ac:dyDescent="0.15"/>
  <cols>
    <col min="9" max="9" width="12" customWidth="1"/>
  </cols>
  <sheetData>
    <row r="1" spans="1:12" s="45" customFormat="1" ht="19.5" customHeight="1" x14ac:dyDescent="0.15">
      <c r="A1" s="74" t="s">
        <v>91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s="72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 t="s">
        <v>69</v>
      </c>
      <c r="L2" s="26"/>
    </row>
    <row r="3" spans="1:12" s="45" customFormat="1" ht="19.5" customHeight="1" x14ac:dyDescent="0.15">
      <c r="A3" s="87" t="s">
        <v>0</v>
      </c>
      <c r="B3" s="87" t="s">
        <v>70</v>
      </c>
      <c r="C3" s="87" t="s">
        <v>1</v>
      </c>
      <c r="D3" s="87" t="s">
        <v>92</v>
      </c>
      <c r="E3" s="87" t="s">
        <v>72</v>
      </c>
      <c r="F3" s="88" t="s">
        <v>10</v>
      </c>
      <c r="G3" s="88" t="s">
        <v>12</v>
      </c>
      <c r="H3" s="88" t="s">
        <v>27</v>
      </c>
      <c r="I3" s="88"/>
      <c r="J3" s="88"/>
      <c r="K3" s="87" t="s">
        <v>15</v>
      </c>
    </row>
    <row r="4" spans="1:12" s="45" customFormat="1" ht="19.5" customHeight="1" x14ac:dyDescent="0.15">
      <c r="A4" s="87"/>
      <c r="B4" s="87"/>
      <c r="C4" s="87"/>
      <c r="D4" s="87"/>
      <c r="E4" s="87"/>
      <c r="F4" s="88"/>
      <c r="G4" s="88"/>
      <c r="H4" s="46" t="s">
        <v>75</v>
      </c>
      <c r="I4" s="46" t="s">
        <v>76</v>
      </c>
      <c r="J4" s="46" t="s">
        <v>29</v>
      </c>
      <c r="K4" s="87"/>
    </row>
  </sheetData>
  <mergeCells count="10">
    <mergeCell ref="A1:K1"/>
    <mergeCell ref="A3:A4"/>
    <mergeCell ref="B3:B4"/>
    <mergeCell ref="C3:C4"/>
    <mergeCell ref="D3:D4"/>
    <mergeCell ref="E3:E4"/>
    <mergeCell ref="F3:F4"/>
    <mergeCell ref="G3:G4"/>
    <mergeCell ref="H3:J3"/>
    <mergeCell ref="K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23" sqref="H23"/>
    </sheetView>
  </sheetViews>
  <sheetFormatPr defaultColWidth="5.75" defaultRowHeight="19.5" customHeight="1" x14ac:dyDescent="0.15"/>
  <cols>
    <col min="1" max="1" width="4.5" style="45" customWidth="1"/>
    <col min="2" max="2" width="13" style="45" customWidth="1"/>
    <col min="3" max="4" width="8.375" style="45" customWidth="1"/>
    <col min="5" max="7" width="13.75" style="45" customWidth="1"/>
    <col min="8" max="9" width="15.625" style="73" customWidth="1"/>
    <col min="10" max="10" width="12" style="73" customWidth="1"/>
    <col min="11" max="11" width="11.5" style="73" customWidth="1"/>
    <col min="12" max="12" width="11.875" style="73" customWidth="1"/>
    <col min="13" max="13" width="8.75" style="45" customWidth="1"/>
    <col min="14" max="16384" width="5.75" style="45"/>
  </cols>
  <sheetData>
    <row r="1" spans="1:14" ht="19.5" customHeight="1" x14ac:dyDescent="0.15">
      <c r="A1" s="74" t="s">
        <v>84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4" s="33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26"/>
      <c r="K2" s="26" t="s">
        <v>69</v>
      </c>
      <c r="N2" s="26"/>
    </row>
    <row r="3" spans="1:14" ht="19.5" customHeight="1" x14ac:dyDescent="0.15">
      <c r="A3" s="87" t="s">
        <v>0</v>
      </c>
      <c r="B3" s="87" t="s">
        <v>70</v>
      </c>
      <c r="C3" s="87" t="s">
        <v>1</v>
      </c>
      <c r="D3" s="87" t="s">
        <v>85</v>
      </c>
      <c r="E3" s="87" t="s">
        <v>72</v>
      </c>
      <c r="F3" s="87" t="s">
        <v>4</v>
      </c>
      <c r="G3" s="87" t="s">
        <v>5</v>
      </c>
      <c r="H3" s="88" t="s">
        <v>10</v>
      </c>
      <c r="I3" s="88" t="s">
        <v>12</v>
      </c>
      <c r="J3" s="88" t="s">
        <v>27</v>
      </c>
      <c r="K3" s="88"/>
      <c r="L3" s="88"/>
      <c r="M3" s="87" t="s">
        <v>15</v>
      </c>
    </row>
    <row r="4" spans="1:14" ht="19.5" customHeight="1" x14ac:dyDescent="0.15">
      <c r="A4" s="87"/>
      <c r="B4" s="87"/>
      <c r="C4" s="87"/>
      <c r="D4" s="87"/>
      <c r="E4" s="87"/>
      <c r="F4" s="87"/>
      <c r="G4" s="87"/>
      <c r="H4" s="88"/>
      <c r="I4" s="88"/>
      <c r="J4" s="46" t="s">
        <v>75</v>
      </c>
      <c r="K4" s="46" t="s">
        <v>76</v>
      </c>
      <c r="L4" s="46" t="s">
        <v>29</v>
      </c>
      <c r="M4" s="87"/>
    </row>
    <row r="5" spans="1:14" s="57" customFormat="1" ht="24.75" customHeight="1" x14ac:dyDescent="0.15">
      <c r="A5" s="47">
        <v>1</v>
      </c>
      <c r="B5" s="48" t="s">
        <v>86</v>
      </c>
      <c r="C5" s="48" t="s">
        <v>87</v>
      </c>
      <c r="D5" s="48">
        <v>106</v>
      </c>
      <c r="E5" s="49">
        <v>42428</v>
      </c>
      <c r="F5" s="50">
        <v>274.57</v>
      </c>
      <c r="G5" s="51">
        <v>6651.116</v>
      </c>
      <c r="H5" s="52">
        <f>F5*G5</f>
        <v>1826196.9201199999</v>
      </c>
      <c r="I5" s="53">
        <v>916197</v>
      </c>
      <c r="J5" s="54">
        <f>H5*0.01</f>
        <v>18261.969201199998</v>
      </c>
      <c r="K5" s="54">
        <f>J5-L5</f>
        <v>9099.9992011999984</v>
      </c>
      <c r="L5" s="55">
        <f>I5*0.01</f>
        <v>9161.9699999999993</v>
      </c>
      <c r="M5" s="56"/>
    </row>
    <row r="6" spans="1:14" s="57" customFormat="1" ht="24.75" customHeight="1" x14ac:dyDescent="0.15">
      <c r="A6" s="58">
        <v>2</v>
      </c>
      <c r="B6" s="59" t="s">
        <v>88</v>
      </c>
      <c r="C6" s="59" t="s">
        <v>89</v>
      </c>
      <c r="D6" s="59">
        <v>105</v>
      </c>
      <c r="E6" s="60">
        <v>42344</v>
      </c>
      <c r="F6" s="61">
        <v>118.06</v>
      </c>
      <c r="G6" s="62">
        <v>8500</v>
      </c>
      <c r="H6" s="63">
        <f>F6*G6</f>
        <v>1003510</v>
      </c>
      <c r="I6" s="64">
        <v>1003510</v>
      </c>
      <c r="J6" s="65">
        <f>H6*0.01</f>
        <v>10035.1</v>
      </c>
      <c r="K6" s="65">
        <f>J6-L6</f>
        <v>0</v>
      </c>
      <c r="L6" s="66">
        <f>I6*0.01</f>
        <v>10035.1</v>
      </c>
      <c r="M6" s="56"/>
    </row>
    <row r="7" spans="1:14" s="72" customFormat="1" ht="25.5" customHeight="1" x14ac:dyDescent="0.15">
      <c r="A7" s="89" t="s">
        <v>90</v>
      </c>
      <c r="B7" s="89"/>
      <c r="C7" s="89"/>
      <c r="D7" s="89"/>
      <c r="E7" s="89"/>
      <c r="F7" s="67">
        <f t="shared" ref="F7:L7" si="0">SUM(F5:F6)</f>
        <v>392.63</v>
      </c>
      <c r="G7" s="68"/>
      <c r="H7" s="69">
        <f t="shared" si="0"/>
        <v>2829706.9201199999</v>
      </c>
      <c r="I7" s="69">
        <f t="shared" si="0"/>
        <v>1919707</v>
      </c>
      <c r="J7" s="69">
        <f t="shared" si="0"/>
        <v>28297.0692012</v>
      </c>
      <c r="K7" s="69">
        <f t="shared" si="0"/>
        <v>9099.9992011999984</v>
      </c>
      <c r="L7" s="70">
        <f t="shared" si="0"/>
        <v>19197.07</v>
      </c>
      <c r="M7" s="71"/>
    </row>
    <row r="9" spans="1:14" ht="23.25" customHeight="1" x14ac:dyDescent="0.15"/>
  </sheetData>
  <mergeCells count="13">
    <mergeCell ref="J3:L3"/>
    <mergeCell ref="M3:M4"/>
    <mergeCell ref="A7:E7"/>
    <mergeCell ref="A1:M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H30" sqref="H30"/>
    </sheetView>
  </sheetViews>
  <sheetFormatPr defaultRowHeight="13.5" x14ac:dyDescent="0.15"/>
  <sheetData>
    <row r="1" spans="1:20" ht="21" x14ac:dyDescent="0.15">
      <c r="A1" s="74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6.5" x14ac:dyDescent="0.15">
      <c r="A2" s="33"/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3"/>
      <c r="Q2" s="33"/>
      <c r="R2" s="26" t="s">
        <v>69</v>
      </c>
      <c r="S2" s="33"/>
      <c r="T2" s="33"/>
    </row>
    <row r="3" spans="1:20" ht="16.5" x14ac:dyDescent="0.15">
      <c r="A3" s="90" t="s">
        <v>0</v>
      </c>
      <c r="B3" s="90" t="s">
        <v>70</v>
      </c>
      <c r="C3" s="90" t="s">
        <v>1</v>
      </c>
      <c r="D3" s="90" t="s">
        <v>2</v>
      </c>
      <c r="E3" s="90" t="s">
        <v>3</v>
      </c>
      <c r="F3" s="90" t="s">
        <v>71</v>
      </c>
      <c r="G3" s="90" t="s">
        <v>72</v>
      </c>
      <c r="H3" s="94" t="s">
        <v>25</v>
      </c>
      <c r="I3" s="95"/>
      <c r="J3" s="96"/>
      <c r="K3" s="42" t="s">
        <v>26</v>
      </c>
      <c r="L3" s="42"/>
      <c r="M3" s="42"/>
      <c r="N3" s="42"/>
      <c r="O3" s="90" t="s">
        <v>10</v>
      </c>
      <c r="P3" s="90" t="s">
        <v>14</v>
      </c>
      <c r="Q3" s="90" t="s">
        <v>82</v>
      </c>
      <c r="R3" s="92" t="s">
        <v>27</v>
      </c>
      <c r="S3" s="93"/>
      <c r="T3" s="90" t="s">
        <v>15</v>
      </c>
    </row>
    <row r="4" spans="1:20" ht="33" x14ac:dyDescent="0.15">
      <c r="A4" s="91"/>
      <c r="B4" s="91"/>
      <c r="C4" s="91"/>
      <c r="D4" s="91"/>
      <c r="E4" s="91"/>
      <c r="F4" s="91"/>
      <c r="G4" s="91"/>
      <c r="H4" s="43" t="s">
        <v>4</v>
      </c>
      <c r="I4" s="43" t="s">
        <v>5</v>
      </c>
      <c r="J4" s="44" t="s">
        <v>28</v>
      </c>
      <c r="K4" s="41" t="s">
        <v>6</v>
      </c>
      <c r="L4" s="37" t="s">
        <v>7</v>
      </c>
      <c r="M4" s="40" t="s">
        <v>8</v>
      </c>
      <c r="N4" s="44" t="s">
        <v>83</v>
      </c>
      <c r="O4" s="91"/>
      <c r="P4" s="91"/>
      <c r="Q4" s="91"/>
      <c r="R4" s="44" t="s">
        <v>75</v>
      </c>
      <c r="S4" s="44" t="s">
        <v>79</v>
      </c>
      <c r="T4" s="91"/>
    </row>
  </sheetData>
  <mergeCells count="14">
    <mergeCell ref="P3:P4"/>
    <mergeCell ref="Q3:Q4"/>
    <mergeCell ref="R3:S3"/>
    <mergeCell ref="T3:T4"/>
    <mergeCell ref="A1:T1"/>
    <mergeCell ref="A3:A4"/>
    <mergeCell ref="B3:B4"/>
    <mergeCell ref="C3:C4"/>
    <mergeCell ref="D3:D4"/>
    <mergeCell ref="E3:E4"/>
    <mergeCell ref="F3:F4"/>
    <mergeCell ref="G3:G4"/>
    <mergeCell ref="H3:J3"/>
    <mergeCell ref="O3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workbookViewId="0">
      <selection activeCell="D11" sqref="D11"/>
    </sheetView>
  </sheetViews>
  <sheetFormatPr defaultRowHeight="13.5" x14ac:dyDescent="0.15"/>
  <cols>
    <col min="20" max="20" width="9" customWidth="1"/>
  </cols>
  <sheetData>
    <row r="1" spans="1:256" ht="27.75" customHeight="1" x14ac:dyDescent="0.15">
      <c r="A1" s="74" t="s">
        <v>97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56" ht="18" customHeight="1" x14ac:dyDescent="0.15">
      <c r="A2" s="97" t="s">
        <v>0</v>
      </c>
      <c r="B2" s="98" t="s">
        <v>70</v>
      </c>
      <c r="C2" s="98" t="s">
        <v>71</v>
      </c>
      <c r="D2" s="98" t="s">
        <v>72</v>
      </c>
      <c r="E2" s="98" t="s">
        <v>1</v>
      </c>
      <c r="F2" s="98" t="s">
        <v>2</v>
      </c>
      <c r="G2" s="98" t="s">
        <v>3</v>
      </c>
      <c r="H2" s="99" t="s">
        <v>25</v>
      </c>
      <c r="I2" s="99"/>
      <c r="J2" s="99"/>
      <c r="K2" s="100" t="s">
        <v>26</v>
      </c>
      <c r="L2" s="100"/>
      <c r="M2" s="100"/>
      <c r="N2" s="100"/>
      <c r="O2" s="101" t="s">
        <v>10</v>
      </c>
      <c r="P2" s="102" t="s">
        <v>73</v>
      </c>
      <c r="Q2" s="98" t="s">
        <v>74</v>
      </c>
      <c r="R2" s="103" t="s">
        <v>27</v>
      </c>
      <c r="S2" s="101"/>
      <c r="T2" s="104"/>
      <c r="U2" s="105" t="s">
        <v>15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ht="28.5" x14ac:dyDescent="0.15">
      <c r="A3" s="97"/>
      <c r="B3" s="98"/>
      <c r="C3" s="98"/>
      <c r="D3" s="98"/>
      <c r="E3" s="98"/>
      <c r="F3" s="98"/>
      <c r="G3" s="98"/>
      <c r="H3" s="28" t="s">
        <v>4</v>
      </c>
      <c r="I3" s="29" t="s">
        <v>5</v>
      </c>
      <c r="J3" s="30" t="s">
        <v>28</v>
      </c>
      <c r="K3" s="30" t="s">
        <v>6</v>
      </c>
      <c r="L3" s="31" t="s">
        <v>7</v>
      </c>
      <c r="M3" s="32" t="s">
        <v>8</v>
      </c>
      <c r="N3" s="32" t="s">
        <v>9</v>
      </c>
      <c r="O3" s="101"/>
      <c r="P3" s="102"/>
      <c r="Q3" s="98"/>
      <c r="R3" s="32" t="s">
        <v>75</v>
      </c>
      <c r="S3" s="32" t="s">
        <v>76</v>
      </c>
      <c r="T3" s="32" t="s">
        <v>29</v>
      </c>
      <c r="U3" s="105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</sheetData>
  <mergeCells count="15">
    <mergeCell ref="A1:U1"/>
    <mergeCell ref="A2:A3"/>
    <mergeCell ref="B2:B3"/>
    <mergeCell ref="C2:C3"/>
    <mergeCell ref="D2:D3"/>
    <mergeCell ref="E2:E3"/>
    <mergeCell ref="F2:F3"/>
    <mergeCell ref="G2:G3"/>
    <mergeCell ref="H2:J2"/>
    <mergeCell ref="K2:N2"/>
    <mergeCell ref="O2:O3"/>
    <mergeCell ref="P2:P3"/>
    <mergeCell ref="Q2:Q3"/>
    <mergeCell ref="R2:T2"/>
    <mergeCell ref="U2:U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H1" workbookViewId="0">
      <selection activeCell="K9" sqref="K9"/>
    </sheetView>
  </sheetViews>
  <sheetFormatPr defaultColWidth="12.625" defaultRowHeight="51" customHeight="1" x14ac:dyDescent="0.15"/>
  <cols>
    <col min="1" max="1" width="17.625" style="1" customWidth="1"/>
    <col min="2" max="4" width="5.75" style="1" bestFit="1" customWidth="1"/>
    <col min="5" max="5" width="9.75" style="1" bestFit="1" customWidth="1"/>
    <col min="6" max="6" width="7.75" style="1" bestFit="1" customWidth="1"/>
    <col min="7" max="7" width="9.75" style="1" bestFit="1" customWidth="1"/>
    <col min="8" max="8" width="11.875" style="1" bestFit="1" customWidth="1"/>
    <col min="9" max="9" width="7.75" style="1" customWidth="1"/>
    <col min="10" max="10" width="7.75" style="1" bestFit="1" customWidth="1"/>
    <col min="11" max="12" width="9.75" style="1" bestFit="1" customWidth="1"/>
    <col min="13" max="13" width="9.375" style="1" customWidth="1"/>
    <col min="14" max="20" width="11.875" style="1" bestFit="1" customWidth="1"/>
    <col min="21" max="21" width="9.75" style="1" bestFit="1" customWidth="1"/>
    <col min="22" max="23" width="11.875" style="1" bestFit="1" customWidth="1"/>
    <col min="24" max="24" width="9.75" style="1" bestFit="1" customWidth="1"/>
    <col min="25" max="26" width="10.375" style="1" bestFit="1" customWidth="1"/>
    <col min="27" max="27" width="9.75" style="1" bestFit="1" customWidth="1"/>
    <col min="28" max="28" width="10.375" style="1" bestFit="1" customWidth="1"/>
    <col min="29" max="29" width="13.875" style="1" customWidth="1"/>
    <col min="30" max="30" width="9.75" style="1" bestFit="1" customWidth="1"/>
    <col min="31" max="34" width="11.875" style="1" bestFit="1" customWidth="1"/>
    <col min="35" max="37" width="9.75" style="1" bestFit="1" customWidth="1"/>
    <col min="38" max="38" width="7.75" style="1" bestFit="1" customWidth="1"/>
    <col min="39" max="40" width="10.375" style="1" bestFit="1" customWidth="1"/>
    <col min="41" max="41" width="6.375" style="1" bestFit="1" customWidth="1"/>
    <col min="42" max="42" width="10.375" style="1" bestFit="1" customWidth="1"/>
    <col min="43" max="43" width="10.375" style="1" customWidth="1"/>
    <col min="44" max="16384" width="12.625" style="1"/>
  </cols>
  <sheetData>
    <row r="1" spans="1:43" s="6" customFormat="1" ht="56.25" customHeight="1" x14ac:dyDescent="0.15">
      <c r="A1" s="7" t="s">
        <v>21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31</v>
      </c>
      <c r="G1" s="7" t="s">
        <v>32</v>
      </c>
      <c r="H1" s="7" t="s">
        <v>30</v>
      </c>
      <c r="I1" s="7" t="s">
        <v>33</v>
      </c>
      <c r="J1" s="7" t="s">
        <v>65</v>
      </c>
      <c r="K1" s="7" t="s">
        <v>48</v>
      </c>
      <c r="L1" s="7" t="s">
        <v>22</v>
      </c>
      <c r="M1" s="7" t="s">
        <v>44</v>
      </c>
      <c r="N1" s="13" t="s">
        <v>55</v>
      </c>
      <c r="O1" s="14" t="s">
        <v>56</v>
      </c>
      <c r="P1" s="15" t="s">
        <v>57</v>
      </c>
      <c r="Q1" s="2" t="s">
        <v>20</v>
      </c>
      <c r="R1" s="3" t="s">
        <v>17</v>
      </c>
      <c r="S1" s="4" t="s">
        <v>18</v>
      </c>
      <c r="T1" s="5" t="s">
        <v>19</v>
      </c>
      <c r="U1" s="7" t="s">
        <v>11</v>
      </c>
      <c r="V1" s="7" t="s">
        <v>50</v>
      </c>
      <c r="W1" s="8" t="s">
        <v>23</v>
      </c>
      <c r="X1" s="9" t="s">
        <v>45</v>
      </c>
      <c r="Y1" s="10" t="s">
        <v>12</v>
      </c>
      <c r="Z1" s="10" t="s">
        <v>13</v>
      </c>
      <c r="AA1" s="2" t="s">
        <v>46</v>
      </c>
      <c r="AB1" s="11" t="s">
        <v>47</v>
      </c>
      <c r="AC1" s="10" t="s">
        <v>58</v>
      </c>
      <c r="AD1" s="7" t="s">
        <v>6</v>
      </c>
      <c r="AE1" s="2" t="s">
        <v>34</v>
      </c>
      <c r="AF1" s="3" t="s">
        <v>35</v>
      </c>
      <c r="AG1" s="4" t="s">
        <v>18</v>
      </c>
      <c r="AH1" s="5" t="s">
        <v>19</v>
      </c>
      <c r="AI1" s="5" t="s">
        <v>36</v>
      </c>
      <c r="AJ1" s="5" t="s">
        <v>37</v>
      </c>
      <c r="AK1" s="5" t="s">
        <v>38</v>
      </c>
      <c r="AL1" s="5" t="s">
        <v>39</v>
      </c>
      <c r="AM1" s="10" t="s">
        <v>41</v>
      </c>
      <c r="AN1" s="10" t="s">
        <v>42</v>
      </c>
      <c r="AO1" s="10" t="s">
        <v>43</v>
      </c>
      <c r="AP1" s="10" t="s">
        <v>40</v>
      </c>
      <c r="AQ1" s="10" t="s">
        <v>66</v>
      </c>
    </row>
    <row r="2" spans="1:43" ht="51" customHeight="1" x14ac:dyDescent="0.15">
      <c r="A2" s="12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49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 t="s">
        <v>51</v>
      </c>
      <c r="AN2" s="12" t="s">
        <v>59</v>
      </c>
      <c r="AO2" s="12"/>
      <c r="AP2" s="12"/>
      <c r="AQ2" s="12"/>
    </row>
    <row r="3" spans="1:43" ht="51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53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s">
        <v>52</v>
      </c>
      <c r="AN3" s="12"/>
      <c r="AO3" s="12"/>
      <c r="AP3" s="12"/>
      <c r="AQ3" s="12"/>
    </row>
    <row r="4" spans="1:43" ht="51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51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J14" sqref="J1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95</v>
      </c>
      <c r="P2" s="109" t="s">
        <v>96</v>
      </c>
      <c r="Q2" s="107" t="s">
        <v>62</v>
      </c>
      <c r="R2" s="107" t="s">
        <v>63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4" t="s">
        <v>8</v>
      </c>
      <c r="N3" s="24" t="s">
        <v>9</v>
      </c>
      <c r="O3" s="109"/>
      <c r="P3" s="109"/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A1:R1"/>
    <mergeCell ref="A2:A3"/>
    <mergeCell ref="B2:B3"/>
    <mergeCell ref="C2:C3"/>
    <mergeCell ref="D2:D3"/>
    <mergeCell ref="E2:E3"/>
    <mergeCell ref="F2:F3"/>
    <mergeCell ref="G2:G3"/>
    <mergeCell ref="R2:R3"/>
    <mergeCell ref="Q2:Q3"/>
    <mergeCell ref="H2:J2"/>
    <mergeCell ref="K2:N2"/>
    <mergeCell ref="O2:O3"/>
    <mergeCell ref="P2:P3"/>
  </mergeCells>
  <phoneticPr fontId="3" type="noConversion"/>
  <conditionalFormatting sqref="A1:XFD1">
    <cfRule type="duplicateValues" dxfId="5" priority="6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7" sqref="Q7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94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4" sqref="Q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93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补差客户结算表</vt:lpstr>
      <vt:lpstr>车位结算表</vt:lpstr>
      <vt:lpstr>商铺结算表</vt:lpstr>
      <vt:lpstr>贷款客户结算表</vt:lpstr>
      <vt:lpstr>签约客户结算表</vt:lpstr>
      <vt:lpstr>台账信息</vt:lpstr>
      <vt:lpstr>签约客户回款</vt:lpstr>
      <vt:lpstr>补差客户回款</vt:lpstr>
      <vt:lpstr>贷款客户回款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2019-05-06T07:05:35Z</dcterms:modified>
</cp:coreProperties>
</file>