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1" l="1"/>
  <c r="Q7" i="1"/>
  <c r="B7" i="1"/>
  <c r="M7" i="1"/>
  <c r="O7" i="1"/>
  <c r="P10" i="1"/>
  <c r="K12" i="1"/>
  <c r="K10" i="1"/>
  <c r="C7" i="1"/>
  <c r="D7" i="1"/>
  <c r="E7" i="1"/>
  <c r="P7" i="1"/>
  <c r="N7" i="1"/>
  <c r="K7" i="1"/>
  <c r="I7" i="1"/>
</calcChain>
</file>

<file path=xl/sharedStrings.xml><?xml version="1.0" encoding="utf-8"?>
<sst xmlns="http://schemas.openxmlformats.org/spreadsheetml/2006/main" count="20" uniqueCount="20">
  <si>
    <t>124.25</t>
  </si>
  <si>
    <t>4621.9600</t>
  </si>
  <si>
    <t>面积</t>
    <phoneticPr fontId="1" type="noConversion"/>
  </si>
  <si>
    <t>单价</t>
    <phoneticPr fontId="1" type="noConversion"/>
  </si>
  <si>
    <t>底价</t>
    <phoneticPr fontId="1" type="noConversion"/>
  </si>
  <si>
    <t>总价</t>
    <phoneticPr fontId="1" type="noConversion"/>
  </si>
  <si>
    <t>储藏间总价</t>
    <phoneticPr fontId="1" type="noConversion"/>
  </si>
  <si>
    <t>总额</t>
    <phoneticPr fontId="1" type="noConversion"/>
  </si>
  <si>
    <t>127223</t>
  </si>
  <si>
    <t>收款</t>
    <phoneticPr fontId="1" type="noConversion"/>
  </si>
  <si>
    <t>房屋佣金</t>
    <phoneticPr fontId="1" type="noConversion"/>
  </si>
  <si>
    <t>储藏间佣金</t>
    <phoneticPr fontId="1" type="noConversion"/>
  </si>
  <si>
    <t>佣金总额</t>
    <phoneticPr fontId="1" type="noConversion"/>
  </si>
  <si>
    <t>差额</t>
    <phoneticPr fontId="1" type="noConversion"/>
  </si>
  <si>
    <t>溢价总额</t>
    <phoneticPr fontId="1" type="noConversion"/>
  </si>
  <si>
    <t>回款比例</t>
    <phoneticPr fontId="1" type="noConversion"/>
  </si>
  <si>
    <t>当月佣金分成</t>
    <phoneticPr fontId="1" type="noConversion"/>
  </si>
  <si>
    <t>当月佣金</t>
    <phoneticPr fontId="1" type="noConversion"/>
  </si>
  <si>
    <t>溢价分成总额</t>
    <phoneticPr fontId="1" type="noConversion"/>
  </si>
  <si>
    <t>应结佣金总额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</si>
</sst>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"/>
  <sheetViews>
    <sheetView tabSelected="1" topLeftCell="B1" workbookViewId="0">
      <selection activeCell="R8" sqref="R8"/>
    </sheetView>
  </sheetViews>
  <sheetFormatPr defaultRowHeight="13.5" x14ac:dyDescent="0.15"/>
  <cols>
    <col min="2" max="2" width="13.875" customWidth="1"/>
    <col min="3" max="3" width="11.375" style="2" customWidth="1"/>
    <col min="7" max="7" width="11.125" customWidth="1"/>
    <col min="8" max="8" width="7.25" customWidth="1"/>
    <col min="9" max="9" width="9.375" style="2" customWidth="1"/>
    <col min="10" max="10" width="12.25" customWidth="1"/>
    <col min="11" max="11" width="10.375" customWidth="1"/>
    <col min="13" max="13" width="11.875" customWidth="1"/>
    <col min="14" max="14" width="14.25" customWidth="1"/>
    <col min="15" max="15" width="10.625" customWidth="1"/>
    <col min="16" max="16" width="12" customWidth="1"/>
    <col min="18" max="18" width="13" customWidth="1"/>
  </cols>
  <sheetData>
    <row r="1" spans="2:18" x14ac:dyDescent="0.15">
      <c r="B1" t="s">
        <v>16</v>
      </c>
      <c r="C1" s="2" t="s">
        <v>18</v>
      </c>
      <c r="D1" t="s">
        <v>14</v>
      </c>
      <c r="E1" t="s">
        <v>13</v>
      </c>
      <c r="F1" t="s">
        <v>2</v>
      </c>
      <c r="G1" t="s">
        <v>3</v>
      </c>
      <c r="H1" t="s">
        <v>4</v>
      </c>
      <c r="I1" s="2" t="s">
        <v>5</v>
      </c>
      <c r="J1" t="s">
        <v>6</v>
      </c>
      <c r="K1" t="s">
        <v>7</v>
      </c>
      <c r="L1" t="s">
        <v>9</v>
      </c>
      <c r="M1" t="s">
        <v>15</v>
      </c>
      <c r="N1" t="s">
        <v>10</v>
      </c>
      <c r="O1" t="s">
        <v>11</v>
      </c>
      <c r="P1" t="s">
        <v>12</v>
      </c>
      <c r="Q1" t="s">
        <v>17</v>
      </c>
      <c r="R1" t="s">
        <v>19</v>
      </c>
    </row>
    <row r="7" spans="2:18" x14ac:dyDescent="0.15">
      <c r="B7">
        <f>C7*M7</f>
        <v>293.48037411113773</v>
      </c>
      <c r="C7" s="2">
        <f>D7*0.3</f>
        <v>1377.6840000000013</v>
      </c>
      <c r="D7">
        <f>E7*F7</f>
        <v>4592.2800000000043</v>
      </c>
      <c r="E7">
        <f>G7-H7</f>
        <v>36.960000000000036</v>
      </c>
      <c r="F7" s="1" t="s">
        <v>0</v>
      </c>
      <c r="G7" s="1" t="s">
        <v>1</v>
      </c>
      <c r="H7">
        <v>4585</v>
      </c>
      <c r="I7" s="2">
        <f>F7*G7</f>
        <v>574278.53</v>
      </c>
      <c r="J7">
        <v>22944</v>
      </c>
      <c r="K7" s="2">
        <f>I7+J7</f>
        <v>597222.53</v>
      </c>
      <c r="L7" s="1" t="s">
        <v>8</v>
      </c>
      <c r="M7" s="1">
        <f>L7/K7</f>
        <v>0.21302444835763312</v>
      </c>
      <c r="N7">
        <f>H7*F7*0.018</f>
        <v>10254.352499999999</v>
      </c>
      <c r="O7">
        <f>J7*0.018</f>
        <v>412.99199999999996</v>
      </c>
      <c r="P7">
        <f>N7+O7</f>
        <v>10667.344499999999</v>
      </c>
      <c r="Q7">
        <f>P7*M7</f>
        <v>2272.4051775533317</v>
      </c>
      <c r="R7" s="2">
        <f>P7+C7</f>
        <v>12045.0285</v>
      </c>
    </row>
    <row r="10" spans="2:18" x14ac:dyDescent="0.15">
      <c r="K10" s="2">
        <f>K7-D7</f>
        <v>592630.25</v>
      </c>
      <c r="P10">
        <f>K10*0.018</f>
        <v>10667.344499999999</v>
      </c>
    </row>
    <row r="12" spans="2:18" x14ac:dyDescent="0.15">
      <c r="K12" s="2">
        <f>K7-K10</f>
        <v>4592.2800000000279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2019-03-30T11:34:17Z</dcterms:created>
  <dcterms:modified xsi:type="dcterms:W3CDTF">2019-03-30T12:15:44Z</dcterms:modified>
</cp:coreProperties>
</file>