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685" yWindow="1065" windowWidth="5415" windowHeight="1185"/>
  </bookViews>
  <sheets>
    <sheet name="Delta Normal" sheetId="2" r:id="rId1"/>
    <sheet name="Historical" sheetId="3" r:id="rId2"/>
    <sheet name="Monte Carlo Logistic" sheetId="4" r:id="rId3"/>
    <sheet name="Monte Carlo T" sheetId="5" r:id="rId4"/>
    <sheet name="Comparison" sheetId="6" r:id="rId5"/>
    <sheet name="Independence..." sheetId="7" r:id="rId6"/>
  </sheets>
  <definedNames>
    <definedName name="_AMO_ContentDefinition_618053622" hidden="1">"'Partitions:6'"</definedName>
    <definedName name="_AMO_ContentDefinition_618053622.0" hidden="1">"'&lt;ContentDefinition name=""Basic Forecasting"" rsid=""618053622"" type=""Task"" format=""ReportXml"" imgfmt=""ActiveX"" created=""01/28/2013 12:39:15"" modifed=""01/28/2013 12:39:15"" user=""Kostas"" apply=""False"" css=""C:\Program Files\SASHome\SASAd'"</definedName>
    <definedName name="_AMO_ContentDefinition_618053622.1" hidden="1">"'dinforMicrosoftOffice\5.1\Styles\AMODefault.css"" range=""Basic_Forecasting"" auto=""False"" xTime=""00:00:01.0253907"" rTime=""00:00:03.5332031"" bgnew=""False"" nFmt=""False"" grphSet=""False"" imgY=""0"" imgX=""0""&gt;_x000D_
  &lt;files /&gt;_x000D_
  &lt;parents /&gt;_x000D_
  &lt;'"</definedName>
    <definedName name="_AMO_ContentDefinition_618053622.2" hidden="1">"'children&gt;569106863&lt;/children&gt;_x000D_
  &lt;param n=""TaskID"" v=""7692C179-1A38-496A-A312-1005634A7E4C"" /&gt;_x000D_
  &lt;param n=""DisplayName"" v=""Basic Forecasting"" /&gt;_x000D_
  &lt;param n=""DisplayType"" v=""Task"" /&gt;_x000D_
  &lt;param n=""RawValues"" v=""True"" /&gt;_x000D_
  &lt;param n='"</definedName>
    <definedName name="_AMO_ContentDefinition_618053622.3" hidden="1">"'""AMO_Version"" v=""5.1"" /&gt;_x000D_
  &lt;param n=""ServerName"" v=""Local"" /&gt;_x000D_
  &lt;param n=""AMO_Template"" v="""" /&gt;_x000D_
  &lt;param n=""UseDataConstraints"" v=""False"" /&gt;_x000D_
  &lt;param n=""SizeDataConstraints"" v=""0"" /&gt;_x000D_
  &lt;param n=""AMO_InputDataSource"" v=""&amp;lt;'"</definedName>
    <definedName name="_AMO_ContentDefinition_618053622.4" hidden="1">"'ExcelDataSource Version=&amp;quot;4.2&amp;quot; WB=&amp;quot;C:\Users\Kostas\Desktop\var_covar_monte_carlo.xlsx&amp;quot; WS=&amp;quot;Independence...&amp;quot; SrvLib=&amp;quot;WORK&amp;quot; SrvDS=&amp;quot;_EXCEL_&amp;quot; Rng=&amp;quot;A1:G503&amp;quot; RN=&amp;quot;_AMO_XLDS190531780&amp;quot; Dyn=&amp;q'"</definedName>
    <definedName name="_AMO_ContentDefinition_618053622.5" hidden="1">"'uot;true&amp;quot; /&amp;gt;"" /&gt;_x000D_
  &lt;param n=""ClassName"" v=""SAS.OfficeAddin.Task"" /&gt;_x000D_
  &lt;param n=""NoVisuals"" v=""1"" /&gt;_x000D_
&lt;/ContentDefinition&gt;'"</definedName>
    <definedName name="_AMO_ContentLocation_618053622__AMO_NO_VISUAL_RESULTS__" hidden="1">"'&lt;ContentLocation path="""" rsid=""618053622"" tag=""_AMO_NO_VISUAL_RESULTS_"" fid=""0""&gt;_x000D_
  &lt;param n=""_NumRows"" v=""1"" /&gt;_x000D_
  &lt;param n=""_NumCols"" v=""1"" /&gt;_x000D_
&lt;/ContentLocation&gt;'"</definedName>
    <definedName name="_AMO_SingleObject_618053622__AMO_NO_VISUAL_RESULTS__" hidden="1">Independence...!$I$1</definedName>
    <definedName name="_AMO_SingleValue_618053622_TaskState" hidden="1">"'Partitions:11'"</definedName>
    <definedName name="_AMO_SingleValue_618053622_TaskState.0" hidden="1">"'SASUNICODE7VtbT9tIFD7PK+1/QDztSruEcGupelGAUFggpIR2t1IkK4RQ2OZC49CFf7/fnJlxPPbYHieOm0WrKIk9nvnOdc45Y49f0zt6pAH1aYW+U4/G5NMdjWhIb2iVqrRG6/hfwZUhddF+jatD+sJXH2hCN/Q7vcTxO3pLP9NP9JouqQOMrxgzxNEAI0XfPW69A8YKHQJnjPYut00U4mrAgei/BcqbTF1zIPoO+FqLaviuUZ3e41fT8'"</definedName>
    <definedName name="_AMO_SingleValue_618053622_TaskState.1" hidden="1">"'/n4jin6jHPHR79h7KeIZNvoWwXuekBB9NqHRH3w88DcvUHPHss4BoU+92ji/ArHQo4TXH0CxRFo9xj1Cv/b0EYPWumC+yvaxe8WbYDWLs5WAx19AqLgr8NoPVAe4b/POpkoLk39tdDewbdHHqQ/4OOOwvFTkE2UBv7/CbR0DByh2S8Ycc/XDxQN0drFeJ9bm6zPB9h+FMMXPSuO1MPoHdZ0g9tNalo2QXOiNPMAjGEuWh187tFeBq0Bxt9g'"</definedName>
    <definedName name="_AMO_SingleValue_618053622_TaskState.10" hidden="1">"'UrigxyWLvokyqy3idzSz743OZzMbxbh8OzGPTfbDSkDhLf0L'"</definedName>
    <definedName name="_AMO_SingleValue_618053622_TaskState.2" hidden="1">"'fBm0xrB/mbIJemXK59M3UBwzRrmSmpSLlbniNON17wu+ljcq6FHhaKDbzFG69ZDOcVwHHRFPLy3j8scplxHRaOXqAX3G1Fa4wYhJcCZyyKHRMqt/uHrFormp5LJCfJSbD5i5YBnsH84Sy6njaN8mzkbwUlFjTFTVMfv4p5g+arBSnTm/Vz0biTb0AjTfGHHJI9b4I3gb4CN40tXTPpDEkc/crxmYNvnC2LWgMnPFXw1Vi+l0sr02KvFQ+YA'"</definedName>
    <definedName name="_AMO_SingleValue_618053622_TaskState.3" hidden="1">"'7L+HaMs+oLj57OG6osfv4eJkSeQ5SaO1EPaPF1aisl03NNAM7TzEb6rqsrDtqJoXnVyWR0ns+f0CLnY7MPOOgep/2T+ZeU9Y8ZksQ5nUqwQZq7D9wNsTROmrrTXqF3w38buLKK1TcWxnS5edEH0u7C7+45r43zJW/AB6zbb2HXjKW7PPKrAcK6fwlU9MIh7za+cK0hrjiSnkjlbKmmkQlO6+MECv/hs4eQcnD/w5WWrtz0czC31HavMPoR+'"</definedName>
    <definedName name="_AMO_SingleValue_618053622_TaskState.4" hidden="1">"'6z7kSvyXqRyBPWb1ouiPc2+VpXkVb4620QA0c4aydUf21rfGkHa8V2QgSo5OS8kqjZ7B7puK6+mTxiGo1mjW912PwudHciHN9cfMCkdo5jLeepwnWPfk0VaX0n2mFa6XVIuKfJzWfnOJKG8aEQlLOCUA6ccSo5dBj3PZutF+MXxzwLBJbMO+V5Rx013wU4LsJPWkA7gyw11CsN+oj/0wJQPzDSBVfORXEqqoBF4J7hWgOIRwXyWTRmle87N'"</definedName>
    <definedName name="_AMO_SingleValue_618053622_TaskState.5" hidden="1">"'rhSrSI3FoNYNXA3ctQvybh/wjJ1OilMlzX4psDywOV5gF5nnovEL8buReId4drHAr38mOe3XsvOHzX22ceXMa7vcY3WT4jlTZJPJ+TTlO7MNXuDn1ckUYlXD6d8x6GXkSnmpxjNS/npzlLRZa+X9pkvafHvJa2UbGvII/Tr0tcFrYt2eS027+pnV61Pn+/qp+1wL6Odasfnsn6az8Oj2tP6lU95B3ymERfl8duFePwLi8c/d79OitnhaBqN'"</definedName>
    <definedName name="_AMO_SingleValue_618053622_TaskState.6" hidden="1">"'h+myVRcoWz5ONkrRsvQD+VwjD3ebpXCXnn/y8Lu1dD57jnN7LM6SZbsUWT6A79EMfrtT2gx6Pjkru/qL3tFLz1Nud/nFXaXP9AvvDRLfXwutHZPnwqLz6e7c+fQFP/UoN58OeL5cq/XhLdt1YjwFy55T57zjS8wd+16p5ciD4ewTXdMsW350iehJT7KWI5v+V/NkGM12rzhvvjTnl9gzFI6XMgJcwpL3apTg7F7NJ7kf44z3Gs6SDbvM/9R'"</definedName>
    <definedName name="_AMO_SingleValue_618053622_TaskState.7" hidden="1">"'r03mZTft7fJ/L5GtgjTTmHoPp3tbkna3RHQa2nap2LQ6UXHabRfmrGvy1gOOzxIMIF2InU5e5FbtZrxItuKn0Pc150ZlpqyFcbftiaeZK0hNtdz99+UNkyapinmOtl6+KSn6S61LtFV9ficpovt0S2fjLc+/u/5pseWqy5amo2g6z017H2PdE5K3OfkwlU85dh7zr3OeQISqZuy6Td+JHabn2zN7nG9+LPW1JGyfeQxL2E3tQteT53gUQO1'"</definedName>
    <definedName name="_AMO_SingleValue_618053622_TaskState.8" hidden="1">"'FXU/GazH+Xonsf5R5Wl2efnnV+nrHn3DIVT+WASoGcTOOD51DfxTmoOGtXj7DtJXe1g85cqwlo5sjo6uGSRN0u7ne2WApZqV+QeL9M7nQQ72+chK7pncjhKwO0y3fqxK6QJjSicS8Dzz4O4tt0xCdckRFS3Fl7UNHiWvEfjo5SSjleY494po7Ry9R/mvwSJ6qFIiQ/hN1akDyK7SFa/oVrdXi1lyn7WEXrRk7MLJ3J/QC+mlc99A/7S49Xa'"</definedName>
    <definedName name="_AMO_SingleValue_618053622_TaskState.9" hidden="1">"'hf4HfPbk+JtwyfGOGbP8GLv8Xi8b0P8n6JljzmJzgLTDu7WiWeIuso1A+X1foEWqzrRm9+Ks9JZtGWbJPaa1TBv62rHWZ0tfIwW+VZIa0HWtlfaxUSgqiUC2ektMhJFtbKoHCBiq2sGqClE8R607leE3rNniPmEw6ZbM0fMpscL9vkRv2HdNeoyPQvOqMPavFJ40wrd/r63PG6BhxM+H/N4n/qhNY/bm+Mm0jXLIEb7NAytzCpzcuz27tWs'"</definedName>
    <definedName name="_AMO_XLDS190531780" hidden="1">Independence...!$A$1:$G$503</definedName>
    <definedName name="_AMO_XLDS235382408" hidden="1">'Delta Normal'!$I$1:$M$4</definedName>
    <definedName name="_AMO_XLDS26911492" hidden="1">Independence...!$A$1:$G$503</definedName>
    <definedName name="_AMO_XLDS293519212" hidden="1">Independence...!$A$1:$G$503</definedName>
    <definedName name="_AMO_XLDS399002695" hidden="1">Independence...!$A$1:$G$503</definedName>
    <definedName name="_AMO_XLDS443853324" hidden="1">#REF!</definedName>
    <definedName name="_AMO_XLDS562622982" hidden="1">Independence...!$A$1:$G$503</definedName>
    <definedName name="_AMO_XLDS578405209" hidden="1">Independence...!$A$1:$G$503</definedName>
    <definedName name="_AMO_XLDS652324239" hidden="1">Independence...!$A$1:$G$503</definedName>
    <definedName name="_AMO_XLDS697174867" hidden="1">Independence...!$F$1:$G$503</definedName>
    <definedName name="_AMO_XLDS712957094" hidden="1">#REF!</definedName>
    <definedName name="_AMO_XLDS757807722" hidden="1">'Delta Normal'!$I$1:$M$4</definedName>
    <definedName name="_AMO_XLDS771093898" hidden="1">Independence...!$C$1:$G$503</definedName>
    <definedName name="_AMO_XLDS802658351" hidden="1">Independence...!$A$1:$G$503</definedName>
    <definedName name="_AMO_XLDS892359607" hidden="1">Independence...!$A$1:$G$503</definedName>
    <definedName name="_AMO_XLDS905645783" hidden="1">Independence...!$A$1:$G$503</definedName>
    <definedName name="_AMO_XLDS950496411" hidden="1">#REF!</definedName>
    <definedName name="_AMO_XmlVersion" hidden="1">"'1'"</definedName>
    <definedName name="solver_nsim" hidden="1">1</definedName>
    <definedName name="solver_ntri" hidden="1">10000</definedName>
    <definedName name="solver_typ" localSheetId="4" hidden="1">2</definedName>
    <definedName name="solver_typ" localSheetId="0" hidden="1">2</definedName>
    <definedName name="solver_typ" localSheetId="1" hidden="1">2</definedName>
    <definedName name="solver_typ" localSheetId="5" hidden="1">2</definedName>
    <definedName name="solver_typ" localSheetId="2" hidden="1">2</definedName>
    <definedName name="solver_typ" localSheetId="3" hidden="1">2</definedName>
    <definedName name="solver_ver" localSheetId="4" hidden="1">12</definedName>
    <definedName name="solver_ver" localSheetId="0" hidden="1">12</definedName>
    <definedName name="solver_ver" localSheetId="1" hidden="1">12</definedName>
    <definedName name="solver_ver" localSheetId="5" hidden="1">12</definedName>
    <definedName name="solver_ver" localSheetId="2" hidden="1">12</definedName>
    <definedName name="solver_ver" localSheetId="3" hidden="1">12</definedName>
    <definedName name="solveri_ISpPars_H7" localSheetId="0" hidden="1">"RiskSolver.UI.Charts.InputDlgPars:-1000001;1;1;15;46;55;51;0;90;90;0;0;0;0;1;"</definedName>
    <definedName name="solveri_ISpPars_H8" localSheetId="0" hidden="1">"RiskSolver.UI.Charts.InputDlgPars:-1000001;1;1;22;22;55;51;0;90;90;0;0;0;0;1;"</definedName>
    <definedName name="solvero_CRMax_H9" localSheetId="0" hidden="1">"System.Double:Infinity"</definedName>
    <definedName name="solvero_CRMax_N5" localSheetId="2" hidden="1">"System.Double:Infinity"</definedName>
    <definedName name="solvero_CRMax_O5" localSheetId="3" hidden="1">"System.Double:Infinity"</definedName>
    <definedName name="solvero_CRMin_H9" localSheetId="0" hidden="1">"System.Double:-Infinity"</definedName>
    <definedName name="solvero_CRMin_N5" localSheetId="2" hidden="1">"System.Double:-Infinity"</definedName>
    <definedName name="solvero_CRMin_O5" localSheetId="3" hidden="1">"System.Double:-Infinity"</definedName>
    <definedName name="solvero_OSpPars_H9" localSheetId="0" hidden="1">"RiskSolver.UI.Charts.OutDlgPars:-1000001;18;22;64;60;0;1;90;80;0;0;0;0;1;"</definedName>
    <definedName name="solvero_OSpPars_N5" localSheetId="2" hidden="1">"RiskSolver.UI.Charts.OutDlgPars:-1000001;27;33;47;49;0;1;90;80;0;0;0;0;1;"</definedName>
    <definedName name="solvero_OSpPars_O5" localSheetId="3" hidden="1">"RiskSolver.UI.Charts.OutDlgPars:-1000001;34;33;32;32;0;1;90;80;0;0;0;0;1;"</definedName>
  </definedNames>
  <calcPr calcId="145621"/>
</workbook>
</file>

<file path=xl/calcChain.xml><?xml version="1.0" encoding="utf-8"?>
<calcChain xmlns="http://schemas.openxmlformats.org/spreadsheetml/2006/main">
  <c r="J4" i="2" l="1"/>
  <c r="I4" i="2"/>
  <c r="J3" i="2"/>
  <c r="I3" i="2"/>
  <c r="K9" i="5" l="1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2" i="7"/>
  <c r="T4" i="5" l="1"/>
  <c r="P10" i="2"/>
  <c r="O10" i="2"/>
  <c r="N10" i="2"/>
  <c r="M10" i="2"/>
  <c r="M5" i="2"/>
  <c r="O3" i="5"/>
  <c r="O2" i="5"/>
  <c r="Q10" i="4"/>
  <c r="P10" i="4"/>
  <c r="O10" i="4"/>
  <c r="N10" i="4"/>
  <c r="E4" i="6" l="1"/>
  <c r="F4" i="6"/>
  <c r="G4" i="6"/>
  <c r="O10" i="3"/>
  <c r="N10" i="3"/>
  <c r="M10" i="3"/>
  <c r="M9" i="3"/>
  <c r="N9" i="3"/>
  <c r="O9" i="3"/>
  <c r="L9" i="3"/>
  <c r="L10" i="3" s="1"/>
  <c r="D4" i="6" s="1"/>
  <c r="L3" i="5"/>
  <c r="K3" i="5"/>
  <c r="L2" i="5"/>
  <c r="K2" i="5"/>
  <c r="R4" i="4"/>
  <c r="J3" i="4"/>
  <c r="I4" i="4" s="1"/>
  <c r="P10" i="5"/>
  <c r="Q10" i="5"/>
  <c r="R10" i="5"/>
  <c r="O10" i="5"/>
  <c r="N3" i="4"/>
  <c r="N2" i="4"/>
  <c r="G6" i="6" l="1"/>
  <c r="F6" i="6"/>
  <c r="E6" i="6"/>
  <c r="D6" i="6"/>
  <c r="E5" i="6"/>
  <c r="F5" i="6"/>
  <c r="G5" i="6"/>
  <c r="D5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F3" i="5"/>
  <c r="G3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P3" i="5"/>
  <c r="P2" i="5"/>
  <c r="I7" i="3"/>
  <c r="I6" i="3"/>
  <c r="M2" i="2"/>
  <c r="M1" i="2"/>
  <c r="O5" i="5"/>
  <c r="N5" i="4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M3" i="2"/>
  <c r="M4" i="2" s="1"/>
  <c r="P11" i="2" l="1"/>
  <c r="P12" i="2" s="1"/>
  <c r="G3" i="6" s="1"/>
  <c r="O11" i="2"/>
  <c r="O12" i="2" s="1"/>
  <c r="F3" i="6" s="1"/>
  <c r="N11" i="2"/>
  <c r="N12" i="2" s="1"/>
  <c r="E3" i="6" s="1"/>
  <c r="M11" i="2"/>
  <c r="M12" i="2" s="1"/>
  <c r="D3" i="6" s="1"/>
</calcChain>
</file>

<file path=xl/sharedStrings.xml><?xml version="1.0" encoding="utf-8"?>
<sst xmlns="http://schemas.openxmlformats.org/spreadsheetml/2006/main" count="92" uniqueCount="46">
  <si>
    <t>Date</t>
  </si>
  <si>
    <t>aapl</t>
  </si>
  <si>
    <t>msft</t>
  </si>
  <si>
    <t>r_aapl</t>
  </si>
  <si>
    <t>r_msft</t>
  </si>
  <si>
    <t>Covariance Matix</t>
  </si>
  <si>
    <t>AAPL portf. weight</t>
  </si>
  <si>
    <t>MSFT portf. Weight</t>
  </si>
  <si>
    <t>Portfolio Variance</t>
  </si>
  <si>
    <t>Portfolio Std. Dev.</t>
  </si>
  <si>
    <t>Z-value</t>
  </si>
  <si>
    <t>AAPL invested amt.</t>
  </si>
  <si>
    <t>MSFT invested amt.</t>
  </si>
  <si>
    <t>VaR percentile</t>
  </si>
  <si>
    <t>Delta-Normal VaR (Amount)</t>
  </si>
  <si>
    <t>Delta-Normal VaR (Return)</t>
  </si>
  <si>
    <t>Historical VaR (Return)</t>
  </si>
  <si>
    <t>Portfolio Return</t>
  </si>
  <si>
    <t>Historical VaR (Amount)</t>
  </si>
  <si>
    <t>Distribution for r_aapl</t>
  </si>
  <si>
    <t>Distribution for r_msft</t>
  </si>
  <si>
    <t>Correlation matrix</t>
  </si>
  <si>
    <t>Correlations</t>
  </si>
  <si>
    <t>$N$3</t>
  </si>
  <si>
    <t>$N$2</t>
  </si>
  <si>
    <t>Standardize return</t>
  </si>
  <si>
    <t>Mean</t>
  </si>
  <si>
    <t>Volatility</t>
  </si>
  <si>
    <t>Portfolio return</t>
  </si>
  <si>
    <t>Std. Returns</t>
  </si>
  <si>
    <t>Actual Returns</t>
  </si>
  <si>
    <t>AAPL (T dist)</t>
  </si>
  <si>
    <t>MSFT (T dist)</t>
  </si>
  <si>
    <t>Correlation</t>
  </si>
  <si>
    <t>Historical</t>
  </si>
  <si>
    <t>Logistic</t>
  </si>
  <si>
    <t>T-dist</t>
  </si>
  <si>
    <t>Delta Normal</t>
  </si>
  <si>
    <t>Logistic VaR (Amount)</t>
  </si>
  <si>
    <t>T VaR (Amount)</t>
  </si>
  <si>
    <t>Mean portf. Return</t>
  </si>
  <si>
    <t>VaR Type</t>
  </si>
  <si>
    <t>$O$3</t>
  </si>
  <si>
    <t>$O$2</t>
  </si>
  <si>
    <t>sq_ret_aapl</t>
  </si>
  <si>
    <t>sq_ret_msft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</si>
</sst>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yyyy\-mm\-dd"/>
    <numFmt numFmtId="165" formatCode="0.000"/>
    <numFmt numFmtId="166" formatCode="0.000%"/>
    <numFmt numFmtId="167" formatCode="0.000000"/>
    <numFmt numFmtId="168" formatCode="0.0000"/>
  </numFmts>
  <fonts count="8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2" applyNumberFormat="0" applyAlignment="0" applyProtection="0"/>
    <xf numFmtId="43" fontId="2" fillId="0" borderId="0" applyFont="0" applyFill="0" applyBorder="0" applyAlignment="0" applyProtection="0"/>
    <xf numFmtId="0" fontId="1" fillId="5" borderId="0" applyNumberFormat="0" applyBorder="0" applyAlignment="0" applyProtection="0"/>
  </cellStyleXfs>
  <cellXfs count="68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3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14" fontId="0" fillId="0" borderId="6" xfId="0" applyNumberForma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4" fillId="3" borderId="1" xfId="3" applyAlignment="1">
      <alignment horizontal="center"/>
    </xf>
    <xf numFmtId="0" fontId="3" fillId="2" borderId="0" xfId="2"/>
    <xf numFmtId="44" fontId="4" fillId="3" borderId="1" xfId="3" applyNumberFormat="1" applyAlignment="1">
      <alignment horizontal="center"/>
    </xf>
    <xf numFmtId="0" fontId="4" fillId="3" borderId="1" xfId="3" applyAlignment="1"/>
    <xf numFmtId="10" fontId="0" fillId="0" borderId="0" xfId="1" applyNumberFormat="1" applyFont="1"/>
    <xf numFmtId="166" fontId="3" fillId="2" borderId="0" xfId="2" applyNumberFormat="1"/>
    <xf numFmtId="0" fontId="3" fillId="2" borderId="9" xfId="2" applyBorder="1"/>
    <xf numFmtId="166" fontId="3" fillId="2" borderId="9" xfId="2" applyNumberFormat="1" applyBorder="1"/>
    <xf numFmtId="167" fontId="3" fillId="2" borderId="0" xfId="2" applyNumberFormat="1"/>
    <xf numFmtId="0" fontId="3" fillId="2" borderId="0" xfId="2" applyBorder="1"/>
    <xf numFmtId="9" fontId="4" fillId="3" borderId="1" xfId="1" applyFont="1" applyFill="1" applyBorder="1"/>
    <xf numFmtId="168" fontId="3" fillId="2" borderId="0" xfId="2" applyNumberFormat="1"/>
    <xf numFmtId="10" fontId="5" fillId="4" borderId="2" xfId="4" applyNumberFormat="1"/>
    <xf numFmtId="44" fontId="5" fillId="4" borderId="2" xfId="4" applyNumberFormat="1"/>
    <xf numFmtId="0" fontId="5" fillId="4" borderId="2" xfId="4"/>
    <xf numFmtId="10" fontId="3" fillId="2" borderId="13" xfId="1" applyNumberFormat="1" applyFont="1" applyFill="1" applyBorder="1"/>
    <xf numFmtId="10" fontId="0" fillId="0" borderId="14" xfId="1" applyNumberFormat="1" applyFont="1" applyBorder="1" applyAlignment="1">
      <alignment vertical="top" wrapText="1"/>
    </xf>
    <xf numFmtId="10" fontId="0" fillId="0" borderId="13" xfId="1" applyNumberFormat="1" applyFont="1" applyBorder="1" applyAlignment="1">
      <alignment vertical="top" wrapText="1"/>
    </xf>
    <xf numFmtId="10" fontId="0" fillId="0" borderId="14" xfId="1" applyNumberFormat="1" applyFont="1" applyBorder="1" applyAlignment="1">
      <alignment vertical="top"/>
    </xf>
    <xf numFmtId="10" fontId="0" fillId="0" borderId="13" xfId="1" applyNumberFormat="1" applyFont="1" applyBorder="1" applyAlignment="1">
      <alignment vertical="top"/>
    </xf>
    <xf numFmtId="10" fontId="0" fillId="0" borderId="15" xfId="1" applyNumberFormat="1" applyFont="1" applyBorder="1" applyAlignment="1">
      <alignment vertical="top" wrapText="1"/>
    </xf>
    <xf numFmtId="10" fontId="0" fillId="0" borderId="4" xfId="1" applyNumberFormat="1" applyFont="1" applyBorder="1" applyAlignment="1">
      <alignment vertical="top" wrapText="1"/>
    </xf>
    <xf numFmtId="10" fontId="0" fillId="0" borderId="5" xfId="1" applyNumberFormat="1" applyFont="1" applyBorder="1" applyAlignment="1">
      <alignment vertical="top" wrapText="1"/>
    </xf>
    <xf numFmtId="10" fontId="0" fillId="0" borderId="4" xfId="1" applyNumberFormat="1" applyFont="1" applyBorder="1" applyAlignment="1">
      <alignment vertical="top"/>
    </xf>
    <xf numFmtId="10" fontId="0" fillId="0" borderId="5" xfId="1" applyNumberFormat="1" applyFont="1" applyBorder="1" applyAlignment="1">
      <alignment vertical="top"/>
    </xf>
    <xf numFmtId="10" fontId="0" fillId="0" borderId="7" xfId="1" applyNumberFormat="1" applyFont="1" applyBorder="1" applyAlignment="1">
      <alignment vertical="top" wrapText="1"/>
    </xf>
    <xf numFmtId="10" fontId="0" fillId="0" borderId="8" xfId="1" applyNumberFormat="1" applyFont="1" applyBorder="1" applyAlignment="1">
      <alignment vertical="top" wrapText="1"/>
    </xf>
    <xf numFmtId="44" fontId="0" fillId="0" borderId="0" xfId="0" applyNumberFormat="1"/>
    <xf numFmtId="10" fontId="4" fillId="3" borderId="1" xfId="3" applyNumberFormat="1"/>
    <xf numFmtId="10" fontId="4" fillId="3" borderId="1" xfId="3" applyNumberFormat="1" applyAlignment="1"/>
    <xf numFmtId="44" fontId="3" fillId="2" borderId="0" xfId="2" applyNumberFormat="1"/>
    <xf numFmtId="10" fontId="3" fillId="2" borderId="0" xfId="1" applyNumberFormat="1" applyFont="1" applyFill="1"/>
    <xf numFmtId="2" fontId="0" fillId="0" borderId="0" xfId="5" applyNumberFormat="1" applyFont="1"/>
    <xf numFmtId="2" fontId="0" fillId="0" borderId="0" xfId="5" applyNumberFormat="1" applyFont="1" applyBorder="1" applyAlignment="1">
      <alignment vertical="top"/>
    </xf>
    <xf numFmtId="10" fontId="0" fillId="0" borderId="0" xfId="0" applyNumberFormat="1"/>
    <xf numFmtId="10" fontId="3" fillId="2" borderId="0" xfId="2" applyNumberFormat="1"/>
    <xf numFmtId="0" fontId="4" fillId="3" borderId="1" xfId="3"/>
    <xf numFmtId="9" fontId="0" fillId="0" borderId="0" xfId="0" applyNumberFormat="1"/>
    <xf numFmtId="0" fontId="7" fillId="5" borderId="19" xfId="6" applyFont="1" applyBorder="1"/>
    <xf numFmtId="0" fontId="7" fillId="5" borderId="20" xfId="6" applyFont="1" applyBorder="1"/>
    <xf numFmtId="0" fontId="7" fillId="5" borderId="21" xfId="6" applyFont="1" applyBorder="1"/>
    <xf numFmtId="10" fontId="7" fillId="5" borderId="18" xfId="6" applyNumberFormat="1" applyFont="1" applyBorder="1" applyAlignment="1">
      <alignment horizontal="center"/>
    </xf>
    <xf numFmtId="44" fontId="1" fillId="5" borderId="16" xfId="6" applyNumberFormat="1" applyBorder="1" applyAlignment="1">
      <alignment horizontal="center"/>
    </xf>
    <xf numFmtId="44" fontId="1" fillId="5" borderId="17" xfId="6" applyNumberFormat="1" applyBorder="1" applyAlignment="1">
      <alignment horizontal="center"/>
    </xf>
    <xf numFmtId="44" fontId="1" fillId="5" borderId="24" xfId="6" applyNumberFormat="1" applyBorder="1" applyAlignment="1">
      <alignment horizontal="center"/>
    </xf>
    <xf numFmtId="44" fontId="1" fillId="5" borderId="25" xfId="6" applyNumberFormat="1" applyBorder="1" applyAlignment="1">
      <alignment horizontal="center"/>
    </xf>
    <xf numFmtId="44" fontId="1" fillId="5" borderId="26" xfId="6" applyNumberFormat="1" applyBorder="1" applyAlignment="1">
      <alignment horizontal="center"/>
    </xf>
    <xf numFmtId="44" fontId="1" fillId="5" borderId="27" xfId="6" applyNumberFormat="1" applyBorder="1" applyAlignment="1">
      <alignment horizontal="center"/>
    </xf>
    <xf numFmtId="44" fontId="1" fillId="5" borderId="29" xfId="6" applyNumberFormat="1" applyBorder="1" applyAlignment="1">
      <alignment horizontal="center"/>
    </xf>
    <xf numFmtId="44" fontId="1" fillId="5" borderId="30" xfId="6" applyNumberFormat="1" applyBorder="1" applyAlignment="1">
      <alignment horizontal="center"/>
    </xf>
    <xf numFmtId="10" fontId="7" fillId="5" borderId="22" xfId="6" applyNumberFormat="1" applyFont="1" applyBorder="1" applyAlignment="1">
      <alignment horizontal="center"/>
    </xf>
    <xf numFmtId="10" fontId="7" fillId="5" borderId="28" xfId="6" applyNumberFormat="1" applyFont="1" applyBorder="1" applyAlignment="1">
      <alignment horizontal="center"/>
    </xf>
    <xf numFmtId="10" fontId="7" fillId="5" borderId="23" xfId="6" applyNumberFormat="1" applyFont="1" applyBorder="1" applyAlignment="1">
      <alignment horizontal="center"/>
    </xf>
    <xf numFmtId="0" fontId="6" fillId="3" borderId="10" xfId="3" applyFont="1" applyBorder="1" applyAlignment="1">
      <alignment horizontal="left"/>
    </xf>
    <xf numFmtId="0" fontId="6" fillId="3" borderId="12" xfId="3" applyFont="1" applyBorder="1" applyAlignment="1">
      <alignment horizontal="left"/>
    </xf>
    <xf numFmtId="0" fontId="6" fillId="3" borderId="11" xfId="3" applyFont="1" applyBorder="1" applyAlignment="1">
      <alignment horizontal="left"/>
    </xf>
    <xf numFmtId="0" fontId="4" fillId="3" borderId="10" xfId="3" applyBorder="1" applyAlignment="1">
      <alignment horizontal="left"/>
    </xf>
    <xf numFmtId="0" fontId="4" fillId="3" borderId="11" xfId="3" applyBorder="1" applyAlignment="1">
      <alignment horizontal="left"/>
    </xf>
    <xf numFmtId="2" fontId="0" fillId="0" borderId="0" xfId="5" applyNumberFormat="1" applyFont="1" applyAlignment="1">
      <alignment horizontal="center" wrapText="1"/>
    </xf>
  </cellXfs>
  <cellStyles count="7">
    <cellStyle name="40% - Accent3" xfId="6" builtinId="39"/>
    <cellStyle name="Comma" xfId="5" builtinId="3"/>
    <cellStyle name="Good" xfId="2" builtinId="26"/>
    <cellStyle name="Input" xfId="3" builtinId="20"/>
    <cellStyle name="Normal" xfId="0" builtinId="0"/>
    <cellStyle name="Output" xfId="4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547509428585785E-2"/>
          <c:y val="2.0115431044394779E-2"/>
          <c:w val="0.93925252697704809"/>
          <c:h val="0.71251300656161409"/>
        </c:manualLayout>
      </c:layout>
      <c:lineChart>
        <c:grouping val="standard"/>
        <c:varyColors val="0"/>
        <c:ser>
          <c:idx val="0"/>
          <c:order val="0"/>
          <c:tx>
            <c:strRef>
              <c:f>Historical!$F$1</c:f>
              <c:strCache>
                <c:ptCount val="1"/>
                <c:pt idx="0">
                  <c:v>Portfolio Return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Historical!$A$2:$A$758</c:f>
              <c:numCache>
                <c:formatCode>m/d/yyyy</c:formatCode>
                <c:ptCount val="757"/>
                <c:pt idx="0">
                  <c:v>40183</c:v>
                </c:pt>
                <c:pt idx="1">
                  <c:v>40184</c:v>
                </c:pt>
                <c:pt idx="2">
                  <c:v>40185</c:v>
                </c:pt>
                <c:pt idx="3">
                  <c:v>40186</c:v>
                </c:pt>
                <c:pt idx="4">
                  <c:v>40189</c:v>
                </c:pt>
                <c:pt idx="5">
                  <c:v>40190</c:v>
                </c:pt>
                <c:pt idx="6">
                  <c:v>40191</c:v>
                </c:pt>
                <c:pt idx="7">
                  <c:v>40192</c:v>
                </c:pt>
                <c:pt idx="8">
                  <c:v>40193</c:v>
                </c:pt>
                <c:pt idx="9">
                  <c:v>40197</c:v>
                </c:pt>
                <c:pt idx="10">
                  <c:v>40198</c:v>
                </c:pt>
                <c:pt idx="11">
                  <c:v>40199</c:v>
                </c:pt>
                <c:pt idx="12">
                  <c:v>40200</c:v>
                </c:pt>
                <c:pt idx="13">
                  <c:v>40203</c:v>
                </c:pt>
                <c:pt idx="14">
                  <c:v>40204</c:v>
                </c:pt>
                <c:pt idx="15">
                  <c:v>40205</c:v>
                </c:pt>
                <c:pt idx="16">
                  <c:v>40206</c:v>
                </c:pt>
                <c:pt idx="17">
                  <c:v>40207</c:v>
                </c:pt>
                <c:pt idx="18">
                  <c:v>40210</c:v>
                </c:pt>
                <c:pt idx="19">
                  <c:v>40211</c:v>
                </c:pt>
                <c:pt idx="20">
                  <c:v>40212</c:v>
                </c:pt>
                <c:pt idx="21">
                  <c:v>40213</c:v>
                </c:pt>
                <c:pt idx="22">
                  <c:v>40214</c:v>
                </c:pt>
                <c:pt idx="23">
                  <c:v>40217</c:v>
                </c:pt>
                <c:pt idx="24">
                  <c:v>40218</c:v>
                </c:pt>
                <c:pt idx="25">
                  <c:v>40219</c:v>
                </c:pt>
                <c:pt idx="26">
                  <c:v>40220</c:v>
                </c:pt>
                <c:pt idx="27">
                  <c:v>40221</c:v>
                </c:pt>
                <c:pt idx="28">
                  <c:v>40225</c:v>
                </c:pt>
                <c:pt idx="29">
                  <c:v>40226</c:v>
                </c:pt>
                <c:pt idx="30">
                  <c:v>40227</c:v>
                </c:pt>
                <c:pt idx="31">
                  <c:v>40228</c:v>
                </c:pt>
                <c:pt idx="32">
                  <c:v>40231</c:v>
                </c:pt>
                <c:pt idx="33">
                  <c:v>40232</c:v>
                </c:pt>
                <c:pt idx="34">
                  <c:v>40233</c:v>
                </c:pt>
                <c:pt idx="35">
                  <c:v>40234</c:v>
                </c:pt>
                <c:pt idx="36">
                  <c:v>40235</c:v>
                </c:pt>
                <c:pt idx="37">
                  <c:v>40238</c:v>
                </c:pt>
                <c:pt idx="38">
                  <c:v>40239</c:v>
                </c:pt>
                <c:pt idx="39">
                  <c:v>40240</c:v>
                </c:pt>
                <c:pt idx="40">
                  <c:v>40241</c:v>
                </c:pt>
                <c:pt idx="41">
                  <c:v>40242</c:v>
                </c:pt>
                <c:pt idx="42">
                  <c:v>40245</c:v>
                </c:pt>
                <c:pt idx="43">
                  <c:v>40246</c:v>
                </c:pt>
                <c:pt idx="44">
                  <c:v>40247</c:v>
                </c:pt>
                <c:pt idx="45">
                  <c:v>40248</c:v>
                </c:pt>
                <c:pt idx="46">
                  <c:v>40249</c:v>
                </c:pt>
                <c:pt idx="47">
                  <c:v>40252</c:v>
                </c:pt>
                <c:pt idx="48">
                  <c:v>40253</c:v>
                </c:pt>
                <c:pt idx="49">
                  <c:v>40254</c:v>
                </c:pt>
                <c:pt idx="50">
                  <c:v>40255</c:v>
                </c:pt>
                <c:pt idx="51">
                  <c:v>40256</c:v>
                </c:pt>
                <c:pt idx="52">
                  <c:v>40259</c:v>
                </c:pt>
                <c:pt idx="53">
                  <c:v>40260</c:v>
                </c:pt>
                <c:pt idx="54">
                  <c:v>40261</c:v>
                </c:pt>
                <c:pt idx="55">
                  <c:v>40262</c:v>
                </c:pt>
                <c:pt idx="56">
                  <c:v>40263</c:v>
                </c:pt>
                <c:pt idx="57">
                  <c:v>40266</c:v>
                </c:pt>
                <c:pt idx="58">
                  <c:v>40267</c:v>
                </c:pt>
                <c:pt idx="59">
                  <c:v>40268</c:v>
                </c:pt>
                <c:pt idx="60">
                  <c:v>40269</c:v>
                </c:pt>
                <c:pt idx="61">
                  <c:v>40273</c:v>
                </c:pt>
                <c:pt idx="62">
                  <c:v>40274</c:v>
                </c:pt>
                <c:pt idx="63">
                  <c:v>40275</c:v>
                </c:pt>
                <c:pt idx="64">
                  <c:v>40276</c:v>
                </c:pt>
                <c:pt idx="65">
                  <c:v>40277</c:v>
                </c:pt>
                <c:pt idx="66">
                  <c:v>40280</c:v>
                </c:pt>
                <c:pt idx="67">
                  <c:v>40281</c:v>
                </c:pt>
                <c:pt idx="68">
                  <c:v>40282</c:v>
                </c:pt>
                <c:pt idx="69">
                  <c:v>40283</c:v>
                </c:pt>
                <c:pt idx="70">
                  <c:v>40284</c:v>
                </c:pt>
                <c:pt idx="71">
                  <c:v>40287</c:v>
                </c:pt>
                <c:pt idx="72">
                  <c:v>40288</c:v>
                </c:pt>
                <c:pt idx="73">
                  <c:v>40289</c:v>
                </c:pt>
                <c:pt idx="74">
                  <c:v>40290</c:v>
                </c:pt>
                <c:pt idx="75">
                  <c:v>40291</c:v>
                </c:pt>
                <c:pt idx="76">
                  <c:v>40294</c:v>
                </c:pt>
                <c:pt idx="77">
                  <c:v>40295</c:v>
                </c:pt>
                <c:pt idx="78">
                  <c:v>40296</c:v>
                </c:pt>
                <c:pt idx="79">
                  <c:v>40297</c:v>
                </c:pt>
                <c:pt idx="80">
                  <c:v>40298</c:v>
                </c:pt>
                <c:pt idx="81">
                  <c:v>40301</c:v>
                </c:pt>
                <c:pt idx="82">
                  <c:v>40302</c:v>
                </c:pt>
                <c:pt idx="83">
                  <c:v>40303</c:v>
                </c:pt>
                <c:pt idx="84">
                  <c:v>40304</c:v>
                </c:pt>
                <c:pt idx="85">
                  <c:v>40305</c:v>
                </c:pt>
                <c:pt idx="86">
                  <c:v>40308</c:v>
                </c:pt>
                <c:pt idx="87">
                  <c:v>40309</c:v>
                </c:pt>
                <c:pt idx="88">
                  <c:v>40310</c:v>
                </c:pt>
                <c:pt idx="89">
                  <c:v>40311</c:v>
                </c:pt>
                <c:pt idx="90">
                  <c:v>40312</c:v>
                </c:pt>
                <c:pt idx="91">
                  <c:v>40315</c:v>
                </c:pt>
                <c:pt idx="92">
                  <c:v>40316</c:v>
                </c:pt>
                <c:pt idx="93">
                  <c:v>40317</c:v>
                </c:pt>
                <c:pt idx="94">
                  <c:v>40318</c:v>
                </c:pt>
                <c:pt idx="95">
                  <c:v>40319</c:v>
                </c:pt>
                <c:pt idx="96">
                  <c:v>40322</c:v>
                </c:pt>
                <c:pt idx="97">
                  <c:v>40323</c:v>
                </c:pt>
                <c:pt idx="98">
                  <c:v>40324</c:v>
                </c:pt>
                <c:pt idx="99">
                  <c:v>40325</c:v>
                </c:pt>
                <c:pt idx="100">
                  <c:v>40326</c:v>
                </c:pt>
                <c:pt idx="101">
                  <c:v>40330</c:v>
                </c:pt>
                <c:pt idx="102">
                  <c:v>40331</c:v>
                </c:pt>
                <c:pt idx="103">
                  <c:v>40332</c:v>
                </c:pt>
                <c:pt idx="104">
                  <c:v>40333</c:v>
                </c:pt>
                <c:pt idx="105">
                  <c:v>40336</c:v>
                </c:pt>
                <c:pt idx="106">
                  <c:v>40337</c:v>
                </c:pt>
                <c:pt idx="107">
                  <c:v>40338</c:v>
                </c:pt>
                <c:pt idx="108">
                  <c:v>40339</c:v>
                </c:pt>
                <c:pt idx="109">
                  <c:v>40340</c:v>
                </c:pt>
                <c:pt idx="110">
                  <c:v>40343</c:v>
                </c:pt>
                <c:pt idx="111">
                  <c:v>40344</c:v>
                </c:pt>
                <c:pt idx="112">
                  <c:v>40345</c:v>
                </c:pt>
                <c:pt idx="113">
                  <c:v>40346</c:v>
                </c:pt>
                <c:pt idx="114">
                  <c:v>40347</c:v>
                </c:pt>
                <c:pt idx="115">
                  <c:v>40350</c:v>
                </c:pt>
                <c:pt idx="116">
                  <c:v>40351</c:v>
                </c:pt>
                <c:pt idx="117">
                  <c:v>40352</c:v>
                </c:pt>
                <c:pt idx="118">
                  <c:v>40353</c:v>
                </c:pt>
                <c:pt idx="119">
                  <c:v>40354</c:v>
                </c:pt>
                <c:pt idx="120">
                  <c:v>40357</c:v>
                </c:pt>
                <c:pt idx="121">
                  <c:v>40358</c:v>
                </c:pt>
                <c:pt idx="122">
                  <c:v>40359</c:v>
                </c:pt>
                <c:pt idx="123">
                  <c:v>40360</c:v>
                </c:pt>
                <c:pt idx="124">
                  <c:v>40361</c:v>
                </c:pt>
                <c:pt idx="125">
                  <c:v>40365</c:v>
                </c:pt>
                <c:pt idx="126">
                  <c:v>40366</c:v>
                </c:pt>
                <c:pt idx="127">
                  <c:v>40367</c:v>
                </c:pt>
                <c:pt idx="128">
                  <c:v>40368</c:v>
                </c:pt>
                <c:pt idx="129">
                  <c:v>40371</c:v>
                </c:pt>
                <c:pt idx="130">
                  <c:v>40372</c:v>
                </c:pt>
                <c:pt idx="131">
                  <c:v>40373</c:v>
                </c:pt>
                <c:pt idx="132">
                  <c:v>40374</c:v>
                </c:pt>
                <c:pt idx="133">
                  <c:v>40375</c:v>
                </c:pt>
                <c:pt idx="134">
                  <c:v>40378</c:v>
                </c:pt>
                <c:pt idx="135">
                  <c:v>40379</c:v>
                </c:pt>
                <c:pt idx="136">
                  <c:v>40380</c:v>
                </c:pt>
                <c:pt idx="137">
                  <c:v>40381</c:v>
                </c:pt>
                <c:pt idx="138">
                  <c:v>40382</c:v>
                </c:pt>
                <c:pt idx="139">
                  <c:v>40385</c:v>
                </c:pt>
                <c:pt idx="140">
                  <c:v>40386</c:v>
                </c:pt>
                <c:pt idx="141">
                  <c:v>40387</c:v>
                </c:pt>
                <c:pt idx="142">
                  <c:v>40388</c:v>
                </c:pt>
                <c:pt idx="143">
                  <c:v>40389</c:v>
                </c:pt>
                <c:pt idx="144">
                  <c:v>40392</c:v>
                </c:pt>
                <c:pt idx="145">
                  <c:v>40393</c:v>
                </c:pt>
                <c:pt idx="146">
                  <c:v>40394</c:v>
                </c:pt>
                <c:pt idx="147">
                  <c:v>40395</c:v>
                </c:pt>
                <c:pt idx="148">
                  <c:v>40396</c:v>
                </c:pt>
                <c:pt idx="149">
                  <c:v>40399</c:v>
                </c:pt>
                <c:pt idx="150">
                  <c:v>40400</c:v>
                </c:pt>
                <c:pt idx="151">
                  <c:v>40401</c:v>
                </c:pt>
                <c:pt idx="152">
                  <c:v>40402</c:v>
                </c:pt>
                <c:pt idx="153">
                  <c:v>40403</c:v>
                </c:pt>
                <c:pt idx="154">
                  <c:v>40406</c:v>
                </c:pt>
                <c:pt idx="155">
                  <c:v>40407</c:v>
                </c:pt>
                <c:pt idx="156">
                  <c:v>40408</c:v>
                </c:pt>
                <c:pt idx="157">
                  <c:v>40409</c:v>
                </c:pt>
                <c:pt idx="158">
                  <c:v>40410</c:v>
                </c:pt>
                <c:pt idx="159">
                  <c:v>40413</c:v>
                </c:pt>
                <c:pt idx="160">
                  <c:v>40414</c:v>
                </c:pt>
                <c:pt idx="161">
                  <c:v>40415</c:v>
                </c:pt>
                <c:pt idx="162">
                  <c:v>40416</c:v>
                </c:pt>
                <c:pt idx="163">
                  <c:v>40417</c:v>
                </c:pt>
                <c:pt idx="164">
                  <c:v>40420</c:v>
                </c:pt>
                <c:pt idx="165">
                  <c:v>40421</c:v>
                </c:pt>
                <c:pt idx="166">
                  <c:v>40422</c:v>
                </c:pt>
                <c:pt idx="167">
                  <c:v>40423</c:v>
                </c:pt>
                <c:pt idx="168">
                  <c:v>40424</c:v>
                </c:pt>
                <c:pt idx="169">
                  <c:v>40428</c:v>
                </c:pt>
                <c:pt idx="170">
                  <c:v>40429</c:v>
                </c:pt>
                <c:pt idx="171">
                  <c:v>40430</c:v>
                </c:pt>
                <c:pt idx="172">
                  <c:v>40431</c:v>
                </c:pt>
                <c:pt idx="173">
                  <c:v>40434</c:v>
                </c:pt>
                <c:pt idx="174">
                  <c:v>40435</c:v>
                </c:pt>
                <c:pt idx="175">
                  <c:v>40436</c:v>
                </c:pt>
                <c:pt idx="176">
                  <c:v>40437</c:v>
                </c:pt>
                <c:pt idx="177">
                  <c:v>40438</c:v>
                </c:pt>
                <c:pt idx="178">
                  <c:v>40441</c:v>
                </c:pt>
                <c:pt idx="179">
                  <c:v>40442</c:v>
                </c:pt>
                <c:pt idx="180">
                  <c:v>40443</c:v>
                </c:pt>
                <c:pt idx="181">
                  <c:v>40444</c:v>
                </c:pt>
                <c:pt idx="182">
                  <c:v>40445</c:v>
                </c:pt>
                <c:pt idx="183">
                  <c:v>40448</c:v>
                </c:pt>
                <c:pt idx="184">
                  <c:v>40449</c:v>
                </c:pt>
                <c:pt idx="185">
                  <c:v>40450</c:v>
                </c:pt>
                <c:pt idx="186">
                  <c:v>40451</c:v>
                </c:pt>
                <c:pt idx="187">
                  <c:v>40452</c:v>
                </c:pt>
                <c:pt idx="188">
                  <c:v>40455</c:v>
                </c:pt>
                <c:pt idx="189">
                  <c:v>40456</c:v>
                </c:pt>
                <c:pt idx="190">
                  <c:v>40457</c:v>
                </c:pt>
                <c:pt idx="191">
                  <c:v>40458</c:v>
                </c:pt>
                <c:pt idx="192">
                  <c:v>40459</c:v>
                </c:pt>
                <c:pt idx="193">
                  <c:v>40462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40493</c:v>
                </c:pt>
                <c:pt idx="217">
                  <c:v>40494</c:v>
                </c:pt>
                <c:pt idx="218">
                  <c:v>40497</c:v>
                </c:pt>
                <c:pt idx="219">
                  <c:v>40498</c:v>
                </c:pt>
                <c:pt idx="220">
                  <c:v>40499</c:v>
                </c:pt>
                <c:pt idx="221">
                  <c:v>40500</c:v>
                </c:pt>
                <c:pt idx="222">
                  <c:v>40501</c:v>
                </c:pt>
                <c:pt idx="223">
                  <c:v>40504</c:v>
                </c:pt>
                <c:pt idx="224">
                  <c:v>40505</c:v>
                </c:pt>
                <c:pt idx="225">
                  <c:v>40506</c:v>
                </c:pt>
                <c:pt idx="226">
                  <c:v>40508</c:v>
                </c:pt>
                <c:pt idx="227">
                  <c:v>40511</c:v>
                </c:pt>
                <c:pt idx="228">
                  <c:v>40512</c:v>
                </c:pt>
                <c:pt idx="229">
                  <c:v>40513</c:v>
                </c:pt>
                <c:pt idx="230">
                  <c:v>40514</c:v>
                </c:pt>
                <c:pt idx="231">
                  <c:v>40515</c:v>
                </c:pt>
                <c:pt idx="232">
                  <c:v>40518</c:v>
                </c:pt>
                <c:pt idx="233">
                  <c:v>40519</c:v>
                </c:pt>
                <c:pt idx="234">
                  <c:v>40520</c:v>
                </c:pt>
                <c:pt idx="235">
                  <c:v>40521</c:v>
                </c:pt>
                <c:pt idx="236">
                  <c:v>40522</c:v>
                </c:pt>
                <c:pt idx="237">
                  <c:v>40525</c:v>
                </c:pt>
                <c:pt idx="238">
                  <c:v>40526</c:v>
                </c:pt>
                <c:pt idx="239">
                  <c:v>40527</c:v>
                </c:pt>
                <c:pt idx="240">
                  <c:v>40528</c:v>
                </c:pt>
                <c:pt idx="241">
                  <c:v>40529</c:v>
                </c:pt>
                <c:pt idx="242">
                  <c:v>40532</c:v>
                </c:pt>
                <c:pt idx="243">
                  <c:v>40533</c:v>
                </c:pt>
                <c:pt idx="244">
                  <c:v>40534</c:v>
                </c:pt>
                <c:pt idx="245">
                  <c:v>40535</c:v>
                </c:pt>
                <c:pt idx="246">
                  <c:v>40539</c:v>
                </c:pt>
                <c:pt idx="247">
                  <c:v>40540</c:v>
                </c:pt>
                <c:pt idx="248">
                  <c:v>40541</c:v>
                </c:pt>
                <c:pt idx="249">
                  <c:v>40542</c:v>
                </c:pt>
                <c:pt idx="250">
                  <c:v>40543</c:v>
                </c:pt>
                <c:pt idx="251">
                  <c:v>40546</c:v>
                </c:pt>
                <c:pt idx="252">
                  <c:v>40547</c:v>
                </c:pt>
                <c:pt idx="253">
                  <c:v>40548</c:v>
                </c:pt>
                <c:pt idx="254">
                  <c:v>40549</c:v>
                </c:pt>
                <c:pt idx="255">
                  <c:v>40550</c:v>
                </c:pt>
                <c:pt idx="256">
                  <c:v>40553</c:v>
                </c:pt>
                <c:pt idx="257">
                  <c:v>40554</c:v>
                </c:pt>
                <c:pt idx="258">
                  <c:v>40555</c:v>
                </c:pt>
                <c:pt idx="259">
                  <c:v>40556</c:v>
                </c:pt>
                <c:pt idx="260">
                  <c:v>40557</c:v>
                </c:pt>
                <c:pt idx="261">
                  <c:v>40561</c:v>
                </c:pt>
                <c:pt idx="262">
                  <c:v>40562</c:v>
                </c:pt>
                <c:pt idx="263">
                  <c:v>40563</c:v>
                </c:pt>
                <c:pt idx="264">
                  <c:v>40564</c:v>
                </c:pt>
                <c:pt idx="265">
                  <c:v>40567</c:v>
                </c:pt>
                <c:pt idx="266">
                  <c:v>40568</c:v>
                </c:pt>
                <c:pt idx="267">
                  <c:v>40569</c:v>
                </c:pt>
                <c:pt idx="268">
                  <c:v>40570</c:v>
                </c:pt>
                <c:pt idx="269">
                  <c:v>40571</c:v>
                </c:pt>
                <c:pt idx="270">
                  <c:v>40574</c:v>
                </c:pt>
                <c:pt idx="271">
                  <c:v>40575</c:v>
                </c:pt>
                <c:pt idx="272">
                  <c:v>40576</c:v>
                </c:pt>
                <c:pt idx="273">
                  <c:v>40577</c:v>
                </c:pt>
                <c:pt idx="274">
                  <c:v>40578</c:v>
                </c:pt>
                <c:pt idx="275">
                  <c:v>40581</c:v>
                </c:pt>
                <c:pt idx="276">
                  <c:v>40582</c:v>
                </c:pt>
                <c:pt idx="277">
                  <c:v>40583</c:v>
                </c:pt>
                <c:pt idx="278">
                  <c:v>40584</c:v>
                </c:pt>
                <c:pt idx="279">
                  <c:v>40585</c:v>
                </c:pt>
                <c:pt idx="280">
                  <c:v>40588</c:v>
                </c:pt>
                <c:pt idx="281">
                  <c:v>40589</c:v>
                </c:pt>
                <c:pt idx="282">
                  <c:v>40590</c:v>
                </c:pt>
                <c:pt idx="283">
                  <c:v>40591</c:v>
                </c:pt>
                <c:pt idx="284">
                  <c:v>40592</c:v>
                </c:pt>
                <c:pt idx="285">
                  <c:v>40596</c:v>
                </c:pt>
                <c:pt idx="286">
                  <c:v>40597</c:v>
                </c:pt>
                <c:pt idx="287">
                  <c:v>40598</c:v>
                </c:pt>
                <c:pt idx="288">
                  <c:v>40599</c:v>
                </c:pt>
                <c:pt idx="289">
                  <c:v>40602</c:v>
                </c:pt>
                <c:pt idx="290">
                  <c:v>40603</c:v>
                </c:pt>
                <c:pt idx="291">
                  <c:v>40604</c:v>
                </c:pt>
                <c:pt idx="292">
                  <c:v>40605</c:v>
                </c:pt>
                <c:pt idx="293">
                  <c:v>40606</c:v>
                </c:pt>
                <c:pt idx="294">
                  <c:v>40609</c:v>
                </c:pt>
                <c:pt idx="295">
                  <c:v>40610</c:v>
                </c:pt>
                <c:pt idx="296">
                  <c:v>40611</c:v>
                </c:pt>
                <c:pt idx="297">
                  <c:v>40612</c:v>
                </c:pt>
                <c:pt idx="298">
                  <c:v>40613</c:v>
                </c:pt>
                <c:pt idx="299">
                  <c:v>40616</c:v>
                </c:pt>
                <c:pt idx="300">
                  <c:v>40617</c:v>
                </c:pt>
                <c:pt idx="301">
                  <c:v>40618</c:v>
                </c:pt>
                <c:pt idx="302">
                  <c:v>40619</c:v>
                </c:pt>
                <c:pt idx="303">
                  <c:v>40620</c:v>
                </c:pt>
                <c:pt idx="304">
                  <c:v>40623</c:v>
                </c:pt>
                <c:pt idx="305">
                  <c:v>40624</c:v>
                </c:pt>
                <c:pt idx="306">
                  <c:v>40625</c:v>
                </c:pt>
                <c:pt idx="307">
                  <c:v>40626</c:v>
                </c:pt>
                <c:pt idx="308">
                  <c:v>40627</c:v>
                </c:pt>
                <c:pt idx="309">
                  <c:v>40630</c:v>
                </c:pt>
                <c:pt idx="310">
                  <c:v>40631</c:v>
                </c:pt>
                <c:pt idx="311">
                  <c:v>40632</c:v>
                </c:pt>
                <c:pt idx="312">
                  <c:v>40633</c:v>
                </c:pt>
                <c:pt idx="313">
                  <c:v>40634</c:v>
                </c:pt>
                <c:pt idx="314">
                  <c:v>40637</c:v>
                </c:pt>
                <c:pt idx="315">
                  <c:v>40638</c:v>
                </c:pt>
                <c:pt idx="316">
                  <c:v>40639</c:v>
                </c:pt>
                <c:pt idx="317">
                  <c:v>40640</c:v>
                </c:pt>
                <c:pt idx="318">
                  <c:v>40641</c:v>
                </c:pt>
                <c:pt idx="319">
                  <c:v>40644</c:v>
                </c:pt>
                <c:pt idx="320">
                  <c:v>40645</c:v>
                </c:pt>
                <c:pt idx="321">
                  <c:v>40646</c:v>
                </c:pt>
                <c:pt idx="322">
                  <c:v>40647</c:v>
                </c:pt>
                <c:pt idx="323">
                  <c:v>40648</c:v>
                </c:pt>
                <c:pt idx="324">
                  <c:v>40651</c:v>
                </c:pt>
                <c:pt idx="325">
                  <c:v>40652</c:v>
                </c:pt>
                <c:pt idx="326">
                  <c:v>40653</c:v>
                </c:pt>
                <c:pt idx="327">
                  <c:v>40654</c:v>
                </c:pt>
                <c:pt idx="328">
                  <c:v>40658</c:v>
                </c:pt>
                <c:pt idx="329">
                  <c:v>40659</c:v>
                </c:pt>
                <c:pt idx="330">
                  <c:v>40660</c:v>
                </c:pt>
                <c:pt idx="331">
                  <c:v>40661</c:v>
                </c:pt>
                <c:pt idx="332">
                  <c:v>40662</c:v>
                </c:pt>
                <c:pt idx="333">
                  <c:v>40665</c:v>
                </c:pt>
                <c:pt idx="334">
                  <c:v>40666</c:v>
                </c:pt>
                <c:pt idx="335">
                  <c:v>40667</c:v>
                </c:pt>
                <c:pt idx="336">
                  <c:v>40668</c:v>
                </c:pt>
                <c:pt idx="337">
                  <c:v>40669</c:v>
                </c:pt>
                <c:pt idx="338">
                  <c:v>40672</c:v>
                </c:pt>
                <c:pt idx="339">
                  <c:v>40673</c:v>
                </c:pt>
                <c:pt idx="340">
                  <c:v>40674</c:v>
                </c:pt>
                <c:pt idx="341">
                  <c:v>40675</c:v>
                </c:pt>
                <c:pt idx="342">
                  <c:v>40676</c:v>
                </c:pt>
                <c:pt idx="343">
                  <c:v>40679</c:v>
                </c:pt>
                <c:pt idx="344">
                  <c:v>40680</c:v>
                </c:pt>
                <c:pt idx="345">
                  <c:v>40681</c:v>
                </c:pt>
                <c:pt idx="346">
                  <c:v>40682</c:v>
                </c:pt>
                <c:pt idx="347">
                  <c:v>40683</c:v>
                </c:pt>
                <c:pt idx="348">
                  <c:v>40686</c:v>
                </c:pt>
                <c:pt idx="349">
                  <c:v>40687</c:v>
                </c:pt>
                <c:pt idx="350">
                  <c:v>40688</c:v>
                </c:pt>
                <c:pt idx="351">
                  <c:v>40689</c:v>
                </c:pt>
                <c:pt idx="352">
                  <c:v>40690</c:v>
                </c:pt>
                <c:pt idx="353">
                  <c:v>40694</c:v>
                </c:pt>
                <c:pt idx="354">
                  <c:v>40695</c:v>
                </c:pt>
                <c:pt idx="355">
                  <c:v>40696</c:v>
                </c:pt>
                <c:pt idx="356">
                  <c:v>40697</c:v>
                </c:pt>
                <c:pt idx="357">
                  <c:v>40700</c:v>
                </c:pt>
                <c:pt idx="358">
                  <c:v>40701</c:v>
                </c:pt>
                <c:pt idx="359">
                  <c:v>40702</c:v>
                </c:pt>
                <c:pt idx="360">
                  <c:v>40703</c:v>
                </c:pt>
                <c:pt idx="361">
                  <c:v>40704</c:v>
                </c:pt>
                <c:pt idx="362">
                  <c:v>40707</c:v>
                </c:pt>
                <c:pt idx="363">
                  <c:v>40708</c:v>
                </c:pt>
                <c:pt idx="364">
                  <c:v>40709</c:v>
                </c:pt>
                <c:pt idx="365">
                  <c:v>40710</c:v>
                </c:pt>
                <c:pt idx="366">
                  <c:v>40711</c:v>
                </c:pt>
                <c:pt idx="367">
                  <c:v>40714</c:v>
                </c:pt>
                <c:pt idx="368">
                  <c:v>40715</c:v>
                </c:pt>
                <c:pt idx="369">
                  <c:v>40716</c:v>
                </c:pt>
                <c:pt idx="370">
                  <c:v>40717</c:v>
                </c:pt>
                <c:pt idx="371">
                  <c:v>40718</c:v>
                </c:pt>
                <c:pt idx="372">
                  <c:v>40721</c:v>
                </c:pt>
                <c:pt idx="373">
                  <c:v>40722</c:v>
                </c:pt>
                <c:pt idx="374">
                  <c:v>40723</c:v>
                </c:pt>
                <c:pt idx="375">
                  <c:v>40724</c:v>
                </c:pt>
                <c:pt idx="376">
                  <c:v>40725</c:v>
                </c:pt>
                <c:pt idx="377">
                  <c:v>40729</c:v>
                </c:pt>
                <c:pt idx="378">
                  <c:v>40730</c:v>
                </c:pt>
                <c:pt idx="379">
                  <c:v>40731</c:v>
                </c:pt>
                <c:pt idx="380">
                  <c:v>40732</c:v>
                </c:pt>
                <c:pt idx="381">
                  <c:v>40735</c:v>
                </c:pt>
                <c:pt idx="382">
                  <c:v>40736</c:v>
                </c:pt>
                <c:pt idx="383">
                  <c:v>40737</c:v>
                </c:pt>
                <c:pt idx="384">
                  <c:v>40738</c:v>
                </c:pt>
                <c:pt idx="385">
                  <c:v>40739</c:v>
                </c:pt>
                <c:pt idx="386">
                  <c:v>40742</c:v>
                </c:pt>
                <c:pt idx="387">
                  <c:v>40743</c:v>
                </c:pt>
                <c:pt idx="388">
                  <c:v>40744</c:v>
                </c:pt>
                <c:pt idx="389">
                  <c:v>40745</c:v>
                </c:pt>
                <c:pt idx="390">
                  <c:v>40746</c:v>
                </c:pt>
                <c:pt idx="391">
                  <c:v>40749</c:v>
                </c:pt>
                <c:pt idx="392">
                  <c:v>40750</c:v>
                </c:pt>
                <c:pt idx="393">
                  <c:v>40751</c:v>
                </c:pt>
                <c:pt idx="394">
                  <c:v>40752</c:v>
                </c:pt>
                <c:pt idx="395">
                  <c:v>40753</c:v>
                </c:pt>
                <c:pt idx="396">
                  <c:v>40756</c:v>
                </c:pt>
                <c:pt idx="397">
                  <c:v>40757</c:v>
                </c:pt>
                <c:pt idx="398">
                  <c:v>40758</c:v>
                </c:pt>
                <c:pt idx="399">
                  <c:v>40759</c:v>
                </c:pt>
                <c:pt idx="400">
                  <c:v>40760</c:v>
                </c:pt>
                <c:pt idx="401">
                  <c:v>40763</c:v>
                </c:pt>
                <c:pt idx="402">
                  <c:v>40764</c:v>
                </c:pt>
                <c:pt idx="403">
                  <c:v>40765</c:v>
                </c:pt>
                <c:pt idx="404">
                  <c:v>40766</c:v>
                </c:pt>
                <c:pt idx="405">
                  <c:v>40767</c:v>
                </c:pt>
                <c:pt idx="406">
                  <c:v>40770</c:v>
                </c:pt>
                <c:pt idx="407">
                  <c:v>40771</c:v>
                </c:pt>
                <c:pt idx="408">
                  <c:v>40772</c:v>
                </c:pt>
                <c:pt idx="409">
                  <c:v>40773</c:v>
                </c:pt>
                <c:pt idx="410">
                  <c:v>40774</c:v>
                </c:pt>
                <c:pt idx="411">
                  <c:v>40777</c:v>
                </c:pt>
                <c:pt idx="412">
                  <c:v>40778</c:v>
                </c:pt>
                <c:pt idx="413">
                  <c:v>40779</c:v>
                </c:pt>
                <c:pt idx="414">
                  <c:v>40780</c:v>
                </c:pt>
                <c:pt idx="415">
                  <c:v>40781</c:v>
                </c:pt>
                <c:pt idx="416">
                  <c:v>40784</c:v>
                </c:pt>
                <c:pt idx="417">
                  <c:v>40785</c:v>
                </c:pt>
                <c:pt idx="418">
                  <c:v>40786</c:v>
                </c:pt>
                <c:pt idx="419">
                  <c:v>40787</c:v>
                </c:pt>
                <c:pt idx="420">
                  <c:v>40788</c:v>
                </c:pt>
                <c:pt idx="421">
                  <c:v>40792</c:v>
                </c:pt>
                <c:pt idx="422">
                  <c:v>40793</c:v>
                </c:pt>
                <c:pt idx="423">
                  <c:v>40794</c:v>
                </c:pt>
                <c:pt idx="424">
                  <c:v>40795</c:v>
                </c:pt>
                <c:pt idx="425">
                  <c:v>40798</c:v>
                </c:pt>
                <c:pt idx="426">
                  <c:v>40799</c:v>
                </c:pt>
                <c:pt idx="427">
                  <c:v>40800</c:v>
                </c:pt>
                <c:pt idx="428">
                  <c:v>40801</c:v>
                </c:pt>
                <c:pt idx="429">
                  <c:v>40802</c:v>
                </c:pt>
                <c:pt idx="430">
                  <c:v>40805</c:v>
                </c:pt>
                <c:pt idx="431">
                  <c:v>40806</c:v>
                </c:pt>
                <c:pt idx="432">
                  <c:v>40807</c:v>
                </c:pt>
                <c:pt idx="433">
                  <c:v>40808</c:v>
                </c:pt>
                <c:pt idx="434">
                  <c:v>40809</c:v>
                </c:pt>
                <c:pt idx="435">
                  <c:v>40812</c:v>
                </c:pt>
                <c:pt idx="436">
                  <c:v>40813</c:v>
                </c:pt>
                <c:pt idx="437">
                  <c:v>40814</c:v>
                </c:pt>
                <c:pt idx="438">
                  <c:v>40815</c:v>
                </c:pt>
                <c:pt idx="439">
                  <c:v>40816</c:v>
                </c:pt>
                <c:pt idx="440">
                  <c:v>40819</c:v>
                </c:pt>
                <c:pt idx="441">
                  <c:v>40820</c:v>
                </c:pt>
                <c:pt idx="442">
                  <c:v>40821</c:v>
                </c:pt>
                <c:pt idx="443">
                  <c:v>40822</c:v>
                </c:pt>
                <c:pt idx="444">
                  <c:v>40823</c:v>
                </c:pt>
                <c:pt idx="445">
                  <c:v>40826</c:v>
                </c:pt>
                <c:pt idx="446">
                  <c:v>40827</c:v>
                </c:pt>
                <c:pt idx="447">
                  <c:v>40828</c:v>
                </c:pt>
                <c:pt idx="448">
                  <c:v>40829</c:v>
                </c:pt>
                <c:pt idx="449">
                  <c:v>40830</c:v>
                </c:pt>
                <c:pt idx="450">
                  <c:v>40833</c:v>
                </c:pt>
                <c:pt idx="451">
                  <c:v>40834</c:v>
                </c:pt>
                <c:pt idx="452">
                  <c:v>40835</c:v>
                </c:pt>
                <c:pt idx="453">
                  <c:v>40836</c:v>
                </c:pt>
                <c:pt idx="454">
                  <c:v>40837</c:v>
                </c:pt>
                <c:pt idx="455">
                  <c:v>40840</c:v>
                </c:pt>
                <c:pt idx="456">
                  <c:v>40841</c:v>
                </c:pt>
                <c:pt idx="457">
                  <c:v>40842</c:v>
                </c:pt>
                <c:pt idx="458">
                  <c:v>40843</c:v>
                </c:pt>
                <c:pt idx="459">
                  <c:v>40844</c:v>
                </c:pt>
                <c:pt idx="460">
                  <c:v>40847</c:v>
                </c:pt>
                <c:pt idx="461">
                  <c:v>40848</c:v>
                </c:pt>
                <c:pt idx="462">
                  <c:v>40849</c:v>
                </c:pt>
                <c:pt idx="463">
                  <c:v>40850</c:v>
                </c:pt>
                <c:pt idx="464">
                  <c:v>40851</c:v>
                </c:pt>
                <c:pt idx="465">
                  <c:v>40854</c:v>
                </c:pt>
                <c:pt idx="466">
                  <c:v>40855</c:v>
                </c:pt>
                <c:pt idx="467">
                  <c:v>40856</c:v>
                </c:pt>
                <c:pt idx="468">
                  <c:v>40857</c:v>
                </c:pt>
                <c:pt idx="469">
                  <c:v>40858</c:v>
                </c:pt>
                <c:pt idx="470">
                  <c:v>40861</c:v>
                </c:pt>
                <c:pt idx="471">
                  <c:v>40862</c:v>
                </c:pt>
                <c:pt idx="472">
                  <c:v>40863</c:v>
                </c:pt>
                <c:pt idx="473">
                  <c:v>40864</c:v>
                </c:pt>
                <c:pt idx="474">
                  <c:v>40865</c:v>
                </c:pt>
                <c:pt idx="475">
                  <c:v>40868</c:v>
                </c:pt>
                <c:pt idx="476">
                  <c:v>40869</c:v>
                </c:pt>
                <c:pt idx="477">
                  <c:v>40870</c:v>
                </c:pt>
                <c:pt idx="478">
                  <c:v>40872</c:v>
                </c:pt>
                <c:pt idx="479">
                  <c:v>40875</c:v>
                </c:pt>
                <c:pt idx="480">
                  <c:v>40876</c:v>
                </c:pt>
                <c:pt idx="481">
                  <c:v>40877</c:v>
                </c:pt>
                <c:pt idx="482">
                  <c:v>40878</c:v>
                </c:pt>
                <c:pt idx="483">
                  <c:v>40879</c:v>
                </c:pt>
                <c:pt idx="484">
                  <c:v>40882</c:v>
                </c:pt>
                <c:pt idx="485">
                  <c:v>40883</c:v>
                </c:pt>
                <c:pt idx="486">
                  <c:v>40884</c:v>
                </c:pt>
                <c:pt idx="487">
                  <c:v>40885</c:v>
                </c:pt>
                <c:pt idx="488">
                  <c:v>40886</c:v>
                </c:pt>
                <c:pt idx="489">
                  <c:v>40889</c:v>
                </c:pt>
                <c:pt idx="490">
                  <c:v>40890</c:v>
                </c:pt>
                <c:pt idx="491">
                  <c:v>40891</c:v>
                </c:pt>
                <c:pt idx="492">
                  <c:v>40892</c:v>
                </c:pt>
                <c:pt idx="493">
                  <c:v>40893</c:v>
                </c:pt>
                <c:pt idx="494">
                  <c:v>40896</c:v>
                </c:pt>
                <c:pt idx="495">
                  <c:v>40897</c:v>
                </c:pt>
                <c:pt idx="496">
                  <c:v>40898</c:v>
                </c:pt>
                <c:pt idx="497">
                  <c:v>40899</c:v>
                </c:pt>
                <c:pt idx="498">
                  <c:v>40900</c:v>
                </c:pt>
                <c:pt idx="499">
                  <c:v>40904</c:v>
                </c:pt>
                <c:pt idx="500">
                  <c:v>40905</c:v>
                </c:pt>
                <c:pt idx="501">
                  <c:v>40906</c:v>
                </c:pt>
              </c:numCache>
            </c:numRef>
          </c:cat>
          <c:val>
            <c:numRef>
              <c:f>Historical!$F$2:$F$758</c:f>
              <c:numCache>
                <c:formatCode>0.00%</c:formatCode>
                <c:ptCount val="757"/>
                <c:pt idx="0">
                  <c:v>7.9729723333333321E-4</c:v>
                </c:pt>
                <c:pt idx="1">
                  <c:v>-9.5347910000000008E-3</c:v>
                </c:pt>
                <c:pt idx="2">
                  <c:v>-7.412665666666666E-3</c:v>
                </c:pt>
                <c:pt idx="3">
                  <c:v>6.6637396333333321E-3</c:v>
                </c:pt>
                <c:pt idx="4">
                  <c:v>-1.1437647333333332E-2</c:v>
                </c:pt>
                <c:pt idx="5">
                  <c:v>-8.1008139999999996E-3</c:v>
                </c:pt>
                <c:pt idx="6">
                  <c:v>1.0623259266666666E-2</c:v>
                </c:pt>
                <c:pt idx="7">
                  <c:v>1.1422269466666666E-2</c:v>
                </c:pt>
                <c:pt idx="8">
                  <c:v>-7.7106619999999992E-3</c:v>
                </c:pt>
                <c:pt idx="9">
                  <c:v>1.9530836533333332E-2</c:v>
                </c:pt>
                <c:pt idx="10">
                  <c:v>-1.6115672666666667E-2</c:v>
                </c:pt>
                <c:pt idx="11">
                  <c:v>-1.8618586666666666E-2</c:v>
                </c:pt>
                <c:pt idx="12">
                  <c:v>-4.0839982999999996E-2</c:v>
                </c:pt>
                <c:pt idx="13">
                  <c:v>1.7226518533333332E-2</c:v>
                </c:pt>
                <c:pt idx="14">
                  <c:v>8.8388688333333326E-3</c:v>
                </c:pt>
                <c:pt idx="15">
                  <c:v>6.7629368666666662E-3</c:v>
                </c:pt>
                <c:pt idx="16">
                  <c:v>-2.5539051333333333E-2</c:v>
                </c:pt>
                <c:pt idx="17">
                  <c:v>-3.5128804333333333E-2</c:v>
                </c:pt>
                <c:pt idx="18">
                  <c:v>9.9404339333333327E-3</c:v>
                </c:pt>
                <c:pt idx="19">
                  <c:v>3.1919237333333335E-3</c:v>
                </c:pt>
                <c:pt idx="20">
                  <c:v>9.7126106999999989E-3</c:v>
                </c:pt>
                <c:pt idx="21">
                  <c:v>-3.0812819666666665E-2</c:v>
                </c:pt>
                <c:pt idx="22">
                  <c:v>9.981918633333333E-3</c:v>
                </c:pt>
                <c:pt idx="23">
                  <c:v>-9.5146066666666664E-3</c:v>
                </c:pt>
                <c:pt idx="24">
                  <c:v>1.0494624333333334E-2</c:v>
                </c:pt>
                <c:pt idx="25">
                  <c:v>-2.3351829999999998E-3</c:v>
                </c:pt>
                <c:pt idx="26">
                  <c:v>9.3411831000000008E-3</c:v>
                </c:pt>
                <c:pt idx="27">
                  <c:v>-1.7483297999999997E-3</c:v>
                </c:pt>
                <c:pt idx="28">
                  <c:v>1.7970466966666664E-2</c:v>
                </c:pt>
                <c:pt idx="29">
                  <c:v>4.3846693999999992E-3</c:v>
                </c:pt>
                <c:pt idx="30">
                  <c:v>9.3089716666666655E-3</c:v>
                </c:pt>
                <c:pt idx="31">
                  <c:v>-6.784182666666666E-3</c:v>
                </c:pt>
                <c:pt idx="32">
                  <c:v>-2.8035939999999995E-3</c:v>
                </c:pt>
                <c:pt idx="33">
                  <c:v>-1.5158766333333332E-2</c:v>
                </c:pt>
                <c:pt idx="34">
                  <c:v>1.3051315466666666E-2</c:v>
                </c:pt>
                <c:pt idx="35">
                  <c:v>1.4718519666666666E-3</c:v>
                </c:pt>
                <c:pt idx="36">
                  <c:v>6.0488516666666664E-3</c:v>
                </c:pt>
                <c:pt idx="37">
                  <c:v>1.5221489166666666E-2</c:v>
                </c:pt>
                <c:pt idx="38">
                  <c:v>-1.3412325666666666E-2</c:v>
                </c:pt>
                <c:pt idx="39">
                  <c:v>7.7201483333333323E-4</c:v>
                </c:pt>
                <c:pt idx="40">
                  <c:v>6.2022052999999994E-3</c:v>
                </c:pt>
                <c:pt idx="41">
                  <c:v>1.2025348699999999E-2</c:v>
                </c:pt>
                <c:pt idx="42">
                  <c:v>9.4938039999999991E-4</c:v>
                </c:pt>
                <c:pt idx="43">
                  <c:v>9.9331712999999999E-3</c:v>
                </c:pt>
                <c:pt idx="44">
                  <c:v>6.6641024333333335E-3</c:v>
                </c:pt>
                <c:pt idx="45">
                  <c:v>5.9039646333333331E-3</c:v>
                </c:pt>
                <c:pt idx="46">
                  <c:v>3.5787444000000002E-3</c:v>
                </c:pt>
                <c:pt idx="47">
                  <c:v>-3.6029128000000001E-3</c:v>
                </c:pt>
                <c:pt idx="48">
                  <c:v>2.6068016999999995E-3</c:v>
                </c:pt>
                <c:pt idx="49">
                  <c:v>5.579735399999999E-3</c:v>
                </c:pt>
                <c:pt idx="50">
                  <c:v>2.9659979999999988E-4</c:v>
                </c:pt>
                <c:pt idx="51">
                  <c:v>-4.0650903333333327E-3</c:v>
                </c:pt>
                <c:pt idx="52">
                  <c:v>3.9732526333333329E-3</c:v>
                </c:pt>
                <c:pt idx="53">
                  <c:v>1.1565005333333333E-2</c:v>
                </c:pt>
                <c:pt idx="54">
                  <c:v>-3.8159105333333337E-3</c:v>
                </c:pt>
                <c:pt idx="55">
                  <c:v>4.1682985333333332E-3</c:v>
                </c:pt>
                <c:pt idx="56">
                  <c:v>-1.7059869000000004E-3</c:v>
                </c:pt>
                <c:pt idx="57">
                  <c:v>6.8588049999999956E-4</c:v>
                </c:pt>
                <c:pt idx="58">
                  <c:v>9.022247533333333E-3</c:v>
                </c:pt>
                <c:pt idx="59">
                  <c:v>-1.2095382333333331E-2</c:v>
                </c:pt>
                <c:pt idx="60">
                  <c:v>-1.5648046333333332E-3</c:v>
                </c:pt>
                <c:pt idx="61">
                  <c:v>5.9914054333333328E-3</c:v>
                </c:pt>
                <c:pt idx="62">
                  <c:v>2.6836176333333329E-3</c:v>
                </c:pt>
                <c:pt idx="63">
                  <c:v>1.9583764000000001E-3</c:v>
                </c:pt>
                <c:pt idx="64">
                  <c:v>1.2133973733333331E-2</c:v>
                </c:pt>
                <c:pt idx="65">
                  <c:v>1.1795488866666667E-2</c:v>
                </c:pt>
                <c:pt idx="66">
                  <c:v>2.2322919999999999E-4</c:v>
                </c:pt>
                <c:pt idx="67">
                  <c:v>3.0181241666666662E-3</c:v>
                </c:pt>
                <c:pt idx="68">
                  <c:v>1.2387266833333332E-2</c:v>
                </c:pt>
                <c:pt idx="69">
                  <c:v>5.5107133666666662E-3</c:v>
                </c:pt>
                <c:pt idx="70">
                  <c:v>-6.462081666666666E-3</c:v>
                </c:pt>
                <c:pt idx="71">
                  <c:v>7.6765422666666651E-3</c:v>
                </c:pt>
                <c:pt idx="72">
                  <c:v>3.5100401333333338E-3</c:v>
                </c:pt>
                <c:pt idx="73">
                  <c:v>1.8678433833333331E-2</c:v>
                </c:pt>
                <c:pt idx="74">
                  <c:v>1.05549731E-2</c:v>
                </c:pt>
                <c:pt idx="75">
                  <c:v>-3.7530274999999988E-3</c:v>
                </c:pt>
                <c:pt idx="76">
                  <c:v>1.5819876666666669E-3</c:v>
                </c:pt>
                <c:pt idx="77">
                  <c:v>-1.5134310333333331E-2</c:v>
                </c:pt>
                <c:pt idx="78">
                  <c:v>8.370594666666667E-4</c:v>
                </c:pt>
                <c:pt idx="79">
                  <c:v>1.07022344E-2</c:v>
                </c:pt>
                <c:pt idx="80">
                  <c:v>-1.950428433333333E-2</c:v>
                </c:pt>
                <c:pt idx="81">
                  <c:v>1.3644870599999999E-2</c:v>
                </c:pt>
                <c:pt idx="82">
                  <c:v>-2.5695776E-2</c:v>
                </c:pt>
                <c:pt idx="83">
                  <c:v>-9.675578666666667E-3</c:v>
                </c:pt>
                <c:pt idx="84">
                  <c:v>-3.2629522000000001E-2</c:v>
                </c:pt>
                <c:pt idx="85">
                  <c:v>-3.2377441333333333E-2</c:v>
                </c:pt>
                <c:pt idx="86">
                  <c:v>4.1703284199999996E-2</c:v>
                </c:pt>
                <c:pt idx="87">
                  <c:v>2.0703153000000002E-3</c:v>
                </c:pt>
                <c:pt idx="88">
                  <c:v>1.990942523333333E-2</c:v>
                </c:pt>
                <c:pt idx="89">
                  <c:v>-9.3992193333333335E-3</c:v>
                </c:pt>
                <c:pt idx="90">
                  <c:v>-1.3039581666666666E-2</c:v>
                </c:pt>
                <c:pt idx="91">
                  <c:v>7.634560333333333E-4</c:v>
                </c:pt>
                <c:pt idx="92">
                  <c:v>-7.1544306666666661E-3</c:v>
                </c:pt>
                <c:pt idx="93">
                  <c:v>-1.3874901666666667E-2</c:v>
                </c:pt>
                <c:pt idx="94">
                  <c:v>-4.1770036999999996E-2</c:v>
                </c:pt>
                <c:pt idx="95">
                  <c:v>-2.6421020000000003E-4</c:v>
                </c:pt>
                <c:pt idx="96">
                  <c:v>-8.4248191666666649E-3</c:v>
                </c:pt>
                <c:pt idx="97">
                  <c:v>-6.9876536666666662E-3</c:v>
                </c:pt>
                <c:pt idx="98">
                  <c:v>-2.9386708333333331E-2</c:v>
                </c:pt>
                <c:pt idx="99">
                  <c:v>3.8347157366666662E-2</c:v>
                </c:pt>
                <c:pt idx="100">
                  <c:v>-6.0854230000000065E-4</c:v>
                </c:pt>
                <c:pt idx="101">
                  <c:v>7.5586641000000001E-3</c:v>
                </c:pt>
                <c:pt idx="102">
                  <c:v>1.8386689366666667E-2</c:v>
                </c:pt>
                <c:pt idx="103">
                  <c:v>9.0865497333333326E-3</c:v>
                </c:pt>
                <c:pt idx="104">
                  <c:v>-3.6501350666666668E-2</c:v>
                </c:pt>
                <c:pt idx="105">
                  <c:v>-1.9428878666666663E-2</c:v>
                </c:pt>
                <c:pt idx="106">
                  <c:v>-6.9389276666666664E-3</c:v>
                </c:pt>
                <c:pt idx="107">
                  <c:v>-1.6861135666666666E-2</c:v>
                </c:pt>
                <c:pt idx="108">
                  <c:v>1.5296812599999999E-2</c:v>
                </c:pt>
                <c:pt idx="109">
                  <c:v>2.140323303333333E-2</c:v>
                </c:pt>
                <c:pt idx="110">
                  <c:v>-3.1678573999999998E-3</c:v>
                </c:pt>
                <c:pt idx="111">
                  <c:v>3.4631048633333335E-2</c:v>
                </c:pt>
                <c:pt idx="112">
                  <c:v>3.1142230333333337E-3</c:v>
                </c:pt>
                <c:pt idx="113">
                  <c:v>7.0648219999999992E-3</c:v>
                </c:pt>
                <c:pt idx="114">
                  <c:v>4.3031722333333328E-3</c:v>
                </c:pt>
                <c:pt idx="115">
                  <c:v>-1.7284795666666665E-2</c:v>
                </c:pt>
                <c:pt idx="116">
                  <c:v>-1.676376000000002E-4</c:v>
                </c:pt>
                <c:pt idx="117">
                  <c:v>-1.5517986999999999E-2</c:v>
                </c:pt>
                <c:pt idx="118">
                  <c:v>-1.0636808666666664E-2</c:v>
                </c:pt>
                <c:pt idx="119">
                  <c:v>-1.5512158999999999E-2</c:v>
                </c:pt>
                <c:pt idx="120">
                  <c:v>-3.8311791000000001E-3</c:v>
                </c:pt>
                <c:pt idx="121">
                  <c:v>-4.3522960999999999E-2</c:v>
                </c:pt>
                <c:pt idx="122">
                  <c:v>-1.4700250999999999E-2</c:v>
                </c:pt>
                <c:pt idx="123">
                  <c:v>2.4116920000000035E-4</c:v>
                </c:pt>
                <c:pt idx="124">
                  <c:v>1.0029797333333335E-3</c:v>
                </c:pt>
                <c:pt idx="125">
                  <c:v>1.7989093666666664E-2</c:v>
                </c:pt>
                <c:pt idx="126">
                  <c:v>2.6506789400000001E-2</c:v>
                </c:pt>
                <c:pt idx="127">
                  <c:v>2.1808157333333333E-3</c:v>
                </c:pt>
                <c:pt idx="128">
                  <c:v>-1.8402687666666667E-3</c:v>
                </c:pt>
                <c:pt idx="129">
                  <c:v>1.2086955133333334E-2</c:v>
                </c:pt>
                <c:pt idx="130">
                  <c:v>1.0634198666666667E-3</c:v>
                </c:pt>
                <c:pt idx="131">
                  <c:v>9.4025711333333324E-3</c:v>
                </c:pt>
                <c:pt idx="132">
                  <c:v>-1.7737199999999726E-5</c:v>
                </c:pt>
                <c:pt idx="133">
                  <c:v>-1.8450989000000001E-2</c:v>
                </c:pt>
                <c:pt idx="134">
                  <c:v>3.2797621333333343E-3</c:v>
                </c:pt>
                <c:pt idx="135">
                  <c:v>1.4908116799999999E-2</c:v>
                </c:pt>
                <c:pt idx="136">
                  <c:v>-6.1884621333333327E-3</c:v>
                </c:pt>
                <c:pt idx="137">
                  <c:v>2.4929224299999997E-2</c:v>
                </c:pt>
                <c:pt idx="138">
                  <c:v>3.5243303333333336E-4</c:v>
                </c:pt>
                <c:pt idx="139">
                  <c:v>6.563963066666666E-3</c:v>
                </c:pt>
                <c:pt idx="140">
                  <c:v>7.7519782999999993E-3</c:v>
                </c:pt>
                <c:pt idx="141">
                  <c:v>-9.4357096666666668E-3</c:v>
                </c:pt>
                <c:pt idx="142">
                  <c:v>-1.4628872E-3</c:v>
                </c:pt>
                <c:pt idx="143">
                  <c:v>-6.8765926666666663E-3</c:v>
                </c:pt>
                <c:pt idx="144">
                  <c:v>1.9288546533333333E-2</c:v>
                </c:pt>
                <c:pt idx="145">
                  <c:v>-4.2496996000000002E-3</c:v>
                </c:pt>
                <c:pt idx="146">
                  <c:v>-9.6287792999999993E-3</c:v>
                </c:pt>
                <c:pt idx="147">
                  <c:v>-1.1100219999999999E-2</c:v>
                </c:pt>
                <c:pt idx="148">
                  <c:v>2.6905445999999998E-3</c:v>
                </c:pt>
                <c:pt idx="149">
                  <c:v>3.5181369000000001E-3</c:v>
                </c:pt>
                <c:pt idx="150">
                  <c:v>-1.7041507333333334E-2</c:v>
                </c:pt>
                <c:pt idx="151">
                  <c:v>-1.7767371666666667E-2</c:v>
                </c:pt>
                <c:pt idx="152">
                  <c:v>-7.6913359333333313E-3</c:v>
                </c:pt>
                <c:pt idx="153">
                  <c:v>-6.1925089999999997E-3</c:v>
                </c:pt>
                <c:pt idx="154">
                  <c:v>9.4791380000000015E-4</c:v>
                </c:pt>
                <c:pt idx="155">
                  <c:v>1.5006832666666666E-2</c:v>
                </c:pt>
                <c:pt idx="156">
                  <c:v>4.3104035000000006E-3</c:v>
                </c:pt>
                <c:pt idx="157">
                  <c:v>-1.4575394999999998E-2</c:v>
                </c:pt>
                <c:pt idx="158">
                  <c:v>-6.143066E-3</c:v>
                </c:pt>
                <c:pt idx="159">
                  <c:v>-3.6990525999999998E-3</c:v>
                </c:pt>
                <c:pt idx="160">
                  <c:v>-1.4800679666666665E-2</c:v>
                </c:pt>
                <c:pt idx="161">
                  <c:v>5.8468813000000005E-3</c:v>
                </c:pt>
                <c:pt idx="162">
                  <c:v>-1.1288744666666666E-2</c:v>
                </c:pt>
                <c:pt idx="163">
                  <c:v>4.8219191333333331E-3</c:v>
                </c:pt>
                <c:pt idx="164">
                  <c:v>-6.8150258333333326E-3</c:v>
                </c:pt>
                <c:pt idx="165">
                  <c:v>-3.9919773999999991E-3</c:v>
                </c:pt>
                <c:pt idx="166">
                  <c:v>2.1732419733333334E-2</c:v>
                </c:pt>
                <c:pt idx="167">
                  <c:v>3.6201647666666663E-3</c:v>
                </c:pt>
                <c:pt idx="168">
                  <c:v>1.8299259466666665E-2</c:v>
                </c:pt>
                <c:pt idx="169">
                  <c:v>-1.0335295333333333E-2</c:v>
                </c:pt>
                <c:pt idx="170">
                  <c:v>5.6615799333333324E-3</c:v>
                </c:pt>
                <c:pt idx="171">
                  <c:v>2.5420401666666668E-3</c:v>
                </c:pt>
                <c:pt idx="172">
                  <c:v>-4.0031974666666663E-3</c:v>
                </c:pt>
                <c:pt idx="173">
                  <c:v>3.8700880266666661E-2</c:v>
                </c:pt>
                <c:pt idx="174">
                  <c:v>-7.074763666666665E-4</c:v>
                </c:pt>
                <c:pt idx="175">
                  <c:v>4.9329101666666661E-3</c:v>
                </c:pt>
                <c:pt idx="176">
                  <c:v>1.3363780766666666E-2</c:v>
                </c:pt>
                <c:pt idx="177">
                  <c:v>-4.2512236666666665E-3</c:v>
                </c:pt>
                <c:pt idx="178">
                  <c:v>1.4692228366666664E-2</c:v>
                </c:pt>
                <c:pt idx="179">
                  <c:v>-6.6512306666666665E-3</c:v>
                </c:pt>
                <c:pt idx="180">
                  <c:v>-9.8663979333333332E-3</c:v>
                </c:pt>
                <c:pt idx="181">
                  <c:v>-3.5564860333333337E-3</c:v>
                </c:pt>
                <c:pt idx="182">
                  <c:v>1.3396874066666665E-2</c:v>
                </c:pt>
                <c:pt idx="183">
                  <c:v>-2.7559206666666666E-3</c:v>
                </c:pt>
                <c:pt idx="184">
                  <c:v>-6.1151643333333325E-3</c:v>
                </c:pt>
                <c:pt idx="185">
                  <c:v>-4.2972121000000004E-3</c:v>
                </c:pt>
                <c:pt idx="186">
                  <c:v>-4.5169266666666664E-3</c:v>
                </c:pt>
                <c:pt idx="187">
                  <c:v>-4.636789666666666E-3</c:v>
                </c:pt>
                <c:pt idx="188">
                  <c:v>-1.7508089999999997E-2</c:v>
                </c:pt>
                <c:pt idx="189">
                  <c:v>2.4424428133333332E-2</c:v>
                </c:pt>
                <c:pt idx="190">
                  <c:v>2.3112920333333334E-3</c:v>
                </c:pt>
                <c:pt idx="191">
                  <c:v>2.9271528666666661E-3</c:v>
                </c:pt>
                <c:pt idx="192">
                  <c:v>6.4117939333333332E-3</c:v>
                </c:pt>
                <c:pt idx="193">
                  <c:v>2.0367921666666665E-3</c:v>
                </c:pt>
                <c:pt idx="194">
                  <c:v>1.0158181433333333E-2</c:v>
                </c:pt>
                <c:pt idx="195">
                  <c:v>1.5334597366666668E-2</c:v>
                </c:pt>
                <c:pt idx="196">
                  <c:v>-3.9964736666666702E-4</c:v>
                </c:pt>
                <c:pt idx="197">
                  <c:v>2.1518302199999999E-2</c:v>
                </c:pt>
                <c:pt idx="198">
                  <c:v>1.0601970733333334E-2</c:v>
                </c:pt>
                <c:pt idx="199">
                  <c:v>-2.7950156999999996E-2</c:v>
                </c:pt>
                <c:pt idx="200">
                  <c:v>6.7361133666666659E-3</c:v>
                </c:pt>
                <c:pt idx="201">
                  <c:v>1.7070231999999999E-3</c:v>
                </c:pt>
                <c:pt idx="202">
                  <c:v>-3.0601246666666663E-3</c:v>
                </c:pt>
                <c:pt idx="203">
                  <c:v>-3.5557232333333333E-3</c:v>
                </c:pt>
                <c:pt idx="204">
                  <c:v>1.7719334733333331E-2</c:v>
                </c:pt>
                <c:pt idx="205">
                  <c:v>3.5755079999999998E-3</c:v>
                </c:pt>
                <c:pt idx="206">
                  <c:v>2.8634761333333333E-3</c:v>
                </c:pt>
                <c:pt idx="207">
                  <c:v>5.2144384666666663E-3</c:v>
                </c:pt>
                <c:pt idx="208">
                  <c:v>1.03907202E-2</c:v>
                </c:pt>
                <c:pt idx="209">
                  <c:v>1.6581099166666665E-2</c:v>
                </c:pt>
                <c:pt idx="210">
                  <c:v>-5.1610001000000003E-3</c:v>
                </c:pt>
                <c:pt idx="211">
                  <c:v>8.391054299999999E-3</c:v>
                </c:pt>
                <c:pt idx="212">
                  <c:v>-8.2786273333333334E-3</c:v>
                </c:pt>
                <c:pt idx="213">
                  <c:v>5.1005479999999986E-4</c:v>
                </c:pt>
                <c:pt idx="214">
                  <c:v>7.5447959999999994E-4</c:v>
                </c:pt>
                <c:pt idx="215">
                  <c:v>2.0471110666666664E-3</c:v>
                </c:pt>
                <c:pt idx="216">
                  <c:v>-8.053856333333333E-3</c:v>
                </c:pt>
                <c:pt idx="217">
                  <c:v>-1.9627046666666665E-2</c:v>
                </c:pt>
                <c:pt idx="218">
                  <c:v>-2.6910703333333334E-3</c:v>
                </c:pt>
                <c:pt idx="219">
                  <c:v>-1.1939347666666666E-2</c:v>
                </c:pt>
                <c:pt idx="220">
                  <c:v>-7.5186119999999992E-3</c:v>
                </c:pt>
                <c:pt idx="221">
                  <c:v>1.5811695099999998E-2</c:v>
                </c:pt>
                <c:pt idx="222">
                  <c:v>-5.6713366666666671E-3</c:v>
                </c:pt>
                <c:pt idx="223">
                  <c:v>7.9476967333333339E-3</c:v>
                </c:pt>
                <c:pt idx="224">
                  <c:v>-2.0740901333333329E-2</c:v>
                </c:pt>
                <c:pt idx="225">
                  <c:v>1.2905498033333332E-2</c:v>
                </c:pt>
                <c:pt idx="226">
                  <c:v>-2.8451610999999993E-3</c:v>
                </c:pt>
                <c:pt idx="227">
                  <c:v>3.6393585999999999E-3</c:v>
                </c:pt>
                <c:pt idx="228">
                  <c:v>-7.4640533333333332E-3</c:v>
                </c:pt>
                <c:pt idx="229">
                  <c:v>2.5876722099999999E-2</c:v>
                </c:pt>
                <c:pt idx="230">
                  <c:v>2.3119891466666667E-2</c:v>
                </c:pt>
                <c:pt idx="231">
                  <c:v>2.6533006666666667E-3</c:v>
                </c:pt>
                <c:pt idx="232">
                  <c:v>-1.6147373666666669E-3</c:v>
                </c:pt>
                <c:pt idx="233">
                  <c:v>-1.4988449333333334E-3</c:v>
                </c:pt>
                <c:pt idx="234">
                  <c:v>1.2020459466666664E-2</c:v>
                </c:pt>
                <c:pt idx="235">
                  <c:v>-5.1783560000000003E-3</c:v>
                </c:pt>
                <c:pt idx="236">
                  <c:v>7.2960665999999997E-3</c:v>
                </c:pt>
                <c:pt idx="237">
                  <c:v>-1.1686462333333331E-3</c:v>
                </c:pt>
                <c:pt idx="238">
                  <c:v>7.7991072000000005E-3</c:v>
                </c:pt>
                <c:pt idx="239">
                  <c:v>5.4017767999999999E-3</c:v>
                </c:pt>
                <c:pt idx="240">
                  <c:v>4.4511691333333336E-3</c:v>
                </c:pt>
                <c:pt idx="241">
                  <c:v>-2.9264510000000001E-3</c:v>
                </c:pt>
                <c:pt idx="242">
                  <c:v>-3.6779666666666641E-4</c:v>
                </c:pt>
                <c:pt idx="243">
                  <c:v>8.1048090666666663E-3</c:v>
                </c:pt>
                <c:pt idx="244">
                  <c:v>3.9858535999999995E-3</c:v>
                </c:pt>
                <c:pt idx="245">
                  <c:v>8.8435506666666641E-4</c:v>
                </c:pt>
                <c:pt idx="246">
                  <c:v>-4.3830381666666663E-3</c:v>
                </c:pt>
                <c:pt idx="247">
                  <c:v>-6.8876456666666674E-4</c:v>
                </c:pt>
                <c:pt idx="248">
                  <c:v>-9.4032499999999999E-4</c:v>
                </c:pt>
                <c:pt idx="249">
                  <c:v>-4.704727666666666E-3</c:v>
                </c:pt>
                <c:pt idx="250">
                  <c:v>3.8010013333333349E-4</c:v>
                </c:pt>
                <c:pt idx="251">
                  <c:v>8.9309616333333331E-3</c:v>
                </c:pt>
                <c:pt idx="252">
                  <c:v>4.2402212666666668E-3</c:v>
                </c:pt>
                <c:pt idx="253">
                  <c:v>7.1225746666666668E-4</c:v>
                </c:pt>
                <c:pt idx="254">
                  <c:v>1.8801724333333332E-2</c:v>
                </c:pt>
                <c:pt idx="255">
                  <c:v>-2.7683232999999993E-3</c:v>
                </c:pt>
                <c:pt idx="256">
                  <c:v>-2.693968733333333E-3</c:v>
                </c:pt>
                <c:pt idx="257">
                  <c:v>-3.2951316666666669E-3</c:v>
                </c:pt>
                <c:pt idx="258">
                  <c:v>1.3138221299999999E-2</c:v>
                </c:pt>
                <c:pt idx="259">
                  <c:v>-7.2143804999999991E-3</c:v>
                </c:pt>
                <c:pt idx="260">
                  <c:v>5.1752113666666665E-3</c:v>
                </c:pt>
                <c:pt idx="261">
                  <c:v>8.2730906666666701E-4</c:v>
                </c:pt>
                <c:pt idx="262">
                  <c:v>-6.2064226666666659E-3</c:v>
                </c:pt>
                <c:pt idx="263">
                  <c:v>-8.8445023333333338E-3</c:v>
                </c:pt>
                <c:pt idx="264">
                  <c:v>-1.4018516333333331E-2</c:v>
                </c:pt>
                <c:pt idx="265">
                  <c:v>1.9510134399999997E-2</c:v>
                </c:pt>
                <c:pt idx="266">
                  <c:v>5.3598811999999996E-3</c:v>
                </c:pt>
                <c:pt idx="267">
                  <c:v>1.0009886666666665E-2</c:v>
                </c:pt>
                <c:pt idx="268">
                  <c:v>1.5806703999999999E-3</c:v>
                </c:pt>
                <c:pt idx="269">
                  <c:v>-3.3332414333333338E-2</c:v>
                </c:pt>
                <c:pt idx="270">
                  <c:v>2.6693096000000001E-3</c:v>
                </c:pt>
                <c:pt idx="271">
                  <c:v>1.1877266399999999E-2</c:v>
                </c:pt>
                <c:pt idx="272">
                  <c:v>-1.9410796666666666E-3</c:v>
                </c:pt>
                <c:pt idx="273">
                  <c:v>-7.940374E-3</c:v>
                </c:pt>
                <c:pt idx="274">
                  <c:v>6.0014214333333326E-3</c:v>
                </c:pt>
                <c:pt idx="275">
                  <c:v>1.5192558166666667E-2</c:v>
                </c:pt>
                <c:pt idx="276">
                  <c:v>5.1233271E-3</c:v>
                </c:pt>
                <c:pt idx="277">
                  <c:v>-4.4839877999999994E-3</c:v>
                </c:pt>
                <c:pt idx="278">
                  <c:v>-1.4805933E-2</c:v>
                </c:pt>
                <c:pt idx="279">
                  <c:v>-4.005409666666666E-3</c:v>
                </c:pt>
                <c:pt idx="280">
                  <c:v>1.9114988999999998E-3</c:v>
                </c:pt>
                <c:pt idx="281">
                  <c:v>-2.1843593000000004E-3</c:v>
                </c:pt>
                <c:pt idx="282">
                  <c:v>4.5320023333333334E-3</c:v>
                </c:pt>
                <c:pt idx="283">
                  <c:v>1.8753726666666595E-4</c:v>
                </c:pt>
                <c:pt idx="284">
                  <c:v>-1.0896488333333332E-2</c:v>
                </c:pt>
                <c:pt idx="285">
                  <c:v>-2.3291419333333334E-2</c:v>
                </c:pt>
                <c:pt idx="286">
                  <c:v>3.9196972333333333E-3</c:v>
                </c:pt>
                <c:pt idx="287">
                  <c:v>4.7126760999999994E-3</c:v>
                </c:pt>
                <c:pt idx="288">
                  <c:v>-4.1060333333333299E-4</c:v>
                </c:pt>
                <c:pt idx="289">
                  <c:v>5.5849114999999994E-3</c:v>
                </c:pt>
                <c:pt idx="290">
                  <c:v>-1.4307261333333333E-2</c:v>
                </c:pt>
                <c:pt idx="291">
                  <c:v>5.2292030000000017E-4</c:v>
                </c:pt>
                <c:pt idx="292">
                  <c:v>1.0186390599999999E-2</c:v>
                </c:pt>
                <c:pt idx="293">
                  <c:v>-6.0367545666666659E-3</c:v>
                </c:pt>
                <c:pt idx="294">
                  <c:v>-1.0282291666666665E-2</c:v>
                </c:pt>
                <c:pt idx="295">
                  <c:v>5.2563962999999997E-3</c:v>
                </c:pt>
                <c:pt idx="296">
                  <c:v>-3.6361873333333331E-3</c:v>
                </c:pt>
                <c:pt idx="297">
                  <c:v>-1.8079818999999997E-2</c:v>
                </c:pt>
                <c:pt idx="298">
                  <c:v>1.2194834533333332E-2</c:v>
                </c:pt>
                <c:pt idx="299">
                  <c:v>1.7595057E-3</c:v>
                </c:pt>
                <c:pt idx="300">
                  <c:v>-1.5700623666666667E-2</c:v>
                </c:pt>
                <c:pt idx="301">
                  <c:v>-3.1114986666666667E-2</c:v>
                </c:pt>
                <c:pt idx="302">
                  <c:v>4.3524573333333328E-3</c:v>
                </c:pt>
                <c:pt idx="303">
                  <c:v>-3.4085615999999994E-3</c:v>
                </c:pt>
                <c:pt idx="304">
                  <c:v>2.2819323133333333E-2</c:v>
                </c:pt>
                <c:pt idx="305">
                  <c:v>1.0390122666666666E-3</c:v>
                </c:pt>
                <c:pt idx="306">
                  <c:v>4.3525252666666656E-3</c:v>
                </c:pt>
                <c:pt idx="307">
                  <c:v>1.2716842533333331E-2</c:v>
                </c:pt>
                <c:pt idx="308">
                  <c:v>1.1271973666666666E-3</c:v>
                </c:pt>
                <c:pt idx="309">
                  <c:v>-6.5290893333333324E-3</c:v>
                </c:pt>
                <c:pt idx="310">
                  <c:v>2.6883616E-3</c:v>
                </c:pt>
                <c:pt idx="311">
                  <c:v>7.9140719999999968E-4</c:v>
                </c:pt>
                <c:pt idx="312">
                  <c:v>-5.8783129999999987E-3</c:v>
                </c:pt>
                <c:pt idx="313">
                  <c:v>-1.3187202666666664E-3</c:v>
                </c:pt>
                <c:pt idx="314">
                  <c:v>-1.3566294666666663E-3</c:v>
                </c:pt>
                <c:pt idx="315">
                  <c:v>3.7413576666666662E-3</c:v>
                </c:pt>
                <c:pt idx="316">
                  <c:v>8.5851225999999999E-3</c:v>
                </c:pt>
                <c:pt idx="317">
                  <c:v>1.3760650999999999E-3</c:v>
                </c:pt>
                <c:pt idx="318">
                  <c:v>-6.4674829999999996E-3</c:v>
                </c:pt>
                <c:pt idx="319">
                  <c:v>-6.4132236666666663E-3</c:v>
                </c:pt>
                <c:pt idx="320">
                  <c:v>-7.3426698333333342E-3</c:v>
                </c:pt>
                <c:pt idx="321">
                  <c:v>3.449577833333333E-3</c:v>
                </c:pt>
                <c:pt idx="322">
                  <c:v>-9.1847759999999987E-3</c:v>
                </c:pt>
                <c:pt idx="323">
                  <c:v>-6.106584E-3</c:v>
                </c:pt>
                <c:pt idx="324">
                  <c:v>-3.3272828999999999E-3</c:v>
                </c:pt>
                <c:pt idx="325">
                  <c:v>7.9354455000000008E-3</c:v>
                </c:pt>
                <c:pt idx="326">
                  <c:v>2.0398281566666662E-2</c:v>
                </c:pt>
                <c:pt idx="327">
                  <c:v>1.6920716333333327E-3</c:v>
                </c:pt>
                <c:pt idx="328">
                  <c:v>4.3781293666666663E-3</c:v>
                </c:pt>
                <c:pt idx="329">
                  <c:v>1.2679850133333333E-2</c:v>
                </c:pt>
                <c:pt idx="330">
                  <c:v>4.5312267999999996E-3</c:v>
                </c:pt>
                <c:pt idx="331">
                  <c:v>4.9179248666666661E-3</c:v>
                </c:pt>
                <c:pt idx="332">
                  <c:v>-1.6708440033333331E-2</c:v>
                </c:pt>
                <c:pt idx="333">
                  <c:v>-1.0471380333333334E-2</c:v>
                </c:pt>
                <c:pt idx="334">
                  <c:v>5.9272697999999992E-3</c:v>
                </c:pt>
                <c:pt idx="335">
                  <c:v>7.5053798666666668E-3</c:v>
                </c:pt>
                <c:pt idx="336">
                  <c:v>-9.4412546666666659E-3</c:v>
                </c:pt>
                <c:pt idx="337">
                  <c:v>1.8085672666666667E-3</c:v>
                </c:pt>
                <c:pt idx="338">
                  <c:v>-1.8172376666666663E-4</c:v>
                </c:pt>
                <c:pt idx="339">
                  <c:v>-2.3100313999999999E-3</c:v>
                </c:pt>
                <c:pt idx="340">
                  <c:v>-1.0075239666666666E-2</c:v>
                </c:pt>
                <c:pt idx="341">
                  <c:v>-1.7343390000000001E-3</c:v>
                </c:pt>
                <c:pt idx="342">
                  <c:v>-1.3674382666666665E-2</c:v>
                </c:pt>
                <c:pt idx="343">
                  <c:v>-1.9531381333333334E-2</c:v>
                </c:pt>
                <c:pt idx="344">
                  <c:v>5.9484429999999994E-3</c:v>
                </c:pt>
                <c:pt idx="345">
                  <c:v>8.2010911333333329E-3</c:v>
                </c:pt>
                <c:pt idx="346">
                  <c:v>1.4865971999999997E-3</c:v>
                </c:pt>
                <c:pt idx="347">
                  <c:v>-1.1450235333333333E-2</c:v>
                </c:pt>
                <c:pt idx="348">
                  <c:v>-9.6702249999999993E-3</c:v>
                </c:pt>
                <c:pt idx="349">
                  <c:v>-2.785142E-3</c:v>
                </c:pt>
                <c:pt idx="350">
                  <c:v>5.7250315666666661E-3</c:v>
                </c:pt>
                <c:pt idx="351">
                  <c:v>1.1316931266666667E-2</c:v>
                </c:pt>
                <c:pt idx="352">
                  <c:v>4.9217583666666658E-3</c:v>
                </c:pt>
                <c:pt idx="353">
                  <c:v>1.6843043199999998E-2</c:v>
                </c:pt>
                <c:pt idx="354">
                  <c:v>-1.797770433333333E-2</c:v>
                </c:pt>
                <c:pt idx="355">
                  <c:v>-5.1510884999999996E-3</c:v>
                </c:pt>
                <c:pt idx="356">
                  <c:v>-1.1230986666666665E-2</c:v>
                </c:pt>
                <c:pt idx="357">
                  <c:v>-2.3890983333333337E-3</c:v>
                </c:pt>
                <c:pt idx="358">
                  <c:v>-4.516579466666666E-3</c:v>
                </c:pt>
                <c:pt idx="359">
                  <c:v>-3.2727478333333328E-3</c:v>
                </c:pt>
                <c:pt idx="360">
                  <c:v>-1.795383333333334E-4</c:v>
                </c:pt>
                <c:pt idx="361">
                  <c:v>-1.2667425E-2</c:v>
                </c:pt>
                <c:pt idx="362">
                  <c:v>1.00375633E-2</c:v>
                </c:pt>
                <c:pt idx="363">
                  <c:v>1.0795643766666667E-2</c:v>
                </c:pt>
                <c:pt idx="364">
                  <c:v>-1.9088611999999998E-2</c:v>
                </c:pt>
                <c:pt idx="365">
                  <c:v>5.6598781333333332E-3</c:v>
                </c:pt>
                <c:pt idx="366">
                  <c:v>2.136394333333333E-3</c:v>
                </c:pt>
                <c:pt idx="367">
                  <c:v>5.1990066666666654E-4</c:v>
                </c:pt>
                <c:pt idx="368">
                  <c:v>1.830121753333333E-2</c:v>
                </c:pt>
                <c:pt idx="369">
                  <c:v>-5.8665869999999995E-3</c:v>
                </c:pt>
                <c:pt idx="370">
                  <c:v>8.221177533333332E-3</c:v>
                </c:pt>
                <c:pt idx="371">
                  <c:v>-1.3747903999999998E-2</c:v>
                </c:pt>
                <c:pt idx="372">
                  <c:v>2.9914873699999997E-2</c:v>
                </c:pt>
                <c:pt idx="373">
                  <c:v>1.9024143633333331E-2</c:v>
                </c:pt>
                <c:pt idx="374">
                  <c:v>-6.0821426666666659E-3</c:v>
                </c:pt>
                <c:pt idx="375">
                  <c:v>1.1591452766666666E-2</c:v>
                </c:pt>
                <c:pt idx="376">
                  <c:v>7.9843872999999996E-3</c:v>
                </c:pt>
                <c:pt idx="377">
                  <c:v>6.1998983666666663E-3</c:v>
                </c:pt>
                <c:pt idx="378">
                  <c:v>9.9138119999999993E-3</c:v>
                </c:pt>
                <c:pt idx="379">
                  <c:v>1.6116626266666666E-2</c:v>
                </c:pt>
                <c:pt idx="380">
                  <c:v>5.9512861333333332E-3</c:v>
                </c:pt>
                <c:pt idx="381">
                  <c:v>-1.2603073666666666E-2</c:v>
                </c:pt>
                <c:pt idx="382">
                  <c:v>-2.3195809999999998E-3</c:v>
                </c:pt>
                <c:pt idx="383">
                  <c:v>6.0886613666666662E-3</c:v>
                </c:pt>
                <c:pt idx="384">
                  <c:v>-4.1618806666666669E-3</c:v>
                </c:pt>
                <c:pt idx="385">
                  <c:v>1.4429607666666667E-2</c:v>
                </c:pt>
                <c:pt idx="386">
                  <c:v>3.0636437000000002E-3</c:v>
                </c:pt>
                <c:pt idx="387">
                  <c:v>2.6334527166666667E-2</c:v>
                </c:pt>
                <c:pt idx="388">
                  <c:v>-2.9378639333333349E-3</c:v>
                </c:pt>
                <c:pt idx="389">
                  <c:v>1.1087908333333332E-3</c:v>
                </c:pt>
                <c:pt idx="390">
                  <c:v>1.5822716733333332E-2</c:v>
                </c:pt>
                <c:pt idx="391">
                  <c:v>1.3400770666666666E-2</c:v>
                </c:pt>
                <c:pt idx="392">
                  <c:v>8.0573787666666646E-3</c:v>
                </c:pt>
                <c:pt idx="393">
                  <c:v>-2.713359533333333E-2</c:v>
                </c:pt>
                <c:pt idx="394">
                  <c:v>8.9444635999999991E-3</c:v>
                </c:pt>
                <c:pt idx="395">
                  <c:v>-8.9614903333333322E-3</c:v>
                </c:pt>
                <c:pt idx="396">
                  <c:v>2.2631966333333323E-3</c:v>
                </c:pt>
                <c:pt idx="397">
                  <c:v>-1.8219575999999998E-2</c:v>
                </c:pt>
                <c:pt idx="398">
                  <c:v>5.9618519666666658E-3</c:v>
                </c:pt>
                <c:pt idx="399">
                  <c:v>-3.7880945999999999E-2</c:v>
                </c:pt>
                <c:pt idx="400">
                  <c:v>-1.0064363333333333E-2</c:v>
                </c:pt>
                <c:pt idx="401">
                  <c:v>-5.0602701999999999E-2</c:v>
                </c:pt>
                <c:pt idx="402">
                  <c:v>4.8513040433333335E-2</c:v>
                </c:pt>
                <c:pt idx="403">
                  <c:v>-4.6475093999999995E-2</c:v>
                </c:pt>
                <c:pt idx="404">
                  <c:v>3.5792196266666666E-2</c:v>
                </c:pt>
                <c:pt idx="405">
                  <c:v>7.0968289999999955E-4</c:v>
                </c:pt>
                <c:pt idx="406">
                  <c:v>1.6345323133333332E-2</c:v>
                </c:pt>
                <c:pt idx="407">
                  <c:v>-2.5621849999999998E-3</c:v>
                </c:pt>
                <c:pt idx="408">
                  <c:v>-2.765363333333333E-3</c:v>
                </c:pt>
                <c:pt idx="409">
                  <c:v>-2.8347964999999996E-2</c:v>
                </c:pt>
                <c:pt idx="410">
                  <c:v>-2.6264851333333332E-2</c:v>
                </c:pt>
                <c:pt idx="411">
                  <c:v>-1.3480187666666667E-3</c:v>
                </c:pt>
                <c:pt idx="412">
                  <c:v>3.5813403499999993E-2</c:v>
                </c:pt>
                <c:pt idx="413">
                  <c:v>7.0295356333333328E-3</c:v>
                </c:pt>
                <c:pt idx="414">
                  <c:v>-1.0844764E-2</c:v>
                </c:pt>
                <c:pt idx="415">
                  <c:v>2.6700507999999998E-2</c:v>
                </c:pt>
                <c:pt idx="416">
                  <c:v>2.0926023566666667E-2</c:v>
                </c:pt>
                <c:pt idx="417">
                  <c:v>1.0098351233333334E-2</c:v>
                </c:pt>
                <c:pt idx="418">
                  <c:v>4.9674106666666674E-3</c:v>
                </c:pt>
                <c:pt idx="419">
                  <c:v>-1.3240818E-2</c:v>
                </c:pt>
                <c:pt idx="420">
                  <c:v>-1.678850233333333E-2</c:v>
                </c:pt>
                <c:pt idx="421">
                  <c:v>-2.5066370999999995E-3</c:v>
                </c:pt>
                <c:pt idx="422">
                  <c:v>1.6527539266666665E-2</c:v>
                </c:pt>
                <c:pt idx="423">
                  <c:v>5.7383791666666666E-3</c:v>
                </c:pt>
                <c:pt idx="424">
                  <c:v>-1.8324791999999999E-2</c:v>
                </c:pt>
                <c:pt idx="425">
                  <c:v>6.1803594666666661E-3</c:v>
                </c:pt>
                <c:pt idx="426">
                  <c:v>7.7974882333333318E-3</c:v>
                </c:pt>
                <c:pt idx="427">
                  <c:v>1.5864848933333332E-2</c:v>
                </c:pt>
                <c:pt idx="428">
                  <c:v>1.52590947E-2</c:v>
                </c:pt>
                <c:pt idx="429">
                  <c:v>9.6509434666666657E-3</c:v>
                </c:pt>
                <c:pt idx="430">
                  <c:v>1.1177729866666666E-2</c:v>
                </c:pt>
                <c:pt idx="431">
                  <c:v>-4.1413834333333338E-3</c:v>
                </c:pt>
                <c:pt idx="432">
                  <c:v>-2.5835385999999998E-2</c:v>
                </c:pt>
                <c:pt idx="433">
                  <c:v>-3.2807063333333331E-2</c:v>
                </c:pt>
                <c:pt idx="434">
                  <c:v>2.0525207999999998E-3</c:v>
                </c:pt>
                <c:pt idx="435">
                  <c:v>9.1869384666666658E-3</c:v>
                </c:pt>
                <c:pt idx="436">
                  <c:v>2.7013829333333338E-3</c:v>
                </c:pt>
                <c:pt idx="437">
                  <c:v>-4.3093173333333332E-3</c:v>
                </c:pt>
                <c:pt idx="438">
                  <c:v>-8.7051909999999993E-3</c:v>
                </c:pt>
                <c:pt idx="439">
                  <c:v>-2.3083641333333332E-2</c:v>
                </c:pt>
                <c:pt idx="440">
                  <c:v>-1.5430007666666665E-2</c:v>
                </c:pt>
                <c:pt idx="441">
                  <c:v>1.9732983799999999E-2</c:v>
                </c:pt>
                <c:pt idx="442">
                  <c:v>1.9397742233333334E-2</c:v>
                </c:pt>
                <c:pt idx="443">
                  <c:v>1.0599283266666667E-2</c:v>
                </c:pt>
                <c:pt idx="444">
                  <c:v>-8.8620013333333327E-3</c:v>
                </c:pt>
                <c:pt idx="445">
                  <c:v>3.3857626299999999E-2</c:v>
                </c:pt>
                <c:pt idx="446">
                  <c:v>1.1237008833333333E-2</c:v>
                </c:pt>
                <c:pt idx="447">
                  <c:v>5.5162440000000004E-4</c:v>
                </c:pt>
                <c:pt idx="448">
                  <c:v>1.04866762E-2</c:v>
                </c:pt>
                <c:pt idx="449">
                  <c:v>1.3186123733333334E-2</c:v>
                </c:pt>
                <c:pt idx="450">
                  <c:v>-8.7278056666666663E-3</c:v>
                </c:pt>
                <c:pt idx="451">
                  <c:v>9.9234434333333316E-3</c:v>
                </c:pt>
                <c:pt idx="452">
                  <c:v>-2.3500190999999997E-2</c:v>
                </c:pt>
                <c:pt idx="453">
                  <c:v>-5.0736076666666663E-3</c:v>
                </c:pt>
                <c:pt idx="454">
                  <c:v>9.9300966666666718E-4</c:v>
                </c:pt>
                <c:pt idx="455">
                  <c:v>1.1280558533333332E-2</c:v>
                </c:pt>
                <c:pt idx="456">
                  <c:v>-1.5847503999999998E-2</c:v>
                </c:pt>
                <c:pt idx="457">
                  <c:v>-3.0727720666666666E-3</c:v>
                </c:pt>
                <c:pt idx="458">
                  <c:v>1.95549551E-2</c:v>
                </c:pt>
                <c:pt idx="459">
                  <c:v>-6.407428333333332E-3</c:v>
                </c:pt>
                <c:pt idx="460">
                  <c:v>-8.9030893333333326E-3</c:v>
                </c:pt>
                <c:pt idx="461">
                  <c:v>-2.2897555999999999E-2</c:v>
                </c:pt>
                <c:pt idx="462">
                  <c:v>1.2851937333333333E-3</c:v>
                </c:pt>
                <c:pt idx="463">
                  <c:v>1.7858274566666665E-2</c:v>
                </c:pt>
                <c:pt idx="464">
                  <c:v>-9.4101779999999999E-3</c:v>
                </c:pt>
                <c:pt idx="465">
                  <c:v>1.3371091533333332E-2</c:v>
                </c:pt>
                <c:pt idx="466">
                  <c:v>1.4333429566666667E-2</c:v>
                </c:pt>
                <c:pt idx="467">
                  <c:v>-3.3181009666666664E-2</c:v>
                </c:pt>
                <c:pt idx="468">
                  <c:v>-6.4864653999999987E-3</c:v>
                </c:pt>
                <c:pt idx="469">
                  <c:v>1.5058896066666667E-2</c:v>
                </c:pt>
                <c:pt idx="470">
                  <c:v>-8.279116999999999E-3</c:v>
                </c:pt>
                <c:pt idx="471">
                  <c:v>1.2683736566666666E-2</c:v>
                </c:pt>
                <c:pt idx="472">
                  <c:v>-2.0382354999999998E-2</c:v>
                </c:pt>
                <c:pt idx="473">
                  <c:v>-1.9982263E-2</c:v>
                </c:pt>
                <c:pt idx="474">
                  <c:v>-8.6627979999999993E-3</c:v>
                </c:pt>
                <c:pt idx="475">
                  <c:v>-1.3221857666666666E-2</c:v>
                </c:pt>
                <c:pt idx="476">
                  <c:v>1.2049654666666659E-3</c:v>
                </c:pt>
                <c:pt idx="477">
                  <c:v>-1.7167460999999998E-2</c:v>
                </c:pt>
                <c:pt idx="478">
                  <c:v>-7.9000019999999997E-3</c:v>
                </c:pt>
                <c:pt idx="479">
                  <c:v>2.6927363966666666E-2</c:v>
                </c:pt>
                <c:pt idx="480">
                  <c:v>-3.4303593333333332E-3</c:v>
                </c:pt>
                <c:pt idx="481">
                  <c:v>2.7528669733333334E-2</c:v>
                </c:pt>
                <c:pt idx="482">
                  <c:v>-3.126825733333333E-3</c:v>
                </c:pt>
                <c:pt idx="483">
                  <c:v>1.561038666666667E-4</c:v>
                </c:pt>
                <c:pt idx="484">
                  <c:v>1.5204464399999999E-2</c:v>
                </c:pt>
                <c:pt idx="485">
                  <c:v>-2.8181393333333335E-3</c:v>
                </c:pt>
                <c:pt idx="486">
                  <c:v>-2.923870333333333E-3</c:v>
                </c:pt>
                <c:pt idx="487">
                  <c:v>-4.0393982000000005E-3</c:v>
                </c:pt>
                <c:pt idx="488">
                  <c:v>1.0302968933333333E-2</c:v>
                </c:pt>
                <c:pt idx="489">
                  <c:v>-6.3349386666666663E-3</c:v>
                </c:pt>
                <c:pt idx="490">
                  <c:v>3.8332928666666671E-3</c:v>
                </c:pt>
                <c:pt idx="491">
                  <c:v>-1.1750178666666666E-2</c:v>
                </c:pt>
                <c:pt idx="492">
                  <c:v>-1.9026690000000001E-3</c:v>
                </c:pt>
                <c:pt idx="493">
                  <c:v>1.3001005833333331E-2</c:v>
                </c:pt>
                <c:pt idx="494">
                  <c:v>-1.0934130033333333E-2</c:v>
                </c:pt>
                <c:pt idx="495">
                  <c:v>2.4529407599999997E-2</c:v>
                </c:pt>
                <c:pt idx="496">
                  <c:v>-6.4594298999999999E-3</c:v>
                </c:pt>
                <c:pt idx="497">
                  <c:v>3.0890790999999998E-3</c:v>
                </c:pt>
                <c:pt idx="498">
                  <c:v>9.5302756666666676E-3</c:v>
                </c:pt>
                <c:pt idx="499">
                  <c:v>2.8960448000000002E-3</c:v>
                </c:pt>
                <c:pt idx="500">
                  <c:v>-8.7524403333333334E-3</c:v>
                </c:pt>
                <c:pt idx="501">
                  <c:v>7.0654972666666666E-3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374464"/>
        <c:axId val="78272128"/>
      </c:lineChart>
      <c:dateAx>
        <c:axId val="1125374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8272128"/>
        <c:crossesAt val="-6.0000000000000012E-2"/>
        <c:auto val="1"/>
        <c:lblOffset val="100"/>
        <c:baseTimeUnit val="days"/>
      </c:dateAx>
      <c:valAx>
        <c:axId val="782721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25374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65770563450259E-2"/>
          <c:y val="4.5618959617763834E-2"/>
          <c:w val="0.8708050948619066"/>
          <c:h val="0.80179943213289229"/>
        </c:manualLayout>
      </c:layout>
      <c:lineChart>
        <c:grouping val="standard"/>
        <c:varyColors val="0"/>
        <c:ser>
          <c:idx val="1"/>
          <c:order val="0"/>
          <c:tx>
            <c:strRef>
              <c:f>Comparison!$C$3</c:f>
              <c:strCache>
                <c:ptCount val="1"/>
                <c:pt idx="0">
                  <c:v>Delta Normal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Comparison!$D$2:$G$2</c:f>
              <c:numCache>
                <c:formatCode>0.00%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1E-3</c:v>
                </c:pt>
              </c:numCache>
            </c:numRef>
          </c:cat>
          <c:val>
            <c:numRef>
              <c:f>Comparison!$D$3:$G$3</c:f>
              <c:numCache>
                <c:formatCode>_("$"* #,##0.00_);_("$"* \(#,##0.00\);_("$"* "-"??_);_(@_)</c:formatCode>
                <c:ptCount val="4"/>
                <c:pt idx="0">
                  <c:v>-5129.3939809341764</c:v>
                </c:pt>
                <c:pt idx="1">
                  <c:v>-6605.2221808975455</c:v>
                </c:pt>
                <c:pt idx="2">
                  <c:v>-9373.6304417053616</c:v>
                </c:pt>
                <c:pt idx="3">
                  <c:v>-12476.72922975057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Comparison!$C$4</c:f>
              <c:strCache>
                <c:ptCount val="1"/>
                <c:pt idx="0">
                  <c:v>Historical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Comparison!$D$2:$G$2</c:f>
              <c:numCache>
                <c:formatCode>0.00%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1E-3</c:v>
                </c:pt>
              </c:numCache>
            </c:numRef>
          </c:cat>
          <c:val>
            <c:numRef>
              <c:f>Comparison!$D$4:$G$4</c:f>
              <c:numCache>
                <c:formatCode>_("$"* #,##0.00_);_("$"* \(#,##0.00\);_("$"* "-"??_);_(@_)</c:formatCode>
                <c:ptCount val="4"/>
                <c:pt idx="0">
                  <c:v>-4749.8447899999992</c:v>
                </c:pt>
                <c:pt idx="1">
                  <c:v>-6922.3011200000001</c:v>
                </c:pt>
                <c:pt idx="2">
                  <c:v>-11360.145014</c:v>
                </c:pt>
                <c:pt idx="3">
                  <c:v>-14560.431117599999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Comparison!$C$5</c:f>
              <c:strCache>
                <c:ptCount val="1"/>
                <c:pt idx="0">
                  <c:v>Logistic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Comparison!$D$2:$G$2</c:f>
              <c:numCache>
                <c:formatCode>0.00%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1E-3</c:v>
                </c:pt>
              </c:numCache>
            </c:numRef>
          </c:cat>
          <c:val>
            <c:numRef>
              <c:f>Comparison!$D$5:$G$5</c:f>
              <c:numCache>
                <c:formatCode>_("$"* #,##0.00_);_("$"* \(#,##0.00\);_("$"* "-"??_);_(@_)</c:formatCode>
                <c:ptCount val="4"/>
                <c:pt idx="0">
                  <c:v>-4859.313737641135</c:v>
                </c:pt>
                <c:pt idx="1">
                  <c:v>-6538.5157262099374</c:v>
                </c:pt>
                <c:pt idx="2">
                  <c:v>-9911.5466630857009</c:v>
                </c:pt>
                <c:pt idx="3">
                  <c:v>-14839.710154926373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Comparison!$C$6</c:f>
              <c:strCache>
                <c:ptCount val="1"/>
                <c:pt idx="0">
                  <c:v>T-dist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Comparison!$D$2:$G$2</c:f>
              <c:numCache>
                <c:formatCode>0.00%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1E-3</c:v>
                </c:pt>
              </c:numCache>
            </c:numRef>
          </c:cat>
          <c:val>
            <c:numRef>
              <c:f>Comparison!$D$6:$G$6</c:f>
              <c:numCache>
                <c:formatCode>_("$"* #,##0.00_);_("$"* \(#,##0.00\);_("$"* "-"??_);_(@_)</c:formatCode>
                <c:ptCount val="4"/>
                <c:pt idx="0">
                  <c:v>-5371.5491075874615</c:v>
                </c:pt>
                <c:pt idx="1">
                  <c:v>-7004.2257500444393</c:v>
                </c:pt>
                <c:pt idx="2">
                  <c:v>-10437.221790796806</c:v>
                </c:pt>
                <c:pt idx="3">
                  <c:v>-14361.808308130889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372416"/>
        <c:axId val="78273856"/>
      </c:lineChart>
      <c:catAx>
        <c:axId val="1125372416"/>
        <c:scaling>
          <c:orientation val="maxMin"/>
        </c:scaling>
        <c:delete val="0"/>
        <c:axPos val="b"/>
        <c:numFmt formatCode="0.00%" sourceLinked="1"/>
        <c:majorTickMark val="out"/>
        <c:minorTickMark val="none"/>
        <c:tickLblPos val="nextTo"/>
        <c:crossAx val="78273856"/>
        <c:crossesAt val="-16000"/>
        <c:auto val="1"/>
        <c:lblAlgn val="ctr"/>
        <c:lblOffset val="100"/>
        <c:noMultiLvlLbl val="0"/>
      </c:catAx>
      <c:valAx>
        <c:axId val="78273856"/>
        <c:scaling>
          <c:orientation val="minMax"/>
          <c:max val="-4000"/>
        </c:scaling>
        <c:delete val="0"/>
        <c:axPos val="r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1253724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133351</xdr:colOff>
      <xdr:row>15</xdr:row>
      <xdr:rowOff>119061</xdr:rowOff>
    </xdr:from>
    <xdr:to>
      <xdr:col>23</xdr:col>
      <xdr:colOff>0</xdr:colOff>
      <xdr:row>35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12</xdr:row>
      <xdr:rowOff>171450</xdr:rowOff>
    </xdr:from>
    <xdr:to>
      <xdr:col>13</xdr:col>
      <xdr:colOff>581024</xdr:colOff>
      <xdr:row>29</xdr:row>
      <xdr:rowOff>38100</xdr:rowOff>
    </xdr:to>
    <xdr:sp macro="" textlink="">
      <xdr:nvSpPr>
        <xdr:cNvPr id="2" name="TextBox 1"/>
        <xdr:cNvSpPr txBox="1"/>
      </xdr:nvSpPr>
      <xdr:spPr>
        <a:xfrm>
          <a:off x="4905374" y="2457450"/>
          <a:ext cx="4181475" cy="31051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The T distribution should be fitted in the "standardized" returns</a:t>
          </a:r>
          <a:r>
            <a:rPr lang="en-US" sz="1100"/>
            <a:t>.</a:t>
          </a:r>
        </a:p>
        <a:p>
          <a:endParaRPr lang="en-US" sz="1100"/>
        </a:p>
        <a:p>
          <a:r>
            <a:rPr lang="en-US" sz="1100"/>
            <a:t>- Start by calculating the  standardized return, using the formula:</a:t>
          </a:r>
        </a:p>
        <a:p>
          <a:r>
            <a:rPr lang="en-US" sz="1100"/>
            <a:t>Standard. Return = (Actual Return - Mean)/Std.Deviation</a:t>
          </a:r>
        </a:p>
        <a:p>
          <a:r>
            <a:rPr lang="en-US" sz="1100"/>
            <a:t>(This has already been done in columns F anf G)</a:t>
          </a:r>
        </a:p>
        <a:p>
          <a:endParaRPr lang="en-US" sz="1100"/>
        </a:p>
        <a:p>
          <a:r>
            <a:rPr lang="en-US" sz="1100"/>
            <a:t>- You</a:t>
          </a:r>
          <a:r>
            <a:rPr lang="en-US" sz="1100" baseline="0"/>
            <a:t> then fit the T-dist. in the standardized return </a:t>
          </a:r>
        </a:p>
        <a:p>
          <a:r>
            <a:rPr lang="en-US" sz="1100" baseline="0"/>
            <a:t>(this has been done in cells O2 and O3) and you can draw random values for them. </a:t>
          </a:r>
        </a:p>
        <a:p>
          <a:endParaRPr lang="en-US" sz="1100" baseline="0"/>
        </a:p>
        <a:p>
          <a:r>
            <a:rPr lang="en-US" sz="1100" baseline="0"/>
            <a:t>- In order to calculate the portfolio return, you need to convert the standardized returns back to the actual ones, using the formula: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Actual  Return = Standard. Return*Std.Deviation + Mean (this has already been calculated in cells P2 and P3).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You can now use the returns in cells P2 and P3 to calculate the portfolio return (cell O5) and it's VaR (cells O10 to R10).</a:t>
          </a:r>
          <a:endParaRPr lang="en-US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7</xdr:row>
      <xdr:rowOff>57150</xdr:rowOff>
    </xdr:from>
    <xdr:to>
      <xdr:col>8</xdr:col>
      <xdr:colOff>581025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58"/>
  <sheetViews>
    <sheetView tabSelected="1" workbookViewId="0">
      <selection activeCell="I3" sqref="I3"/>
    </sheetView>
  </sheetViews>
  <sheetFormatPr defaultRowHeight="15"/>
  <cols>
    <col min="1" max="1" width="10.140625" bestFit="1" customWidth="1"/>
    <col min="4" max="5" width="9.140625" style="13"/>
    <col min="10" max="10" width="14" customWidth="1"/>
    <col min="11" max="11" width="14.28515625" customWidth="1"/>
    <col min="12" max="12" width="26.42578125" bestFit="1" customWidth="1"/>
    <col min="13" max="13" width="14" customWidth="1"/>
    <col min="14" max="14" width="13.140625" customWidth="1"/>
    <col min="15" max="15" width="11.28515625" bestFit="1" customWidth="1"/>
    <col min="16" max="16" width="12.28515625" bestFit="1" customWidth="1"/>
  </cols>
  <sheetData>
    <row r="1" spans="1:16">
      <c r="A1" t="s">
        <v>0</v>
      </c>
      <c r="B1" t="s">
        <v>1</v>
      </c>
      <c r="C1" t="s">
        <v>2</v>
      </c>
      <c r="D1" s="13" t="s">
        <v>3</v>
      </c>
      <c r="E1" s="13" t="s">
        <v>4</v>
      </c>
      <c r="H1" s="62" t="s">
        <v>5</v>
      </c>
      <c r="I1" s="63"/>
      <c r="J1" s="64"/>
      <c r="K1" s="3"/>
      <c r="L1" s="10" t="s">
        <v>6</v>
      </c>
      <c r="M1" s="14">
        <f>J6/SUM(J6:J7)</f>
        <v>0.33333333333333331</v>
      </c>
    </row>
    <row r="2" spans="1:16" ht="15.75" thickBot="1">
      <c r="A2" s="5">
        <v>40183</v>
      </c>
      <c r="B2" s="6">
        <v>212.49</v>
      </c>
      <c r="C2" s="6">
        <v>28.73</v>
      </c>
      <c r="D2" s="30">
        <v>1.6956340999999999E-3</v>
      </c>
      <c r="E2" s="31">
        <v>3.4812880000000001E-4</v>
      </c>
      <c r="H2" s="9"/>
      <c r="I2" s="9" t="s">
        <v>3</v>
      </c>
      <c r="J2" s="9" t="s">
        <v>4</v>
      </c>
      <c r="K2" s="4"/>
      <c r="L2" s="15" t="s">
        <v>7</v>
      </c>
      <c r="M2" s="16">
        <f>J7/SUM(J6:J7)</f>
        <v>0.66666666666666663</v>
      </c>
    </row>
    <row r="3" spans="1:16" ht="15.75" thickTop="1">
      <c r="A3" s="5">
        <v>40184</v>
      </c>
      <c r="B3" s="6">
        <v>209.11</v>
      </c>
      <c r="C3" s="6">
        <v>28.55</v>
      </c>
      <c r="D3" s="32">
        <v>-1.6034499000000001E-2</v>
      </c>
      <c r="E3" s="33">
        <v>-6.284937E-3</v>
      </c>
      <c r="H3" s="12" t="s">
        <v>3</v>
      </c>
      <c r="I3" s="12">
        <f>_xlfn.VAR.S(D:D)</f>
        <v>2.7833412414302711E-4</v>
      </c>
      <c r="J3" s="12">
        <f>_xlfn.COVARIANCE.S(D:D,E:E)</f>
        <v>1.3770823654708656E-4</v>
      </c>
      <c r="K3" s="4"/>
      <c r="L3" s="10" t="s">
        <v>8</v>
      </c>
      <c r="M3" s="17">
        <f>(M2^2*J4+M1^2*I3+2*M2*M1*I4)</f>
        <v>1.8335526091351677E-4</v>
      </c>
    </row>
    <row r="4" spans="1:16" ht="15.75" thickBot="1">
      <c r="A4" s="5">
        <v>40185</v>
      </c>
      <c r="B4" s="6">
        <v>208.73</v>
      </c>
      <c r="C4" s="6">
        <v>28.26</v>
      </c>
      <c r="D4" s="32">
        <v>-1.818879E-3</v>
      </c>
      <c r="E4" s="33">
        <v>-1.0209559E-2</v>
      </c>
      <c r="H4" s="12" t="s">
        <v>4</v>
      </c>
      <c r="I4" s="12">
        <f>J3</f>
        <v>1.3770823654708656E-4</v>
      </c>
      <c r="J4" s="12">
        <f>_xlfn.VAR.S(E:E)</f>
        <v>2.0525756947256939E-4</v>
      </c>
      <c r="K4" s="4"/>
      <c r="L4" s="15" t="s">
        <v>9</v>
      </c>
      <c r="M4" s="16">
        <f>SQRT(M3)</f>
        <v>1.354087371307763E-2</v>
      </c>
    </row>
    <row r="5" spans="1:16" ht="15.75" thickTop="1">
      <c r="A5" s="5">
        <v>40186</v>
      </c>
      <c r="B5" s="6">
        <v>210.11</v>
      </c>
      <c r="C5" s="6">
        <v>28.45</v>
      </c>
      <c r="D5" s="30">
        <v>6.5896523000000002E-3</v>
      </c>
      <c r="E5" s="31">
        <v>6.7007832999999998E-3</v>
      </c>
      <c r="L5" s="18" t="s">
        <v>40</v>
      </c>
      <c r="M5" s="14">
        <f>M1*AVERAGE(D:D)+M2*AVERAGE(E:E)</f>
        <v>2.5534796938910974E-4</v>
      </c>
    </row>
    <row r="6" spans="1:16">
      <c r="A6" s="5">
        <v>40189</v>
      </c>
      <c r="B6" s="6">
        <v>208.26</v>
      </c>
      <c r="C6" s="6">
        <v>28.09</v>
      </c>
      <c r="D6" s="32">
        <v>-8.8439039999999997E-3</v>
      </c>
      <c r="E6" s="33">
        <v>-1.2734519E-2</v>
      </c>
      <c r="H6" s="65" t="s">
        <v>11</v>
      </c>
      <c r="I6" s="66"/>
      <c r="J6" s="11">
        <v>100000</v>
      </c>
    </row>
    <row r="7" spans="1:16" ht="16.899999999999999" customHeight="1">
      <c r="A7" s="5">
        <v>40190</v>
      </c>
      <c r="B7" s="6">
        <v>205.89</v>
      </c>
      <c r="C7" s="6">
        <v>27.91</v>
      </c>
      <c r="D7" s="32">
        <v>-1.1445254E-2</v>
      </c>
      <c r="E7" s="33">
        <v>-6.4285940000000001E-3</v>
      </c>
      <c r="H7" s="65" t="s">
        <v>12</v>
      </c>
      <c r="I7" s="66"/>
      <c r="J7" s="11">
        <v>200000</v>
      </c>
    </row>
    <row r="8" spans="1:16">
      <c r="A8" s="5">
        <v>40191</v>
      </c>
      <c r="B8" s="6">
        <v>208.8</v>
      </c>
      <c r="C8" s="6">
        <v>28.16</v>
      </c>
      <c r="D8" s="30">
        <v>1.40348104E-2</v>
      </c>
      <c r="E8" s="31">
        <v>8.9174836999999993E-3</v>
      </c>
    </row>
    <row r="9" spans="1:16">
      <c r="A9" s="5">
        <v>40192</v>
      </c>
      <c r="B9" s="6">
        <v>207.59</v>
      </c>
      <c r="C9" s="6">
        <v>28.73</v>
      </c>
      <c r="D9" s="32">
        <v>-5.8118750000000002E-3</v>
      </c>
      <c r="E9" s="31">
        <v>2.0039341700000001E-2</v>
      </c>
      <c r="M9" s="46">
        <v>0.1</v>
      </c>
      <c r="N9" s="46">
        <v>0.05</v>
      </c>
      <c r="O9" s="46">
        <v>0.01</v>
      </c>
      <c r="P9" s="43">
        <v>1E-3</v>
      </c>
    </row>
    <row r="10" spans="1:16">
      <c r="A10" s="5">
        <v>40193</v>
      </c>
      <c r="B10" s="6">
        <v>204.12</v>
      </c>
      <c r="C10" s="6">
        <v>28.64</v>
      </c>
      <c r="D10" s="32">
        <v>-1.6856923999999999E-2</v>
      </c>
      <c r="E10" s="33">
        <v>-3.1375309999999998E-3</v>
      </c>
      <c r="L10" s="18" t="s">
        <v>10</v>
      </c>
      <c r="M10" s="20">
        <f>NORMSINV(M9)</f>
        <v>-1.2815515655446006</v>
      </c>
      <c r="N10" s="20">
        <f t="shared" ref="N10:P10" si="0">NORMSINV(N9)</f>
        <v>-1.6448536269514726</v>
      </c>
      <c r="O10" s="20">
        <f t="shared" si="0"/>
        <v>-2.3263478740408408</v>
      </c>
      <c r="P10" s="20">
        <f t="shared" si="0"/>
        <v>-3.0902323061678132</v>
      </c>
    </row>
    <row r="11" spans="1:16">
      <c r="A11" s="5">
        <v>40197</v>
      </c>
      <c r="B11" s="6">
        <v>213.15</v>
      </c>
      <c r="C11" s="6">
        <v>28.86</v>
      </c>
      <c r="D11" s="30">
        <v>4.3288087000000003E-2</v>
      </c>
      <c r="E11" s="31">
        <v>7.6522112999999996E-3</v>
      </c>
      <c r="L11" s="23" t="s">
        <v>15</v>
      </c>
      <c r="M11" s="21">
        <f>$M$5+M10*$M$4</f>
        <v>-1.7097979936447256E-2</v>
      </c>
      <c r="N11" s="21">
        <f t="shared" ref="N11:P11" si="1">$M$5+N10*$M$4</f>
        <v>-2.2017407269658486E-2</v>
      </c>
      <c r="O11" s="21">
        <f t="shared" si="1"/>
        <v>-3.1245434805684539E-2</v>
      </c>
      <c r="P11" s="21">
        <f t="shared" si="1"/>
        <v>-4.1589097432501901E-2</v>
      </c>
    </row>
    <row r="12" spans="1:16">
      <c r="A12" s="5">
        <v>40198</v>
      </c>
      <c r="B12" s="6">
        <v>209.87</v>
      </c>
      <c r="C12" s="6">
        <v>28.39</v>
      </c>
      <c r="D12" s="32">
        <v>-1.5507852000000001E-2</v>
      </c>
      <c r="E12" s="33">
        <v>-1.6419583000000001E-2</v>
      </c>
      <c r="L12" s="23" t="s">
        <v>14</v>
      </c>
      <c r="M12" s="22">
        <f>M11*SUM($J$6:$J$7)</f>
        <v>-5129.3939809341764</v>
      </c>
      <c r="N12" s="22">
        <f t="shared" ref="N12:P12" si="2">N11*SUM($J$6:$J$7)</f>
        <v>-6605.2221808975455</v>
      </c>
      <c r="O12" s="22">
        <f t="shared" si="2"/>
        <v>-9373.6304417053616</v>
      </c>
      <c r="P12" s="22">
        <f t="shared" si="2"/>
        <v>-12476.72922975057</v>
      </c>
    </row>
    <row r="13" spans="1:16">
      <c r="A13" s="5">
        <v>40199</v>
      </c>
      <c r="B13" s="6">
        <v>206.24</v>
      </c>
      <c r="C13" s="6">
        <v>27.85</v>
      </c>
      <c r="D13" s="32">
        <v>-1.7447752E-2</v>
      </c>
      <c r="E13" s="33">
        <v>-1.9204004E-2</v>
      </c>
    </row>
    <row r="14" spans="1:16">
      <c r="A14" s="5">
        <v>40200</v>
      </c>
      <c r="B14" s="6">
        <v>196.01</v>
      </c>
      <c r="C14" s="6">
        <v>26.87</v>
      </c>
      <c r="D14" s="32">
        <v>-5.0874861E-2</v>
      </c>
      <c r="E14" s="33">
        <v>-3.5822543999999998E-2</v>
      </c>
    </row>
    <row r="15" spans="1:16">
      <c r="A15" s="5">
        <v>40203</v>
      </c>
      <c r="B15" s="6">
        <v>201.28</v>
      </c>
      <c r="C15" s="6">
        <v>27.21</v>
      </c>
      <c r="D15" s="30">
        <v>2.6531295199999999E-2</v>
      </c>
      <c r="E15" s="31">
        <v>1.25741302E-2</v>
      </c>
    </row>
    <row r="16" spans="1:16">
      <c r="A16" s="5">
        <v>40204</v>
      </c>
      <c r="B16" s="6">
        <v>204.13</v>
      </c>
      <c r="C16" s="6">
        <v>27.38</v>
      </c>
      <c r="D16" s="30">
        <v>1.40600723E-2</v>
      </c>
      <c r="E16" s="31">
        <v>6.2282670999999996E-3</v>
      </c>
    </row>
    <row r="17" spans="1:5">
      <c r="A17" s="5">
        <v>40205</v>
      </c>
      <c r="B17" s="6">
        <v>206.05</v>
      </c>
      <c r="C17" s="6">
        <v>27.53</v>
      </c>
      <c r="D17" s="30">
        <v>9.3618120000000006E-3</v>
      </c>
      <c r="E17" s="31">
        <v>5.4634992999999998E-3</v>
      </c>
    </row>
    <row r="18" spans="1:5">
      <c r="A18" s="5">
        <v>40206</v>
      </c>
      <c r="B18" s="6">
        <v>197.54</v>
      </c>
      <c r="C18" s="6">
        <v>27.06</v>
      </c>
      <c r="D18" s="32">
        <v>-4.2177762000000001E-2</v>
      </c>
      <c r="E18" s="33">
        <v>-1.7219696E-2</v>
      </c>
    </row>
    <row r="19" spans="1:5">
      <c r="A19" s="5">
        <v>40207</v>
      </c>
      <c r="B19" s="6">
        <v>190.37</v>
      </c>
      <c r="C19" s="6">
        <v>26.15</v>
      </c>
      <c r="D19" s="32">
        <v>-3.6971548999999999E-2</v>
      </c>
      <c r="E19" s="33">
        <v>-3.4207432000000003E-2</v>
      </c>
    </row>
    <row r="20" spans="1:5">
      <c r="A20" s="5">
        <v>40210</v>
      </c>
      <c r="B20" s="6">
        <v>193.02</v>
      </c>
      <c r="C20" s="6">
        <v>26.36</v>
      </c>
      <c r="D20" s="30">
        <v>1.3824263599999999E-2</v>
      </c>
      <c r="E20" s="31">
        <v>7.9985191000000004E-3</v>
      </c>
    </row>
    <row r="21" spans="1:5">
      <c r="A21" s="5">
        <v>40211</v>
      </c>
      <c r="B21" s="6">
        <v>194.14</v>
      </c>
      <c r="C21" s="6">
        <v>26.41</v>
      </c>
      <c r="D21" s="30">
        <v>5.7857378000000003E-3</v>
      </c>
      <c r="E21" s="31">
        <v>1.8950167E-3</v>
      </c>
    </row>
    <row r="22" spans="1:5">
      <c r="A22" s="5">
        <v>40212</v>
      </c>
      <c r="B22" s="6">
        <v>197.48</v>
      </c>
      <c r="C22" s="6">
        <v>26.57</v>
      </c>
      <c r="D22" s="30">
        <v>1.70577651E-2</v>
      </c>
      <c r="E22" s="31">
        <v>6.0400334999999999E-3</v>
      </c>
    </row>
    <row r="23" spans="1:5">
      <c r="A23" s="5">
        <v>40213</v>
      </c>
      <c r="B23" s="6">
        <v>190.36</v>
      </c>
      <c r="C23" s="6">
        <v>25.84</v>
      </c>
      <c r="D23" s="32">
        <v>-3.6720296999999999E-2</v>
      </c>
      <c r="E23" s="33">
        <v>-2.7859081000000001E-2</v>
      </c>
    </row>
    <row r="24" spans="1:5">
      <c r="A24" s="5">
        <v>40214</v>
      </c>
      <c r="B24" s="6">
        <v>193.74</v>
      </c>
      <c r="C24" s="6">
        <v>26</v>
      </c>
      <c r="D24" s="30">
        <v>1.7600037700000001E-2</v>
      </c>
      <c r="E24" s="31">
        <v>6.1728590999999998E-3</v>
      </c>
    </row>
    <row r="25" spans="1:5">
      <c r="A25" s="5">
        <v>40217</v>
      </c>
      <c r="B25" s="6">
        <v>192.41</v>
      </c>
      <c r="C25" s="6">
        <v>25.72</v>
      </c>
      <c r="D25" s="32">
        <v>-6.8885420000000001E-3</v>
      </c>
      <c r="E25" s="33">
        <v>-1.0827639E-2</v>
      </c>
    </row>
    <row r="26" spans="1:5">
      <c r="A26" s="5">
        <v>40218</v>
      </c>
      <c r="B26" s="6">
        <v>194.46</v>
      </c>
      <c r="C26" s="6">
        <v>25.99</v>
      </c>
      <c r="D26" s="30">
        <v>1.05979744E-2</v>
      </c>
      <c r="E26" s="31">
        <v>1.0442949300000001E-2</v>
      </c>
    </row>
    <row r="27" spans="1:5">
      <c r="A27" s="5">
        <v>40219</v>
      </c>
      <c r="B27" s="6">
        <v>193.4</v>
      </c>
      <c r="C27" s="6">
        <v>25.97</v>
      </c>
      <c r="D27" s="32">
        <v>-5.4659030000000003E-3</v>
      </c>
      <c r="E27" s="33">
        <v>-7.6982299999999999E-4</v>
      </c>
    </row>
    <row r="28" spans="1:5">
      <c r="A28" s="5">
        <v>40220</v>
      </c>
      <c r="B28" s="6">
        <v>196.92</v>
      </c>
      <c r="C28" s="6">
        <v>26.1</v>
      </c>
      <c r="D28" s="30">
        <v>1.80369719E-2</v>
      </c>
      <c r="E28" s="31">
        <v>4.9932887E-3</v>
      </c>
    </row>
    <row r="29" spans="1:5">
      <c r="A29" s="5">
        <v>40221</v>
      </c>
      <c r="B29" s="6">
        <v>198.62</v>
      </c>
      <c r="C29" s="6">
        <v>25.92</v>
      </c>
      <c r="D29" s="30">
        <v>8.5958965999999998E-3</v>
      </c>
      <c r="E29" s="33">
        <v>-6.9204430000000001E-3</v>
      </c>
    </row>
    <row r="30" spans="1:5">
      <c r="A30" s="5">
        <v>40225</v>
      </c>
      <c r="B30" s="6">
        <v>201.61</v>
      </c>
      <c r="C30" s="6">
        <v>26.43</v>
      </c>
      <c r="D30" s="30">
        <v>1.49416867E-2</v>
      </c>
      <c r="E30" s="31">
        <v>1.9484857099999999E-2</v>
      </c>
    </row>
    <row r="31" spans="1:5">
      <c r="A31" s="5">
        <v>40226</v>
      </c>
      <c r="B31" s="6">
        <v>200.77</v>
      </c>
      <c r="C31" s="6">
        <v>26.66</v>
      </c>
      <c r="D31" s="32">
        <v>-4.1751640000000003E-3</v>
      </c>
      <c r="E31" s="31">
        <v>8.6645860999999998E-3</v>
      </c>
    </row>
    <row r="32" spans="1:5" ht="16.899999999999999" customHeight="1">
      <c r="A32" s="5">
        <v>40227</v>
      </c>
      <c r="B32" s="6">
        <v>201.14</v>
      </c>
      <c r="C32" s="6">
        <v>27.01</v>
      </c>
      <c r="D32" s="30">
        <v>1.8412088E-3</v>
      </c>
      <c r="E32" s="31">
        <v>1.30428531E-2</v>
      </c>
    </row>
    <row r="33" spans="1:5">
      <c r="A33" s="5">
        <v>40228</v>
      </c>
      <c r="B33" s="6">
        <v>199.89</v>
      </c>
      <c r="C33" s="6">
        <v>26.82</v>
      </c>
      <c r="D33" s="32">
        <v>-6.2339680000000003E-3</v>
      </c>
      <c r="E33" s="33">
        <v>-7.0592900000000002E-3</v>
      </c>
    </row>
    <row r="34" spans="1:5">
      <c r="A34" s="5">
        <v>40231</v>
      </c>
      <c r="B34" s="6">
        <v>198.66</v>
      </c>
      <c r="C34" s="6">
        <v>26.79</v>
      </c>
      <c r="D34" s="32">
        <v>-6.1723940000000003E-3</v>
      </c>
      <c r="E34" s="33">
        <v>-1.119194E-3</v>
      </c>
    </row>
    <row r="35" spans="1:5">
      <c r="A35" s="5">
        <v>40232</v>
      </c>
      <c r="B35" s="6">
        <v>195.33</v>
      </c>
      <c r="C35" s="6">
        <v>26.41</v>
      </c>
      <c r="D35" s="32">
        <v>-1.6904385000000001E-2</v>
      </c>
      <c r="E35" s="33">
        <v>-1.4285957E-2</v>
      </c>
    </row>
    <row r="36" spans="1:5">
      <c r="A36" s="5">
        <v>40233</v>
      </c>
      <c r="B36" s="6">
        <v>198.89</v>
      </c>
      <c r="C36" s="6">
        <v>26.69</v>
      </c>
      <c r="D36" s="30">
        <v>1.8061472200000001E-2</v>
      </c>
      <c r="E36" s="31">
        <v>1.05462371E-2</v>
      </c>
    </row>
    <row r="37" spans="1:5">
      <c r="A37" s="5">
        <v>40234</v>
      </c>
      <c r="B37" s="6">
        <v>200.22</v>
      </c>
      <c r="C37" s="6">
        <v>26.66</v>
      </c>
      <c r="D37" s="30">
        <v>6.6648539E-3</v>
      </c>
      <c r="E37" s="33">
        <v>-1.1246489999999999E-3</v>
      </c>
    </row>
    <row r="38" spans="1:5">
      <c r="A38" s="5">
        <v>40235</v>
      </c>
      <c r="B38" s="6">
        <v>202.82</v>
      </c>
      <c r="C38" s="6">
        <v>26.73</v>
      </c>
      <c r="D38" s="30">
        <v>1.29021242E-2</v>
      </c>
      <c r="E38" s="31">
        <v>2.6222153999999999E-3</v>
      </c>
    </row>
    <row r="39" spans="1:5">
      <c r="A39" s="5">
        <v>40238</v>
      </c>
      <c r="B39" s="6">
        <v>207.15</v>
      </c>
      <c r="C39" s="6">
        <v>27.06</v>
      </c>
      <c r="D39" s="30">
        <v>2.1124282300000002E-2</v>
      </c>
      <c r="E39" s="31">
        <v>1.2270092599999999E-2</v>
      </c>
    </row>
    <row r="40" spans="1:5">
      <c r="A40" s="5">
        <v>40239</v>
      </c>
      <c r="B40" s="6">
        <v>207.01</v>
      </c>
      <c r="C40" s="6">
        <v>26.53</v>
      </c>
      <c r="D40" s="32">
        <v>-6.7606700000000003E-4</v>
      </c>
      <c r="E40" s="33">
        <v>-1.9780454999999999E-2</v>
      </c>
    </row>
    <row r="41" spans="1:5" ht="16.899999999999999" customHeight="1">
      <c r="A41" s="5">
        <v>40240</v>
      </c>
      <c r="B41" s="6">
        <v>207.49</v>
      </c>
      <c r="C41" s="6">
        <v>26.53</v>
      </c>
      <c r="D41" s="30">
        <v>2.3160444999999999E-3</v>
      </c>
      <c r="E41" s="31">
        <v>0</v>
      </c>
    </row>
    <row r="42" spans="1:5">
      <c r="A42" s="5">
        <v>40241</v>
      </c>
      <c r="B42" s="6">
        <v>208.86</v>
      </c>
      <c r="C42" s="6">
        <v>26.69</v>
      </c>
      <c r="D42" s="30">
        <v>6.5810253000000004E-3</v>
      </c>
      <c r="E42" s="31">
        <v>6.0127953000000001E-3</v>
      </c>
    </row>
    <row r="43" spans="1:5">
      <c r="A43" s="5">
        <v>40242</v>
      </c>
      <c r="B43" s="6">
        <v>217.02</v>
      </c>
      <c r="C43" s="6">
        <v>26.66</v>
      </c>
      <c r="D43" s="30">
        <v>3.8325344099999999E-2</v>
      </c>
      <c r="E43" s="33">
        <v>-1.1246489999999999E-3</v>
      </c>
    </row>
    <row r="44" spans="1:5">
      <c r="A44" s="5">
        <v>40245</v>
      </c>
      <c r="B44" s="6">
        <v>217.15</v>
      </c>
      <c r="C44" s="6">
        <v>26.69</v>
      </c>
      <c r="D44" s="30">
        <v>5.988438E-4</v>
      </c>
      <c r="E44" s="31">
        <v>1.1246487E-3</v>
      </c>
    </row>
    <row r="45" spans="1:5">
      <c r="A45" s="5">
        <v>40246</v>
      </c>
      <c r="B45" s="6">
        <v>221.06</v>
      </c>
      <c r="C45" s="6">
        <v>26.85</v>
      </c>
      <c r="D45" s="30">
        <v>1.7845798900000001E-2</v>
      </c>
      <c r="E45" s="31">
        <v>5.9768575000000001E-3</v>
      </c>
    </row>
    <row r="46" spans="1:5">
      <c r="A46" s="5">
        <v>40247</v>
      </c>
      <c r="B46" s="6">
        <v>222.86</v>
      </c>
      <c r="C46" s="6">
        <v>27.01</v>
      </c>
      <c r="D46" s="30">
        <v>8.1096137000000006E-3</v>
      </c>
      <c r="E46" s="31">
        <v>5.9413468000000004E-3</v>
      </c>
    </row>
    <row r="47" spans="1:5">
      <c r="A47" s="5">
        <v>40248</v>
      </c>
      <c r="B47" s="6">
        <v>223.52</v>
      </c>
      <c r="C47" s="6">
        <v>27.21</v>
      </c>
      <c r="D47" s="30">
        <v>2.9571239000000002E-3</v>
      </c>
      <c r="E47" s="31">
        <v>7.3773850000000002E-3</v>
      </c>
    </row>
    <row r="48" spans="1:5">
      <c r="A48" s="5">
        <v>40249</v>
      </c>
      <c r="B48" s="6">
        <v>224.61</v>
      </c>
      <c r="C48" s="6">
        <v>27.29</v>
      </c>
      <c r="D48" s="30">
        <v>4.8646694000000004E-3</v>
      </c>
      <c r="E48" s="31">
        <v>2.9357819E-3</v>
      </c>
    </row>
    <row r="49" spans="1:5">
      <c r="A49" s="5">
        <v>40252</v>
      </c>
      <c r="B49" s="6">
        <v>221.87</v>
      </c>
      <c r="C49" s="6">
        <v>27.31</v>
      </c>
      <c r="D49" s="32">
        <v>-1.2273940000000001E-2</v>
      </c>
      <c r="E49" s="31">
        <v>7.3260079999999997E-4</v>
      </c>
    </row>
    <row r="50" spans="1:5">
      <c r="A50" s="5">
        <v>40253</v>
      </c>
      <c r="B50" s="6">
        <v>222.47</v>
      </c>
      <c r="C50" s="6">
        <v>27.38</v>
      </c>
      <c r="D50" s="30">
        <v>2.7006362999999999E-3</v>
      </c>
      <c r="E50" s="31">
        <v>2.5598843999999998E-3</v>
      </c>
    </row>
    <row r="51" spans="1:5">
      <c r="A51" s="5">
        <v>40254</v>
      </c>
      <c r="B51" s="6">
        <v>222.15</v>
      </c>
      <c r="C51" s="6">
        <v>27.63</v>
      </c>
      <c r="D51" s="32">
        <v>-1.439432E-3</v>
      </c>
      <c r="E51" s="31">
        <v>9.0893190999999998E-3</v>
      </c>
    </row>
    <row r="52" spans="1:5">
      <c r="A52" s="5">
        <v>40255</v>
      </c>
      <c r="B52" s="6">
        <v>222.67</v>
      </c>
      <c r="C52" s="6">
        <v>27.61</v>
      </c>
      <c r="D52" s="30">
        <v>2.3380253999999998E-3</v>
      </c>
      <c r="E52" s="33">
        <v>-7.2411299999999997E-4</v>
      </c>
    </row>
    <row r="53" spans="1:5">
      <c r="A53" s="5">
        <v>40256</v>
      </c>
      <c r="B53" s="6">
        <v>220.29</v>
      </c>
      <c r="C53" s="6">
        <v>27.59</v>
      </c>
      <c r="D53" s="32">
        <v>-1.0745995E-2</v>
      </c>
      <c r="E53" s="33">
        <v>-7.24638E-4</v>
      </c>
    </row>
    <row r="54" spans="1:5">
      <c r="A54" s="5">
        <v>40259</v>
      </c>
      <c r="B54" s="6">
        <v>222.77</v>
      </c>
      <c r="C54" s="6">
        <v>27.6</v>
      </c>
      <c r="D54" s="30">
        <v>1.1194988899999999E-2</v>
      </c>
      <c r="E54" s="31">
        <v>3.623845E-4</v>
      </c>
    </row>
    <row r="55" spans="1:5">
      <c r="A55" s="5">
        <v>40260</v>
      </c>
      <c r="B55" s="6">
        <v>226.35</v>
      </c>
      <c r="C55" s="6">
        <v>27.86</v>
      </c>
      <c r="D55" s="30">
        <v>1.5942624799999999E-2</v>
      </c>
      <c r="E55" s="31">
        <v>9.3761955999999997E-3</v>
      </c>
    </row>
    <row r="56" spans="1:5">
      <c r="A56" s="5">
        <v>40261</v>
      </c>
      <c r="B56" s="6">
        <v>227.35</v>
      </c>
      <c r="C56" s="6">
        <v>27.64</v>
      </c>
      <c r="D56" s="30">
        <v>4.4082063999999997E-3</v>
      </c>
      <c r="E56" s="33">
        <v>-7.927969E-3</v>
      </c>
    </row>
    <row r="57" spans="1:5">
      <c r="A57" s="5">
        <v>40262</v>
      </c>
      <c r="B57" s="6">
        <v>224.65</v>
      </c>
      <c r="C57" s="6">
        <v>27.98</v>
      </c>
      <c r="D57" s="32">
        <v>-1.1947045E-2</v>
      </c>
      <c r="E57" s="31">
        <v>1.22259703E-2</v>
      </c>
    </row>
    <row r="58" spans="1:5">
      <c r="A58" s="5">
        <v>40263</v>
      </c>
      <c r="B58" s="6">
        <v>228.87</v>
      </c>
      <c r="C58" s="6">
        <v>27.65</v>
      </c>
      <c r="D58" s="30">
        <v>1.8610521299999998E-2</v>
      </c>
      <c r="E58" s="33">
        <v>-1.1864240999999999E-2</v>
      </c>
    </row>
    <row r="59" spans="1:5">
      <c r="A59" s="5">
        <v>40266</v>
      </c>
      <c r="B59" s="6">
        <v>230.34</v>
      </c>
      <c r="C59" s="6">
        <v>27.59</v>
      </c>
      <c r="D59" s="30">
        <v>6.4023214999999996E-3</v>
      </c>
      <c r="E59" s="33">
        <v>-2.17234E-3</v>
      </c>
    </row>
    <row r="60" spans="1:5">
      <c r="A60" s="5">
        <v>40267</v>
      </c>
      <c r="B60" s="6">
        <v>233.77</v>
      </c>
      <c r="C60" s="6">
        <v>27.76</v>
      </c>
      <c r="D60" s="30">
        <v>1.4781247799999999E-2</v>
      </c>
      <c r="E60" s="31">
        <v>6.1427473999999998E-3</v>
      </c>
    </row>
    <row r="61" spans="1:5">
      <c r="A61" s="5">
        <v>40268</v>
      </c>
      <c r="B61" s="6">
        <v>232.93</v>
      </c>
      <c r="C61" s="6">
        <v>27.31</v>
      </c>
      <c r="D61" s="32">
        <v>-3.5997469999999999E-3</v>
      </c>
      <c r="E61" s="33">
        <v>-1.6343199999999999E-2</v>
      </c>
    </row>
    <row r="62" spans="1:5">
      <c r="A62" s="5">
        <v>40269</v>
      </c>
      <c r="B62" s="6">
        <v>233.89</v>
      </c>
      <c r="C62" s="6">
        <v>27.19</v>
      </c>
      <c r="D62" s="30">
        <v>4.1129401000000003E-3</v>
      </c>
      <c r="E62" s="33">
        <v>-4.4036769999999999E-3</v>
      </c>
    </row>
    <row r="63" spans="1:5">
      <c r="A63" s="5">
        <v>40273</v>
      </c>
      <c r="B63" s="6">
        <v>236.39</v>
      </c>
      <c r="C63" s="6">
        <v>27.29</v>
      </c>
      <c r="D63" s="30">
        <v>1.06320641E-2</v>
      </c>
      <c r="E63" s="31">
        <v>3.6710761000000001E-3</v>
      </c>
    </row>
    <row r="64" spans="1:5">
      <c r="A64" s="5">
        <v>40274</v>
      </c>
      <c r="B64" s="6">
        <v>237.43</v>
      </c>
      <c r="C64" s="6">
        <v>27.34</v>
      </c>
      <c r="D64" s="30">
        <v>4.3898597000000001E-3</v>
      </c>
      <c r="E64" s="31">
        <v>1.8304966E-3</v>
      </c>
    </row>
    <row r="65" spans="1:5">
      <c r="A65" s="5">
        <v>40275</v>
      </c>
      <c r="B65" s="6">
        <v>238.48</v>
      </c>
      <c r="C65" s="6">
        <v>27.36</v>
      </c>
      <c r="D65" s="30">
        <v>4.4126062000000004E-3</v>
      </c>
      <c r="E65" s="31">
        <v>7.3126150000000004E-4</v>
      </c>
    </row>
    <row r="66" spans="1:5">
      <c r="A66" s="5">
        <v>40276</v>
      </c>
      <c r="B66" s="6">
        <v>237.84</v>
      </c>
      <c r="C66" s="6">
        <v>27.9</v>
      </c>
      <c r="D66" s="32">
        <v>-2.6872710000000002E-3</v>
      </c>
      <c r="E66" s="31">
        <v>1.9544596099999999E-2</v>
      </c>
    </row>
    <row r="67" spans="1:5">
      <c r="A67" s="5">
        <v>40277</v>
      </c>
      <c r="B67" s="6">
        <v>239.66</v>
      </c>
      <c r="C67" s="6">
        <v>28.29</v>
      </c>
      <c r="D67" s="30">
        <v>7.6230736000000004E-3</v>
      </c>
      <c r="E67" s="31">
        <v>1.38816965E-2</v>
      </c>
    </row>
    <row r="68" spans="1:5">
      <c r="A68" s="5">
        <v>40280</v>
      </c>
      <c r="B68" s="6">
        <v>240.16</v>
      </c>
      <c r="C68" s="6">
        <v>28.27</v>
      </c>
      <c r="D68" s="30">
        <v>2.0841155999999999E-3</v>
      </c>
      <c r="E68" s="33">
        <v>-7.0721399999999995E-4</v>
      </c>
    </row>
    <row r="69" spans="1:5">
      <c r="A69" s="5">
        <v>40281</v>
      </c>
      <c r="B69" s="6">
        <v>240.3</v>
      </c>
      <c r="C69" s="6">
        <v>28.39</v>
      </c>
      <c r="D69" s="30">
        <v>5.8277489999999997E-4</v>
      </c>
      <c r="E69" s="31">
        <v>4.2357988000000001E-3</v>
      </c>
    </row>
    <row r="70" spans="1:5">
      <c r="A70" s="5">
        <v>40282</v>
      </c>
      <c r="B70" s="6">
        <v>243.53</v>
      </c>
      <c r="C70" s="6">
        <v>28.73</v>
      </c>
      <c r="D70" s="30">
        <v>1.33519955E-2</v>
      </c>
      <c r="E70" s="31">
        <v>1.19049025E-2</v>
      </c>
    </row>
    <row r="71" spans="1:5">
      <c r="A71" s="5">
        <v>40283</v>
      </c>
      <c r="B71" s="6">
        <v>246.73</v>
      </c>
      <c r="C71" s="6">
        <v>28.78</v>
      </c>
      <c r="D71" s="30">
        <v>1.30544831E-2</v>
      </c>
      <c r="E71" s="31">
        <v>1.7388284999999999E-3</v>
      </c>
    </row>
    <row r="72" spans="1:5">
      <c r="A72" s="5">
        <v>40284</v>
      </c>
      <c r="B72" s="6">
        <v>245.22</v>
      </c>
      <c r="C72" s="6">
        <v>28.59</v>
      </c>
      <c r="D72" s="32">
        <v>-6.1388550000000004E-3</v>
      </c>
      <c r="E72" s="33">
        <v>-6.6236949999999998E-3</v>
      </c>
    </row>
    <row r="73" spans="1:5">
      <c r="A73" s="5">
        <v>40287</v>
      </c>
      <c r="B73" s="6">
        <v>244.9</v>
      </c>
      <c r="C73" s="6">
        <v>28.94</v>
      </c>
      <c r="D73" s="32">
        <v>-1.3058029999999999E-3</v>
      </c>
      <c r="E73" s="31">
        <v>1.2167714899999999E-2</v>
      </c>
    </row>
    <row r="74" spans="1:5">
      <c r="A74" s="5">
        <v>40288</v>
      </c>
      <c r="B74" s="6">
        <v>242.44</v>
      </c>
      <c r="C74" s="6">
        <v>29.24</v>
      </c>
      <c r="D74" s="32">
        <v>-1.0095707000000001E-2</v>
      </c>
      <c r="E74" s="31">
        <v>1.0312913700000001E-2</v>
      </c>
    </row>
    <row r="75" spans="1:5">
      <c r="A75" s="5">
        <v>40289</v>
      </c>
      <c r="B75" s="6">
        <v>256.94</v>
      </c>
      <c r="C75" s="6">
        <v>29.21</v>
      </c>
      <c r="D75" s="30">
        <v>5.8088337499999997E-2</v>
      </c>
      <c r="E75" s="33">
        <v>-1.0265179999999999E-3</v>
      </c>
    </row>
    <row r="76" spans="1:5">
      <c r="A76" s="5">
        <v>40290</v>
      </c>
      <c r="B76" s="6">
        <v>264.12</v>
      </c>
      <c r="C76" s="6">
        <v>29.27</v>
      </c>
      <c r="D76" s="30">
        <v>2.75609507E-2</v>
      </c>
      <c r="E76" s="31">
        <v>2.0519842999999999E-3</v>
      </c>
    </row>
    <row r="77" spans="1:5">
      <c r="A77" s="5">
        <v>40291</v>
      </c>
      <c r="B77" s="6">
        <v>268.45</v>
      </c>
      <c r="C77" s="6">
        <v>28.87</v>
      </c>
      <c r="D77" s="30">
        <v>1.6261131500000001E-2</v>
      </c>
      <c r="E77" s="33">
        <v>-1.3760107000000001E-2</v>
      </c>
    </row>
    <row r="78" spans="1:5">
      <c r="A78" s="5">
        <v>40294</v>
      </c>
      <c r="B78" s="6">
        <v>267.13</v>
      </c>
      <c r="C78" s="6">
        <v>29.01</v>
      </c>
      <c r="D78" s="32">
        <v>-4.929246E-3</v>
      </c>
      <c r="E78" s="31">
        <v>4.8376045000000003E-3</v>
      </c>
    </row>
    <row r="79" spans="1:5">
      <c r="A79" s="5">
        <v>40295</v>
      </c>
      <c r="B79" s="6">
        <v>259.73</v>
      </c>
      <c r="C79" s="6">
        <v>28.76</v>
      </c>
      <c r="D79" s="32">
        <v>-2.8092801000000001E-2</v>
      </c>
      <c r="E79" s="33">
        <v>-8.655065E-3</v>
      </c>
    </row>
    <row r="80" spans="1:5">
      <c r="A80" s="5">
        <v>40296</v>
      </c>
      <c r="B80" s="6">
        <v>259.3</v>
      </c>
      <c r="C80" s="6">
        <v>28.82</v>
      </c>
      <c r="D80" s="32">
        <v>-1.656937E-3</v>
      </c>
      <c r="E80" s="31">
        <v>2.0840577000000001E-3</v>
      </c>
    </row>
    <row r="81" spans="1:5">
      <c r="A81" s="5">
        <v>40297</v>
      </c>
      <c r="B81" s="6">
        <v>266.27999999999997</v>
      </c>
      <c r="C81" s="6">
        <v>28.9</v>
      </c>
      <c r="D81" s="30">
        <v>2.65626942E-2</v>
      </c>
      <c r="E81" s="31">
        <v>2.7720045E-3</v>
      </c>
    </row>
    <row r="82" spans="1:5">
      <c r="A82" s="5">
        <v>40298</v>
      </c>
      <c r="B82" s="6">
        <v>258.79000000000002</v>
      </c>
      <c r="C82" s="6">
        <v>28.47</v>
      </c>
      <c r="D82" s="32">
        <v>-2.8531464999999999E-2</v>
      </c>
      <c r="E82" s="33">
        <v>-1.4990694000000001E-2</v>
      </c>
    </row>
    <row r="83" spans="1:5">
      <c r="A83" s="5">
        <v>40301</v>
      </c>
      <c r="B83" s="6">
        <v>264.01</v>
      </c>
      <c r="C83" s="6">
        <v>28.77</v>
      </c>
      <c r="D83" s="30">
        <v>1.9970059200000001E-2</v>
      </c>
      <c r="E83" s="31">
        <v>1.0482276299999999E-2</v>
      </c>
    </row>
    <row r="84" spans="1:5">
      <c r="A84" s="5">
        <v>40302</v>
      </c>
      <c r="B84" s="6">
        <v>256.39999999999998</v>
      </c>
      <c r="C84" s="6">
        <v>28.09</v>
      </c>
      <c r="D84" s="32">
        <v>-2.9248256E-2</v>
      </c>
      <c r="E84" s="33">
        <v>-2.3919536000000002E-2</v>
      </c>
    </row>
    <row r="85" spans="1:5">
      <c r="A85" s="5">
        <v>40303</v>
      </c>
      <c r="B85" s="6">
        <v>253.74</v>
      </c>
      <c r="C85" s="6">
        <v>27.83</v>
      </c>
      <c r="D85" s="32">
        <v>-1.0428603999999999E-2</v>
      </c>
      <c r="E85" s="33">
        <v>-9.2990659999999999E-3</v>
      </c>
    </row>
    <row r="86" spans="1:5">
      <c r="A86" s="5">
        <v>40304</v>
      </c>
      <c r="B86" s="6">
        <v>244.08</v>
      </c>
      <c r="C86" s="6">
        <v>27.02</v>
      </c>
      <c r="D86" s="32">
        <v>-3.8814080000000001E-2</v>
      </c>
      <c r="E86" s="33">
        <v>-2.9537243000000001E-2</v>
      </c>
    </row>
    <row r="87" spans="1:5">
      <c r="A87" s="5">
        <v>40305</v>
      </c>
      <c r="B87" s="6">
        <v>233.78</v>
      </c>
      <c r="C87" s="6">
        <v>26.3</v>
      </c>
      <c r="D87" s="32">
        <v>-4.3115538000000002E-2</v>
      </c>
      <c r="E87" s="33">
        <v>-2.7008392999999999E-2</v>
      </c>
    </row>
    <row r="88" spans="1:5">
      <c r="A88" s="5">
        <v>40308</v>
      </c>
      <c r="B88" s="6">
        <v>251.75</v>
      </c>
      <c r="C88" s="6">
        <v>26.98</v>
      </c>
      <c r="D88" s="30">
        <v>7.4056029400000001E-2</v>
      </c>
      <c r="E88" s="31">
        <v>2.55269116E-2</v>
      </c>
    </row>
    <row r="89" spans="1:5">
      <c r="A89" s="5">
        <v>40309</v>
      </c>
      <c r="B89" s="6">
        <v>254.26</v>
      </c>
      <c r="C89" s="6">
        <v>26.93</v>
      </c>
      <c r="D89" s="30">
        <v>9.9208339000000003E-3</v>
      </c>
      <c r="E89" s="33">
        <v>-1.8549440000000001E-3</v>
      </c>
    </row>
    <row r="90" spans="1:5">
      <c r="A90" s="5">
        <v>40310</v>
      </c>
      <c r="B90" s="6">
        <v>259.77999999999997</v>
      </c>
      <c r="C90" s="6">
        <v>27.45</v>
      </c>
      <c r="D90" s="30">
        <v>2.1477753499999998E-2</v>
      </c>
      <c r="E90" s="31">
        <v>1.9125261099999999E-2</v>
      </c>
    </row>
    <row r="91" spans="1:5">
      <c r="A91" s="5">
        <v>40311</v>
      </c>
      <c r="B91" s="6">
        <v>256.08999999999997</v>
      </c>
      <c r="C91" s="6">
        <v>27.26</v>
      </c>
      <c r="D91" s="32">
        <v>-1.4306174E-2</v>
      </c>
      <c r="E91" s="33">
        <v>-6.9457420000000004E-3</v>
      </c>
    </row>
    <row r="92" spans="1:5">
      <c r="A92" s="5">
        <v>40312</v>
      </c>
      <c r="B92" s="6">
        <v>251.59</v>
      </c>
      <c r="C92" s="6">
        <v>26.97</v>
      </c>
      <c r="D92" s="32">
        <v>-1.7728167E-2</v>
      </c>
      <c r="E92" s="33">
        <v>-1.0695289E-2</v>
      </c>
    </row>
    <row r="93" spans="1:5">
      <c r="A93" s="5">
        <v>40315</v>
      </c>
      <c r="B93" s="6">
        <v>251.98</v>
      </c>
      <c r="C93" s="6">
        <v>26.98</v>
      </c>
      <c r="D93" s="30">
        <v>1.5489409E-3</v>
      </c>
      <c r="E93" s="31">
        <v>3.7071359999999999E-4</v>
      </c>
    </row>
    <row r="94" spans="1:5">
      <c r="A94" s="5">
        <v>40316</v>
      </c>
      <c r="B94" s="6">
        <v>250.14</v>
      </c>
      <c r="C94" s="6">
        <v>26.79</v>
      </c>
      <c r="D94" s="32">
        <v>-7.328958E-3</v>
      </c>
      <c r="E94" s="33">
        <v>-7.0671670000000001E-3</v>
      </c>
    </row>
    <row r="95" spans="1:5">
      <c r="A95" s="5">
        <v>40317</v>
      </c>
      <c r="B95" s="6">
        <v>246.15</v>
      </c>
      <c r="C95" s="6">
        <v>26.45</v>
      </c>
      <c r="D95" s="32">
        <v>-1.6079655000000002E-2</v>
      </c>
      <c r="E95" s="33">
        <v>-1.2772525E-2</v>
      </c>
    </row>
    <row r="96" spans="1:5">
      <c r="A96" s="5">
        <v>40318</v>
      </c>
      <c r="B96" s="6">
        <v>235.67</v>
      </c>
      <c r="C96" s="6">
        <v>25.39</v>
      </c>
      <c r="D96" s="32">
        <v>-4.3508585000000002E-2</v>
      </c>
      <c r="E96" s="33">
        <v>-4.0900763E-2</v>
      </c>
    </row>
    <row r="97" spans="1:5">
      <c r="A97" s="5">
        <v>40319</v>
      </c>
      <c r="B97" s="6">
        <v>240.19</v>
      </c>
      <c r="C97" s="6">
        <v>25.14</v>
      </c>
      <c r="D97" s="30">
        <v>1.89977554E-2</v>
      </c>
      <c r="E97" s="33">
        <v>-9.895193E-3</v>
      </c>
    </row>
    <row r="98" spans="1:5">
      <c r="A98" s="5">
        <v>40322</v>
      </c>
      <c r="B98" s="6">
        <v>244.59</v>
      </c>
      <c r="C98" s="6">
        <v>24.6</v>
      </c>
      <c r="D98" s="30">
        <v>1.8153062500000001E-2</v>
      </c>
      <c r="E98" s="33">
        <v>-2.1713759999999999E-2</v>
      </c>
    </row>
    <row r="99" spans="1:5">
      <c r="A99" s="5">
        <v>40323</v>
      </c>
      <c r="B99" s="6">
        <v>243.06</v>
      </c>
      <c r="C99" s="6">
        <v>24.42</v>
      </c>
      <c r="D99" s="32">
        <v>-6.2750130000000003E-3</v>
      </c>
      <c r="E99" s="33">
        <v>-7.3439739999999996E-3</v>
      </c>
    </row>
    <row r="100" spans="1:5">
      <c r="A100" s="5">
        <v>40324</v>
      </c>
      <c r="B100" s="6">
        <v>241.96</v>
      </c>
      <c r="C100" s="6">
        <v>23.42</v>
      </c>
      <c r="D100" s="32">
        <v>-4.535903E-3</v>
      </c>
      <c r="E100" s="33">
        <v>-4.1812110999999999E-2</v>
      </c>
    </row>
    <row r="101" spans="1:5">
      <c r="A101" s="5">
        <v>40325</v>
      </c>
      <c r="B101" s="6">
        <v>251.12</v>
      </c>
      <c r="C101" s="6">
        <v>24.35</v>
      </c>
      <c r="D101" s="30">
        <v>3.71584893E-2</v>
      </c>
      <c r="E101" s="31">
        <v>3.89414914E-2</v>
      </c>
    </row>
    <row r="102" spans="1:5">
      <c r="A102" s="5">
        <v>40326</v>
      </c>
      <c r="B102" s="6">
        <v>254.62</v>
      </c>
      <c r="C102" s="6">
        <v>24.16</v>
      </c>
      <c r="D102" s="30">
        <v>1.3841325099999999E-2</v>
      </c>
      <c r="E102" s="33">
        <v>-7.8334760000000007E-3</v>
      </c>
    </row>
    <row r="103" spans="1:5">
      <c r="A103" s="5">
        <v>40330</v>
      </c>
      <c r="B103" s="6">
        <v>258.52999999999997</v>
      </c>
      <c r="C103" s="6">
        <v>24.25</v>
      </c>
      <c r="D103" s="30">
        <v>1.52395037E-2</v>
      </c>
      <c r="E103" s="31">
        <v>3.7182443E-3</v>
      </c>
    </row>
    <row r="104" spans="1:5">
      <c r="A104" s="5">
        <v>40331</v>
      </c>
      <c r="B104" s="6">
        <v>261.63</v>
      </c>
      <c r="C104" s="6">
        <v>24.78</v>
      </c>
      <c r="D104" s="30">
        <v>1.1919550500000001E-2</v>
      </c>
      <c r="E104" s="31">
        <v>2.16202588E-2</v>
      </c>
    </row>
    <row r="105" spans="1:5">
      <c r="A105" s="5">
        <v>40332</v>
      </c>
      <c r="B105" s="6">
        <v>260.8</v>
      </c>
      <c r="C105" s="6">
        <v>25.16</v>
      </c>
      <c r="D105" s="32">
        <v>-3.1774619999999998E-3</v>
      </c>
      <c r="E105" s="31">
        <v>1.5218555599999999E-2</v>
      </c>
    </row>
    <row r="106" spans="1:5">
      <c r="A106" s="5">
        <v>40333</v>
      </c>
      <c r="B106" s="6">
        <v>253.71</v>
      </c>
      <c r="C106" s="6">
        <v>24.15</v>
      </c>
      <c r="D106" s="32">
        <v>-2.7561947999999999E-2</v>
      </c>
      <c r="E106" s="33">
        <v>-4.0971052000000001E-2</v>
      </c>
    </row>
    <row r="107" spans="1:5">
      <c r="A107" s="5">
        <v>40336</v>
      </c>
      <c r="B107" s="6">
        <v>248.73</v>
      </c>
      <c r="C107" s="6">
        <v>23.69</v>
      </c>
      <c r="D107" s="32">
        <v>-1.9823911999999999E-2</v>
      </c>
      <c r="E107" s="33">
        <v>-1.9231361999999998E-2</v>
      </c>
    </row>
    <row r="108" spans="1:5">
      <c r="A108" s="5">
        <v>40337</v>
      </c>
      <c r="B108" s="6">
        <v>247.14</v>
      </c>
      <c r="C108" s="6">
        <v>23.52</v>
      </c>
      <c r="D108" s="32">
        <v>-6.4129929999999996E-3</v>
      </c>
      <c r="E108" s="33">
        <v>-7.2018949999999998E-3</v>
      </c>
    </row>
    <row r="109" spans="1:5">
      <c r="A109" s="5">
        <v>40338</v>
      </c>
      <c r="B109" s="6">
        <v>241.06</v>
      </c>
      <c r="C109" s="6">
        <v>23.22</v>
      </c>
      <c r="D109" s="32">
        <v>-2.4909113E-2</v>
      </c>
      <c r="E109" s="33">
        <v>-1.2837147E-2</v>
      </c>
    </row>
    <row r="110" spans="1:5">
      <c r="A110" s="5">
        <v>40339</v>
      </c>
      <c r="B110" s="6">
        <v>248.3</v>
      </c>
      <c r="C110" s="6">
        <v>23.41</v>
      </c>
      <c r="D110" s="30">
        <v>2.95918274E-2</v>
      </c>
      <c r="E110" s="31">
        <v>8.1493052E-3</v>
      </c>
    </row>
    <row r="111" spans="1:5">
      <c r="A111" s="5">
        <v>40340</v>
      </c>
      <c r="B111" s="6">
        <v>251.28</v>
      </c>
      <c r="C111" s="6">
        <v>24.03</v>
      </c>
      <c r="D111" s="30">
        <v>1.19301627E-2</v>
      </c>
      <c r="E111" s="31">
        <v>2.61397682E-2</v>
      </c>
    </row>
    <row r="112" spans="1:5">
      <c r="A112" s="5">
        <v>40343</v>
      </c>
      <c r="B112" s="6">
        <v>252.04</v>
      </c>
      <c r="C112" s="6">
        <v>23.88</v>
      </c>
      <c r="D112" s="30">
        <v>3.0199497999999999E-3</v>
      </c>
      <c r="E112" s="33">
        <v>-6.2617610000000002E-3</v>
      </c>
    </row>
    <row r="113" spans="1:5">
      <c r="A113" s="5">
        <v>40344</v>
      </c>
      <c r="B113" s="6">
        <v>257.39999999999998</v>
      </c>
      <c r="C113" s="6">
        <v>24.89</v>
      </c>
      <c r="D113" s="30">
        <v>2.1043490099999999E-2</v>
      </c>
      <c r="E113" s="31">
        <v>4.1424827900000002E-2</v>
      </c>
    </row>
    <row r="114" spans="1:5">
      <c r="A114" s="5">
        <v>40345</v>
      </c>
      <c r="B114" s="6">
        <v>264.89999999999998</v>
      </c>
      <c r="C114" s="6">
        <v>24.65</v>
      </c>
      <c r="D114" s="30">
        <v>2.87211011E-2</v>
      </c>
      <c r="E114" s="33">
        <v>-9.6892160000000005E-3</v>
      </c>
    </row>
    <row r="115" spans="1:5">
      <c r="A115" s="5">
        <v>40346</v>
      </c>
      <c r="B115" s="6">
        <v>269.48</v>
      </c>
      <c r="C115" s="6">
        <v>24.7</v>
      </c>
      <c r="D115" s="30">
        <v>1.71417798E-2</v>
      </c>
      <c r="E115" s="31">
        <v>2.0263430999999999E-3</v>
      </c>
    </row>
    <row r="116" spans="1:5">
      <c r="A116" s="5">
        <v>40347</v>
      </c>
      <c r="B116" s="6">
        <v>271.66000000000003</v>
      </c>
      <c r="C116" s="6">
        <v>24.76</v>
      </c>
      <c r="D116" s="30">
        <v>8.0571083000000009E-3</v>
      </c>
      <c r="E116" s="31">
        <v>2.4262042E-3</v>
      </c>
    </row>
    <row r="117" spans="1:5">
      <c r="A117" s="5">
        <v>40350</v>
      </c>
      <c r="B117" s="6">
        <v>267.79000000000002</v>
      </c>
      <c r="C117" s="6">
        <v>24.3</v>
      </c>
      <c r="D117" s="32">
        <v>-1.4348193E-2</v>
      </c>
      <c r="E117" s="33">
        <v>-1.8753097E-2</v>
      </c>
    </row>
    <row r="118" spans="1:5">
      <c r="A118" s="5">
        <v>40351</v>
      </c>
      <c r="B118" s="6">
        <v>271.44</v>
      </c>
      <c r="C118" s="6">
        <v>24.13</v>
      </c>
      <c r="D118" s="30">
        <v>1.3538029199999999E-2</v>
      </c>
      <c r="E118" s="33">
        <v>-7.0204710000000004E-3</v>
      </c>
    </row>
    <row r="119" spans="1:5">
      <c r="A119" s="5">
        <v>40352</v>
      </c>
      <c r="B119" s="6">
        <v>268.58</v>
      </c>
      <c r="C119" s="6">
        <v>23.7</v>
      </c>
      <c r="D119" s="32">
        <v>-1.0592298999999999E-2</v>
      </c>
      <c r="E119" s="33">
        <v>-1.7980830999999999E-2</v>
      </c>
    </row>
    <row r="120" spans="1:5">
      <c r="A120" s="5">
        <v>40353</v>
      </c>
      <c r="B120" s="6">
        <v>266.63</v>
      </c>
      <c r="C120" s="6">
        <v>23.41</v>
      </c>
      <c r="D120" s="32">
        <v>-7.2868919999999997E-3</v>
      </c>
      <c r="E120" s="33">
        <v>-1.2311767E-2</v>
      </c>
    </row>
    <row r="121" spans="1:5">
      <c r="A121" s="5">
        <v>40354</v>
      </c>
      <c r="B121" s="6">
        <v>264.35000000000002</v>
      </c>
      <c r="C121" s="6">
        <v>22.97</v>
      </c>
      <c r="D121" s="32">
        <v>-8.5879470000000003E-3</v>
      </c>
      <c r="E121" s="33">
        <v>-1.8974265000000001E-2</v>
      </c>
    </row>
    <row r="122" spans="1:5">
      <c r="A122" s="5">
        <v>40357</v>
      </c>
      <c r="B122" s="6">
        <v>265.94</v>
      </c>
      <c r="C122" s="6">
        <v>22.77</v>
      </c>
      <c r="D122" s="30">
        <v>5.9967366999999997E-3</v>
      </c>
      <c r="E122" s="33">
        <v>-8.745137E-3</v>
      </c>
    </row>
    <row r="123" spans="1:5">
      <c r="A123" s="5">
        <v>40358</v>
      </c>
      <c r="B123" s="6">
        <v>253.92</v>
      </c>
      <c r="C123" s="6">
        <v>21.83</v>
      </c>
      <c r="D123" s="32">
        <v>-4.6251463E-2</v>
      </c>
      <c r="E123" s="33">
        <v>-4.2158710000000002E-2</v>
      </c>
    </row>
    <row r="124" spans="1:5">
      <c r="A124" s="5">
        <v>40359</v>
      </c>
      <c r="B124" s="6">
        <v>249.32</v>
      </c>
      <c r="C124" s="6">
        <v>21.55</v>
      </c>
      <c r="D124" s="32">
        <v>-1.8282045E-2</v>
      </c>
      <c r="E124" s="33">
        <v>-1.2909354E-2</v>
      </c>
    </row>
    <row r="125" spans="1:5">
      <c r="A125" s="5">
        <v>40360</v>
      </c>
      <c r="B125" s="6">
        <v>246.29</v>
      </c>
      <c r="C125" s="6">
        <v>21.69</v>
      </c>
      <c r="D125" s="32">
        <v>-1.2227508999999999E-2</v>
      </c>
      <c r="E125" s="31">
        <v>6.4755083000000001E-3</v>
      </c>
    </row>
    <row r="126" spans="1:5">
      <c r="A126" s="5">
        <v>40361</v>
      </c>
      <c r="B126" s="6">
        <v>244.77</v>
      </c>
      <c r="C126" s="6">
        <v>21.79</v>
      </c>
      <c r="D126" s="32">
        <v>-6.190709E-3</v>
      </c>
      <c r="E126" s="31">
        <v>4.5998241000000002E-3</v>
      </c>
    </row>
    <row r="127" spans="1:5">
      <c r="A127" s="5">
        <v>40365</v>
      </c>
      <c r="B127" s="6">
        <v>246.44</v>
      </c>
      <c r="C127" s="6">
        <v>22.31</v>
      </c>
      <c r="D127" s="30">
        <v>6.7995620000000003E-3</v>
      </c>
      <c r="E127" s="31">
        <v>2.3583859499999998E-2</v>
      </c>
    </row>
    <row r="128" spans="1:5">
      <c r="A128" s="5">
        <v>40366</v>
      </c>
      <c r="B128" s="6">
        <v>256.39</v>
      </c>
      <c r="C128" s="6">
        <v>22.76</v>
      </c>
      <c r="D128" s="30">
        <v>3.9581166600000002E-2</v>
      </c>
      <c r="E128" s="31">
        <v>1.9969600800000001E-2</v>
      </c>
    </row>
    <row r="129" spans="1:5">
      <c r="A129" s="5">
        <v>40367</v>
      </c>
      <c r="B129" s="6">
        <v>255.82</v>
      </c>
      <c r="C129" s="6">
        <v>22.86</v>
      </c>
      <c r="D129" s="32">
        <v>-2.2256509999999999E-3</v>
      </c>
      <c r="E129" s="31">
        <v>4.3840490999999997E-3</v>
      </c>
    </row>
    <row r="130" spans="1:5">
      <c r="A130" s="5">
        <v>40368</v>
      </c>
      <c r="B130" s="6">
        <v>257.33</v>
      </c>
      <c r="C130" s="6">
        <v>22.73</v>
      </c>
      <c r="D130" s="30">
        <v>5.8852356999999998E-3</v>
      </c>
      <c r="E130" s="33">
        <v>-5.703021E-3</v>
      </c>
    </row>
    <row r="131" spans="1:5">
      <c r="A131" s="5">
        <v>40371</v>
      </c>
      <c r="B131" s="6">
        <v>255.03</v>
      </c>
      <c r="C131" s="6">
        <v>23.25</v>
      </c>
      <c r="D131" s="32">
        <v>-8.9781229999999993E-3</v>
      </c>
      <c r="E131" s="31">
        <v>2.26194942E-2</v>
      </c>
    </row>
    <row r="132" spans="1:5">
      <c r="A132" s="5">
        <v>40372</v>
      </c>
      <c r="B132" s="6">
        <v>249.58</v>
      </c>
      <c r="C132" s="6">
        <v>23.54</v>
      </c>
      <c r="D132" s="32">
        <v>-2.1601680000000002E-2</v>
      </c>
      <c r="E132" s="31">
        <v>1.23959698E-2</v>
      </c>
    </row>
    <row r="133" spans="1:5">
      <c r="A133" s="5">
        <v>40373</v>
      </c>
      <c r="B133" s="6">
        <v>250.51</v>
      </c>
      <c r="C133" s="6">
        <v>23.83</v>
      </c>
      <c r="D133" s="30">
        <v>3.7193348000000002E-3</v>
      </c>
      <c r="E133" s="31">
        <v>1.22441893E-2</v>
      </c>
    </row>
    <row r="134" spans="1:5">
      <c r="A134" s="5">
        <v>40374</v>
      </c>
      <c r="B134" s="6">
        <v>249.24</v>
      </c>
      <c r="C134" s="6">
        <v>23.89</v>
      </c>
      <c r="D134" s="32">
        <v>-5.0825519999999997E-3</v>
      </c>
      <c r="E134" s="31">
        <v>2.5146702000000002E-3</v>
      </c>
    </row>
    <row r="135" spans="1:5">
      <c r="A135" s="5">
        <v>40375</v>
      </c>
      <c r="B135" s="6">
        <v>247.7</v>
      </c>
      <c r="C135" s="6">
        <v>23.31</v>
      </c>
      <c r="D135" s="32">
        <v>-6.1979510000000002E-3</v>
      </c>
      <c r="E135" s="33">
        <v>-2.4577508000000001E-2</v>
      </c>
    </row>
    <row r="136" spans="1:5">
      <c r="A136" s="5">
        <v>40378</v>
      </c>
      <c r="B136" s="6">
        <v>243.42</v>
      </c>
      <c r="C136" s="6">
        <v>23.63</v>
      </c>
      <c r="D136" s="32">
        <v>-1.7429989999999999E-2</v>
      </c>
      <c r="E136" s="31">
        <v>1.36346382E-2</v>
      </c>
    </row>
    <row r="137" spans="1:5">
      <c r="A137" s="5">
        <v>40379</v>
      </c>
      <c r="B137" s="6">
        <v>249.67</v>
      </c>
      <c r="C137" s="6">
        <v>23.86</v>
      </c>
      <c r="D137" s="30">
        <v>2.53516994E-2</v>
      </c>
      <c r="E137" s="31">
        <v>9.6863255000000006E-3</v>
      </c>
    </row>
    <row r="138" spans="1:5">
      <c r="A138" s="5">
        <v>40380</v>
      </c>
      <c r="B138" s="6">
        <v>252</v>
      </c>
      <c r="C138" s="6">
        <v>23.53</v>
      </c>
      <c r="D138" s="30">
        <v>9.2890416000000007E-3</v>
      </c>
      <c r="E138" s="33">
        <v>-1.3927214E-2</v>
      </c>
    </row>
    <row r="139" spans="1:5">
      <c r="A139" s="5">
        <v>40381</v>
      </c>
      <c r="B139" s="6">
        <v>256.74</v>
      </c>
      <c r="C139" s="6">
        <v>24.2</v>
      </c>
      <c r="D139" s="30">
        <v>1.8634812099999998E-2</v>
      </c>
      <c r="E139" s="31">
        <v>2.8076430400000001E-2</v>
      </c>
    </row>
    <row r="140" spans="1:5">
      <c r="A140" s="5">
        <v>40382</v>
      </c>
      <c r="B140" s="6">
        <v>257.64999999999998</v>
      </c>
      <c r="C140" s="6">
        <v>24.17</v>
      </c>
      <c r="D140" s="30">
        <v>3.5381751000000002E-3</v>
      </c>
      <c r="E140" s="33">
        <v>-1.240438E-3</v>
      </c>
    </row>
    <row r="141" spans="1:5">
      <c r="A141" s="5">
        <v>40385</v>
      </c>
      <c r="B141" s="6">
        <v>257</v>
      </c>
      <c r="C141" s="6">
        <v>24.44</v>
      </c>
      <c r="D141" s="32">
        <v>-2.5259900000000001E-3</v>
      </c>
      <c r="E141" s="31">
        <v>1.1108939599999999E-2</v>
      </c>
    </row>
    <row r="142" spans="1:5">
      <c r="A142" s="5">
        <v>40386</v>
      </c>
      <c r="B142" s="6">
        <v>261.76</v>
      </c>
      <c r="C142" s="6">
        <v>24.5</v>
      </c>
      <c r="D142" s="30">
        <v>1.8351968499999999E-2</v>
      </c>
      <c r="E142" s="31">
        <v>2.4519832000000001E-3</v>
      </c>
    </row>
    <row r="143" spans="1:5">
      <c r="A143" s="5">
        <v>40387</v>
      </c>
      <c r="B143" s="6">
        <v>258.66000000000003</v>
      </c>
      <c r="C143" s="6">
        <v>24.3</v>
      </c>
      <c r="D143" s="32">
        <v>-1.1913595000000001E-2</v>
      </c>
      <c r="E143" s="33">
        <v>-8.1967670000000006E-3</v>
      </c>
    </row>
    <row r="144" spans="1:5">
      <c r="A144" s="5">
        <v>40388</v>
      </c>
      <c r="B144" s="6">
        <v>255.84</v>
      </c>
      <c r="C144" s="6">
        <v>24.38</v>
      </c>
      <c r="D144" s="32">
        <v>-1.0962209000000001E-2</v>
      </c>
      <c r="E144" s="31">
        <v>3.2867737E-3</v>
      </c>
    </row>
    <row r="145" spans="1:5">
      <c r="A145" s="5">
        <v>40389</v>
      </c>
      <c r="B145" s="6">
        <v>254.99</v>
      </c>
      <c r="C145" s="6">
        <v>24.17</v>
      </c>
      <c r="D145" s="32">
        <v>-3.3279199999999998E-3</v>
      </c>
      <c r="E145" s="33">
        <v>-8.6509289999999999E-3</v>
      </c>
    </row>
    <row r="146" spans="1:5">
      <c r="A146" s="5">
        <v>40392</v>
      </c>
      <c r="B146" s="6">
        <v>259.55</v>
      </c>
      <c r="C146" s="6">
        <v>24.66</v>
      </c>
      <c r="D146" s="30">
        <v>1.7725033599999999E-2</v>
      </c>
      <c r="E146" s="31">
        <v>2.0070303000000001E-2</v>
      </c>
    </row>
    <row r="147" spans="1:5">
      <c r="A147" s="5">
        <v>40393</v>
      </c>
      <c r="B147" s="6">
        <v>259.62</v>
      </c>
      <c r="C147" s="6">
        <v>24.5</v>
      </c>
      <c r="D147" s="30">
        <v>2.6966119999999999E-4</v>
      </c>
      <c r="E147" s="33">
        <v>-6.5093800000000004E-3</v>
      </c>
    </row>
    <row r="148" spans="1:5">
      <c r="A148" s="5">
        <v>40394</v>
      </c>
      <c r="B148" s="6">
        <v>260.67</v>
      </c>
      <c r="C148" s="6">
        <v>24.1</v>
      </c>
      <c r="D148" s="30">
        <v>4.0362161000000001E-3</v>
      </c>
      <c r="E148" s="33">
        <v>-1.6461277E-2</v>
      </c>
    </row>
    <row r="149" spans="1:5">
      <c r="A149" s="5">
        <v>40395</v>
      </c>
      <c r="B149" s="6">
        <v>259.39999999999998</v>
      </c>
      <c r="C149" s="6">
        <v>23.76</v>
      </c>
      <c r="D149" s="32">
        <v>-4.8839679999999998E-3</v>
      </c>
      <c r="E149" s="33">
        <v>-1.4208346E-2</v>
      </c>
    </row>
    <row r="150" spans="1:5">
      <c r="A150" s="5">
        <v>40396</v>
      </c>
      <c r="B150" s="6">
        <v>257.8</v>
      </c>
      <c r="C150" s="6">
        <v>23.93</v>
      </c>
      <c r="D150" s="32">
        <v>-6.1871809999999999E-3</v>
      </c>
      <c r="E150" s="31">
        <v>7.1294074000000001E-3</v>
      </c>
    </row>
    <row r="151" spans="1:5">
      <c r="A151" s="5">
        <v>40399</v>
      </c>
      <c r="B151" s="6">
        <v>259.45</v>
      </c>
      <c r="C151" s="6">
        <v>23.98</v>
      </c>
      <c r="D151" s="30">
        <v>6.3799153000000004E-3</v>
      </c>
      <c r="E151" s="31">
        <v>2.0872477000000002E-3</v>
      </c>
    </row>
    <row r="152" spans="1:5">
      <c r="A152" s="5">
        <v>40400</v>
      </c>
      <c r="B152" s="6">
        <v>257.13</v>
      </c>
      <c r="C152" s="6">
        <v>23.48</v>
      </c>
      <c r="D152" s="32">
        <v>-8.9822119999999998E-3</v>
      </c>
      <c r="E152" s="33">
        <v>-2.1071155000000001E-2</v>
      </c>
    </row>
    <row r="153" spans="1:5">
      <c r="A153" s="5">
        <v>40401</v>
      </c>
      <c r="B153" s="6">
        <v>247.99</v>
      </c>
      <c r="C153" s="6">
        <v>23.28</v>
      </c>
      <c r="D153" s="32">
        <v>-3.6193371000000002E-2</v>
      </c>
      <c r="E153" s="33">
        <v>-8.5543719999999993E-3</v>
      </c>
    </row>
    <row r="154" spans="1:5">
      <c r="A154" s="5">
        <v>40402</v>
      </c>
      <c r="B154" s="6">
        <v>249.57</v>
      </c>
      <c r="C154" s="6">
        <v>22.94</v>
      </c>
      <c r="D154" s="30">
        <v>6.3510142000000004E-3</v>
      </c>
      <c r="E154" s="33">
        <v>-1.4712510999999999E-2</v>
      </c>
    </row>
    <row r="155" spans="1:5">
      <c r="A155" s="5">
        <v>40403</v>
      </c>
      <c r="B155" s="6">
        <v>246.91</v>
      </c>
      <c r="C155" s="6">
        <v>22.85</v>
      </c>
      <c r="D155" s="32">
        <v>-1.0715539E-2</v>
      </c>
      <c r="E155" s="33">
        <v>-3.9309940000000002E-3</v>
      </c>
    </row>
    <row r="156" spans="1:5">
      <c r="A156" s="5">
        <v>40406</v>
      </c>
      <c r="B156" s="6">
        <v>245.46</v>
      </c>
      <c r="C156" s="6">
        <v>22.95</v>
      </c>
      <c r="D156" s="32">
        <v>-5.8898969999999998E-3</v>
      </c>
      <c r="E156" s="31">
        <v>4.3668192000000002E-3</v>
      </c>
    </row>
    <row r="157" spans="1:5">
      <c r="A157" s="5">
        <v>40407</v>
      </c>
      <c r="B157" s="6">
        <v>249.75</v>
      </c>
      <c r="C157" s="6">
        <v>23.27</v>
      </c>
      <c r="D157" s="30">
        <v>1.7326416399999999E-2</v>
      </c>
      <c r="E157" s="31">
        <v>1.38470408E-2</v>
      </c>
    </row>
    <row r="158" spans="1:5">
      <c r="A158" s="5">
        <v>40408</v>
      </c>
      <c r="B158" s="6">
        <v>250.84</v>
      </c>
      <c r="C158" s="6">
        <v>23.37</v>
      </c>
      <c r="D158" s="30">
        <v>4.3548681000000001E-3</v>
      </c>
      <c r="E158" s="31">
        <v>4.2881712000000004E-3</v>
      </c>
    </row>
    <row r="159" spans="1:5">
      <c r="A159" s="5">
        <v>40409</v>
      </c>
      <c r="B159" s="6">
        <v>247.68</v>
      </c>
      <c r="C159" s="6">
        <v>23.01</v>
      </c>
      <c r="D159" s="32">
        <v>-1.2677694999999999E-2</v>
      </c>
      <c r="E159" s="33">
        <v>-1.5524245000000001E-2</v>
      </c>
    </row>
    <row r="160" spans="1:5">
      <c r="A160" s="5">
        <v>40410</v>
      </c>
      <c r="B160" s="6">
        <v>247.44</v>
      </c>
      <c r="C160" s="6">
        <v>22.81</v>
      </c>
      <c r="D160" s="32">
        <v>-9.6946200000000004E-4</v>
      </c>
      <c r="E160" s="33">
        <v>-8.729868E-3</v>
      </c>
    </row>
    <row r="161" spans="1:5">
      <c r="A161" s="5">
        <v>40413</v>
      </c>
      <c r="B161" s="6">
        <v>243.64</v>
      </c>
      <c r="C161" s="6">
        <v>22.86</v>
      </c>
      <c r="D161" s="32">
        <v>-1.5476402E-2</v>
      </c>
      <c r="E161" s="31">
        <v>2.1896221E-3</v>
      </c>
    </row>
    <row r="162" spans="1:5">
      <c r="A162" s="5">
        <v>40414</v>
      </c>
      <c r="B162" s="6">
        <v>237.82</v>
      </c>
      <c r="C162" s="6">
        <v>22.63</v>
      </c>
      <c r="D162" s="32">
        <v>-2.4177641E-2</v>
      </c>
      <c r="E162" s="33">
        <v>-1.0112199000000001E-2</v>
      </c>
    </row>
    <row r="163" spans="1:5">
      <c r="A163" s="5">
        <v>40415</v>
      </c>
      <c r="B163" s="6">
        <v>240.75</v>
      </c>
      <c r="C163" s="6">
        <v>22.69</v>
      </c>
      <c r="D163" s="30">
        <v>1.2244965700000001E-2</v>
      </c>
      <c r="E163" s="31">
        <v>2.6478391E-3</v>
      </c>
    </row>
    <row r="164" spans="1:5">
      <c r="A164" s="5">
        <v>40416</v>
      </c>
      <c r="B164" s="6">
        <v>238.16</v>
      </c>
      <c r="C164" s="6">
        <v>22.43</v>
      </c>
      <c r="D164" s="32">
        <v>-1.0816334E-2</v>
      </c>
      <c r="E164" s="33">
        <v>-1.1524950000000001E-2</v>
      </c>
    </row>
    <row r="165" spans="1:5">
      <c r="A165" s="5">
        <v>40417</v>
      </c>
      <c r="B165" s="6">
        <v>239.49</v>
      </c>
      <c r="C165" s="6">
        <v>22.53</v>
      </c>
      <c r="D165" s="30">
        <v>5.5689455999999998E-3</v>
      </c>
      <c r="E165" s="31">
        <v>4.4484058999999998E-3</v>
      </c>
    </row>
    <row r="166" spans="1:5">
      <c r="A166" s="5">
        <v>40420</v>
      </c>
      <c r="B166" s="6">
        <v>240.37</v>
      </c>
      <c r="C166" s="6">
        <v>22.26</v>
      </c>
      <c r="D166" s="30">
        <v>3.6677404999999998E-3</v>
      </c>
      <c r="E166" s="33">
        <v>-1.2056409000000001E-2</v>
      </c>
    </row>
    <row r="167" spans="1:5">
      <c r="A167" s="5">
        <v>40421</v>
      </c>
      <c r="B167" s="6">
        <v>240.96</v>
      </c>
      <c r="C167" s="6">
        <v>22.1</v>
      </c>
      <c r="D167" s="30">
        <v>2.4515418000000001E-3</v>
      </c>
      <c r="E167" s="33">
        <v>-7.2137369999999996E-3</v>
      </c>
    </row>
    <row r="168" spans="1:5">
      <c r="A168" s="5">
        <v>40422</v>
      </c>
      <c r="B168" s="6">
        <v>248.13</v>
      </c>
      <c r="C168" s="6">
        <v>22.5</v>
      </c>
      <c r="D168" s="30">
        <v>2.93218578E-2</v>
      </c>
      <c r="E168" s="31">
        <v>1.79377007E-2</v>
      </c>
    </row>
    <row r="169" spans="1:5">
      <c r="A169" s="5">
        <v>40423</v>
      </c>
      <c r="B169" s="6">
        <v>249.95</v>
      </c>
      <c r="C169" s="6">
        <v>22.54</v>
      </c>
      <c r="D169" s="30">
        <v>7.3080955000000003E-3</v>
      </c>
      <c r="E169" s="31">
        <v>1.7761993999999999E-3</v>
      </c>
    </row>
    <row r="170" spans="1:5">
      <c r="A170" s="5">
        <v>40424</v>
      </c>
      <c r="B170" s="6">
        <v>256.49</v>
      </c>
      <c r="C170" s="6">
        <v>22.87</v>
      </c>
      <c r="D170" s="30">
        <v>2.5828779600000001E-2</v>
      </c>
      <c r="E170" s="31">
        <v>1.4534499399999999E-2</v>
      </c>
    </row>
    <row r="171" spans="1:5">
      <c r="A171" s="5">
        <v>40428</v>
      </c>
      <c r="B171" s="6">
        <v>255.54</v>
      </c>
      <c r="C171" s="6">
        <v>22.56</v>
      </c>
      <c r="D171" s="32">
        <v>-3.7107239999999999E-3</v>
      </c>
      <c r="E171" s="33">
        <v>-1.3647581000000001E-2</v>
      </c>
    </row>
    <row r="172" spans="1:5">
      <c r="A172" s="5">
        <v>40429</v>
      </c>
      <c r="B172" s="6">
        <v>260.61</v>
      </c>
      <c r="C172" s="6">
        <v>22.53</v>
      </c>
      <c r="D172" s="30">
        <v>1.9646083799999998E-2</v>
      </c>
      <c r="E172" s="33">
        <v>-1.330672E-3</v>
      </c>
    </row>
    <row r="173" spans="1:5">
      <c r="A173" s="5">
        <v>40430</v>
      </c>
      <c r="B173" s="6">
        <v>260.75</v>
      </c>
      <c r="C173" s="6">
        <v>22.61</v>
      </c>
      <c r="D173" s="30">
        <v>5.3705690000000004E-4</v>
      </c>
      <c r="E173" s="31">
        <v>3.5445317999999999E-3</v>
      </c>
    </row>
    <row r="174" spans="1:5">
      <c r="A174" s="5">
        <v>40431</v>
      </c>
      <c r="B174" s="6">
        <v>261.08999999999997</v>
      </c>
      <c r="C174" s="6">
        <v>22.46</v>
      </c>
      <c r="D174" s="30">
        <v>1.3030816E-3</v>
      </c>
      <c r="E174" s="33">
        <v>-6.656337E-3</v>
      </c>
    </row>
    <row r="175" spans="1:5">
      <c r="A175" s="5">
        <v>40434</v>
      </c>
      <c r="B175" s="6">
        <v>264.69</v>
      </c>
      <c r="C175" s="6">
        <v>23.64</v>
      </c>
      <c r="D175" s="30">
        <v>1.36941544E-2</v>
      </c>
      <c r="E175" s="31">
        <v>5.1204243199999999E-2</v>
      </c>
    </row>
    <row r="176" spans="1:5">
      <c r="A176" s="5">
        <v>40435</v>
      </c>
      <c r="B176" s="6">
        <v>265.7</v>
      </c>
      <c r="C176" s="6">
        <v>23.57</v>
      </c>
      <c r="D176" s="30">
        <v>3.8085228999999998E-3</v>
      </c>
      <c r="E176" s="33">
        <v>-2.9654759999999999E-3</v>
      </c>
    </row>
    <row r="177" spans="1:5">
      <c r="A177" s="5">
        <v>40436</v>
      </c>
      <c r="B177" s="6">
        <v>267.83999999999997</v>
      </c>
      <c r="C177" s="6">
        <v>23.65</v>
      </c>
      <c r="D177" s="30">
        <v>8.0219344999999994E-3</v>
      </c>
      <c r="E177" s="31">
        <v>3.3883979999999999E-3</v>
      </c>
    </row>
    <row r="178" spans="1:5">
      <c r="A178" s="5">
        <v>40437</v>
      </c>
      <c r="B178" s="6">
        <v>274.14</v>
      </c>
      <c r="C178" s="6">
        <v>23.85</v>
      </c>
      <c r="D178" s="30">
        <v>2.3249137499999999E-2</v>
      </c>
      <c r="E178" s="31">
        <v>8.4211023999999999E-3</v>
      </c>
    </row>
    <row r="179" spans="1:5">
      <c r="A179" s="5">
        <v>40438</v>
      </c>
      <c r="B179" s="6">
        <v>272.95</v>
      </c>
      <c r="C179" s="6">
        <v>23.75</v>
      </c>
      <c r="D179" s="32">
        <v>-4.3502970000000004E-3</v>
      </c>
      <c r="E179" s="33">
        <v>-4.201687E-3</v>
      </c>
    </row>
    <row r="180" spans="1:5">
      <c r="A180" s="5">
        <v>40441</v>
      </c>
      <c r="B180" s="6">
        <v>280.74</v>
      </c>
      <c r="C180" s="6">
        <v>23.94</v>
      </c>
      <c r="D180" s="30">
        <v>2.8140345899999999E-2</v>
      </c>
      <c r="E180" s="31">
        <v>7.9681696E-3</v>
      </c>
    </row>
    <row r="181" spans="1:5">
      <c r="A181" s="5">
        <v>40442</v>
      </c>
      <c r="B181" s="6">
        <v>281.27</v>
      </c>
      <c r="C181" s="6">
        <v>23.68</v>
      </c>
      <c r="D181" s="30">
        <v>1.886088E-3</v>
      </c>
      <c r="E181" s="33">
        <v>-1.091989E-2</v>
      </c>
    </row>
    <row r="182" spans="1:5">
      <c r="A182" s="5">
        <v>40443</v>
      </c>
      <c r="B182" s="6">
        <v>285.22000000000003</v>
      </c>
      <c r="C182" s="6">
        <v>23.17</v>
      </c>
      <c r="D182" s="30">
        <v>1.3945750200000001E-2</v>
      </c>
      <c r="E182" s="33">
        <v>-2.1772472000000001E-2</v>
      </c>
    </row>
    <row r="183" spans="1:5">
      <c r="A183" s="5">
        <v>40444</v>
      </c>
      <c r="B183" s="6">
        <v>286.38</v>
      </c>
      <c r="C183" s="6">
        <v>23</v>
      </c>
      <c r="D183" s="30">
        <v>4.0587879000000002E-3</v>
      </c>
      <c r="E183" s="33">
        <v>-7.3641230000000002E-3</v>
      </c>
    </row>
    <row r="184" spans="1:5">
      <c r="A184" s="5">
        <v>40445</v>
      </c>
      <c r="B184" s="6">
        <v>289.75</v>
      </c>
      <c r="C184" s="6">
        <v>23.33</v>
      </c>
      <c r="D184" s="30">
        <v>1.1698882000000001E-2</v>
      </c>
      <c r="E184" s="31">
        <v>1.42458701E-2</v>
      </c>
    </row>
    <row r="185" spans="1:5">
      <c r="A185" s="5">
        <v>40448</v>
      </c>
      <c r="B185" s="6">
        <v>288.60000000000002</v>
      </c>
      <c r="C185" s="6">
        <v>23.28</v>
      </c>
      <c r="D185" s="32">
        <v>-3.9768360000000001E-3</v>
      </c>
      <c r="E185" s="33">
        <v>-2.1454629999999998E-3</v>
      </c>
    </row>
    <row r="186" spans="1:5">
      <c r="A186" s="5">
        <v>40449</v>
      </c>
      <c r="B186" s="6">
        <v>284.33</v>
      </c>
      <c r="C186" s="6">
        <v>23.24</v>
      </c>
      <c r="D186" s="32">
        <v>-1.4906111E-2</v>
      </c>
      <c r="E186" s="33">
        <v>-1.719691E-3</v>
      </c>
    </row>
    <row r="187" spans="1:5">
      <c r="A187" s="5">
        <v>40450</v>
      </c>
      <c r="B187" s="6">
        <v>284.83999999999997</v>
      </c>
      <c r="C187" s="6">
        <v>23.07</v>
      </c>
      <c r="D187" s="30">
        <v>1.7920836999999999E-3</v>
      </c>
      <c r="E187" s="33">
        <v>-7.3418600000000004E-3</v>
      </c>
    </row>
    <row r="188" spans="1:5">
      <c r="A188" s="5">
        <v>40451</v>
      </c>
      <c r="B188" s="6">
        <v>281.25</v>
      </c>
      <c r="C188" s="6">
        <v>23.06</v>
      </c>
      <c r="D188" s="32">
        <v>-1.2683666E-2</v>
      </c>
      <c r="E188" s="33">
        <v>-4.33557E-4</v>
      </c>
    </row>
    <row r="189" spans="1:5">
      <c r="A189" s="5">
        <v>40452</v>
      </c>
      <c r="B189" s="6">
        <v>280.02999999999997</v>
      </c>
      <c r="C189" s="6">
        <v>22.95</v>
      </c>
      <c r="D189" s="32">
        <v>-4.3472129999999999E-3</v>
      </c>
      <c r="E189" s="33">
        <v>-4.7815779999999999E-3</v>
      </c>
    </row>
    <row r="190" spans="1:5">
      <c r="A190" s="5">
        <v>40455</v>
      </c>
      <c r="B190" s="6">
        <v>276.19</v>
      </c>
      <c r="C190" s="6">
        <v>22.51</v>
      </c>
      <c r="D190" s="32">
        <v>-1.3807705999999999E-2</v>
      </c>
      <c r="E190" s="33">
        <v>-1.9358282000000001E-2</v>
      </c>
    </row>
    <row r="191" spans="1:5">
      <c r="A191" s="5">
        <v>40456</v>
      </c>
      <c r="B191" s="6">
        <v>286.39999999999998</v>
      </c>
      <c r="C191" s="6">
        <v>22.93</v>
      </c>
      <c r="D191" s="30">
        <v>3.6300400400000002E-2</v>
      </c>
      <c r="E191" s="31">
        <v>1.8486441999999999E-2</v>
      </c>
    </row>
    <row r="192" spans="1:5">
      <c r="A192" s="5">
        <v>40457</v>
      </c>
      <c r="B192" s="6">
        <v>286.64</v>
      </c>
      <c r="C192" s="6">
        <v>23</v>
      </c>
      <c r="D192" s="30">
        <v>8.376379E-4</v>
      </c>
      <c r="E192" s="31">
        <v>3.0481191000000002E-3</v>
      </c>
    </row>
    <row r="193" spans="1:5">
      <c r="A193" s="5">
        <v>40458</v>
      </c>
      <c r="B193" s="6">
        <v>286.67</v>
      </c>
      <c r="C193" s="6">
        <v>23.1</v>
      </c>
      <c r="D193" s="30">
        <v>1.0465539999999999E-4</v>
      </c>
      <c r="E193" s="31">
        <v>4.3384015999999997E-3</v>
      </c>
    </row>
    <row r="194" spans="1:5">
      <c r="A194" s="5">
        <v>40459</v>
      </c>
      <c r="B194" s="6">
        <v>291.48</v>
      </c>
      <c r="C194" s="6">
        <v>23.13</v>
      </c>
      <c r="D194" s="30">
        <v>1.66396644E-2</v>
      </c>
      <c r="E194" s="31">
        <v>1.2978587000000001E-3</v>
      </c>
    </row>
    <row r="195" spans="1:5">
      <c r="A195" s="5">
        <v>40462</v>
      </c>
      <c r="B195" s="6">
        <v>292.76</v>
      </c>
      <c r="C195" s="6">
        <v>23.15</v>
      </c>
      <c r="D195" s="30">
        <v>4.3817678999999998E-3</v>
      </c>
      <c r="E195" s="31">
        <v>8.6430429999999998E-4</v>
      </c>
    </row>
    <row r="196" spans="1:5">
      <c r="A196" s="5">
        <v>40463</v>
      </c>
      <c r="B196" s="6">
        <v>295.91000000000003</v>
      </c>
      <c r="C196" s="6">
        <v>23.38</v>
      </c>
      <c r="D196" s="30">
        <v>1.0702193299999999E-2</v>
      </c>
      <c r="E196" s="31">
        <v>9.8861755000000003E-3</v>
      </c>
    </row>
    <row r="197" spans="1:5">
      <c r="A197" s="5">
        <v>40464</v>
      </c>
      <c r="B197" s="6">
        <v>297.5</v>
      </c>
      <c r="C197" s="6">
        <v>23.86</v>
      </c>
      <c r="D197" s="30">
        <v>5.3588708999999998E-3</v>
      </c>
      <c r="E197" s="31">
        <v>2.0322460600000002E-2</v>
      </c>
    </row>
    <row r="198" spans="1:5">
      <c r="A198" s="5">
        <v>40465</v>
      </c>
      <c r="B198" s="6">
        <v>299.64999999999998</v>
      </c>
      <c r="C198" s="6">
        <v>23.76</v>
      </c>
      <c r="D198" s="30">
        <v>7.2009018999999999E-3</v>
      </c>
      <c r="E198" s="33">
        <v>-4.199922E-3</v>
      </c>
    </row>
    <row r="199" spans="1:5">
      <c r="A199" s="5">
        <v>40466</v>
      </c>
      <c r="B199" s="6">
        <v>311.97000000000003</v>
      </c>
      <c r="C199" s="6">
        <v>24.05</v>
      </c>
      <c r="D199" s="30">
        <v>4.0291902400000003E-2</v>
      </c>
      <c r="E199" s="31">
        <v>1.21315021E-2</v>
      </c>
    </row>
    <row r="200" spans="1:5">
      <c r="A200" s="5">
        <v>40469</v>
      </c>
      <c r="B200" s="6">
        <v>315.2</v>
      </c>
      <c r="C200" s="6">
        <v>24.31</v>
      </c>
      <c r="D200" s="30">
        <v>1.03003286E-2</v>
      </c>
      <c r="E200" s="31">
        <v>1.07527918E-2</v>
      </c>
    </row>
    <row r="201" spans="1:5">
      <c r="A201" s="5">
        <v>40470</v>
      </c>
      <c r="B201" s="6">
        <v>306.77</v>
      </c>
      <c r="C201" s="6">
        <v>23.63</v>
      </c>
      <c r="D201" s="32">
        <v>-2.7109076999999999E-2</v>
      </c>
      <c r="E201" s="33">
        <v>-2.8370697E-2</v>
      </c>
    </row>
    <row r="202" spans="1:5">
      <c r="A202" s="5">
        <v>40471</v>
      </c>
      <c r="B202" s="6">
        <v>307.8</v>
      </c>
      <c r="C202" s="6">
        <v>23.83</v>
      </c>
      <c r="D202" s="30">
        <v>3.3519403E-3</v>
      </c>
      <c r="E202" s="31">
        <v>8.4281999000000007E-3</v>
      </c>
    </row>
    <row r="203" spans="1:5">
      <c r="A203" s="5">
        <v>40472</v>
      </c>
      <c r="B203" s="6">
        <v>306.8</v>
      </c>
      <c r="C203" s="6">
        <v>23.93</v>
      </c>
      <c r="D203" s="32">
        <v>-3.2541520000000002E-3</v>
      </c>
      <c r="E203" s="31">
        <v>4.1876107999999999E-3</v>
      </c>
    </row>
    <row r="204" spans="1:5">
      <c r="A204" s="5">
        <v>40473</v>
      </c>
      <c r="B204" s="6">
        <v>304.76</v>
      </c>
      <c r="C204" s="6">
        <v>23.9</v>
      </c>
      <c r="D204" s="32">
        <v>-6.6714879999999997E-3</v>
      </c>
      <c r="E204" s="33">
        <v>-1.2544430000000001E-3</v>
      </c>
    </row>
    <row r="205" spans="1:5">
      <c r="A205" s="5">
        <v>40476</v>
      </c>
      <c r="B205" s="6">
        <v>306.12</v>
      </c>
      <c r="C205" s="6">
        <v>23.72</v>
      </c>
      <c r="D205" s="30">
        <v>4.4526002999999998E-3</v>
      </c>
      <c r="E205" s="33">
        <v>-7.5598849999999997E-3</v>
      </c>
    </row>
    <row r="206" spans="1:5">
      <c r="A206" s="5">
        <v>40477</v>
      </c>
      <c r="B206" s="6">
        <v>305.33999999999997</v>
      </c>
      <c r="C206" s="6">
        <v>24.39</v>
      </c>
      <c r="D206" s="32">
        <v>-2.5512719999999998E-3</v>
      </c>
      <c r="E206" s="31">
        <v>2.7854638099999999E-2</v>
      </c>
    </row>
    <row r="207" spans="1:5">
      <c r="A207" s="5">
        <v>40478</v>
      </c>
      <c r="B207" s="6">
        <v>305.12</v>
      </c>
      <c r="C207" s="6">
        <v>24.53</v>
      </c>
      <c r="D207" s="32">
        <v>-7.2076799999999999E-4</v>
      </c>
      <c r="E207" s="31">
        <v>5.7236459999999998E-3</v>
      </c>
    </row>
    <row r="208" spans="1:5">
      <c r="A208" s="5">
        <v>40479</v>
      </c>
      <c r="B208" s="6">
        <v>302.55</v>
      </c>
      <c r="C208" s="6">
        <v>24.74</v>
      </c>
      <c r="D208" s="32">
        <v>-8.4585890000000007E-3</v>
      </c>
      <c r="E208" s="31">
        <v>8.5245087000000008E-3</v>
      </c>
    </row>
    <row r="209" spans="1:5">
      <c r="A209" s="5">
        <v>40480</v>
      </c>
      <c r="B209" s="6">
        <v>298.33</v>
      </c>
      <c r="C209" s="6">
        <v>25.11</v>
      </c>
      <c r="D209" s="32">
        <v>-1.4046296999999999E-2</v>
      </c>
      <c r="E209" s="31">
        <v>1.48448062E-2</v>
      </c>
    </row>
    <row r="210" spans="1:5">
      <c r="A210" s="5">
        <v>40483</v>
      </c>
      <c r="B210" s="6">
        <v>301.5</v>
      </c>
      <c r="C210" s="6">
        <v>25.37</v>
      </c>
      <c r="D210" s="30">
        <v>1.05697598E-2</v>
      </c>
      <c r="E210" s="31">
        <v>1.03012004E-2</v>
      </c>
    </row>
    <row r="211" spans="1:5">
      <c r="A211" s="5">
        <v>40484</v>
      </c>
      <c r="B211" s="6">
        <v>306.64</v>
      </c>
      <c r="C211" s="6">
        <v>25.79</v>
      </c>
      <c r="D211" s="30">
        <v>1.6904404899999999E-2</v>
      </c>
      <c r="E211" s="31">
        <v>1.6419446300000001E-2</v>
      </c>
    </row>
    <row r="212" spans="1:5">
      <c r="A212" s="5">
        <v>40485</v>
      </c>
      <c r="B212" s="6">
        <v>310.05</v>
      </c>
      <c r="C212" s="6">
        <v>25.45</v>
      </c>
      <c r="D212" s="30">
        <v>1.1059153699999999E-2</v>
      </c>
      <c r="E212" s="33">
        <v>-1.3271076999999999E-2</v>
      </c>
    </row>
    <row r="213" spans="1:5">
      <c r="A213" s="5">
        <v>40486</v>
      </c>
      <c r="B213" s="6">
        <v>315.47000000000003</v>
      </c>
      <c r="C213" s="6">
        <v>25.55</v>
      </c>
      <c r="D213" s="30">
        <v>1.73300155E-2</v>
      </c>
      <c r="E213" s="31">
        <v>3.9215737000000001E-3</v>
      </c>
    </row>
    <row r="214" spans="1:5">
      <c r="A214" s="5">
        <v>40487</v>
      </c>
      <c r="B214" s="6">
        <v>314.33999999999997</v>
      </c>
      <c r="C214" s="6">
        <v>25.28</v>
      </c>
      <c r="D214" s="32">
        <v>-3.5883880000000001E-3</v>
      </c>
      <c r="E214" s="33">
        <v>-1.0623746999999999E-2</v>
      </c>
    </row>
    <row r="215" spans="1:5">
      <c r="A215" s="5">
        <v>40490</v>
      </c>
      <c r="B215" s="6">
        <v>315.82</v>
      </c>
      <c r="C215" s="6">
        <v>25.24</v>
      </c>
      <c r="D215" s="30">
        <v>4.6972283999999996E-3</v>
      </c>
      <c r="E215" s="33">
        <v>-1.5835319999999999E-3</v>
      </c>
    </row>
    <row r="216" spans="1:5">
      <c r="A216" s="5">
        <v>40491</v>
      </c>
      <c r="B216" s="6">
        <v>313.3</v>
      </c>
      <c r="C216" s="6">
        <v>25.37</v>
      </c>
      <c r="D216" s="32">
        <v>-8.0112329999999995E-3</v>
      </c>
      <c r="E216" s="31">
        <v>5.1373358999999997E-3</v>
      </c>
    </row>
    <row r="217" spans="1:5">
      <c r="A217" s="5">
        <v>40492</v>
      </c>
      <c r="B217" s="6">
        <v>315.23</v>
      </c>
      <c r="C217" s="6">
        <v>25.37</v>
      </c>
      <c r="D217" s="30">
        <v>6.1413331999999998E-3</v>
      </c>
      <c r="E217" s="31">
        <v>0</v>
      </c>
    </row>
    <row r="218" spans="1:5">
      <c r="A218" s="5">
        <v>40493</v>
      </c>
      <c r="B218" s="6">
        <v>313.86</v>
      </c>
      <c r="C218" s="6">
        <v>25.12</v>
      </c>
      <c r="D218" s="32">
        <v>-4.355505E-3</v>
      </c>
      <c r="E218" s="33">
        <v>-9.9030320000000008E-3</v>
      </c>
    </row>
    <row r="219" spans="1:5">
      <c r="A219" s="5">
        <v>40494</v>
      </c>
      <c r="B219" s="6">
        <v>305.32</v>
      </c>
      <c r="C219" s="6">
        <v>24.73</v>
      </c>
      <c r="D219" s="32">
        <v>-2.7586619999999999E-2</v>
      </c>
      <c r="E219" s="33">
        <v>-1.564726E-2</v>
      </c>
    </row>
    <row r="220" spans="1:5">
      <c r="A220" s="5">
        <v>40497</v>
      </c>
      <c r="B220" s="6">
        <v>304.33999999999997</v>
      </c>
      <c r="C220" s="6">
        <v>24.67</v>
      </c>
      <c r="D220" s="32">
        <v>-3.2149090000000002E-3</v>
      </c>
      <c r="E220" s="33">
        <v>-2.4291510000000001E-3</v>
      </c>
    </row>
    <row r="221" spans="1:5">
      <c r="A221" s="5">
        <v>40498</v>
      </c>
      <c r="B221" s="6">
        <v>298.94</v>
      </c>
      <c r="C221" s="6">
        <v>24.45</v>
      </c>
      <c r="D221" s="32">
        <v>-1.7902613000000001E-2</v>
      </c>
      <c r="E221" s="33">
        <v>-8.9577149999999998E-3</v>
      </c>
    </row>
    <row r="222" spans="1:5">
      <c r="A222" s="5">
        <v>40499</v>
      </c>
      <c r="B222" s="6">
        <v>297.85000000000002</v>
      </c>
      <c r="C222" s="6">
        <v>24.22</v>
      </c>
      <c r="D222" s="32">
        <v>-3.6528799999999998E-3</v>
      </c>
      <c r="E222" s="33">
        <v>-9.4514779999999993E-3</v>
      </c>
    </row>
    <row r="223" spans="1:5">
      <c r="A223" s="5">
        <v>40500</v>
      </c>
      <c r="B223" s="6">
        <v>305.72000000000003</v>
      </c>
      <c r="C223" s="6">
        <v>24.48</v>
      </c>
      <c r="D223" s="30">
        <v>2.6079646299999999E-2</v>
      </c>
      <c r="E223" s="31">
        <v>1.06777195E-2</v>
      </c>
    </row>
    <row r="224" spans="1:5">
      <c r="A224" s="5">
        <v>40501</v>
      </c>
      <c r="B224" s="6">
        <v>304.02999999999997</v>
      </c>
      <c r="C224" s="6">
        <v>24.34</v>
      </c>
      <c r="D224" s="32">
        <v>-5.5432700000000003E-3</v>
      </c>
      <c r="E224" s="33">
        <v>-5.7353700000000001E-3</v>
      </c>
    </row>
    <row r="225" spans="1:5">
      <c r="A225" s="5">
        <v>40504</v>
      </c>
      <c r="B225" s="6">
        <v>310.60000000000002</v>
      </c>
      <c r="C225" s="6">
        <v>24.37</v>
      </c>
      <c r="D225" s="30">
        <v>2.1379530000000001E-2</v>
      </c>
      <c r="E225" s="31">
        <v>1.2317801000000001E-3</v>
      </c>
    </row>
    <row r="226" spans="1:5">
      <c r="A226" s="5">
        <v>40505</v>
      </c>
      <c r="B226" s="6">
        <v>306.01</v>
      </c>
      <c r="C226" s="6">
        <v>23.8</v>
      </c>
      <c r="D226" s="32">
        <v>-1.4888129999999999E-2</v>
      </c>
      <c r="E226" s="33">
        <v>-2.3667286999999999E-2</v>
      </c>
    </row>
    <row r="227" spans="1:5">
      <c r="A227" s="5">
        <v>40506</v>
      </c>
      <c r="B227" s="6">
        <v>312.02999999999997</v>
      </c>
      <c r="C227" s="6">
        <v>24.03</v>
      </c>
      <c r="D227" s="30">
        <v>1.9481555899999999E-2</v>
      </c>
      <c r="E227" s="31">
        <v>9.6174690999999996E-3</v>
      </c>
    </row>
    <row r="228" spans="1:5">
      <c r="A228" s="5">
        <v>40508</v>
      </c>
      <c r="B228" s="6">
        <v>312.23</v>
      </c>
      <c r="C228" s="6">
        <v>23.92</v>
      </c>
      <c r="D228" s="30">
        <v>6.4075869999999997E-4</v>
      </c>
      <c r="E228" s="33">
        <v>-4.5881209999999997E-3</v>
      </c>
    </row>
    <row r="229" spans="1:5">
      <c r="A229" s="5">
        <v>40511</v>
      </c>
      <c r="B229" s="6">
        <v>314.08</v>
      </c>
      <c r="C229" s="6">
        <v>23.98</v>
      </c>
      <c r="D229" s="30">
        <v>5.9076348000000004E-3</v>
      </c>
      <c r="E229" s="31">
        <v>2.5052205E-3</v>
      </c>
    </row>
    <row r="230" spans="1:5">
      <c r="A230" s="5">
        <v>40512</v>
      </c>
      <c r="B230" s="6">
        <v>308.41000000000003</v>
      </c>
      <c r="C230" s="6">
        <v>23.93</v>
      </c>
      <c r="D230" s="32">
        <v>-1.8217664000000001E-2</v>
      </c>
      <c r="E230" s="33">
        <v>-2.0872479999999999E-3</v>
      </c>
    </row>
    <row r="231" spans="1:5">
      <c r="A231" s="5">
        <v>40513</v>
      </c>
      <c r="B231" s="6">
        <v>313.61</v>
      </c>
      <c r="C231" s="6">
        <v>24.67</v>
      </c>
      <c r="D231" s="30">
        <v>1.6720109100000002E-2</v>
      </c>
      <c r="E231" s="31">
        <v>3.04550286E-2</v>
      </c>
    </row>
    <row r="232" spans="1:5">
      <c r="A232" s="5">
        <v>40514</v>
      </c>
      <c r="B232" s="6">
        <v>315.35000000000002</v>
      </c>
      <c r="C232" s="6">
        <v>25.47</v>
      </c>
      <c r="D232" s="30">
        <v>5.5329573999999999E-3</v>
      </c>
      <c r="E232" s="31">
        <v>3.1913358500000003E-2</v>
      </c>
    </row>
    <row r="233" spans="1:5">
      <c r="A233" s="5">
        <v>40515</v>
      </c>
      <c r="B233" s="6">
        <v>314.64999999999998</v>
      </c>
      <c r="C233" s="6">
        <v>25.6</v>
      </c>
      <c r="D233" s="32">
        <v>-2.2222230000000002E-3</v>
      </c>
      <c r="E233" s="31">
        <v>5.0910625000000001E-3</v>
      </c>
    </row>
    <row r="234" spans="1:5">
      <c r="A234" s="5">
        <v>40518</v>
      </c>
      <c r="B234" s="6">
        <v>317.33</v>
      </c>
      <c r="C234" s="6">
        <v>25.43</v>
      </c>
      <c r="D234" s="30">
        <v>8.4813318999999998E-3</v>
      </c>
      <c r="E234" s="33">
        <v>-6.662772E-3</v>
      </c>
    </row>
    <row r="235" spans="1:5">
      <c r="A235" s="5">
        <v>40519</v>
      </c>
      <c r="B235" s="6">
        <v>315.41000000000003</v>
      </c>
      <c r="C235" s="6">
        <v>25.45</v>
      </c>
      <c r="D235" s="32">
        <v>-6.0688620000000004E-3</v>
      </c>
      <c r="E235" s="31">
        <v>7.8616359999999998E-4</v>
      </c>
    </row>
    <row r="236" spans="1:5">
      <c r="A236" s="5">
        <v>40520</v>
      </c>
      <c r="B236" s="6">
        <v>318.18</v>
      </c>
      <c r="C236" s="6">
        <v>25.8</v>
      </c>
      <c r="D236" s="30">
        <v>8.7438806000000001E-3</v>
      </c>
      <c r="E236" s="31">
        <v>1.36587489E-2</v>
      </c>
    </row>
    <row r="237" spans="1:5">
      <c r="A237" s="5">
        <v>40521</v>
      </c>
      <c r="B237" s="6">
        <v>316.95</v>
      </c>
      <c r="C237" s="6">
        <v>25.65</v>
      </c>
      <c r="D237" s="32">
        <v>-3.8732279999999998E-3</v>
      </c>
      <c r="E237" s="33">
        <v>-5.8309199999999999E-3</v>
      </c>
    </row>
    <row r="238" spans="1:5">
      <c r="A238" s="5">
        <v>40522</v>
      </c>
      <c r="B238" s="6">
        <v>317.74</v>
      </c>
      <c r="C238" s="6">
        <v>25.9</v>
      </c>
      <c r="D238" s="30">
        <v>2.4894055999999999E-3</v>
      </c>
      <c r="E238" s="31">
        <v>9.6993970999999998E-3</v>
      </c>
    </row>
    <row r="239" spans="1:5">
      <c r="A239" s="5">
        <v>40525</v>
      </c>
      <c r="B239" s="6">
        <v>318.83999999999997</v>
      </c>
      <c r="C239" s="6">
        <v>25.81</v>
      </c>
      <c r="D239" s="30">
        <v>3.4559713000000001E-3</v>
      </c>
      <c r="E239" s="33">
        <v>-3.480955E-3</v>
      </c>
    </row>
    <row r="240" spans="1:5">
      <c r="A240" s="5">
        <v>40526</v>
      </c>
      <c r="B240" s="6">
        <v>317.47000000000003</v>
      </c>
      <c r="C240" s="6">
        <v>26.17</v>
      </c>
      <c r="D240" s="32">
        <v>-4.306084E-3</v>
      </c>
      <c r="E240" s="31">
        <v>1.3851702800000001E-2</v>
      </c>
    </row>
    <row r="241" spans="1:5">
      <c r="A241" s="5">
        <v>40527</v>
      </c>
      <c r="B241" s="6">
        <v>317.54000000000002</v>
      </c>
      <c r="C241" s="6">
        <v>26.38</v>
      </c>
      <c r="D241" s="30">
        <v>2.2046899999999999E-4</v>
      </c>
      <c r="E241" s="31">
        <v>7.9924307000000007E-3</v>
      </c>
    </row>
    <row r="242" spans="1:5">
      <c r="A242" s="5">
        <v>40528</v>
      </c>
      <c r="B242" s="6">
        <v>318.42</v>
      </c>
      <c r="C242" s="6">
        <v>26.52</v>
      </c>
      <c r="D242" s="30">
        <v>2.7674714000000002E-3</v>
      </c>
      <c r="E242" s="31">
        <v>5.293018E-3</v>
      </c>
    </row>
    <row r="243" spans="1:5">
      <c r="A243" s="5">
        <v>40529</v>
      </c>
      <c r="B243" s="6">
        <v>317.79000000000002</v>
      </c>
      <c r="C243" s="6">
        <v>26.43</v>
      </c>
      <c r="D243" s="32">
        <v>-1.9804789999999998E-3</v>
      </c>
      <c r="E243" s="33">
        <v>-3.3994369999999999E-3</v>
      </c>
    </row>
    <row r="244" spans="1:5">
      <c r="A244" s="5">
        <v>40532</v>
      </c>
      <c r="B244" s="6">
        <v>319.37</v>
      </c>
      <c r="C244" s="6">
        <v>26.35</v>
      </c>
      <c r="D244" s="30">
        <v>4.9595180000000004E-3</v>
      </c>
      <c r="E244" s="33">
        <v>-3.0314539999999998E-3</v>
      </c>
    </row>
    <row r="245" spans="1:5">
      <c r="A245" s="5">
        <v>40533</v>
      </c>
      <c r="B245" s="6">
        <v>321.35000000000002</v>
      </c>
      <c r="C245" s="6">
        <v>26.59</v>
      </c>
      <c r="D245" s="30">
        <v>6.1805666000000004E-3</v>
      </c>
      <c r="E245" s="31">
        <v>9.0669302999999996E-3</v>
      </c>
    </row>
    <row r="246" spans="1:5">
      <c r="A246" s="5">
        <v>40534</v>
      </c>
      <c r="B246" s="6">
        <v>322.3</v>
      </c>
      <c r="C246" s="6">
        <v>26.71</v>
      </c>
      <c r="D246" s="30">
        <v>2.9519170000000001E-3</v>
      </c>
      <c r="E246" s="31">
        <v>4.5028218999999996E-3</v>
      </c>
    </row>
    <row r="247" spans="1:5">
      <c r="A247" s="5">
        <v>40535</v>
      </c>
      <c r="B247" s="6">
        <v>320.75</v>
      </c>
      <c r="C247" s="6">
        <v>26.81</v>
      </c>
      <c r="D247" s="32">
        <v>-4.8207850000000002E-3</v>
      </c>
      <c r="E247" s="31">
        <v>3.7369250999999999E-3</v>
      </c>
    </row>
    <row r="248" spans="1:5">
      <c r="A248" s="5">
        <v>40539</v>
      </c>
      <c r="B248" s="6">
        <v>321.82</v>
      </c>
      <c r="C248" s="6">
        <v>26.59</v>
      </c>
      <c r="D248" s="30">
        <v>3.3303794999999998E-3</v>
      </c>
      <c r="E248" s="33">
        <v>-8.2397470000000004E-3</v>
      </c>
    </row>
    <row r="249" spans="1:5">
      <c r="A249" s="5">
        <v>40540</v>
      </c>
      <c r="B249" s="6">
        <v>322.61</v>
      </c>
      <c r="C249" s="6">
        <v>26.53</v>
      </c>
      <c r="D249" s="30">
        <v>2.4517802999999999E-3</v>
      </c>
      <c r="E249" s="33">
        <v>-2.2590370000000002E-3</v>
      </c>
    </row>
    <row r="250" spans="1:5">
      <c r="A250" s="5">
        <v>40541</v>
      </c>
      <c r="B250" s="6">
        <v>322.43</v>
      </c>
      <c r="C250" s="6">
        <v>26.5</v>
      </c>
      <c r="D250" s="32">
        <v>-5.5810500000000004E-4</v>
      </c>
      <c r="E250" s="33">
        <v>-1.1314350000000001E-3</v>
      </c>
    </row>
    <row r="251" spans="1:5">
      <c r="A251" s="5">
        <v>40542</v>
      </c>
      <c r="B251" s="6">
        <v>320.81</v>
      </c>
      <c r="C251" s="6">
        <v>26.38</v>
      </c>
      <c r="D251" s="32">
        <v>-5.0370110000000001E-3</v>
      </c>
      <c r="E251" s="33">
        <v>-4.5385859999999998E-3</v>
      </c>
    </row>
    <row r="252" spans="1:5">
      <c r="A252" s="5">
        <v>40543</v>
      </c>
      <c r="B252" s="6">
        <v>319.72000000000003</v>
      </c>
      <c r="C252" s="6">
        <v>26.44</v>
      </c>
      <c r="D252" s="32">
        <v>-3.4034349999999998E-3</v>
      </c>
      <c r="E252" s="31">
        <v>2.2718677000000001E-3</v>
      </c>
    </row>
    <row r="253" spans="1:5">
      <c r="A253" s="5">
        <v>40546</v>
      </c>
      <c r="B253" s="6">
        <v>326.67</v>
      </c>
      <c r="C253" s="6">
        <v>26.51</v>
      </c>
      <c r="D253" s="30">
        <v>2.1504874300000001E-2</v>
      </c>
      <c r="E253" s="31">
        <v>2.6440053000000002E-3</v>
      </c>
    </row>
    <row r="254" spans="1:5">
      <c r="A254" s="5">
        <v>40547</v>
      </c>
      <c r="B254" s="6">
        <v>328.37</v>
      </c>
      <c r="C254" s="6">
        <v>26.61</v>
      </c>
      <c r="D254" s="30">
        <v>5.1905344000000003E-3</v>
      </c>
      <c r="E254" s="31">
        <v>3.7650647000000001E-3</v>
      </c>
    </row>
    <row r="255" spans="1:5">
      <c r="A255" s="5">
        <v>40548</v>
      </c>
      <c r="B255" s="6">
        <v>331.06</v>
      </c>
      <c r="C255" s="6">
        <v>26.53</v>
      </c>
      <c r="D255" s="30">
        <v>8.1586064000000007E-3</v>
      </c>
      <c r="E255" s="33">
        <v>-3.0109170000000001E-3</v>
      </c>
    </row>
    <row r="256" spans="1:5">
      <c r="A256" s="5">
        <v>40549</v>
      </c>
      <c r="B256" s="6">
        <v>330.79</v>
      </c>
      <c r="C256" s="6">
        <v>27.3</v>
      </c>
      <c r="D256" s="32">
        <v>-8.1589499999999997E-4</v>
      </c>
      <c r="E256" s="31">
        <v>2.8610534E-2</v>
      </c>
    </row>
    <row r="257" spans="1:5">
      <c r="A257" s="5">
        <v>40550</v>
      </c>
      <c r="B257" s="6">
        <v>333.16</v>
      </c>
      <c r="C257" s="6">
        <v>27.09</v>
      </c>
      <c r="D257" s="30">
        <v>7.1391220999999999E-3</v>
      </c>
      <c r="E257" s="33">
        <v>-7.7220459999999998E-3</v>
      </c>
    </row>
    <row r="258" spans="1:5">
      <c r="A258" s="5">
        <v>40553</v>
      </c>
      <c r="B258" s="6">
        <v>339.44</v>
      </c>
      <c r="C258" s="6">
        <v>26.73</v>
      </c>
      <c r="D258" s="30">
        <v>1.8674345799999999E-2</v>
      </c>
      <c r="E258" s="33">
        <v>-1.3378126000000001E-2</v>
      </c>
    </row>
    <row r="259" spans="1:5">
      <c r="A259" s="5">
        <v>40554</v>
      </c>
      <c r="B259" s="6">
        <v>338.63</v>
      </c>
      <c r="C259" s="6">
        <v>26.63</v>
      </c>
      <c r="D259" s="32">
        <v>-2.3891350000000001E-3</v>
      </c>
      <c r="E259" s="33">
        <v>-3.7481300000000001E-3</v>
      </c>
    </row>
    <row r="260" spans="1:5">
      <c r="A260" s="5">
        <v>40555</v>
      </c>
      <c r="B260" s="6">
        <v>341.39</v>
      </c>
      <c r="C260" s="6">
        <v>27.05</v>
      </c>
      <c r="D260" s="30">
        <v>8.1174529000000006E-3</v>
      </c>
      <c r="E260" s="31">
        <v>1.5648605499999999E-2</v>
      </c>
    </row>
    <row r="261" spans="1:5">
      <c r="A261" s="5">
        <v>40556</v>
      </c>
      <c r="B261" s="6">
        <v>342.64</v>
      </c>
      <c r="C261" s="6">
        <v>26.71</v>
      </c>
      <c r="D261" s="30">
        <v>3.6548144999999999E-3</v>
      </c>
      <c r="E261" s="33">
        <v>-1.2648978E-2</v>
      </c>
    </row>
    <row r="262" spans="1:5">
      <c r="A262" s="5">
        <v>40557</v>
      </c>
      <c r="B262" s="6">
        <v>345.41</v>
      </c>
      <c r="C262" s="6">
        <v>26.81</v>
      </c>
      <c r="D262" s="30">
        <v>8.0517838999999997E-3</v>
      </c>
      <c r="E262" s="31">
        <v>3.7369250999999999E-3</v>
      </c>
    </row>
    <row r="263" spans="1:5">
      <c r="A263" s="5">
        <v>40561</v>
      </c>
      <c r="B263" s="6">
        <v>337.65</v>
      </c>
      <c r="C263" s="6">
        <v>27.15</v>
      </c>
      <c r="D263" s="32">
        <v>-2.2722261000000001E-2</v>
      </c>
      <c r="E263" s="31">
        <v>1.2602094100000001E-2</v>
      </c>
    </row>
    <row r="264" spans="1:5">
      <c r="A264" s="5">
        <v>40562</v>
      </c>
      <c r="B264" s="6">
        <v>335.86</v>
      </c>
      <c r="C264" s="6">
        <v>26.97</v>
      </c>
      <c r="D264" s="32">
        <v>-5.3154500000000002E-3</v>
      </c>
      <c r="E264" s="33">
        <v>-6.6519090000000001E-3</v>
      </c>
    </row>
    <row r="265" spans="1:5">
      <c r="A265" s="5">
        <v>40563</v>
      </c>
      <c r="B265" s="6">
        <v>329.75</v>
      </c>
      <c r="C265" s="6">
        <v>26.86</v>
      </c>
      <c r="D265" s="32">
        <v>-1.8359614999999999E-2</v>
      </c>
      <c r="E265" s="33">
        <v>-4.0869460000000002E-3</v>
      </c>
    </row>
    <row r="266" spans="1:5">
      <c r="A266" s="5">
        <v>40564</v>
      </c>
      <c r="B266" s="6">
        <v>323.83999999999997</v>
      </c>
      <c r="C266" s="6">
        <v>26.54</v>
      </c>
      <c r="D266" s="32">
        <v>-1.8085225E-2</v>
      </c>
      <c r="E266" s="33">
        <v>-1.1985162000000001E-2</v>
      </c>
    </row>
    <row r="267" spans="1:5">
      <c r="A267" s="5">
        <v>40567</v>
      </c>
      <c r="B267" s="6">
        <v>334.48</v>
      </c>
      <c r="C267" s="6">
        <v>26.89</v>
      </c>
      <c r="D267" s="30">
        <v>3.2327520399999997E-2</v>
      </c>
      <c r="E267" s="31">
        <v>1.31014414E-2</v>
      </c>
    </row>
    <row r="268" spans="1:5">
      <c r="A268" s="5">
        <v>40568</v>
      </c>
      <c r="B268" s="6">
        <v>338.39</v>
      </c>
      <c r="C268" s="6">
        <v>26.95</v>
      </c>
      <c r="D268" s="30">
        <v>1.1621989399999999E-2</v>
      </c>
      <c r="E268" s="31">
        <v>2.2288271000000001E-3</v>
      </c>
    </row>
    <row r="269" spans="1:5">
      <c r="A269" s="5">
        <v>40569</v>
      </c>
      <c r="B269" s="6">
        <v>340.82</v>
      </c>
      <c r="C269" s="6">
        <v>27.26</v>
      </c>
      <c r="D269" s="30">
        <v>7.1554022E-3</v>
      </c>
      <c r="E269" s="31">
        <v>1.1437128899999999E-2</v>
      </c>
    </row>
    <row r="270" spans="1:5">
      <c r="A270" s="5">
        <v>40570</v>
      </c>
      <c r="B270" s="6">
        <v>340.19</v>
      </c>
      <c r="C270" s="6">
        <v>27.35</v>
      </c>
      <c r="D270" s="32">
        <v>-1.8501940000000001E-3</v>
      </c>
      <c r="E270" s="31">
        <v>3.2961026000000002E-3</v>
      </c>
    </row>
    <row r="271" spans="1:5">
      <c r="A271" s="5">
        <v>40571</v>
      </c>
      <c r="B271" s="6">
        <v>333.14</v>
      </c>
      <c r="C271" s="6">
        <v>26.29</v>
      </c>
      <c r="D271" s="32">
        <v>-2.0941463E-2</v>
      </c>
      <c r="E271" s="33">
        <v>-3.9527890000000003E-2</v>
      </c>
    </row>
    <row r="272" spans="1:5">
      <c r="A272" s="5">
        <v>40574</v>
      </c>
      <c r="B272" s="6">
        <v>336.33</v>
      </c>
      <c r="C272" s="6">
        <v>26.27</v>
      </c>
      <c r="D272" s="30">
        <v>9.5299987999999999E-3</v>
      </c>
      <c r="E272" s="33">
        <v>-7.6103499999999997E-4</v>
      </c>
    </row>
    <row r="273" spans="1:5">
      <c r="A273" s="5">
        <v>40575</v>
      </c>
      <c r="B273" s="6">
        <v>341.99</v>
      </c>
      <c r="C273" s="6">
        <v>26.52</v>
      </c>
      <c r="D273" s="30">
        <v>1.6688676E-2</v>
      </c>
      <c r="E273" s="31">
        <v>9.4715615999999992E-3</v>
      </c>
    </row>
    <row r="274" spans="1:5">
      <c r="A274" s="5">
        <v>40576</v>
      </c>
      <c r="B274" s="6">
        <v>341.29</v>
      </c>
      <c r="C274" s="6">
        <v>26.47</v>
      </c>
      <c r="D274" s="32">
        <v>-2.0489409999999999E-3</v>
      </c>
      <c r="E274" s="33">
        <v>-1.8871490000000001E-3</v>
      </c>
    </row>
    <row r="275" spans="1:5">
      <c r="A275" s="5">
        <v>40577</v>
      </c>
      <c r="B275" s="6">
        <v>340.42</v>
      </c>
      <c r="C275" s="6">
        <v>26.19</v>
      </c>
      <c r="D275" s="32">
        <v>-2.5524060000000001E-3</v>
      </c>
      <c r="E275" s="33">
        <v>-1.0634358E-2</v>
      </c>
    </row>
    <row r="276" spans="1:5">
      <c r="A276" s="5">
        <v>40578</v>
      </c>
      <c r="B276" s="6">
        <v>343.45</v>
      </c>
      <c r="C276" s="6">
        <v>26.31</v>
      </c>
      <c r="D276" s="30">
        <v>8.8613913000000002E-3</v>
      </c>
      <c r="E276" s="31">
        <v>4.5714364999999996E-3</v>
      </c>
    </row>
    <row r="277" spans="1:5">
      <c r="A277" s="5">
        <v>40581</v>
      </c>
      <c r="B277" s="6">
        <v>348.78</v>
      </c>
      <c r="C277" s="6">
        <v>26.71</v>
      </c>
      <c r="D277" s="30">
        <v>1.53998103E-2</v>
      </c>
      <c r="E277" s="31">
        <v>1.5088932100000001E-2</v>
      </c>
    </row>
    <row r="278" spans="1:5">
      <c r="A278" s="5">
        <v>40582</v>
      </c>
      <c r="B278" s="6">
        <v>352.07</v>
      </c>
      <c r="C278" s="6">
        <v>26.79</v>
      </c>
      <c r="D278" s="30">
        <v>9.3886685000000008E-3</v>
      </c>
      <c r="E278" s="31">
        <v>2.9906564000000001E-3</v>
      </c>
    </row>
    <row r="279" spans="1:5">
      <c r="A279" s="5">
        <v>40583</v>
      </c>
      <c r="B279" s="6">
        <v>355.01</v>
      </c>
      <c r="C279" s="6">
        <v>26.5</v>
      </c>
      <c r="D279" s="30">
        <v>8.3159385999999995E-3</v>
      </c>
      <c r="E279" s="33">
        <v>-1.0883950999999999E-2</v>
      </c>
    </row>
    <row r="280" spans="1:5">
      <c r="A280" s="5">
        <v>40584</v>
      </c>
      <c r="B280" s="6">
        <v>351.42</v>
      </c>
      <c r="C280" s="6">
        <v>26.05</v>
      </c>
      <c r="D280" s="32">
        <v>-1.0163869000000001E-2</v>
      </c>
      <c r="E280" s="33">
        <v>-1.7126965000000001E-2</v>
      </c>
    </row>
    <row r="281" spans="1:5">
      <c r="A281" s="5">
        <v>40585</v>
      </c>
      <c r="B281" s="6">
        <v>353.71</v>
      </c>
      <c r="C281" s="6">
        <v>25.81</v>
      </c>
      <c r="D281" s="30">
        <v>6.4952789999999996E-3</v>
      </c>
      <c r="E281" s="33">
        <v>-9.2557539999999997E-3</v>
      </c>
    </row>
    <row r="282" spans="1:5">
      <c r="A282" s="5">
        <v>40588</v>
      </c>
      <c r="B282" s="6">
        <v>356.02</v>
      </c>
      <c r="C282" s="6">
        <v>25.8</v>
      </c>
      <c r="D282" s="30">
        <v>6.5095407000000001E-3</v>
      </c>
      <c r="E282" s="33">
        <v>-3.8752200000000001E-4</v>
      </c>
    </row>
    <row r="283" spans="1:5">
      <c r="A283" s="5">
        <v>40589</v>
      </c>
      <c r="B283" s="6">
        <v>356.73</v>
      </c>
      <c r="C283" s="6">
        <v>25.69</v>
      </c>
      <c r="D283" s="30">
        <v>1.9922841E-3</v>
      </c>
      <c r="E283" s="33">
        <v>-4.2726810000000004E-3</v>
      </c>
    </row>
    <row r="284" spans="1:5">
      <c r="A284" s="5">
        <v>40590</v>
      </c>
      <c r="B284" s="6">
        <v>359.93</v>
      </c>
      <c r="C284" s="6">
        <v>25.75</v>
      </c>
      <c r="D284" s="30">
        <v>8.9303750000000008E-3</v>
      </c>
      <c r="E284" s="31">
        <v>2.3328160000000001E-3</v>
      </c>
    </row>
    <row r="285" spans="1:5">
      <c r="A285" s="5">
        <v>40591</v>
      </c>
      <c r="B285" s="6">
        <v>355.15</v>
      </c>
      <c r="C285" s="6">
        <v>25.93</v>
      </c>
      <c r="D285" s="32">
        <v>-1.3369333000000001E-2</v>
      </c>
      <c r="E285" s="31">
        <v>6.9659724000000001E-3</v>
      </c>
    </row>
    <row r="286" spans="1:5">
      <c r="A286" s="5">
        <v>40592</v>
      </c>
      <c r="B286" s="6">
        <v>347.47</v>
      </c>
      <c r="C286" s="6">
        <v>25.79</v>
      </c>
      <c r="D286" s="32">
        <v>-2.1861905000000001E-2</v>
      </c>
      <c r="E286" s="33">
        <v>-5.41378E-3</v>
      </c>
    </row>
    <row r="287" spans="1:5">
      <c r="A287" s="5">
        <v>40596</v>
      </c>
      <c r="B287" s="6">
        <v>335.63</v>
      </c>
      <c r="C287" s="6">
        <v>25.34</v>
      </c>
      <c r="D287" s="32">
        <v>-3.4668968000000001E-2</v>
      </c>
      <c r="E287" s="33">
        <v>-1.7602645E-2</v>
      </c>
    </row>
    <row r="288" spans="1:5">
      <c r="A288" s="5">
        <v>40597</v>
      </c>
      <c r="B288" s="6">
        <v>339.6</v>
      </c>
      <c r="C288" s="6">
        <v>25.34</v>
      </c>
      <c r="D288" s="30">
        <v>1.17590917E-2</v>
      </c>
      <c r="E288" s="31">
        <v>0</v>
      </c>
    </row>
    <row r="289" spans="1:5">
      <c r="A289" s="5">
        <v>40598</v>
      </c>
      <c r="B289" s="6">
        <v>339.86</v>
      </c>
      <c r="C289" s="6">
        <v>25.51</v>
      </c>
      <c r="D289" s="30">
        <v>7.6531370000000002E-4</v>
      </c>
      <c r="E289" s="31">
        <v>6.6863573000000001E-3</v>
      </c>
    </row>
    <row r="290" spans="1:5">
      <c r="A290" s="5">
        <v>40599</v>
      </c>
      <c r="B290" s="6">
        <v>345.1</v>
      </c>
      <c r="C290" s="6">
        <v>25.3</v>
      </c>
      <c r="D290" s="30">
        <v>1.5300462000000001E-2</v>
      </c>
      <c r="E290" s="33">
        <v>-8.2661360000000003E-3</v>
      </c>
    </row>
    <row r="291" spans="1:5">
      <c r="A291" s="5">
        <v>40602</v>
      </c>
      <c r="B291" s="6">
        <v>350.1</v>
      </c>
      <c r="C291" s="6">
        <v>25.33</v>
      </c>
      <c r="D291" s="30">
        <v>1.4384597900000001E-2</v>
      </c>
      <c r="E291" s="31">
        <v>1.1850682999999999E-3</v>
      </c>
    </row>
    <row r="292" spans="1:5">
      <c r="A292" s="5">
        <v>40603</v>
      </c>
      <c r="B292" s="6">
        <v>346.24</v>
      </c>
      <c r="C292" s="6">
        <v>24.93</v>
      </c>
      <c r="D292" s="32">
        <v>-1.1086652000000001E-2</v>
      </c>
      <c r="E292" s="33">
        <v>-1.5917566000000001E-2</v>
      </c>
    </row>
    <row r="293" spans="1:5">
      <c r="A293" s="5">
        <v>40604</v>
      </c>
      <c r="B293" s="6">
        <v>349.02</v>
      </c>
      <c r="C293" s="6">
        <v>24.85</v>
      </c>
      <c r="D293" s="30">
        <v>7.9970509000000002E-3</v>
      </c>
      <c r="E293" s="33">
        <v>-3.2141449999999998E-3</v>
      </c>
    </row>
    <row r="294" spans="1:5">
      <c r="A294" s="5">
        <v>40605</v>
      </c>
      <c r="B294" s="6">
        <v>356.4</v>
      </c>
      <c r="C294" s="6">
        <v>24.97</v>
      </c>
      <c r="D294" s="30">
        <v>2.09244684E-2</v>
      </c>
      <c r="E294" s="31">
        <v>4.8173516999999999E-3</v>
      </c>
    </row>
    <row r="295" spans="1:5">
      <c r="A295" s="5">
        <v>40606</v>
      </c>
      <c r="B295" s="6">
        <v>356.83</v>
      </c>
      <c r="C295" s="6">
        <v>24.73</v>
      </c>
      <c r="D295" s="30">
        <v>1.2057823E-3</v>
      </c>
      <c r="E295" s="33">
        <v>-9.658023E-3</v>
      </c>
    </row>
    <row r="296" spans="1:5">
      <c r="A296" s="5">
        <v>40609</v>
      </c>
      <c r="B296" s="6">
        <v>352.23</v>
      </c>
      <c r="C296" s="6">
        <v>24.51</v>
      </c>
      <c r="D296" s="32">
        <v>-1.2975107E-2</v>
      </c>
      <c r="E296" s="33">
        <v>-8.9358839999999998E-3</v>
      </c>
    </row>
    <row r="297" spans="1:5">
      <c r="A297" s="5">
        <v>40610</v>
      </c>
      <c r="B297" s="6">
        <v>352.63</v>
      </c>
      <c r="C297" s="6">
        <v>24.69</v>
      </c>
      <c r="D297" s="30">
        <v>1.1349773E-3</v>
      </c>
      <c r="E297" s="31">
        <v>7.3171058000000002E-3</v>
      </c>
    </row>
    <row r="298" spans="1:5">
      <c r="A298" s="5">
        <v>40611</v>
      </c>
      <c r="B298" s="6">
        <v>349.37</v>
      </c>
      <c r="C298" s="6">
        <v>24.67</v>
      </c>
      <c r="D298" s="32">
        <v>-9.2878160000000008E-3</v>
      </c>
      <c r="E298" s="33">
        <v>-8.1037299999999997E-4</v>
      </c>
    </row>
    <row r="299" spans="1:5">
      <c r="A299" s="5">
        <v>40612</v>
      </c>
      <c r="B299" s="6">
        <v>343.62</v>
      </c>
      <c r="C299" s="6">
        <v>24.21</v>
      </c>
      <c r="D299" s="32">
        <v>-1.6595136999999999E-2</v>
      </c>
      <c r="E299" s="33">
        <v>-1.8822160000000001E-2</v>
      </c>
    </row>
    <row r="300" spans="1:5">
      <c r="A300" s="5">
        <v>40613</v>
      </c>
      <c r="B300" s="6">
        <v>348.89</v>
      </c>
      <c r="C300" s="6">
        <v>24.47</v>
      </c>
      <c r="D300" s="30">
        <v>1.52202906E-2</v>
      </c>
      <c r="E300" s="31">
        <v>1.06821065E-2</v>
      </c>
    </row>
    <row r="301" spans="1:5">
      <c r="A301" s="5">
        <v>40616</v>
      </c>
      <c r="B301" s="6">
        <v>350.45</v>
      </c>
      <c r="C301" s="6">
        <v>24.48</v>
      </c>
      <c r="D301" s="30">
        <v>4.4613567000000003E-3</v>
      </c>
      <c r="E301" s="31">
        <v>4.0858019999999998E-4</v>
      </c>
    </row>
    <row r="302" spans="1:5">
      <c r="A302" s="5">
        <v>40617</v>
      </c>
      <c r="B302" s="6">
        <v>342.39</v>
      </c>
      <c r="C302" s="6">
        <v>24.19</v>
      </c>
      <c r="D302" s="32">
        <v>-2.3267605E-2</v>
      </c>
      <c r="E302" s="33">
        <v>-1.1917133E-2</v>
      </c>
    </row>
    <row r="303" spans="1:5">
      <c r="A303" s="5">
        <v>40618</v>
      </c>
      <c r="B303" s="6">
        <v>327.11</v>
      </c>
      <c r="C303" s="6">
        <v>23.62</v>
      </c>
      <c r="D303" s="32">
        <v>-4.5653932000000001E-2</v>
      </c>
      <c r="E303" s="33">
        <v>-2.3845514000000002E-2</v>
      </c>
    </row>
    <row r="304" spans="1:5">
      <c r="A304" s="5">
        <v>40619</v>
      </c>
      <c r="B304" s="6">
        <v>331.69</v>
      </c>
      <c r="C304" s="6">
        <v>23.61</v>
      </c>
      <c r="D304" s="30">
        <v>1.3904292E-2</v>
      </c>
      <c r="E304" s="33">
        <v>-4.2346000000000001E-4</v>
      </c>
    </row>
    <row r="305" spans="1:5">
      <c r="A305" s="5">
        <v>40620</v>
      </c>
      <c r="B305" s="6">
        <v>327.76</v>
      </c>
      <c r="C305" s="6">
        <v>23.63</v>
      </c>
      <c r="D305" s="32">
        <v>-1.1919165000000001E-2</v>
      </c>
      <c r="E305" s="31">
        <v>8.4674010000000005E-4</v>
      </c>
    </row>
    <row r="306" spans="1:5">
      <c r="A306" s="5">
        <v>40623</v>
      </c>
      <c r="B306" s="6">
        <v>336.31</v>
      </c>
      <c r="C306" s="6">
        <v>24.14</v>
      </c>
      <c r="D306" s="30">
        <v>2.5751720400000001E-2</v>
      </c>
      <c r="E306" s="31">
        <v>2.1353124500000001E-2</v>
      </c>
    </row>
    <row r="307" spans="1:5">
      <c r="A307" s="5">
        <v>40624</v>
      </c>
      <c r="B307" s="6">
        <v>338.2</v>
      </c>
      <c r="C307" s="6">
        <v>24.11</v>
      </c>
      <c r="D307" s="30">
        <v>5.6040828000000001E-3</v>
      </c>
      <c r="E307" s="33">
        <v>-1.2435230000000001E-3</v>
      </c>
    </row>
    <row r="308" spans="1:5">
      <c r="A308" s="5">
        <v>40625</v>
      </c>
      <c r="B308" s="6">
        <v>336.2</v>
      </c>
      <c r="C308" s="6">
        <v>24.34</v>
      </c>
      <c r="D308" s="32">
        <v>-5.9312150000000001E-3</v>
      </c>
      <c r="E308" s="31">
        <v>9.4943953999999994E-3</v>
      </c>
    </row>
    <row r="309" spans="1:5">
      <c r="A309" s="5">
        <v>40626</v>
      </c>
      <c r="B309" s="6">
        <v>341.93</v>
      </c>
      <c r="C309" s="6">
        <v>24.6</v>
      </c>
      <c r="D309" s="30">
        <v>1.6899816799999998E-2</v>
      </c>
      <c r="E309" s="31">
        <v>1.06253554E-2</v>
      </c>
    </row>
    <row r="310" spans="1:5">
      <c r="A310" s="5">
        <v>40627</v>
      </c>
      <c r="B310" s="6">
        <v>348.45</v>
      </c>
      <c r="C310" s="6">
        <v>24.41</v>
      </c>
      <c r="D310" s="30">
        <v>1.8888710100000001E-2</v>
      </c>
      <c r="E310" s="33">
        <v>-7.7535590000000001E-3</v>
      </c>
    </row>
    <row r="311" spans="1:5">
      <c r="A311" s="5">
        <v>40630</v>
      </c>
      <c r="B311" s="6">
        <v>347.36</v>
      </c>
      <c r="C311" s="6">
        <v>24.21</v>
      </c>
      <c r="D311" s="32">
        <v>-3.1330419999999999E-3</v>
      </c>
      <c r="E311" s="33">
        <v>-8.2271129999999994E-3</v>
      </c>
    </row>
    <row r="312" spans="1:5">
      <c r="A312" s="5">
        <v>40631</v>
      </c>
      <c r="B312" s="6">
        <v>347.87</v>
      </c>
      <c r="C312" s="6">
        <v>24.29</v>
      </c>
      <c r="D312" s="30">
        <v>1.4671406E-3</v>
      </c>
      <c r="E312" s="31">
        <v>3.2989720999999999E-3</v>
      </c>
    </row>
    <row r="313" spans="1:5">
      <c r="A313" s="5">
        <v>40632</v>
      </c>
      <c r="B313" s="6">
        <v>345.56</v>
      </c>
      <c r="C313" s="6">
        <v>24.4</v>
      </c>
      <c r="D313" s="32">
        <v>-6.6625570000000004E-3</v>
      </c>
      <c r="E313" s="31">
        <v>4.5183892999999999E-3</v>
      </c>
    </row>
    <row r="314" spans="1:5">
      <c r="A314" s="5">
        <v>40633</v>
      </c>
      <c r="B314" s="6">
        <v>345.44</v>
      </c>
      <c r="C314" s="6">
        <v>24.19</v>
      </c>
      <c r="D314" s="32">
        <v>-3.4732300000000002E-4</v>
      </c>
      <c r="E314" s="33">
        <v>-8.6438079999999994E-3</v>
      </c>
    </row>
    <row r="315" spans="1:5">
      <c r="A315" s="5">
        <v>40634</v>
      </c>
      <c r="B315" s="6">
        <v>341.53</v>
      </c>
      <c r="C315" s="6">
        <v>24.28</v>
      </c>
      <c r="D315" s="32">
        <v>-1.1383444E-2</v>
      </c>
      <c r="E315" s="31">
        <v>3.7136415999999999E-3</v>
      </c>
    </row>
    <row r="316" spans="1:5">
      <c r="A316" s="5">
        <v>40637</v>
      </c>
      <c r="B316" s="6">
        <v>338.19</v>
      </c>
      <c r="C316" s="6">
        <v>24.35</v>
      </c>
      <c r="D316" s="32">
        <v>-9.8276549999999994E-3</v>
      </c>
      <c r="E316" s="31">
        <v>2.8788833000000002E-3</v>
      </c>
    </row>
    <row r="317" spans="1:5">
      <c r="A317" s="5">
        <v>40638</v>
      </c>
      <c r="B317" s="6">
        <v>335.91</v>
      </c>
      <c r="C317" s="6">
        <v>24.57</v>
      </c>
      <c r="D317" s="32">
        <v>-6.7646010000000003E-3</v>
      </c>
      <c r="E317" s="31">
        <v>8.9943369999999998E-3</v>
      </c>
    </row>
    <row r="318" spans="1:5">
      <c r="A318" s="5">
        <v>40639</v>
      </c>
      <c r="B318" s="6">
        <v>335.06</v>
      </c>
      <c r="C318" s="6">
        <v>24.92</v>
      </c>
      <c r="D318" s="32">
        <v>-2.533647E-3</v>
      </c>
      <c r="E318" s="31">
        <v>1.4144507400000001E-2</v>
      </c>
    </row>
    <row r="319" spans="1:5">
      <c r="A319" s="5">
        <v>40640</v>
      </c>
      <c r="B319" s="6">
        <v>335.1</v>
      </c>
      <c r="C319" s="6">
        <v>24.97</v>
      </c>
      <c r="D319" s="30">
        <v>1.1937449999999999E-4</v>
      </c>
      <c r="E319" s="31">
        <v>2.0044104E-3</v>
      </c>
    </row>
    <row r="320" spans="1:5">
      <c r="A320" s="5">
        <v>40641</v>
      </c>
      <c r="B320" s="6">
        <v>332.11</v>
      </c>
      <c r="C320" s="6">
        <v>24.84</v>
      </c>
      <c r="D320" s="32">
        <v>-8.9627549999999993E-3</v>
      </c>
      <c r="E320" s="33">
        <v>-5.2198469999999997E-3</v>
      </c>
    </row>
    <row r="321" spans="1:5">
      <c r="A321" s="5">
        <v>40644</v>
      </c>
      <c r="B321" s="6">
        <v>327.89</v>
      </c>
      <c r="C321" s="6">
        <v>24.76</v>
      </c>
      <c r="D321" s="32">
        <v>-1.2788053000000001E-2</v>
      </c>
      <c r="E321" s="33">
        <v>-3.2258090000000001E-3</v>
      </c>
    </row>
    <row r="322" spans="1:5">
      <c r="A322" s="5">
        <v>40645</v>
      </c>
      <c r="B322" s="6">
        <v>329.47</v>
      </c>
      <c r="C322" s="6">
        <v>24.43</v>
      </c>
      <c r="D322" s="30">
        <v>4.8071164999999999E-3</v>
      </c>
      <c r="E322" s="33">
        <v>-1.3417563E-2</v>
      </c>
    </row>
    <row r="323" spans="1:5">
      <c r="A323" s="5">
        <v>40646</v>
      </c>
      <c r="B323" s="6">
        <v>333.17</v>
      </c>
      <c r="C323" s="6">
        <v>24.42</v>
      </c>
      <c r="D323" s="30">
        <v>1.11675675E-2</v>
      </c>
      <c r="E323" s="33">
        <v>-4.0941699999999997E-4</v>
      </c>
    </row>
    <row r="324" spans="1:5">
      <c r="A324" s="5">
        <v>40647</v>
      </c>
      <c r="B324" s="6">
        <v>329.49</v>
      </c>
      <c r="C324" s="6">
        <v>24.22</v>
      </c>
      <c r="D324" s="32">
        <v>-1.1106866E-2</v>
      </c>
      <c r="E324" s="33">
        <v>-8.2237309999999997E-3</v>
      </c>
    </row>
    <row r="325" spans="1:5">
      <c r="A325" s="5">
        <v>40648</v>
      </c>
      <c r="B325" s="6">
        <v>324.58</v>
      </c>
      <c r="C325" s="6">
        <v>24.18</v>
      </c>
      <c r="D325" s="32">
        <v>-1.5013966E-2</v>
      </c>
      <c r="E325" s="33">
        <v>-1.6528929999999999E-3</v>
      </c>
    </row>
    <row r="326" spans="1:5">
      <c r="A326" s="5">
        <v>40651</v>
      </c>
      <c r="B326" s="6">
        <v>328.93</v>
      </c>
      <c r="C326" s="6">
        <v>23.9</v>
      </c>
      <c r="D326" s="30">
        <v>1.33129233E-2</v>
      </c>
      <c r="E326" s="33">
        <v>-1.1647385999999999E-2</v>
      </c>
    </row>
    <row r="327" spans="1:5">
      <c r="A327" s="5">
        <v>40652</v>
      </c>
      <c r="B327" s="6">
        <v>334.89</v>
      </c>
      <c r="C327" s="6">
        <v>23.97</v>
      </c>
      <c r="D327" s="30">
        <v>1.7957157500000001E-2</v>
      </c>
      <c r="E327" s="31">
        <v>2.9245895000000002E-3</v>
      </c>
    </row>
    <row r="328" spans="1:5">
      <c r="A328" s="5">
        <v>40653</v>
      </c>
      <c r="B328" s="6">
        <v>339.4</v>
      </c>
      <c r="C328" s="6">
        <v>24.55</v>
      </c>
      <c r="D328" s="30">
        <v>1.33772331E-2</v>
      </c>
      <c r="E328" s="31">
        <v>2.3908805799999999E-2</v>
      </c>
    </row>
    <row r="329" spans="1:5">
      <c r="A329" s="5">
        <v>40654</v>
      </c>
      <c r="B329" s="6">
        <v>347.61</v>
      </c>
      <c r="C329" s="6">
        <v>24.32</v>
      </c>
      <c r="D329" s="30">
        <v>2.3901808900000002E-2</v>
      </c>
      <c r="E329" s="33">
        <v>-9.4127970000000005E-3</v>
      </c>
    </row>
    <row r="330" spans="1:5">
      <c r="A330" s="5">
        <v>40658</v>
      </c>
      <c r="B330" s="6">
        <v>349.9</v>
      </c>
      <c r="C330" s="6">
        <v>24.4</v>
      </c>
      <c r="D330" s="30">
        <v>6.5662376999999997E-3</v>
      </c>
      <c r="E330" s="31">
        <v>3.2840752000000001E-3</v>
      </c>
    </row>
    <row r="331" spans="1:5">
      <c r="A331" s="5">
        <v>40659</v>
      </c>
      <c r="B331" s="6">
        <v>347.34</v>
      </c>
      <c r="C331" s="6">
        <v>24.96</v>
      </c>
      <c r="D331" s="32">
        <v>-7.3432719999999996E-3</v>
      </c>
      <c r="E331" s="31">
        <v>2.2691411200000001E-2</v>
      </c>
    </row>
    <row r="332" spans="1:5">
      <c r="A332" s="5">
        <v>40660</v>
      </c>
      <c r="B332" s="6">
        <v>347.07</v>
      </c>
      <c r="C332" s="6">
        <v>25.14</v>
      </c>
      <c r="D332" s="32">
        <v>-7.77639E-4</v>
      </c>
      <c r="E332" s="31">
        <v>7.1856597000000003E-3</v>
      </c>
    </row>
    <row r="333" spans="1:5">
      <c r="A333" s="5">
        <v>40661</v>
      </c>
      <c r="B333" s="6">
        <v>343.7</v>
      </c>
      <c r="C333" s="6">
        <v>25.45</v>
      </c>
      <c r="D333" s="32">
        <v>-9.7573050000000008E-3</v>
      </c>
      <c r="E333" s="31">
        <v>1.22555398E-2</v>
      </c>
    </row>
    <row r="334" spans="1:5">
      <c r="A334" s="5">
        <v>40662</v>
      </c>
      <c r="B334" s="6">
        <v>347.05</v>
      </c>
      <c r="C334" s="6">
        <v>24.7</v>
      </c>
      <c r="D334" s="30">
        <v>9.6996779000000002E-3</v>
      </c>
      <c r="E334" s="33">
        <v>-2.9912498999999999E-2</v>
      </c>
    </row>
    <row r="335" spans="1:5">
      <c r="A335" s="5">
        <v>40665</v>
      </c>
      <c r="B335" s="6">
        <v>343.23</v>
      </c>
      <c r="C335" s="6">
        <v>24.45</v>
      </c>
      <c r="D335" s="32">
        <v>-1.1068085E-2</v>
      </c>
      <c r="E335" s="33">
        <v>-1.0173028000000001E-2</v>
      </c>
    </row>
    <row r="336" spans="1:5">
      <c r="A336" s="5">
        <v>40666</v>
      </c>
      <c r="B336" s="6">
        <v>345.14</v>
      </c>
      <c r="C336" s="6">
        <v>24.6</v>
      </c>
      <c r="D336" s="30">
        <v>5.5493553999999999E-3</v>
      </c>
      <c r="E336" s="31">
        <v>6.1162270000000001E-3</v>
      </c>
    </row>
    <row r="337" spans="1:5">
      <c r="A337" s="5">
        <v>40667</v>
      </c>
      <c r="B337" s="6">
        <v>346.49</v>
      </c>
      <c r="C337" s="6">
        <v>24.83</v>
      </c>
      <c r="D337" s="30">
        <v>3.9038264000000001E-3</v>
      </c>
      <c r="E337" s="31">
        <v>9.3061566000000005E-3</v>
      </c>
    </row>
    <row r="338" spans="1:5">
      <c r="A338" s="5">
        <v>40668</v>
      </c>
      <c r="B338" s="6">
        <v>343.7</v>
      </c>
      <c r="C338" s="6">
        <v>24.58</v>
      </c>
      <c r="D338" s="32">
        <v>-8.0847739999999994E-3</v>
      </c>
      <c r="E338" s="33">
        <v>-1.0119494999999999E-2</v>
      </c>
    </row>
    <row r="339" spans="1:5">
      <c r="A339" s="5">
        <v>40669</v>
      </c>
      <c r="B339" s="6">
        <v>343.61</v>
      </c>
      <c r="C339" s="6">
        <v>24.65</v>
      </c>
      <c r="D339" s="32">
        <v>-2.6189099999999999E-4</v>
      </c>
      <c r="E339" s="31">
        <v>2.8437964000000001E-3</v>
      </c>
    </row>
    <row r="340" spans="1:5">
      <c r="A340" s="5">
        <v>40672</v>
      </c>
      <c r="B340" s="6">
        <v>344.54</v>
      </c>
      <c r="C340" s="6">
        <v>24.61</v>
      </c>
      <c r="D340" s="30">
        <v>2.7029007000000001E-3</v>
      </c>
      <c r="E340" s="33">
        <v>-1.6240359999999999E-3</v>
      </c>
    </row>
    <row r="341" spans="1:5">
      <c r="A341" s="5">
        <v>40673</v>
      </c>
      <c r="B341" s="6">
        <v>346.37</v>
      </c>
      <c r="C341" s="6">
        <v>24.46</v>
      </c>
      <c r="D341" s="30">
        <v>5.2973737999999996E-3</v>
      </c>
      <c r="E341" s="33">
        <v>-6.113734E-3</v>
      </c>
    </row>
    <row r="342" spans="1:5">
      <c r="A342" s="5">
        <v>40674</v>
      </c>
      <c r="B342" s="6">
        <v>344.17</v>
      </c>
      <c r="C342" s="6">
        <v>24.17</v>
      </c>
      <c r="D342" s="32">
        <v>-6.3718469999999999E-3</v>
      </c>
      <c r="E342" s="33">
        <v>-1.1926936000000001E-2</v>
      </c>
    </row>
    <row r="343" spans="1:5">
      <c r="A343" s="5">
        <v>40675</v>
      </c>
      <c r="B343" s="6">
        <v>343.52</v>
      </c>
      <c r="C343" s="6">
        <v>24.13</v>
      </c>
      <c r="D343" s="32">
        <v>-1.8903870000000001E-3</v>
      </c>
      <c r="E343" s="33">
        <v>-1.656315E-3</v>
      </c>
    </row>
    <row r="344" spans="1:5">
      <c r="A344" s="5">
        <v>40676</v>
      </c>
      <c r="B344" s="6">
        <v>337.5</v>
      </c>
      <c r="C344" s="6">
        <v>23.85</v>
      </c>
      <c r="D344" s="32">
        <v>-1.7679824E-2</v>
      </c>
      <c r="E344" s="33">
        <v>-1.1671661999999999E-2</v>
      </c>
    </row>
    <row r="345" spans="1:5">
      <c r="A345" s="5">
        <v>40679</v>
      </c>
      <c r="B345" s="6">
        <v>330.37</v>
      </c>
      <c r="C345" s="6">
        <v>23.41</v>
      </c>
      <c r="D345" s="32">
        <v>-2.1352271999999999E-2</v>
      </c>
      <c r="E345" s="33">
        <v>-1.8620936000000001E-2</v>
      </c>
    </row>
    <row r="346" spans="1:5">
      <c r="A346" s="5">
        <v>40680</v>
      </c>
      <c r="B346" s="6">
        <v>333.18</v>
      </c>
      <c r="C346" s="6">
        <v>23.52</v>
      </c>
      <c r="D346" s="30">
        <v>8.4696460000000008E-3</v>
      </c>
      <c r="E346" s="31">
        <v>4.6878414999999996E-3</v>
      </c>
    </row>
    <row r="347" spans="1:5">
      <c r="A347" s="5">
        <v>40681</v>
      </c>
      <c r="B347" s="6">
        <v>336.88</v>
      </c>
      <c r="C347" s="6">
        <v>23.68</v>
      </c>
      <c r="D347" s="30">
        <v>1.10438994E-2</v>
      </c>
      <c r="E347" s="31">
        <v>6.7796870000000004E-3</v>
      </c>
    </row>
    <row r="348" spans="1:5">
      <c r="A348" s="5">
        <v>40682</v>
      </c>
      <c r="B348" s="6">
        <v>337.53</v>
      </c>
      <c r="C348" s="6">
        <v>23.71</v>
      </c>
      <c r="D348" s="30">
        <v>1.9276114E-3</v>
      </c>
      <c r="E348" s="31">
        <v>1.2660900999999999E-3</v>
      </c>
    </row>
    <row r="349" spans="1:5">
      <c r="A349" s="5">
        <v>40683</v>
      </c>
      <c r="B349" s="6">
        <v>332.27</v>
      </c>
      <c r="C349" s="6">
        <v>23.49</v>
      </c>
      <c r="D349" s="32">
        <v>-1.5706504E-2</v>
      </c>
      <c r="E349" s="33">
        <v>-9.3221009999999993E-3</v>
      </c>
    </row>
    <row r="350" spans="1:5">
      <c r="A350" s="5">
        <v>40686</v>
      </c>
      <c r="B350" s="6">
        <v>331.46</v>
      </c>
      <c r="C350" s="6">
        <v>23.18</v>
      </c>
      <c r="D350" s="32">
        <v>-2.4407529999999999E-3</v>
      </c>
      <c r="E350" s="33">
        <v>-1.3284961E-2</v>
      </c>
    </row>
    <row r="351" spans="1:5">
      <c r="A351" s="5">
        <v>40687</v>
      </c>
      <c r="B351" s="6">
        <v>329.27</v>
      </c>
      <c r="C351" s="6">
        <v>23.16</v>
      </c>
      <c r="D351" s="32">
        <v>-6.6290560000000004E-3</v>
      </c>
      <c r="E351" s="33">
        <v>-8.6318500000000004E-4</v>
      </c>
    </row>
    <row r="352" spans="1:5">
      <c r="A352" s="5">
        <v>40688</v>
      </c>
      <c r="B352" s="6">
        <v>333.82</v>
      </c>
      <c r="C352" s="6">
        <v>23.2</v>
      </c>
      <c r="D352" s="30">
        <v>1.3723842700000001E-2</v>
      </c>
      <c r="E352" s="31">
        <v>1.7256260000000001E-3</v>
      </c>
    </row>
    <row r="353" spans="1:5">
      <c r="A353" s="5">
        <v>40689</v>
      </c>
      <c r="B353" s="6">
        <v>332.05</v>
      </c>
      <c r="C353" s="6">
        <v>23.66</v>
      </c>
      <c r="D353" s="32">
        <v>-5.3163660000000003E-3</v>
      </c>
      <c r="E353" s="31">
        <v>1.96335799E-2</v>
      </c>
    </row>
    <row r="354" spans="1:5">
      <c r="A354" s="5">
        <v>40690</v>
      </c>
      <c r="B354" s="6">
        <v>334.44</v>
      </c>
      <c r="C354" s="6">
        <v>23.75</v>
      </c>
      <c r="D354" s="30">
        <v>7.1719313E-3</v>
      </c>
      <c r="E354" s="31">
        <v>3.7966719E-3</v>
      </c>
    </row>
    <row r="355" spans="1:5">
      <c r="A355" s="5">
        <v>40694</v>
      </c>
      <c r="B355" s="6">
        <v>344.77</v>
      </c>
      <c r="C355" s="6">
        <v>23.99</v>
      </c>
      <c r="D355" s="30">
        <v>3.0420036800000001E-2</v>
      </c>
      <c r="E355" s="31">
        <v>1.0054546399999999E-2</v>
      </c>
    </row>
    <row r="356" spans="1:5">
      <c r="A356" s="5">
        <v>40695</v>
      </c>
      <c r="B356" s="6">
        <v>342.47</v>
      </c>
      <c r="C356" s="6">
        <v>23.43</v>
      </c>
      <c r="D356" s="32">
        <v>-6.693465E-3</v>
      </c>
      <c r="E356" s="33">
        <v>-2.3619824000000001E-2</v>
      </c>
    </row>
    <row r="357" spans="1:5">
      <c r="A357" s="5">
        <v>40696</v>
      </c>
      <c r="B357" s="6">
        <v>343.05</v>
      </c>
      <c r="C357" s="6">
        <v>23.23</v>
      </c>
      <c r="D357" s="30">
        <v>1.6921465E-3</v>
      </c>
      <c r="E357" s="33">
        <v>-8.5727059999999994E-3</v>
      </c>
    </row>
    <row r="358" spans="1:5">
      <c r="A358" s="5">
        <v>40697</v>
      </c>
      <c r="B358" s="6">
        <v>340.42</v>
      </c>
      <c r="C358" s="6">
        <v>22.93</v>
      </c>
      <c r="D358" s="32">
        <v>-7.6960600000000002E-3</v>
      </c>
      <c r="E358" s="33">
        <v>-1.299845E-2</v>
      </c>
    </row>
    <row r="359" spans="1:5">
      <c r="A359" s="5">
        <v>40700</v>
      </c>
      <c r="B359" s="6">
        <v>335.06</v>
      </c>
      <c r="C359" s="6">
        <v>23.03</v>
      </c>
      <c r="D359" s="32">
        <v>-1.5870529000000001E-2</v>
      </c>
      <c r="E359" s="31">
        <v>4.3516170000000003E-3</v>
      </c>
    </row>
    <row r="360" spans="1:5">
      <c r="A360" s="5">
        <v>40701</v>
      </c>
      <c r="B360" s="6">
        <v>329.12</v>
      </c>
      <c r="C360" s="6">
        <v>23.08</v>
      </c>
      <c r="D360" s="32">
        <v>-1.7887193999999999E-2</v>
      </c>
      <c r="E360" s="31">
        <v>2.1687277999999999E-3</v>
      </c>
    </row>
    <row r="361" spans="1:5">
      <c r="A361" s="5">
        <v>40702</v>
      </c>
      <c r="B361" s="6">
        <v>329.32</v>
      </c>
      <c r="C361" s="6">
        <v>22.96</v>
      </c>
      <c r="D361" s="30">
        <v>6.0749649999999997E-4</v>
      </c>
      <c r="E361" s="33">
        <v>-5.2128699999999997E-3</v>
      </c>
    </row>
    <row r="362" spans="1:5">
      <c r="A362" s="5">
        <v>40703</v>
      </c>
      <c r="B362" s="6">
        <v>328.57</v>
      </c>
      <c r="C362" s="6">
        <v>22.98</v>
      </c>
      <c r="D362" s="32">
        <v>-2.2800170000000001E-3</v>
      </c>
      <c r="E362" s="31">
        <v>8.7070099999999998E-4</v>
      </c>
    </row>
    <row r="363" spans="1:5">
      <c r="A363" s="5">
        <v>40704</v>
      </c>
      <c r="B363" s="6">
        <v>323.02999999999997</v>
      </c>
      <c r="C363" s="6">
        <v>22.74</v>
      </c>
      <c r="D363" s="32">
        <v>-1.7004707000000001E-2</v>
      </c>
      <c r="E363" s="33">
        <v>-1.0498784000000001E-2</v>
      </c>
    </row>
    <row r="364" spans="1:5">
      <c r="A364" s="5">
        <v>40707</v>
      </c>
      <c r="B364" s="6">
        <v>323.73</v>
      </c>
      <c r="C364" s="6">
        <v>23.06</v>
      </c>
      <c r="D364" s="30">
        <v>2.1646369E-3</v>
      </c>
      <c r="E364" s="31">
        <v>1.39740265E-2</v>
      </c>
    </row>
    <row r="365" spans="1:5">
      <c r="A365" s="5">
        <v>40708</v>
      </c>
      <c r="B365" s="6">
        <v>329.51</v>
      </c>
      <c r="C365" s="6">
        <v>23.23</v>
      </c>
      <c r="D365" s="30">
        <v>1.7696867500000001E-2</v>
      </c>
      <c r="E365" s="31">
        <v>7.3450319E-3</v>
      </c>
    </row>
    <row r="366" spans="1:5">
      <c r="A366" s="5">
        <v>40709</v>
      </c>
      <c r="B366" s="6">
        <v>323.87</v>
      </c>
      <c r="C366" s="6">
        <v>22.77</v>
      </c>
      <c r="D366" s="32">
        <v>-1.7264502000000001E-2</v>
      </c>
      <c r="E366" s="33">
        <v>-2.0000667E-2</v>
      </c>
    </row>
    <row r="367" spans="1:5">
      <c r="A367" s="5">
        <v>40710</v>
      </c>
      <c r="B367" s="6">
        <v>322.3</v>
      </c>
      <c r="C367" s="6">
        <v>23.02</v>
      </c>
      <c r="D367" s="32">
        <v>-4.8594119999999996E-3</v>
      </c>
      <c r="E367" s="31">
        <v>1.09195232E-2</v>
      </c>
    </row>
    <row r="368" spans="1:5">
      <c r="A368" s="5">
        <v>40711</v>
      </c>
      <c r="B368" s="6">
        <v>317.44</v>
      </c>
      <c r="C368" s="6">
        <v>23.27</v>
      </c>
      <c r="D368" s="32">
        <v>-1.5193965E-2</v>
      </c>
      <c r="E368" s="31">
        <v>1.0801574E-2</v>
      </c>
    </row>
    <row r="369" spans="1:5">
      <c r="A369" s="5">
        <v>40714</v>
      </c>
      <c r="B369" s="6">
        <v>312.54000000000002</v>
      </c>
      <c r="C369" s="6">
        <v>23.47</v>
      </c>
      <c r="D369" s="32">
        <v>-1.5556363E-2</v>
      </c>
      <c r="E369" s="31">
        <v>8.5580324999999999E-3</v>
      </c>
    </row>
    <row r="370" spans="1:5">
      <c r="A370" s="5">
        <v>40715</v>
      </c>
      <c r="B370" s="6">
        <v>322.44</v>
      </c>
      <c r="C370" s="6">
        <v>23.75</v>
      </c>
      <c r="D370" s="30">
        <v>3.1184611399999999E-2</v>
      </c>
      <c r="E370" s="31">
        <v>1.1859520599999999E-2</v>
      </c>
    </row>
    <row r="371" spans="1:5">
      <c r="A371" s="5">
        <v>40716</v>
      </c>
      <c r="B371" s="6">
        <v>319.77</v>
      </c>
      <c r="C371" s="6">
        <v>23.64</v>
      </c>
      <c r="D371" s="32">
        <v>-8.3150849999999998E-3</v>
      </c>
      <c r="E371" s="33">
        <v>-4.6423380000000002E-3</v>
      </c>
    </row>
    <row r="372" spans="1:5">
      <c r="A372" s="5">
        <v>40717</v>
      </c>
      <c r="B372" s="6">
        <v>328.31</v>
      </c>
      <c r="C372" s="6">
        <v>23.62</v>
      </c>
      <c r="D372" s="30">
        <v>2.6356296599999999E-2</v>
      </c>
      <c r="E372" s="33">
        <v>-8.4638200000000002E-4</v>
      </c>
    </row>
    <row r="373" spans="1:5">
      <c r="A373" s="5">
        <v>40718</v>
      </c>
      <c r="B373" s="6">
        <v>323.48</v>
      </c>
      <c r="C373" s="6">
        <v>23.31</v>
      </c>
      <c r="D373" s="32">
        <v>-1.4820995999999999E-2</v>
      </c>
      <c r="E373" s="33">
        <v>-1.3211357999999999E-2</v>
      </c>
    </row>
    <row r="374" spans="1:5">
      <c r="A374" s="5">
        <v>40721</v>
      </c>
      <c r="B374" s="6">
        <v>329.12</v>
      </c>
      <c r="C374" s="6">
        <v>24.17</v>
      </c>
      <c r="D374" s="30">
        <v>1.7285137700000001E-2</v>
      </c>
      <c r="E374" s="31">
        <v>3.6229741699999998E-2</v>
      </c>
    </row>
    <row r="375" spans="1:5">
      <c r="A375" s="5">
        <v>40722</v>
      </c>
      <c r="B375" s="6">
        <v>332.31</v>
      </c>
      <c r="C375" s="6">
        <v>24.75</v>
      </c>
      <c r="D375" s="30">
        <v>9.6458423000000005E-3</v>
      </c>
      <c r="E375" s="31">
        <v>2.37132943E-2</v>
      </c>
    </row>
    <row r="376" spans="1:5">
      <c r="A376" s="5">
        <v>40723</v>
      </c>
      <c r="B376" s="6">
        <v>331.1</v>
      </c>
      <c r="C376" s="6">
        <v>24.57</v>
      </c>
      <c r="D376" s="32">
        <v>-3.647824E-3</v>
      </c>
      <c r="E376" s="33">
        <v>-7.2993019999999997E-3</v>
      </c>
    </row>
    <row r="377" spans="1:5">
      <c r="A377" s="5">
        <v>40724</v>
      </c>
      <c r="B377" s="6">
        <v>332.72</v>
      </c>
      <c r="C377" s="6">
        <v>24.94</v>
      </c>
      <c r="D377" s="30">
        <v>4.8808508999999998E-3</v>
      </c>
      <c r="E377" s="31">
        <v>1.4946753700000001E-2</v>
      </c>
    </row>
    <row r="378" spans="1:5">
      <c r="A378" s="5">
        <v>40725</v>
      </c>
      <c r="B378" s="6">
        <v>340.24</v>
      </c>
      <c r="C378" s="6">
        <v>24.96</v>
      </c>
      <c r="D378" s="30">
        <v>2.2349955500000001E-2</v>
      </c>
      <c r="E378" s="31">
        <v>8.0160319999999998E-4</v>
      </c>
    </row>
    <row r="379" spans="1:5">
      <c r="A379" s="5">
        <v>40729</v>
      </c>
      <c r="B379" s="6">
        <v>346.35</v>
      </c>
      <c r="C379" s="6">
        <v>24.97</v>
      </c>
      <c r="D379" s="30">
        <v>1.7798573500000001E-2</v>
      </c>
      <c r="E379" s="31">
        <v>4.005608E-4</v>
      </c>
    </row>
    <row r="380" spans="1:5">
      <c r="A380" s="5">
        <v>40730</v>
      </c>
      <c r="B380" s="6">
        <v>348.66</v>
      </c>
      <c r="C380" s="6">
        <v>25.26</v>
      </c>
      <c r="D380" s="30">
        <v>6.6474107999999997E-3</v>
      </c>
      <c r="E380" s="31">
        <v>1.15470126E-2</v>
      </c>
    </row>
    <row r="381" spans="1:5">
      <c r="A381" s="5">
        <v>40731</v>
      </c>
      <c r="B381" s="6">
        <v>354.06</v>
      </c>
      <c r="C381" s="6">
        <v>25.68</v>
      </c>
      <c r="D381" s="30">
        <v>1.5369155000000001E-2</v>
      </c>
      <c r="E381" s="31">
        <v>1.64903619E-2</v>
      </c>
    </row>
    <row r="382" spans="1:5">
      <c r="A382" s="5">
        <v>40732</v>
      </c>
      <c r="B382" s="6">
        <v>356.54</v>
      </c>
      <c r="C382" s="6">
        <v>25.82</v>
      </c>
      <c r="D382" s="30">
        <v>6.9800451999999999E-3</v>
      </c>
      <c r="E382" s="31">
        <v>5.4369066000000002E-3</v>
      </c>
    </row>
    <row r="383" spans="1:5">
      <c r="A383" s="5">
        <v>40735</v>
      </c>
      <c r="B383" s="6">
        <v>350.88</v>
      </c>
      <c r="C383" s="6">
        <v>25.54</v>
      </c>
      <c r="D383" s="32">
        <v>-1.6002150999999999E-2</v>
      </c>
      <c r="E383" s="33">
        <v>-1.0903535000000001E-2</v>
      </c>
    </row>
    <row r="384" spans="1:5">
      <c r="A384" s="5">
        <v>40736</v>
      </c>
      <c r="B384" s="6">
        <v>350.64</v>
      </c>
      <c r="C384" s="6">
        <v>25.46</v>
      </c>
      <c r="D384" s="32">
        <v>-6.8422899999999996E-4</v>
      </c>
      <c r="E384" s="33">
        <v>-3.1372570000000001E-3</v>
      </c>
    </row>
    <row r="385" spans="1:5">
      <c r="A385" s="5">
        <v>40737</v>
      </c>
      <c r="B385" s="6">
        <v>354.87</v>
      </c>
      <c r="C385" s="6">
        <v>25.54</v>
      </c>
      <c r="D385" s="30">
        <v>1.1991469100000001E-2</v>
      </c>
      <c r="E385" s="31">
        <v>3.1372574999999998E-3</v>
      </c>
    </row>
    <row r="386" spans="1:5">
      <c r="A386" s="5">
        <v>40738</v>
      </c>
      <c r="B386" s="6">
        <v>354.62</v>
      </c>
      <c r="C386" s="6">
        <v>25.39</v>
      </c>
      <c r="D386" s="32">
        <v>-7.0473200000000001E-4</v>
      </c>
      <c r="E386" s="33">
        <v>-5.8904550000000002E-3</v>
      </c>
    </row>
    <row r="387" spans="1:5">
      <c r="A387" s="5">
        <v>40739</v>
      </c>
      <c r="B387" s="6">
        <v>361.71</v>
      </c>
      <c r="C387" s="6">
        <v>25.69</v>
      </c>
      <c r="D387" s="30">
        <v>1.9795992200000001E-2</v>
      </c>
      <c r="E387" s="31">
        <v>1.17464154E-2</v>
      </c>
    </row>
    <row r="388" spans="1:5">
      <c r="A388" s="5">
        <v>40742</v>
      </c>
      <c r="B388" s="6">
        <v>370.51</v>
      </c>
      <c r="C388" s="6">
        <v>25.5</v>
      </c>
      <c r="D388" s="30">
        <v>2.4037649099999999E-2</v>
      </c>
      <c r="E388" s="33">
        <v>-7.423359E-3</v>
      </c>
    </row>
    <row r="389" spans="1:5">
      <c r="A389" s="5">
        <v>40743</v>
      </c>
      <c r="B389" s="6">
        <v>373.53</v>
      </c>
      <c r="C389" s="6">
        <v>26.42</v>
      </c>
      <c r="D389" s="30">
        <v>8.1178876999999997E-3</v>
      </c>
      <c r="E389" s="31">
        <v>3.5442846899999998E-2</v>
      </c>
    </row>
    <row r="390" spans="1:5">
      <c r="A390" s="5">
        <v>40744</v>
      </c>
      <c r="B390" s="6">
        <v>383.49</v>
      </c>
      <c r="C390" s="6">
        <v>25.96</v>
      </c>
      <c r="D390" s="30">
        <v>2.6315222199999998E-2</v>
      </c>
      <c r="E390" s="33">
        <v>-1.7564407000000001E-2</v>
      </c>
    </row>
    <row r="391" spans="1:5">
      <c r="A391" s="5">
        <v>40745</v>
      </c>
      <c r="B391" s="6">
        <v>383.88</v>
      </c>
      <c r="C391" s="6">
        <v>25.99</v>
      </c>
      <c r="D391" s="30">
        <v>1.0164588999999999E-3</v>
      </c>
      <c r="E391" s="31">
        <v>1.1549568E-3</v>
      </c>
    </row>
    <row r="392" spans="1:5">
      <c r="A392" s="5">
        <v>40746</v>
      </c>
      <c r="B392" s="6">
        <v>389.84</v>
      </c>
      <c r="C392" s="6">
        <v>26.41</v>
      </c>
      <c r="D392" s="30">
        <v>1.5406394800000001E-2</v>
      </c>
      <c r="E392" s="31">
        <v>1.6030877700000001E-2</v>
      </c>
    </row>
    <row r="393" spans="1:5">
      <c r="A393" s="5">
        <v>40749</v>
      </c>
      <c r="B393" s="6">
        <v>394.99</v>
      </c>
      <c r="C393" s="6">
        <v>26.77</v>
      </c>
      <c r="D393" s="30">
        <v>1.31240496E-2</v>
      </c>
      <c r="E393" s="31">
        <v>1.35391312E-2</v>
      </c>
    </row>
    <row r="394" spans="1:5">
      <c r="A394" s="5">
        <v>40750</v>
      </c>
      <c r="B394" s="6">
        <v>399.86</v>
      </c>
      <c r="C394" s="6">
        <v>26.93</v>
      </c>
      <c r="D394" s="30">
        <v>1.22540377E-2</v>
      </c>
      <c r="E394" s="31">
        <v>5.9590492999999998E-3</v>
      </c>
    </row>
    <row r="395" spans="1:5">
      <c r="A395" s="5">
        <v>40751</v>
      </c>
      <c r="B395" s="6">
        <v>389.13</v>
      </c>
      <c r="C395" s="6">
        <v>26.21</v>
      </c>
      <c r="D395" s="32">
        <v>-2.7201007999999999E-2</v>
      </c>
      <c r="E395" s="33">
        <v>-2.7099888999999999E-2</v>
      </c>
    </row>
    <row r="396" spans="1:5">
      <c r="A396" s="5">
        <v>40752</v>
      </c>
      <c r="B396" s="6">
        <v>388.37</v>
      </c>
      <c r="C396" s="6">
        <v>26.59</v>
      </c>
      <c r="D396" s="32">
        <v>-1.9549849999999998E-3</v>
      </c>
      <c r="E396" s="31">
        <v>1.4394187899999999E-2</v>
      </c>
    </row>
    <row r="397" spans="1:5">
      <c r="A397" s="5">
        <v>40753</v>
      </c>
      <c r="B397" s="6">
        <v>387.04</v>
      </c>
      <c r="C397" s="6">
        <v>26.28</v>
      </c>
      <c r="D397" s="32">
        <v>-3.4304470000000001E-3</v>
      </c>
      <c r="E397" s="33">
        <v>-1.1727012E-2</v>
      </c>
    </row>
    <row r="398" spans="1:5">
      <c r="A398" s="5">
        <v>40756</v>
      </c>
      <c r="B398" s="6">
        <v>393.26</v>
      </c>
      <c r="C398" s="6">
        <v>26.16</v>
      </c>
      <c r="D398" s="30">
        <v>1.5942923899999999E-2</v>
      </c>
      <c r="E398" s="33">
        <v>-4.5766670000000004E-3</v>
      </c>
    </row>
    <row r="399" spans="1:5">
      <c r="A399" s="5">
        <v>40757</v>
      </c>
      <c r="B399" s="6">
        <v>385.49</v>
      </c>
      <c r="C399" s="6">
        <v>25.71</v>
      </c>
      <c r="D399" s="32">
        <v>-1.9955718000000001E-2</v>
      </c>
      <c r="E399" s="33">
        <v>-1.7351505E-2</v>
      </c>
    </row>
    <row r="400" spans="1:5">
      <c r="A400" s="5">
        <v>40758</v>
      </c>
      <c r="B400" s="6">
        <v>389.11</v>
      </c>
      <c r="C400" s="6">
        <v>25.82</v>
      </c>
      <c r="D400" s="30">
        <v>9.3468276999999992E-3</v>
      </c>
      <c r="E400" s="31">
        <v>4.2693640999999999E-3</v>
      </c>
    </row>
    <row r="401" spans="1:5">
      <c r="A401" s="5">
        <v>40759</v>
      </c>
      <c r="B401" s="6">
        <v>374.05</v>
      </c>
      <c r="C401" s="6">
        <v>24.88</v>
      </c>
      <c r="D401" s="32">
        <v>-3.9472602000000002E-2</v>
      </c>
      <c r="E401" s="33">
        <v>-3.7085118E-2</v>
      </c>
    </row>
    <row r="402" spans="1:5">
      <c r="A402" s="5">
        <v>40760</v>
      </c>
      <c r="B402" s="6">
        <v>370.33</v>
      </c>
      <c r="C402" s="6">
        <v>24.63</v>
      </c>
      <c r="D402" s="32">
        <v>-9.9949779999999998E-3</v>
      </c>
      <c r="E402" s="33">
        <v>-1.0099056E-2</v>
      </c>
    </row>
    <row r="403" spans="1:5">
      <c r="A403" s="5">
        <v>40763</v>
      </c>
      <c r="B403" s="6">
        <v>350.1</v>
      </c>
      <c r="C403" s="6">
        <v>23.48</v>
      </c>
      <c r="D403" s="32">
        <v>-5.6175672000000003E-2</v>
      </c>
      <c r="E403" s="33">
        <v>-4.7816217000000001E-2</v>
      </c>
    </row>
    <row r="404" spans="1:5">
      <c r="A404" s="5">
        <v>40764</v>
      </c>
      <c r="B404" s="6">
        <v>370.72</v>
      </c>
      <c r="C404" s="6">
        <v>24.54</v>
      </c>
      <c r="D404" s="30">
        <v>5.7228232699999999E-2</v>
      </c>
      <c r="E404" s="31">
        <v>4.4155444299999999E-2</v>
      </c>
    </row>
    <row r="405" spans="1:5">
      <c r="A405" s="5">
        <v>40765</v>
      </c>
      <c r="B405" s="6">
        <v>360.49</v>
      </c>
      <c r="C405" s="6">
        <v>23.21</v>
      </c>
      <c r="D405" s="32">
        <v>-2.7982844E-2</v>
      </c>
      <c r="E405" s="33">
        <v>-5.5721219000000002E-2</v>
      </c>
    </row>
    <row r="406" spans="1:5">
      <c r="A406" s="5">
        <v>40766</v>
      </c>
      <c r="B406" s="6">
        <v>370.41</v>
      </c>
      <c r="C406" s="6">
        <v>24.16</v>
      </c>
      <c r="D406" s="30">
        <v>2.7146283199999999E-2</v>
      </c>
      <c r="E406" s="31">
        <v>4.0115152799999998E-2</v>
      </c>
    </row>
    <row r="407" spans="1:5">
      <c r="A407" s="5">
        <v>40767</v>
      </c>
      <c r="B407" s="6">
        <v>373.67</v>
      </c>
      <c r="C407" s="6">
        <v>24.08</v>
      </c>
      <c r="D407" s="30">
        <v>8.7625546999999995E-3</v>
      </c>
      <c r="E407" s="33">
        <v>-3.316753E-3</v>
      </c>
    </row>
    <row r="408" spans="1:5">
      <c r="A408" s="5">
        <v>40770</v>
      </c>
      <c r="B408" s="6">
        <v>380.04</v>
      </c>
      <c r="C408" s="6">
        <v>24.47</v>
      </c>
      <c r="D408" s="30">
        <v>1.69034554E-2</v>
      </c>
      <c r="E408" s="31">
        <v>1.6066257E-2</v>
      </c>
    </row>
    <row r="409" spans="1:5">
      <c r="A409" s="5">
        <v>40771</v>
      </c>
      <c r="B409" s="6">
        <v>377.13</v>
      </c>
      <c r="C409" s="6">
        <v>24.47</v>
      </c>
      <c r="D409" s="32">
        <v>-7.6865550000000003E-3</v>
      </c>
      <c r="E409" s="31">
        <v>0</v>
      </c>
    </row>
    <row r="410" spans="1:5">
      <c r="A410" s="5">
        <v>40772</v>
      </c>
      <c r="B410" s="6">
        <v>377.09</v>
      </c>
      <c r="C410" s="6">
        <v>24.37</v>
      </c>
      <c r="D410" s="32">
        <v>-1.0607000000000001E-4</v>
      </c>
      <c r="E410" s="33">
        <v>-4.0950099999999996E-3</v>
      </c>
    </row>
    <row r="411" spans="1:5">
      <c r="A411" s="5">
        <v>40773</v>
      </c>
      <c r="B411" s="6">
        <v>362.83</v>
      </c>
      <c r="C411" s="6">
        <v>23.81</v>
      </c>
      <c r="D411" s="32">
        <v>-3.8549480999999997E-2</v>
      </c>
      <c r="E411" s="33">
        <v>-2.3247206999999999E-2</v>
      </c>
    </row>
    <row r="412" spans="1:5">
      <c r="A412" s="5">
        <v>40774</v>
      </c>
      <c r="B412" s="6">
        <v>352.9</v>
      </c>
      <c r="C412" s="6">
        <v>23.21</v>
      </c>
      <c r="D412" s="32">
        <v>-2.7749673999999998E-2</v>
      </c>
      <c r="E412" s="33">
        <v>-2.552244E-2</v>
      </c>
    </row>
    <row r="413" spans="1:5">
      <c r="A413" s="5">
        <v>40777</v>
      </c>
      <c r="B413" s="6">
        <v>353.3</v>
      </c>
      <c r="C413" s="6">
        <v>23.15</v>
      </c>
      <c r="D413" s="30">
        <v>1.1328237000000001E-3</v>
      </c>
      <c r="E413" s="33">
        <v>-2.58844E-3</v>
      </c>
    </row>
    <row r="414" spans="1:5">
      <c r="A414" s="5">
        <v>40778</v>
      </c>
      <c r="B414" s="6">
        <v>370.31</v>
      </c>
      <c r="C414" s="6">
        <v>23.86</v>
      </c>
      <c r="D414" s="30">
        <v>4.7022938299999997E-2</v>
      </c>
      <c r="E414" s="31">
        <v>3.0208636099999998E-2</v>
      </c>
    </row>
    <row r="415" spans="1:5">
      <c r="A415" s="5">
        <v>40779</v>
      </c>
      <c r="B415" s="6">
        <v>372.87</v>
      </c>
      <c r="C415" s="6">
        <v>24.03</v>
      </c>
      <c r="D415" s="30">
        <v>6.8893406999999997E-3</v>
      </c>
      <c r="E415" s="31">
        <v>7.0996330999999998E-3</v>
      </c>
    </row>
    <row r="416" spans="1:5">
      <c r="A416" s="5">
        <v>40780</v>
      </c>
      <c r="B416" s="6">
        <v>370.43</v>
      </c>
      <c r="C416" s="6">
        <v>23.72</v>
      </c>
      <c r="D416" s="32">
        <v>-6.5653400000000002E-3</v>
      </c>
      <c r="E416" s="33">
        <v>-1.2984476E-2</v>
      </c>
    </row>
    <row r="417" spans="1:5">
      <c r="A417" s="5">
        <v>40781</v>
      </c>
      <c r="B417" s="6">
        <v>380.2</v>
      </c>
      <c r="C417" s="6">
        <v>24.37</v>
      </c>
      <c r="D417" s="30">
        <v>2.6032936999999999E-2</v>
      </c>
      <c r="E417" s="31">
        <v>2.7034293500000001E-2</v>
      </c>
    </row>
    <row r="418" spans="1:5">
      <c r="A418" s="5">
        <v>40784</v>
      </c>
      <c r="B418" s="6">
        <v>386.54</v>
      </c>
      <c r="C418" s="6">
        <v>24.94</v>
      </c>
      <c r="D418" s="30">
        <v>1.6537925500000002E-2</v>
      </c>
      <c r="E418" s="31">
        <v>2.31200726E-2</v>
      </c>
    </row>
    <row r="419" spans="1:5">
      <c r="A419" s="5">
        <v>40785</v>
      </c>
      <c r="B419" s="6">
        <v>386.56</v>
      </c>
      <c r="C419" s="6">
        <v>25.32</v>
      </c>
      <c r="D419" s="30">
        <v>5.1739700000000002E-5</v>
      </c>
      <c r="E419" s="31">
        <v>1.5121657E-2</v>
      </c>
    </row>
    <row r="420" spans="1:5">
      <c r="A420" s="5">
        <v>40786</v>
      </c>
      <c r="B420" s="6">
        <v>381.44</v>
      </c>
      <c r="C420" s="6">
        <v>25.68</v>
      </c>
      <c r="D420" s="32">
        <v>-1.3333530999999999E-2</v>
      </c>
      <c r="E420" s="31">
        <v>1.41178815E-2</v>
      </c>
    </row>
    <row r="421" spans="1:5">
      <c r="A421" s="5">
        <v>40787</v>
      </c>
      <c r="B421" s="6">
        <v>377.68</v>
      </c>
      <c r="C421" s="6">
        <v>25.3</v>
      </c>
      <c r="D421" s="32">
        <v>-9.9062879999999992E-3</v>
      </c>
      <c r="E421" s="33">
        <v>-1.4908083000000001E-2</v>
      </c>
    </row>
    <row r="422" spans="1:5">
      <c r="A422" s="5">
        <v>40788</v>
      </c>
      <c r="B422" s="6">
        <v>370.76</v>
      </c>
      <c r="C422" s="6">
        <v>24.9</v>
      </c>
      <c r="D422" s="32">
        <v>-1.8492323000000001E-2</v>
      </c>
      <c r="E422" s="33">
        <v>-1.5936591999999999E-2</v>
      </c>
    </row>
    <row r="423" spans="1:5">
      <c r="A423" s="5">
        <v>40792</v>
      </c>
      <c r="B423" s="6">
        <v>376.4</v>
      </c>
      <c r="C423" s="6">
        <v>24.62</v>
      </c>
      <c r="D423" s="30">
        <v>1.50974547E-2</v>
      </c>
      <c r="E423" s="33">
        <v>-1.1308683E-2</v>
      </c>
    </row>
    <row r="424" spans="1:5">
      <c r="A424" s="5">
        <v>40793</v>
      </c>
      <c r="B424" s="6">
        <v>380.55</v>
      </c>
      <c r="C424" s="6">
        <v>25.1</v>
      </c>
      <c r="D424" s="30">
        <v>1.0965167E-2</v>
      </c>
      <c r="E424" s="31">
        <v>1.9308725400000001E-2</v>
      </c>
    </row>
    <row r="425" spans="1:5">
      <c r="A425" s="5">
        <v>40794</v>
      </c>
      <c r="B425" s="6">
        <v>380.76</v>
      </c>
      <c r="C425" s="6">
        <v>25.31</v>
      </c>
      <c r="D425" s="30">
        <v>5.5168070000000005E-4</v>
      </c>
      <c r="E425" s="31">
        <v>8.3317284000000002E-3</v>
      </c>
    </row>
    <row r="426" spans="1:5">
      <c r="A426" s="5">
        <v>40795</v>
      </c>
      <c r="B426" s="6">
        <v>374.16</v>
      </c>
      <c r="C426" s="6">
        <v>24.84</v>
      </c>
      <c r="D426" s="32">
        <v>-1.7485741999999999E-2</v>
      </c>
      <c r="E426" s="33">
        <v>-1.8744317E-2</v>
      </c>
    </row>
    <row r="427" spans="1:5">
      <c r="A427" s="5">
        <v>40798</v>
      </c>
      <c r="B427" s="6">
        <v>376.6</v>
      </c>
      <c r="C427" s="6">
        <v>24.99</v>
      </c>
      <c r="D427" s="30">
        <v>6.5001028000000001E-3</v>
      </c>
      <c r="E427" s="31">
        <v>6.0204878E-3</v>
      </c>
    </row>
    <row r="428" spans="1:5">
      <c r="A428" s="5">
        <v>40799</v>
      </c>
      <c r="B428" s="6">
        <v>381.23</v>
      </c>
      <c r="C428" s="6">
        <v>25.13</v>
      </c>
      <c r="D428" s="30">
        <v>1.2219251299999999E-2</v>
      </c>
      <c r="E428" s="31">
        <v>5.5866066999999998E-3</v>
      </c>
    </row>
    <row r="429" spans="1:5">
      <c r="A429" s="5">
        <v>40800</v>
      </c>
      <c r="B429" s="6">
        <v>385.87</v>
      </c>
      <c r="C429" s="6">
        <v>25.58</v>
      </c>
      <c r="D429" s="30">
        <v>1.2097657600000001E-2</v>
      </c>
      <c r="E429" s="31">
        <v>1.77484446E-2</v>
      </c>
    </row>
    <row r="430" spans="1:5">
      <c r="A430" s="5">
        <v>40801</v>
      </c>
      <c r="B430" s="6">
        <v>389.5</v>
      </c>
      <c r="C430" s="6">
        <v>26.05</v>
      </c>
      <c r="D430" s="30">
        <v>9.3633401000000008E-3</v>
      </c>
      <c r="E430" s="31">
        <v>1.8206971999999998E-2</v>
      </c>
    </row>
    <row r="431" spans="1:5">
      <c r="A431" s="5">
        <v>40802</v>
      </c>
      <c r="B431" s="6">
        <v>396.97</v>
      </c>
      <c r="C431" s="6">
        <v>26.18</v>
      </c>
      <c r="D431" s="30">
        <v>1.8996845799999999E-2</v>
      </c>
      <c r="E431" s="31">
        <v>4.9779923000000002E-3</v>
      </c>
    </row>
    <row r="432" spans="1:5">
      <c r="A432" s="5">
        <v>40805</v>
      </c>
      <c r="B432" s="6">
        <v>408.01</v>
      </c>
      <c r="C432" s="6">
        <v>26.26</v>
      </c>
      <c r="D432" s="30">
        <v>2.7430972800000002E-2</v>
      </c>
      <c r="E432" s="31">
        <v>3.0511084E-3</v>
      </c>
    </row>
    <row r="433" spans="1:5">
      <c r="A433" s="5">
        <v>40806</v>
      </c>
      <c r="B433" s="6">
        <v>409.81</v>
      </c>
      <c r="C433" s="6">
        <v>26.04</v>
      </c>
      <c r="D433" s="30">
        <v>4.4019536999999999E-3</v>
      </c>
      <c r="E433" s="33">
        <v>-8.4130520000000007E-3</v>
      </c>
    </row>
    <row r="434" spans="1:5">
      <c r="A434" s="5">
        <v>40807</v>
      </c>
      <c r="B434" s="6">
        <v>408.51</v>
      </c>
      <c r="C434" s="6">
        <v>25.09</v>
      </c>
      <c r="D434" s="32">
        <v>-3.1772440000000001E-3</v>
      </c>
      <c r="E434" s="33">
        <v>-3.7164456999999998E-2</v>
      </c>
    </row>
    <row r="435" spans="1:5">
      <c r="A435" s="5">
        <v>40808</v>
      </c>
      <c r="B435" s="6">
        <v>398.28</v>
      </c>
      <c r="C435" s="6">
        <v>24.19</v>
      </c>
      <c r="D435" s="32">
        <v>-2.5361117999999998E-2</v>
      </c>
      <c r="E435" s="33">
        <v>-3.6530036000000002E-2</v>
      </c>
    </row>
    <row r="436" spans="1:5">
      <c r="A436" s="5">
        <v>40809</v>
      </c>
      <c r="B436" s="6">
        <v>400.74</v>
      </c>
      <c r="C436" s="6">
        <v>24.19</v>
      </c>
      <c r="D436" s="30">
        <v>6.1575624000000002E-3</v>
      </c>
      <c r="E436" s="31">
        <v>0</v>
      </c>
    </row>
    <row r="437" spans="1:5">
      <c r="A437" s="5">
        <v>40812</v>
      </c>
      <c r="B437" s="6">
        <v>399.62</v>
      </c>
      <c r="C437" s="6">
        <v>24.56</v>
      </c>
      <c r="D437" s="32">
        <v>-2.7987419999999999E-3</v>
      </c>
      <c r="E437" s="31">
        <v>1.51797787E-2</v>
      </c>
    </row>
    <row r="438" spans="1:5">
      <c r="A438" s="5">
        <v>40813</v>
      </c>
      <c r="B438" s="6">
        <v>395.75</v>
      </c>
      <c r="C438" s="6">
        <v>24.78</v>
      </c>
      <c r="D438" s="32">
        <v>-9.7313969999999993E-3</v>
      </c>
      <c r="E438" s="31">
        <v>8.9177729000000008E-3</v>
      </c>
    </row>
    <row r="439" spans="1:5">
      <c r="A439" s="5">
        <v>40814</v>
      </c>
      <c r="B439" s="6">
        <v>393.52</v>
      </c>
      <c r="C439" s="6">
        <v>24.69</v>
      </c>
      <c r="D439" s="32">
        <v>-5.6508060000000004E-3</v>
      </c>
      <c r="E439" s="33">
        <v>-3.638573E-3</v>
      </c>
    </row>
    <row r="440" spans="1:5">
      <c r="A440" s="5">
        <v>40815</v>
      </c>
      <c r="B440" s="6">
        <v>387.13</v>
      </c>
      <c r="C440" s="6">
        <v>24.57</v>
      </c>
      <c r="D440" s="32">
        <v>-1.6371338999999999E-2</v>
      </c>
      <c r="E440" s="33">
        <v>-4.8721169999999996E-3</v>
      </c>
    </row>
    <row r="441" spans="1:5">
      <c r="A441" s="5">
        <v>40816</v>
      </c>
      <c r="B441" s="6">
        <v>377.96</v>
      </c>
      <c r="C441" s="6">
        <v>24.02</v>
      </c>
      <c r="D441" s="32">
        <v>-2.3972184000000001E-2</v>
      </c>
      <c r="E441" s="33">
        <v>-2.2639369999999999E-2</v>
      </c>
    </row>
    <row r="442" spans="1:5">
      <c r="A442" s="5">
        <v>40819</v>
      </c>
      <c r="B442" s="6">
        <v>371.3</v>
      </c>
      <c r="C442" s="6">
        <v>23.68</v>
      </c>
      <c r="D442" s="32">
        <v>-1.7778009000000001E-2</v>
      </c>
      <c r="E442" s="33">
        <v>-1.4256006999999999E-2</v>
      </c>
    </row>
    <row r="443" spans="1:5">
      <c r="A443" s="5">
        <v>40820</v>
      </c>
      <c r="B443" s="6">
        <v>369.22</v>
      </c>
      <c r="C443" s="6">
        <v>24.46</v>
      </c>
      <c r="D443" s="32">
        <v>-5.6176890000000004E-3</v>
      </c>
      <c r="E443" s="31">
        <v>3.24083202E-2</v>
      </c>
    </row>
    <row r="444" spans="1:5">
      <c r="A444" s="5">
        <v>40821</v>
      </c>
      <c r="B444" s="6">
        <v>374.92</v>
      </c>
      <c r="C444" s="6">
        <v>24.99</v>
      </c>
      <c r="D444" s="30">
        <v>1.53199975E-2</v>
      </c>
      <c r="E444" s="31">
        <v>2.1436614600000001E-2</v>
      </c>
    </row>
    <row r="445" spans="1:5">
      <c r="A445" s="5">
        <v>40822</v>
      </c>
      <c r="B445" s="6">
        <v>374.05</v>
      </c>
      <c r="C445" s="6">
        <v>25.42</v>
      </c>
      <c r="D445" s="32">
        <v>-2.323192E-3</v>
      </c>
      <c r="E445" s="31">
        <v>1.7060520900000001E-2</v>
      </c>
    </row>
    <row r="446" spans="1:5">
      <c r="A446" s="5">
        <v>40823</v>
      </c>
      <c r="B446" s="6">
        <v>366.54</v>
      </c>
      <c r="C446" s="6">
        <v>25.34</v>
      </c>
      <c r="D446" s="32">
        <v>-2.0281822000000001E-2</v>
      </c>
      <c r="E446" s="33">
        <v>-3.1520910000000001E-3</v>
      </c>
    </row>
    <row r="447" spans="1:5">
      <c r="A447" s="5">
        <v>40826</v>
      </c>
      <c r="B447" s="6">
        <v>385.39</v>
      </c>
      <c r="C447" s="6">
        <v>26</v>
      </c>
      <c r="D447" s="30">
        <v>5.0148152699999997E-2</v>
      </c>
      <c r="E447" s="31">
        <v>2.57123631E-2</v>
      </c>
    </row>
    <row r="448" spans="1:5">
      <c r="A448" s="5">
        <v>40827</v>
      </c>
      <c r="B448" s="6">
        <v>396.77</v>
      </c>
      <c r="C448" s="6">
        <v>26.06</v>
      </c>
      <c r="D448" s="30">
        <v>2.91009591E-2</v>
      </c>
      <c r="E448" s="31">
        <v>2.3050337E-3</v>
      </c>
    </row>
    <row r="449" spans="1:5">
      <c r="A449" s="5">
        <v>40828</v>
      </c>
      <c r="B449" s="6">
        <v>398.65</v>
      </c>
      <c r="C449" s="6">
        <v>26.02</v>
      </c>
      <c r="D449" s="30">
        <v>4.7270712000000003E-3</v>
      </c>
      <c r="E449" s="33">
        <v>-1.536099E-3</v>
      </c>
    </row>
    <row r="450" spans="1:5">
      <c r="A450" s="5">
        <v>40829</v>
      </c>
      <c r="B450" s="6">
        <v>404.83</v>
      </c>
      <c r="C450" s="6">
        <v>26.23</v>
      </c>
      <c r="D450" s="30">
        <v>1.5383387E-2</v>
      </c>
      <c r="E450" s="31">
        <v>8.0383208000000001E-3</v>
      </c>
    </row>
    <row r="451" spans="1:5">
      <c r="A451" s="5">
        <v>40830</v>
      </c>
      <c r="B451" s="6">
        <v>418.29</v>
      </c>
      <c r="C451" s="6">
        <v>26.32</v>
      </c>
      <c r="D451" s="30">
        <v>3.2707746000000003E-2</v>
      </c>
      <c r="E451" s="31">
        <v>3.4253126E-3</v>
      </c>
    </row>
    <row r="452" spans="1:5">
      <c r="A452" s="5">
        <v>40833</v>
      </c>
      <c r="B452" s="6">
        <v>416.29</v>
      </c>
      <c r="C452" s="6">
        <v>26.04</v>
      </c>
      <c r="D452" s="32">
        <v>-4.7928390000000001E-3</v>
      </c>
      <c r="E452" s="33">
        <v>-1.0695289E-2</v>
      </c>
    </row>
    <row r="453" spans="1:5">
      <c r="A453" s="5">
        <v>40834</v>
      </c>
      <c r="B453" s="6">
        <v>418.52</v>
      </c>
      <c r="C453" s="6">
        <v>26.36</v>
      </c>
      <c r="D453" s="30">
        <v>5.3425457000000004E-3</v>
      </c>
      <c r="E453" s="31">
        <v>1.2213892299999999E-2</v>
      </c>
    </row>
    <row r="454" spans="1:5">
      <c r="A454" s="5">
        <v>40835</v>
      </c>
      <c r="B454" s="6">
        <v>395.11</v>
      </c>
      <c r="C454" s="6">
        <v>26.19</v>
      </c>
      <c r="D454" s="32">
        <v>-5.7560471000000002E-2</v>
      </c>
      <c r="E454" s="33">
        <v>-6.4700510000000001E-3</v>
      </c>
    </row>
    <row r="455" spans="1:5">
      <c r="A455" s="5">
        <v>40836</v>
      </c>
      <c r="B455" s="6">
        <v>391.83</v>
      </c>
      <c r="C455" s="6">
        <v>26.1</v>
      </c>
      <c r="D455" s="32">
        <v>-8.3361349999999997E-3</v>
      </c>
      <c r="E455" s="33">
        <v>-3.442344E-3</v>
      </c>
    </row>
    <row r="456" spans="1:5">
      <c r="A456" s="5">
        <v>40837</v>
      </c>
      <c r="B456" s="6">
        <v>389.41</v>
      </c>
      <c r="C456" s="6">
        <v>26.22</v>
      </c>
      <c r="D456" s="32">
        <v>-6.1952989999999996E-3</v>
      </c>
      <c r="E456" s="31">
        <v>4.5871640000000003E-3</v>
      </c>
    </row>
    <row r="457" spans="1:5">
      <c r="A457" s="5">
        <v>40840</v>
      </c>
      <c r="B457" s="6">
        <v>402.2</v>
      </c>
      <c r="C457" s="6">
        <v>26.24</v>
      </c>
      <c r="D457" s="30">
        <v>3.2316704199999997E-2</v>
      </c>
      <c r="E457" s="31">
        <v>7.6248570000000005E-4</v>
      </c>
    </row>
    <row r="458" spans="1:5">
      <c r="A458" s="5">
        <v>40841</v>
      </c>
      <c r="B458" s="6">
        <v>394.27</v>
      </c>
      <c r="C458" s="6">
        <v>25.88</v>
      </c>
      <c r="D458" s="32">
        <v>-1.9913523999999998E-2</v>
      </c>
      <c r="E458" s="33">
        <v>-1.3814494E-2</v>
      </c>
    </row>
    <row r="459" spans="1:5">
      <c r="A459" s="5">
        <v>40842</v>
      </c>
      <c r="B459" s="6">
        <v>397.07</v>
      </c>
      <c r="C459" s="6">
        <v>25.67</v>
      </c>
      <c r="D459" s="30">
        <v>7.0766338E-3</v>
      </c>
      <c r="E459" s="33">
        <v>-8.1474749999999995E-3</v>
      </c>
    </row>
    <row r="460" spans="1:5">
      <c r="A460" s="5">
        <v>40843</v>
      </c>
      <c r="B460" s="6">
        <v>401.13</v>
      </c>
      <c r="C460" s="6">
        <v>26.3</v>
      </c>
      <c r="D460" s="30">
        <v>1.0172976699999999E-2</v>
      </c>
      <c r="E460" s="31">
        <v>2.4245944299999999E-2</v>
      </c>
    </row>
    <row r="461" spans="1:5">
      <c r="A461" s="5">
        <v>40844</v>
      </c>
      <c r="B461" s="6">
        <v>401.39</v>
      </c>
      <c r="C461" s="6">
        <v>26.04</v>
      </c>
      <c r="D461" s="30">
        <v>6.4795900000000003E-4</v>
      </c>
      <c r="E461" s="33">
        <v>-9.9351219999999994E-3</v>
      </c>
    </row>
    <row r="462" spans="1:5">
      <c r="A462" s="5">
        <v>40847</v>
      </c>
      <c r="B462" s="6">
        <v>401.22</v>
      </c>
      <c r="C462" s="6">
        <v>25.7</v>
      </c>
      <c r="D462" s="32">
        <v>-4.2361800000000001E-4</v>
      </c>
      <c r="E462" s="33">
        <v>-1.3142825E-2</v>
      </c>
    </row>
    <row r="463" spans="1:5">
      <c r="A463" s="5">
        <v>40848</v>
      </c>
      <c r="B463" s="6">
        <v>393.02</v>
      </c>
      <c r="C463" s="6">
        <v>25.09</v>
      </c>
      <c r="D463" s="32">
        <v>-2.0649404E-2</v>
      </c>
      <c r="E463" s="33">
        <v>-2.4021632000000001E-2</v>
      </c>
    </row>
    <row r="464" spans="1:5">
      <c r="A464" s="5">
        <v>40849</v>
      </c>
      <c r="B464" s="6">
        <v>393.91</v>
      </c>
      <c r="C464" s="6">
        <v>25.11</v>
      </c>
      <c r="D464" s="30">
        <v>2.2619556000000002E-3</v>
      </c>
      <c r="E464" s="31">
        <v>7.9681279999999999E-4</v>
      </c>
    </row>
    <row r="465" spans="1:5">
      <c r="A465" s="5">
        <v>40850</v>
      </c>
      <c r="B465" s="6">
        <v>399.52</v>
      </c>
      <c r="C465" s="6">
        <v>25.61</v>
      </c>
      <c r="D465" s="30">
        <v>1.41413697E-2</v>
      </c>
      <c r="E465" s="31">
        <v>1.9716727E-2</v>
      </c>
    </row>
    <row r="466" spans="1:5">
      <c r="A466" s="5">
        <v>40851</v>
      </c>
      <c r="B466" s="6">
        <v>396.72</v>
      </c>
      <c r="C466" s="6">
        <v>25.34</v>
      </c>
      <c r="D466" s="32">
        <v>-7.0330840000000002E-3</v>
      </c>
      <c r="E466" s="33">
        <v>-1.0598725E-2</v>
      </c>
    </row>
    <row r="467" spans="1:5">
      <c r="A467" s="5">
        <v>40854</v>
      </c>
      <c r="B467" s="6">
        <v>396.21</v>
      </c>
      <c r="C467" s="6">
        <v>25.87</v>
      </c>
      <c r="D467" s="32">
        <v>-1.286368E-3</v>
      </c>
      <c r="E467" s="31">
        <v>2.0699821300000001E-2</v>
      </c>
    </row>
    <row r="468" spans="1:5">
      <c r="A468" s="5">
        <v>40855</v>
      </c>
      <c r="B468" s="6">
        <v>402.65</v>
      </c>
      <c r="C468" s="6">
        <v>26.22</v>
      </c>
      <c r="D468" s="30">
        <v>1.6123324500000001E-2</v>
      </c>
      <c r="E468" s="31">
        <v>1.3438482099999999E-2</v>
      </c>
    </row>
    <row r="469" spans="1:5">
      <c r="A469" s="5">
        <v>40856</v>
      </c>
      <c r="B469" s="6">
        <v>391.8</v>
      </c>
      <c r="C469" s="6">
        <v>25.29</v>
      </c>
      <c r="D469" s="32">
        <v>-2.7316192999999999E-2</v>
      </c>
      <c r="E469" s="33">
        <v>-3.6113418000000001E-2</v>
      </c>
    </row>
    <row r="470" spans="1:5">
      <c r="A470" s="5">
        <v>40857</v>
      </c>
      <c r="B470" s="6">
        <v>381.83</v>
      </c>
      <c r="C470" s="6">
        <v>25.37</v>
      </c>
      <c r="D470" s="32">
        <v>-2.5776021999999999E-2</v>
      </c>
      <c r="E470" s="31">
        <v>3.1583128999999998E-3</v>
      </c>
    </row>
    <row r="471" spans="1:5">
      <c r="A471" s="5">
        <v>40858</v>
      </c>
      <c r="B471" s="6">
        <v>381.23</v>
      </c>
      <c r="C471" s="6">
        <v>25.97</v>
      </c>
      <c r="D471" s="32">
        <v>-1.572616E-3</v>
      </c>
      <c r="E471" s="31">
        <v>2.3374652100000001E-2</v>
      </c>
    </row>
    <row r="472" spans="1:5">
      <c r="A472" s="5">
        <v>40861</v>
      </c>
      <c r="B472" s="6">
        <v>375.92</v>
      </c>
      <c r="C472" s="6">
        <v>25.83</v>
      </c>
      <c r="D472" s="32">
        <v>-1.4026512999999999E-2</v>
      </c>
      <c r="E472" s="33">
        <v>-5.4054189999999998E-3</v>
      </c>
    </row>
    <row r="473" spans="1:5">
      <c r="A473" s="5">
        <v>40862</v>
      </c>
      <c r="B473" s="6">
        <v>385.41</v>
      </c>
      <c r="C473" s="6">
        <v>26</v>
      </c>
      <c r="D473" s="30">
        <v>2.4931347900000001E-2</v>
      </c>
      <c r="E473" s="31">
        <v>6.5599309000000001E-3</v>
      </c>
    </row>
    <row r="474" spans="1:5">
      <c r="A474" s="5">
        <v>40863</v>
      </c>
      <c r="B474" s="6">
        <v>381.38</v>
      </c>
      <c r="C474" s="6">
        <v>25.35</v>
      </c>
      <c r="D474" s="32">
        <v>-1.0511449000000001E-2</v>
      </c>
      <c r="E474" s="33">
        <v>-2.5317808000000001E-2</v>
      </c>
    </row>
    <row r="475" spans="1:5">
      <c r="A475" s="5">
        <v>40864</v>
      </c>
      <c r="B475" s="6">
        <v>374.09</v>
      </c>
      <c r="C475" s="6">
        <v>24.84</v>
      </c>
      <c r="D475" s="32">
        <v>-1.9299843000000001E-2</v>
      </c>
      <c r="E475" s="33">
        <v>-2.0323473000000002E-2</v>
      </c>
    </row>
    <row r="476" spans="1:5">
      <c r="A476" s="5">
        <v>40865</v>
      </c>
      <c r="B476" s="6">
        <v>371.64</v>
      </c>
      <c r="C476" s="6">
        <v>24.6</v>
      </c>
      <c r="D476" s="32">
        <v>-6.5707659999999996E-3</v>
      </c>
      <c r="E476" s="33">
        <v>-9.7088139999999996E-3</v>
      </c>
    </row>
    <row r="477" spans="1:5">
      <c r="A477" s="5">
        <v>40868</v>
      </c>
      <c r="B477" s="6">
        <v>365.76</v>
      </c>
      <c r="C477" s="6">
        <v>24.31</v>
      </c>
      <c r="D477" s="32">
        <v>-1.5948263000000001E-2</v>
      </c>
      <c r="E477" s="33">
        <v>-1.1858654999999999E-2</v>
      </c>
    </row>
    <row r="478" spans="1:5">
      <c r="A478" s="5">
        <v>40869</v>
      </c>
      <c r="B478" s="6">
        <v>373.2</v>
      </c>
      <c r="C478" s="6">
        <v>24.11</v>
      </c>
      <c r="D478" s="30">
        <v>2.0137088399999999E-2</v>
      </c>
      <c r="E478" s="33">
        <v>-8.2610960000000008E-3</v>
      </c>
    </row>
    <row r="479" spans="1:5">
      <c r="A479" s="5">
        <v>40870</v>
      </c>
      <c r="B479" s="6">
        <v>363.76</v>
      </c>
      <c r="C479" s="6">
        <v>23.8</v>
      </c>
      <c r="D479" s="32">
        <v>-2.5620159E-2</v>
      </c>
      <c r="E479" s="33">
        <v>-1.2941111999999999E-2</v>
      </c>
    </row>
    <row r="480" spans="1:5">
      <c r="A480" s="5">
        <v>40872</v>
      </c>
      <c r="B480" s="6">
        <v>360.37</v>
      </c>
      <c r="C480" s="6">
        <v>23.63</v>
      </c>
      <c r="D480" s="32">
        <v>-9.3630280000000007E-3</v>
      </c>
      <c r="E480" s="33">
        <v>-7.1684890000000001E-3</v>
      </c>
    </row>
    <row r="481" spans="1:5">
      <c r="A481" s="5">
        <v>40875</v>
      </c>
      <c r="B481" s="6">
        <v>372.81</v>
      </c>
      <c r="C481" s="6">
        <v>24.19</v>
      </c>
      <c r="D481" s="30">
        <v>3.39376251E-2</v>
      </c>
      <c r="E481" s="31">
        <v>2.3422233399999999E-2</v>
      </c>
    </row>
    <row r="482" spans="1:5">
      <c r="A482" s="5">
        <v>40876</v>
      </c>
      <c r="B482" s="6">
        <v>369.91</v>
      </c>
      <c r="C482" s="6">
        <v>24.16</v>
      </c>
      <c r="D482" s="32">
        <v>-7.8091740000000003E-3</v>
      </c>
      <c r="E482" s="33">
        <v>-1.240952E-3</v>
      </c>
    </row>
    <row r="483" spans="1:5">
      <c r="A483" s="5">
        <v>40877</v>
      </c>
      <c r="B483" s="6">
        <v>378.84</v>
      </c>
      <c r="C483" s="6">
        <v>24.88</v>
      </c>
      <c r="D483" s="30">
        <v>2.38542196E-2</v>
      </c>
      <c r="E483" s="31">
        <v>2.93658948E-2</v>
      </c>
    </row>
    <row r="484" spans="1:5">
      <c r="A484" s="5">
        <v>40878</v>
      </c>
      <c r="B484" s="6">
        <v>384.52</v>
      </c>
      <c r="C484" s="6">
        <v>24.58</v>
      </c>
      <c r="D484" s="30">
        <v>1.4881850800000001E-2</v>
      </c>
      <c r="E484" s="33">
        <v>-1.2131164E-2</v>
      </c>
    </row>
    <row r="485" spans="1:5">
      <c r="A485" s="5">
        <v>40879</v>
      </c>
      <c r="B485" s="6">
        <v>386.27</v>
      </c>
      <c r="C485" s="6">
        <v>24.53</v>
      </c>
      <c r="D485" s="30">
        <v>4.5408035999999997E-3</v>
      </c>
      <c r="E485" s="33">
        <v>-2.0362459999999998E-3</v>
      </c>
    </row>
    <row r="486" spans="1:5">
      <c r="A486" s="5">
        <v>40882</v>
      </c>
      <c r="B486" s="6">
        <v>389.55</v>
      </c>
      <c r="C486" s="6">
        <v>24.99</v>
      </c>
      <c r="D486" s="30">
        <v>8.4556200000000005E-3</v>
      </c>
      <c r="E486" s="31">
        <v>1.85788866E-2</v>
      </c>
    </row>
    <row r="487" spans="1:5">
      <c r="A487" s="5">
        <v>40883</v>
      </c>
      <c r="B487" s="6">
        <v>387.51</v>
      </c>
      <c r="C487" s="6">
        <v>24.95</v>
      </c>
      <c r="D487" s="32">
        <v>-5.2505720000000002E-3</v>
      </c>
      <c r="E487" s="33">
        <v>-1.6019230000000001E-3</v>
      </c>
    </row>
    <row r="488" spans="1:5">
      <c r="A488" s="5">
        <v>40884</v>
      </c>
      <c r="B488" s="6">
        <v>385.67</v>
      </c>
      <c r="C488" s="6">
        <v>24.9</v>
      </c>
      <c r="D488" s="32">
        <v>-4.7595729999999996E-3</v>
      </c>
      <c r="E488" s="33">
        <v>-2.0060189999999999E-3</v>
      </c>
    </row>
    <row r="489" spans="1:5">
      <c r="A489" s="5">
        <v>40885</v>
      </c>
      <c r="B489" s="6">
        <v>387.22</v>
      </c>
      <c r="C489" s="6">
        <v>24.7</v>
      </c>
      <c r="D489" s="30">
        <v>4.0109254000000004E-3</v>
      </c>
      <c r="E489" s="33">
        <v>-8.0645600000000001E-3</v>
      </c>
    </row>
    <row r="490" spans="1:5">
      <c r="A490" s="5">
        <v>40886</v>
      </c>
      <c r="B490" s="6">
        <v>390.16</v>
      </c>
      <c r="C490" s="6">
        <v>24.99</v>
      </c>
      <c r="D490" s="30">
        <v>7.5639043999999999E-3</v>
      </c>
      <c r="E490" s="31">
        <v>1.1672501199999999E-2</v>
      </c>
    </row>
    <row r="491" spans="1:5">
      <c r="A491" s="5">
        <v>40889</v>
      </c>
      <c r="B491" s="6">
        <v>388.39</v>
      </c>
      <c r="C491" s="6">
        <v>24.81</v>
      </c>
      <c r="D491" s="32">
        <v>-4.5469220000000001E-3</v>
      </c>
      <c r="E491" s="33">
        <v>-7.2289470000000003E-3</v>
      </c>
    </row>
    <row r="492" spans="1:5">
      <c r="A492" s="5">
        <v>40890</v>
      </c>
      <c r="B492" s="6">
        <v>385.39</v>
      </c>
      <c r="C492" s="6">
        <v>25.05</v>
      </c>
      <c r="D492" s="32">
        <v>-7.7541809999999997E-3</v>
      </c>
      <c r="E492" s="31">
        <v>9.6270298000000008E-3</v>
      </c>
    </row>
    <row r="493" spans="1:5">
      <c r="A493" s="5">
        <v>40891</v>
      </c>
      <c r="B493" s="6">
        <v>376.84</v>
      </c>
      <c r="C493" s="6">
        <v>24.89</v>
      </c>
      <c r="D493" s="32">
        <v>-2.2435113999999999E-2</v>
      </c>
      <c r="E493" s="33">
        <v>-6.407711E-3</v>
      </c>
    </row>
    <row r="494" spans="1:5">
      <c r="A494" s="5">
        <v>40892</v>
      </c>
      <c r="B494" s="6">
        <v>375.6</v>
      </c>
      <c r="C494" s="6">
        <v>24.86</v>
      </c>
      <c r="D494" s="32">
        <v>-3.295947E-3</v>
      </c>
      <c r="E494" s="33">
        <v>-1.2060300000000001E-3</v>
      </c>
    </row>
    <row r="495" spans="1:5">
      <c r="A495" s="5">
        <v>40893</v>
      </c>
      <c r="B495" s="6">
        <v>377.67</v>
      </c>
      <c r="C495" s="6">
        <v>25.28</v>
      </c>
      <c r="D495" s="30">
        <v>5.4960510999999997E-3</v>
      </c>
      <c r="E495" s="31">
        <v>1.6753483199999999E-2</v>
      </c>
    </row>
    <row r="496" spans="1:5">
      <c r="A496" s="5">
        <v>40896</v>
      </c>
      <c r="B496" s="6">
        <v>378.85</v>
      </c>
      <c r="C496" s="6">
        <v>24.83</v>
      </c>
      <c r="D496" s="30">
        <v>3.1195499E-3</v>
      </c>
      <c r="E496" s="33">
        <v>-1.796097E-2</v>
      </c>
    </row>
    <row r="497" spans="1:5">
      <c r="A497" s="5">
        <v>40897</v>
      </c>
      <c r="B497" s="6">
        <v>392.46</v>
      </c>
      <c r="C497" s="6">
        <v>25.31</v>
      </c>
      <c r="D497" s="30">
        <v>3.5294272799999998E-2</v>
      </c>
      <c r="E497" s="31">
        <v>1.9146975E-2</v>
      </c>
    </row>
    <row r="498" spans="1:5">
      <c r="A498" s="5">
        <v>40898</v>
      </c>
      <c r="B498" s="6">
        <v>392.96</v>
      </c>
      <c r="C498" s="6">
        <v>25.05</v>
      </c>
      <c r="D498" s="30">
        <v>1.2732043000000001E-3</v>
      </c>
      <c r="E498" s="33">
        <v>-1.0325747E-2</v>
      </c>
    </row>
    <row r="499" spans="1:5">
      <c r="A499" s="5">
        <v>40899</v>
      </c>
      <c r="B499" s="6">
        <v>395.04</v>
      </c>
      <c r="C499" s="6">
        <v>25.1</v>
      </c>
      <c r="D499" s="30">
        <v>5.2792001E-3</v>
      </c>
      <c r="E499" s="31">
        <v>1.9940186E-3</v>
      </c>
    </row>
    <row r="500" spans="1:5">
      <c r="A500" s="5">
        <v>40900</v>
      </c>
      <c r="B500" s="6">
        <v>399.78</v>
      </c>
      <c r="C500" s="6">
        <v>25.31</v>
      </c>
      <c r="D500" s="30">
        <v>1.1927370200000001E-2</v>
      </c>
      <c r="E500" s="31">
        <v>8.3317284000000002E-3</v>
      </c>
    </row>
    <row r="501" spans="1:5">
      <c r="A501" s="5">
        <v>40904</v>
      </c>
      <c r="B501" s="6">
        <v>402.95</v>
      </c>
      <c r="C501" s="6">
        <v>25.32</v>
      </c>
      <c r="D501" s="30">
        <v>7.8980890000000005E-3</v>
      </c>
      <c r="E501" s="31">
        <v>3.9502269999999999E-4</v>
      </c>
    </row>
    <row r="502" spans="1:5">
      <c r="A502" s="5">
        <v>40905</v>
      </c>
      <c r="B502" s="6">
        <v>399.1</v>
      </c>
      <c r="C502" s="6">
        <v>25.11</v>
      </c>
      <c r="D502" s="32">
        <v>-9.600473E-3</v>
      </c>
      <c r="E502" s="33">
        <v>-8.3284239999999992E-3</v>
      </c>
    </row>
    <row r="503" spans="1:5" ht="15.75" thickBot="1">
      <c r="A503" s="7">
        <v>40906</v>
      </c>
      <c r="B503" s="8">
        <v>401.55</v>
      </c>
      <c r="C503" s="8">
        <v>25.3</v>
      </c>
      <c r="D503" s="34">
        <v>6.1200465999999999E-3</v>
      </c>
      <c r="E503" s="35">
        <v>7.5382226E-3</v>
      </c>
    </row>
    <row r="504" spans="1:5">
      <c r="A504" s="1"/>
      <c r="B504" s="2"/>
      <c r="C504" s="2"/>
    </row>
    <row r="505" spans="1:5">
      <c r="A505" s="1"/>
      <c r="B505" s="2"/>
      <c r="C505" s="2"/>
    </row>
    <row r="506" spans="1:5">
      <c r="A506" s="1"/>
      <c r="B506" s="2"/>
      <c r="C506" s="2"/>
    </row>
    <row r="507" spans="1:5">
      <c r="A507" s="1"/>
      <c r="B507" s="2"/>
      <c r="C507" s="2"/>
    </row>
    <row r="508" spans="1:5">
      <c r="A508" s="1"/>
      <c r="B508" s="2"/>
      <c r="C508" s="2"/>
    </row>
    <row r="509" spans="1:5">
      <c r="A509" s="1"/>
      <c r="B509" s="2"/>
      <c r="C509" s="2"/>
    </row>
    <row r="510" spans="1:5">
      <c r="A510" s="1"/>
      <c r="B510" s="2"/>
      <c r="C510" s="2"/>
    </row>
    <row r="511" spans="1:5">
      <c r="A511" s="1"/>
      <c r="B511" s="2"/>
      <c r="C511" s="2"/>
    </row>
    <row r="512" spans="1:5">
      <c r="A512" s="1"/>
      <c r="B512" s="2"/>
      <c r="C512" s="2"/>
    </row>
    <row r="513" spans="1:3">
      <c r="A513" s="1"/>
      <c r="B513" s="2"/>
      <c r="C513" s="2"/>
    </row>
    <row r="514" spans="1:3">
      <c r="A514" s="1"/>
      <c r="B514" s="2"/>
      <c r="C514" s="2"/>
    </row>
    <row r="515" spans="1:3">
      <c r="A515" s="1"/>
      <c r="B515" s="2"/>
      <c r="C515" s="2"/>
    </row>
    <row r="516" spans="1:3">
      <c r="A516" s="1"/>
      <c r="B516" s="2"/>
      <c r="C516" s="2"/>
    </row>
    <row r="517" spans="1:3">
      <c r="A517" s="1"/>
      <c r="B517" s="2"/>
      <c r="C517" s="2"/>
    </row>
    <row r="518" spans="1:3">
      <c r="A518" s="1"/>
      <c r="B518" s="2"/>
      <c r="C518" s="2"/>
    </row>
    <row r="519" spans="1:3">
      <c r="A519" s="1"/>
      <c r="B519" s="2"/>
      <c r="C519" s="2"/>
    </row>
    <row r="520" spans="1:3">
      <c r="A520" s="1"/>
      <c r="B520" s="2"/>
      <c r="C520" s="2"/>
    </row>
    <row r="521" spans="1:3">
      <c r="A521" s="1"/>
      <c r="B521" s="2"/>
      <c r="C521" s="2"/>
    </row>
    <row r="522" spans="1:3">
      <c r="A522" s="1"/>
      <c r="B522" s="2"/>
      <c r="C522" s="2"/>
    </row>
    <row r="523" spans="1:3">
      <c r="A523" s="1"/>
      <c r="B523" s="2"/>
      <c r="C523" s="2"/>
    </row>
    <row r="524" spans="1:3">
      <c r="A524" s="1"/>
      <c r="B524" s="2"/>
      <c r="C524" s="2"/>
    </row>
    <row r="525" spans="1:3">
      <c r="A525" s="1"/>
      <c r="B525" s="2"/>
      <c r="C525" s="2"/>
    </row>
    <row r="526" spans="1:3">
      <c r="A526" s="1"/>
      <c r="B526" s="2"/>
      <c r="C526" s="2"/>
    </row>
    <row r="527" spans="1:3">
      <c r="A527" s="1"/>
      <c r="B527" s="2"/>
      <c r="C527" s="2"/>
    </row>
    <row r="528" spans="1:3">
      <c r="A528" s="1"/>
      <c r="B528" s="2"/>
      <c r="C528" s="2"/>
    </row>
    <row r="529" spans="1:3">
      <c r="A529" s="1"/>
      <c r="B529" s="2"/>
      <c r="C529" s="2"/>
    </row>
    <row r="530" spans="1:3">
      <c r="A530" s="1"/>
      <c r="B530" s="2"/>
      <c r="C530" s="2"/>
    </row>
    <row r="531" spans="1:3">
      <c r="A531" s="1"/>
      <c r="B531" s="2"/>
      <c r="C531" s="2"/>
    </row>
    <row r="532" spans="1:3">
      <c r="A532" s="1"/>
      <c r="B532" s="2"/>
      <c r="C532" s="2"/>
    </row>
    <row r="533" spans="1:3">
      <c r="A533" s="1"/>
      <c r="B533" s="2"/>
      <c r="C533" s="2"/>
    </row>
    <row r="534" spans="1:3">
      <c r="A534" s="1"/>
      <c r="B534" s="2"/>
      <c r="C534" s="2"/>
    </row>
    <row r="535" spans="1:3">
      <c r="A535" s="1"/>
      <c r="B535" s="2"/>
      <c r="C535" s="2"/>
    </row>
    <row r="536" spans="1:3">
      <c r="A536" s="1"/>
      <c r="B536" s="2"/>
      <c r="C536" s="2"/>
    </row>
    <row r="537" spans="1:3">
      <c r="A537" s="1"/>
      <c r="B537" s="2"/>
      <c r="C537" s="2"/>
    </row>
    <row r="538" spans="1:3">
      <c r="A538" s="1"/>
      <c r="B538" s="2"/>
      <c r="C538" s="2"/>
    </row>
    <row r="539" spans="1:3">
      <c r="A539" s="1"/>
      <c r="B539" s="2"/>
      <c r="C539" s="2"/>
    </row>
    <row r="540" spans="1:3">
      <c r="A540" s="1"/>
      <c r="B540" s="2"/>
      <c r="C540" s="2"/>
    </row>
    <row r="541" spans="1:3">
      <c r="A541" s="1"/>
      <c r="B541" s="2"/>
      <c r="C541" s="2"/>
    </row>
    <row r="542" spans="1:3">
      <c r="A542" s="1"/>
      <c r="B542" s="2"/>
      <c r="C542" s="2"/>
    </row>
    <row r="543" spans="1:3">
      <c r="A543" s="1"/>
      <c r="B543" s="2"/>
      <c r="C543" s="2"/>
    </row>
    <row r="544" spans="1:3">
      <c r="A544" s="1"/>
      <c r="B544" s="2"/>
      <c r="C544" s="2"/>
    </row>
    <row r="545" spans="1:3">
      <c r="A545" s="1"/>
      <c r="B545" s="2"/>
      <c r="C545" s="2"/>
    </row>
    <row r="546" spans="1:3">
      <c r="A546" s="1"/>
      <c r="B546" s="2"/>
      <c r="C546" s="2"/>
    </row>
    <row r="547" spans="1:3">
      <c r="A547" s="1"/>
      <c r="B547" s="2"/>
      <c r="C547" s="2"/>
    </row>
    <row r="548" spans="1:3">
      <c r="A548" s="1"/>
      <c r="B548" s="2"/>
      <c r="C548" s="2"/>
    </row>
    <row r="549" spans="1:3">
      <c r="A549" s="1"/>
      <c r="B549" s="2"/>
      <c r="C549" s="2"/>
    </row>
    <row r="550" spans="1:3">
      <c r="A550" s="1"/>
      <c r="B550" s="2"/>
      <c r="C550" s="2"/>
    </row>
    <row r="551" spans="1:3">
      <c r="A551" s="1"/>
      <c r="B551" s="2"/>
      <c r="C551" s="2"/>
    </row>
    <row r="552" spans="1:3">
      <c r="A552" s="1"/>
      <c r="B552" s="2"/>
      <c r="C552" s="2"/>
    </row>
    <row r="553" spans="1:3">
      <c r="A553" s="1"/>
      <c r="B553" s="2"/>
      <c r="C553" s="2"/>
    </row>
    <row r="554" spans="1:3">
      <c r="A554" s="1"/>
      <c r="B554" s="2"/>
      <c r="C554" s="2"/>
    </row>
    <row r="555" spans="1:3">
      <c r="A555" s="1"/>
      <c r="B555" s="2"/>
      <c r="C555" s="2"/>
    </row>
    <row r="556" spans="1:3">
      <c r="A556" s="1"/>
      <c r="B556" s="2"/>
      <c r="C556" s="2"/>
    </row>
    <row r="557" spans="1:3">
      <c r="A557" s="1"/>
      <c r="B557" s="2"/>
      <c r="C557" s="2"/>
    </row>
    <row r="558" spans="1:3">
      <c r="A558" s="1"/>
      <c r="B558" s="2"/>
      <c r="C558" s="2"/>
    </row>
    <row r="559" spans="1:3">
      <c r="A559" s="1"/>
      <c r="B559" s="2"/>
      <c r="C559" s="2"/>
    </row>
    <row r="560" spans="1:3">
      <c r="A560" s="1"/>
      <c r="B560" s="2"/>
      <c r="C560" s="2"/>
    </row>
    <row r="561" spans="1:3">
      <c r="A561" s="1"/>
      <c r="B561" s="2"/>
      <c r="C561" s="2"/>
    </row>
    <row r="562" spans="1:3">
      <c r="A562" s="1"/>
      <c r="B562" s="2"/>
      <c r="C562" s="2"/>
    </row>
    <row r="563" spans="1:3">
      <c r="A563" s="1"/>
      <c r="B563" s="2"/>
      <c r="C563" s="2"/>
    </row>
    <row r="564" spans="1:3">
      <c r="A564" s="1"/>
      <c r="B564" s="2"/>
      <c r="C564" s="2"/>
    </row>
    <row r="565" spans="1:3">
      <c r="A565" s="1"/>
      <c r="B565" s="2"/>
      <c r="C565" s="2"/>
    </row>
    <row r="566" spans="1:3">
      <c r="A566" s="1"/>
      <c r="B566" s="2"/>
      <c r="C566" s="2"/>
    </row>
    <row r="567" spans="1:3">
      <c r="A567" s="1"/>
      <c r="B567" s="2"/>
      <c r="C567" s="2"/>
    </row>
    <row r="568" spans="1:3">
      <c r="A568" s="1"/>
      <c r="B568" s="2"/>
      <c r="C568" s="2"/>
    </row>
    <row r="569" spans="1:3">
      <c r="A569" s="1"/>
      <c r="B569" s="2"/>
      <c r="C569" s="2"/>
    </row>
    <row r="570" spans="1:3">
      <c r="A570" s="1"/>
      <c r="B570" s="2"/>
      <c r="C570" s="2"/>
    </row>
    <row r="571" spans="1:3">
      <c r="A571" s="1"/>
      <c r="B571" s="2"/>
      <c r="C571" s="2"/>
    </row>
    <row r="572" spans="1:3">
      <c r="A572" s="1"/>
      <c r="B572" s="2"/>
      <c r="C572" s="2"/>
    </row>
    <row r="573" spans="1:3">
      <c r="A573" s="1"/>
      <c r="B573" s="2"/>
      <c r="C573" s="2"/>
    </row>
    <row r="574" spans="1:3">
      <c r="A574" s="1"/>
      <c r="B574" s="2"/>
      <c r="C574" s="2"/>
    </row>
    <row r="575" spans="1:3">
      <c r="A575" s="1"/>
      <c r="B575" s="2"/>
      <c r="C575" s="2"/>
    </row>
    <row r="576" spans="1:3">
      <c r="A576" s="1"/>
      <c r="B576" s="2"/>
      <c r="C576" s="2"/>
    </row>
    <row r="577" spans="1:3">
      <c r="A577" s="1"/>
      <c r="B577" s="2"/>
      <c r="C577" s="2"/>
    </row>
    <row r="578" spans="1:3">
      <c r="A578" s="1"/>
      <c r="B578" s="2"/>
      <c r="C578" s="2"/>
    </row>
    <row r="579" spans="1:3">
      <c r="A579" s="1"/>
      <c r="B579" s="2"/>
      <c r="C579" s="2"/>
    </row>
    <row r="580" spans="1:3">
      <c r="A580" s="1"/>
      <c r="B580" s="2"/>
      <c r="C580" s="2"/>
    </row>
    <row r="581" spans="1:3">
      <c r="A581" s="1"/>
      <c r="B581" s="2"/>
      <c r="C581" s="2"/>
    </row>
    <row r="582" spans="1:3">
      <c r="A582" s="1"/>
      <c r="B582" s="2"/>
      <c r="C582" s="2"/>
    </row>
    <row r="583" spans="1:3">
      <c r="A583" s="1"/>
      <c r="B583" s="2"/>
      <c r="C583" s="2"/>
    </row>
    <row r="584" spans="1:3">
      <c r="A584" s="1"/>
      <c r="B584" s="2"/>
      <c r="C584" s="2"/>
    </row>
    <row r="585" spans="1:3">
      <c r="A585" s="1"/>
      <c r="B585" s="2"/>
      <c r="C585" s="2"/>
    </row>
    <row r="586" spans="1:3">
      <c r="A586" s="1"/>
      <c r="B586" s="2"/>
      <c r="C586" s="2"/>
    </row>
    <row r="587" spans="1:3">
      <c r="A587" s="1"/>
      <c r="B587" s="2"/>
      <c r="C587" s="2"/>
    </row>
    <row r="588" spans="1:3">
      <c r="A588" s="1"/>
      <c r="B588" s="2"/>
      <c r="C588" s="2"/>
    </row>
    <row r="589" spans="1:3">
      <c r="A589" s="1"/>
      <c r="B589" s="2"/>
      <c r="C589" s="2"/>
    </row>
    <row r="590" spans="1:3">
      <c r="A590" s="1"/>
      <c r="B590" s="2"/>
      <c r="C590" s="2"/>
    </row>
    <row r="591" spans="1:3">
      <c r="A591" s="1"/>
      <c r="B591" s="2"/>
      <c r="C591" s="2"/>
    </row>
    <row r="592" spans="1:3">
      <c r="A592" s="1"/>
      <c r="B592" s="2"/>
      <c r="C592" s="2"/>
    </row>
    <row r="593" spans="1:3">
      <c r="A593" s="1"/>
      <c r="B593" s="2"/>
      <c r="C593" s="2"/>
    </row>
    <row r="594" spans="1:3">
      <c r="A594" s="1"/>
      <c r="B594" s="2"/>
      <c r="C594" s="2"/>
    </row>
    <row r="595" spans="1:3">
      <c r="A595" s="1"/>
      <c r="B595" s="2"/>
      <c r="C595" s="2"/>
    </row>
    <row r="596" spans="1:3">
      <c r="A596" s="1"/>
      <c r="B596" s="2"/>
      <c r="C596" s="2"/>
    </row>
    <row r="597" spans="1:3">
      <c r="A597" s="1"/>
      <c r="B597" s="2"/>
      <c r="C597" s="2"/>
    </row>
    <row r="598" spans="1:3">
      <c r="A598" s="1"/>
      <c r="B598" s="2"/>
      <c r="C598" s="2"/>
    </row>
    <row r="599" spans="1:3">
      <c r="A599" s="1"/>
      <c r="B599" s="2"/>
      <c r="C599" s="2"/>
    </row>
    <row r="600" spans="1:3">
      <c r="A600" s="1"/>
      <c r="B600" s="2"/>
      <c r="C600" s="2"/>
    </row>
    <row r="601" spans="1:3">
      <c r="A601" s="1"/>
      <c r="B601" s="2"/>
      <c r="C601" s="2"/>
    </row>
    <row r="602" spans="1:3">
      <c r="A602" s="1"/>
      <c r="B602" s="2"/>
      <c r="C602" s="2"/>
    </row>
    <row r="603" spans="1:3">
      <c r="A603" s="1"/>
      <c r="B603" s="2"/>
      <c r="C603" s="2"/>
    </row>
    <row r="604" spans="1:3">
      <c r="A604" s="1"/>
      <c r="B604" s="2"/>
      <c r="C604" s="2"/>
    </row>
    <row r="605" spans="1:3">
      <c r="A605" s="1"/>
      <c r="B605" s="2"/>
      <c r="C605" s="2"/>
    </row>
    <row r="606" spans="1:3">
      <c r="A606" s="1"/>
      <c r="B606" s="2"/>
      <c r="C606" s="2"/>
    </row>
    <row r="607" spans="1:3">
      <c r="A607" s="1"/>
      <c r="B607" s="2"/>
      <c r="C607" s="2"/>
    </row>
    <row r="608" spans="1:3">
      <c r="A608" s="1"/>
      <c r="B608" s="2"/>
      <c r="C608" s="2"/>
    </row>
    <row r="609" spans="1:3">
      <c r="A609" s="1"/>
      <c r="B609" s="2"/>
      <c r="C609" s="2"/>
    </row>
    <row r="610" spans="1:3">
      <c r="A610" s="1"/>
      <c r="B610" s="2"/>
      <c r="C610" s="2"/>
    </row>
    <row r="611" spans="1:3">
      <c r="A611" s="1"/>
      <c r="B611" s="2"/>
      <c r="C611" s="2"/>
    </row>
    <row r="612" spans="1:3">
      <c r="A612" s="1"/>
      <c r="B612" s="2"/>
      <c r="C612" s="2"/>
    </row>
    <row r="613" spans="1:3">
      <c r="A613" s="1"/>
      <c r="B613" s="2"/>
      <c r="C613" s="2"/>
    </row>
    <row r="614" spans="1:3">
      <c r="A614" s="1"/>
      <c r="B614" s="2"/>
      <c r="C614" s="2"/>
    </row>
    <row r="615" spans="1:3">
      <c r="A615" s="1"/>
      <c r="B615" s="2"/>
      <c r="C615" s="2"/>
    </row>
    <row r="616" spans="1:3">
      <c r="A616" s="1"/>
      <c r="B616" s="2"/>
      <c r="C616" s="2"/>
    </row>
    <row r="617" spans="1:3">
      <c r="A617" s="1"/>
      <c r="B617" s="2"/>
      <c r="C617" s="2"/>
    </row>
    <row r="618" spans="1:3">
      <c r="A618" s="1"/>
      <c r="B618" s="2"/>
      <c r="C618" s="2"/>
    </row>
    <row r="619" spans="1:3">
      <c r="A619" s="1"/>
      <c r="B619" s="2"/>
      <c r="C619" s="2"/>
    </row>
    <row r="620" spans="1:3">
      <c r="A620" s="1"/>
      <c r="B620" s="2"/>
      <c r="C620" s="2"/>
    </row>
    <row r="621" spans="1:3">
      <c r="A621" s="1"/>
      <c r="B621" s="2"/>
      <c r="C621" s="2"/>
    </row>
    <row r="622" spans="1:3">
      <c r="A622" s="1"/>
      <c r="B622" s="2"/>
      <c r="C622" s="2"/>
    </row>
    <row r="623" spans="1:3">
      <c r="A623" s="1"/>
      <c r="B623" s="2"/>
      <c r="C623" s="2"/>
    </row>
    <row r="624" spans="1:3">
      <c r="A624" s="1"/>
      <c r="B624" s="2"/>
      <c r="C624" s="2"/>
    </row>
    <row r="625" spans="1:3">
      <c r="A625" s="1"/>
      <c r="B625" s="2"/>
      <c r="C625" s="2"/>
    </row>
    <row r="626" spans="1:3">
      <c r="A626" s="1"/>
      <c r="B626" s="2"/>
      <c r="C626" s="2"/>
    </row>
    <row r="627" spans="1:3">
      <c r="A627" s="1"/>
      <c r="B627" s="2"/>
      <c r="C627" s="2"/>
    </row>
    <row r="628" spans="1:3">
      <c r="A628" s="1"/>
      <c r="B628" s="2"/>
      <c r="C628" s="2"/>
    </row>
    <row r="629" spans="1:3">
      <c r="A629" s="1"/>
      <c r="B629" s="2"/>
      <c r="C629" s="2"/>
    </row>
    <row r="630" spans="1:3">
      <c r="A630" s="1"/>
      <c r="B630" s="2"/>
      <c r="C630" s="2"/>
    </row>
    <row r="631" spans="1:3">
      <c r="A631" s="1"/>
      <c r="B631" s="2"/>
      <c r="C631" s="2"/>
    </row>
    <row r="632" spans="1:3">
      <c r="A632" s="1"/>
      <c r="B632" s="2"/>
      <c r="C632" s="2"/>
    </row>
    <row r="633" spans="1:3">
      <c r="A633" s="1"/>
      <c r="B633" s="2"/>
      <c r="C633" s="2"/>
    </row>
    <row r="634" spans="1:3">
      <c r="A634" s="1"/>
      <c r="B634" s="2"/>
      <c r="C634" s="2"/>
    </row>
    <row r="635" spans="1:3">
      <c r="A635" s="1"/>
      <c r="B635" s="2"/>
      <c r="C635" s="2"/>
    </row>
    <row r="636" spans="1:3">
      <c r="A636" s="1"/>
      <c r="B636" s="2"/>
      <c r="C636" s="2"/>
    </row>
    <row r="637" spans="1:3">
      <c r="A637" s="1"/>
      <c r="B637" s="2"/>
      <c r="C637" s="2"/>
    </row>
    <row r="638" spans="1:3">
      <c r="A638" s="1"/>
      <c r="B638" s="2"/>
      <c r="C638" s="2"/>
    </row>
    <row r="639" spans="1:3">
      <c r="A639" s="1"/>
      <c r="B639" s="2"/>
      <c r="C639" s="2"/>
    </row>
    <row r="640" spans="1:3">
      <c r="A640" s="1"/>
      <c r="B640" s="2"/>
      <c r="C640" s="2"/>
    </row>
    <row r="641" spans="1:3">
      <c r="A641" s="1"/>
      <c r="B641" s="2"/>
      <c r="C641" s="2"/>
    </row>
    <row r="642" spans="1:3">
      <c r="A642" s="1"/>
      <c r="B642" s="2"/>
      <c r="C642" s="2"/>
    </row>
    <row r="643" spans="1:3">
      <c r="A643" s="1"/>
      <c r="B643" s="2"/>
      <c r="C643" s="2"/>
    </row>
    <row r="644" spans="1:3">
      <c r="A644" s="1"/>
      <c r="B644" s="2"/>
      <c r="C644" s="2"/>
    </row>
    <row r="645" spans="1:3">
      <c r="A645" s="1"/>
      <c r="B645" s="2"/>
      <c r="C645" s="2"/>
    </row>
    <row r="646" spans="1:3">
      <c r="A646" s="1"/>
      <c r="B646" s="2"/>
      <c r="C646" s="2"/>
    </row>
    <row r="647" spans="1:3">
      <c r="A647" s="1"/>
      <c r="B647" s="2"/>
      <c r="C647" s="2"/>
    </row>
    <row r="648" spans="1:3">
      <c r="A648" s="1"/>
      <c r="B648" s="2"/>
      <c r="C648" s="2"/>
    </row>
    <row r="649" spans="1:3">
      <c r="A649" s="1"/>
      <c r="B649" s="2"/>
      <c r="C649" s="2"/>
    </row>
    <row r="650" spans="1:3">
      <c r="A650" s="1"/>
      <c r="B650" s="2"/>
      <c r="C650" s="2"/>
    </row>
    <row r="651" spans="1:3">
      <c r="A651" s="1"/>
      <c r="B651" s="2"/>
      <c r="C651" s="2"/>
    </row>
    <row r="652" spans="1:3">
      <c r="A652" s="1"/>
      <c r="B652" s="2"/>
      <c r="C652" s="2"/>
    </row>
    <row r="653" spans="1:3">
      <c r="A653" s="1"/>
      <c r="B653" s="2"/>
      <c r="C653" s="2"/>
    </row>
    <row r="654" spans="1:3">
      <c r="A654" s="1"/>
      <c r="B654" s="2"/>
      <c r="C654" s="2"/>
    </row>
    <row r="655" spans="1:3">
      <c r="A655" s="1"/>
      <c r="B655" s="2"/>
      <c r="C655" s="2"/>
    </row>
    <row r="656" spans="1:3">
      <c r="A656" s="1"/>
      <c r="B656" s="2"/>
      <c r="C656" s="2"/>
    </row>
    <row r="657" spans="1:3">
      <c r="A657" s="1"/>
      <c r="B657" s="2"/>
      <c r="C657" s="2"/>
    </row>
    <row r="658" spans="1:3">
      <c r="A658" s="1"/>
      <c r="B658" s="2"/>
      <c r="C658" s="2"/>
    </row>
    <row r="659" spans="1:3">
      <c r="A659" s="1"/>
      <c r="B659" s="2"/>
      <c r="C659" s="2"/>
    </row>
    <row r="660" spans="1:3">
      <c r="A660" s="1"/>
      <c r="B660" s="2"/>
      <c r="C660" s="2"/>
    </row>
    <row r="661" spans="1:3">
      <c r="A661" s="1"/>
      <c r="B661" s="2"/>
      <c r="C661" s="2"/>
    </row>
    <row r="662" spans="1:3">
      <c r="A662" s="1"/>
      <c r="B662" s="2"/>
      <c r="C662" s="2"/>
    </row>
    <row r="663" spans="1:3">
      <c r="A663" s="1"/>
      <c r="B663" s="2"/>
      <c r="C663" s="2"/>
    </row>
    <row r="664" spans="1:3">
      <c r="A664" s="1"/>
      <c r="B664" s="2"/>
      <c r="C664" s="2"/>
    </row>
    <row r="665" spans="1:3">
      <c r="A665" s="1"/>
      <c r="B665" s="2"/>
      <c r="C665" s="2"/>
    </row>
    <row r="666" spans="1:3">
      <c r="A666" s="1"/>
      <c r="B666" s="2"/>
      <c r="C666" s="2"/>
    </row>
    <row r="667" spans="1:3">
      <c r="A667" s="1"/>
      <c r="B667" s="2"/>
      <c r="C667" s="2"/>
    </row>
    <row r="668" spans="1:3">
      <c r="A668" s="1"/>
      <c r="B668" s="2"/>
      <c r="C668" s="2"/>
    </row>
    <row r="669" spans="1:3">
      <c r="A669" s="1"/>
      <c r="B669" s="2"/>
      <c r="C669" s="2"/>
    </row>
    <row r="670" spans="1:3">
      <c r="A670" s="1"/>
      <c r="B670" s="2"/>
      <c r="C670" s="2"/>
    </row>
    <row r="671" spans="1:3">
      <c r="A671" s="1"/>
      <c r="B671" s="2"/>
      <c r="C671" s="2"/>
    </row>
    <row r="672" spans="1:3">
      <c r="A672" s="1"/>
      <c r="B672" s="2"/>
      <c r="C672" s="2"/>
    </row>
    <row r="673" spans="1:3">
      <c r="A673" s="1"/>
      <c r="B673" s="2"/>
      <c r="C673" s="2"/>
    </row>
    <row r="674" spans="1:3">
      <c r="A674" s="1"/>
      <c r="B674" s="2"/>
      <c r="C674" s="2"/>
    </row>
    <row r="675" spans="1:3">
      <c r="A675" s="1"/>
      <c r="B675" s="2"/>
      <c r="C675" s="2"/>
    </row>
    <row r="676" spans="1:3">
      <c r="A676" s="1"/>
      <c r="B676" s="2"/>
      <c r="C676" s="2"/>
    </row>
    <row r="677" spans="1:3">
      <c r="A677" s="1"/>
      <c r="B677" s="2"/>
      <c r="C677" s="2"/>
    </row>
    <row r="678" spans="1:3">
      <c r="A678" s="1"/>
      <c r="B678" s="2"/>
      <c r="C678" s="2"/>
    </row>
    <row r="679" spans="1:3">
      <c r="A679" s="1"/>
      <c r="B679" s="2"/>
      <c r="C679" s="2"/>
    </row>
    <row r="680" spans="1:3">
      <c r="A680" s="1"/>
      <c r="B680" s="2"/>
      <c r="C680" s="2"/>
    </row>
    <row r="681" spans="1:3">
      <c r="A681" s="1"/>
      <c r="B681" s="2"/>
      <c r="C681" s="2"/>
    </row>
    <row r="682" spans="1:3">
      <c r="A682" s="1"/>
      <c r="B682" s="2"/>
      <c r="C682" s="2"/>
    </row>
    <row r="683" spans="1:3">
      <c r="A683" s="1"/>
      <c r="B683" s="2"/>
      <c r="C683" s="2"/>
    </row>
    <row r="684" spans="1:3">
      <c r="A684" s="1"/>
      <c r="B684" s="2"/>
      <c r="C684" s="2"/>
    </row>
    <row r="685" spans="1:3">
      <c r="A685" s="1"/>
      <c r="B685" s="2"/>
      <c r="C685" s="2"/>
    </row>
    <row r="686" spans="1:3">
      <c r="A686" s="1"/>
      <c r="B686" s="2"/>
      <c r="C686" s="2"/>
    </row>
    <row r="687" spans="1:3">
      <c r="A687" s="1"/>
      <c r="B687" s="2"/>
      <c r="C687" s="2"/>
    </row>
    <row r="688" spans="1:3">
      <c r="A688" s="1"/>
      <c r="B688" s="2"/>
      <c r="C688" s="2"/>
    </row>
    <row r="689" spans="1:3">
      <c r="A689" s="1"/>
      <c r="B689" s="2"/>
      <c r="C689" s="2"/>
    </row>
    <row r="690" spans="1:3">
      <c r="A690" s="1"/>
      <c r="B690" s="2"/>
      <c r="C690" s="2"/>
    </row>
    <row r="691" spans="1:3">
      <c r="A691" s="1"/>
      <c r="B691" s="2"/>
      <c r="C691" s="2"/>
    </row>
    <row r="692" spans="1:3">
      <c r="A692" s="1"/>
      <c r="B692" s="2"/>
      <c r="C692" s="2"/>
    </row>
    <row r="693" spans="1:3">
      <c r="A693" s="1"/>
      <c r="B693" s="2"/>
      <c r="C693" s="2"/>
    </row>
    <row r="694" spans="1:3">
      <c r="A694" s="1"/>
      <c r="B694" s="2"/>
      <c r="C694" s="2"/>
    </row>
    <row r="695" spans="1:3">
      <c r="A695" s="1"/>
      <c r="B695" s="2"/>
      <c r="C695" s="2"/>
    </row>
    <row r="696" spans="1:3">
      <c r="A696" s="1"/>
      <c r="B696" s="2"/>
      <c r="C696" s="2"/>
    </row>
    <row r="697" spans="1:3">
      <c r="A697" s="1"/>
      <c r="B697" s="2"/>
      <c r="C697" s="2"/>
    </row>
    <row r="698" spans="1:3">
      <c r="A698" s="1"/>
      <c r="B698" s="2"/>
      <c r="C698" s="2"/>
    </row>
    <row r="699" spans="1:3">
      <c r="A699" s="1"/>
      <c r="B699" s="2"/>
      <c r="C699" s="2"/>
    </row>
    <row r="700" spans="1:3">
      <c r="A700" s="1"/>
      <c r="B700" s="2"/>
      <c r="C700" s="2"/>
    </row>
    <row r="701" spans="1:3">
      <c r="A701" s="1"/>
      <c r="B701" s="2"/>
      <c r="C701" s="2"/>
    </row>
    <row r="702" spans="1:3">
      <c r="A702" s="1"/>
      <c r="B702" s="2"/>
      <c r="C702" s="2"/>
    </row>
    <row r="703" spans="1:3">
      <c r="A703" s="1"/>
      <c r="B703" s="2"/>
      <c r="C703" s="2"/>
    </row>
    <row r="704" spans="1:3">
      <c r="A704" s="1"/>
      <c r="B704" s="2"/>
      <c r="C704" s="2"/>
    </row>
    <row r="705" spans="1:3">
      <c r="A705" s="1"/>
      <c r="B705" s="2"/>
      <c r="C705" s="2"/>
    </row>
    <row r="706" spans="1:3">
      <c r="A706" s="1"/>
      <c r="B706" s="2"/>
      <c r="C706" s="2"/>
    </row>
    <row r="707" spans="1:3">
      <c r="A707" s="1"/>
      <c r="B707" s="2"/>
      <c r="C707" s="2"/>
    </row>
    <row r="708" spans="1:3">
      <c r="A708" s="1"/>
      <c r="B708" s="2"/>
      <c r="C708" s="2"/>
    </row>
    <row r="709" spans="1:3">
      <c r="A709" s="1"/>
      <c r="B709" s="2"/>
      <c r="C709" s="2"/>
    </row>
    <row r="710" spans="1:3">
      <c r="A710" s="1"/>
      <c r="B710" s="2"/>
      <c r="C710" s="2"/>
    </row>
    <row r="711" spans="1:3">
      <c r="A711" s="1"/>
      <c r="B711" s="2"/>
      <c r="C711" s="2"/>
    </row>
    <row r="712" spans="1:3">
      <c r="A712" s="1"/>
      <c r="B712" s="2"/>
      <c r="C712" s="2"/>
    </row>
    <row r="713" spans="1:3">
      <c r="A713" s="1"/>
      <c r="B713" s="2"/>
      <c r="C713" s="2"/>
    </row>
    <row r="714" spans="1:3">
      <c r="A714" s="1"/>
      <c r="B714" s="2"/>
      <c r="C714" s="2"/>
    </row>
    <row r="715" spans="1:3">
      <c r="A715" s="1"/>
      <c r="B715" s="2"/>
      <c r="C715" s="2"/>
    </row>
    <row r="716" spans="1:3">
      <c r="A716" s="1"/>
      <c r="B716" s="2"/>
      <c r="C716" s="2"/>
    </row>
    <row r="717" spans="1:3">
      <c r="A717" s="1"/>
      <c r="B717" s="2"/>
      <c r="C717" s="2"/>
    </row>
    <row r="718" spans="1:3">
      <c r="A718" s="1"/>
      <c r="B718" s="2"/>
      <c r="C718" s="2"/>
    </row>
    <row r="719" spans="1:3">
      <c r="A719" s="1"/>
      <c r="B719" s="2"/>
      <c r="C719" s="2"/>
    </row>
    <row r="720" spans="1:3">
      <c r="A720" s="1"/>
      <c r="B720" s="2"/>
      <c r="C720" s="2"/>
    </row>
    <row r="721" spans="1:3">
      <c r="A721" s="1"/>
      <c r="B721" s="2"/>
      <c r="C721" s="2"/>
    </row>
    <row r="722" spans="1:3">
      <c r="A722" s="1"/>
      <c r="B722" s="2"/>
      <c r="C722" s="2"/>
    </row>
    <row r="723" spans="1:3">
      <c r="A723" s="1"/>
      <c r="B723" s="2"/>
      <c r="C723" s="2"/>
    </row>
    <row r="724" spans="1:3">
      <c r="A724" s="1"/>
      <c r="B724" s="2"/>
      <c r="C724" s="2"/>
    </row>
    <row r="725" spans="1:3">
      <c r="A725" s="1"/>
      <c r="B725" s="2"/>
      <c r="C725" s="2"/>
    </row>
    <row r="726" spans="1:3">
      <c r="A726" s="1"/>
      <c r="B726" s="2"/>
      <c r="C726" s="2"/>
    </row>
    <row r="727" spans="1:3">
      <c r="A727" s="1"/>
      <c r="B727" s="2"/>
      <c r="C727" s="2"/>
    </row>
    <row r="728" spans="1:3">
      <c r="A728" s="1"/>
      <c r="B728" s="2"/>
      <c r="C728" s="2"/>
    </row>
    <row r="729" spans="1:3">
      <c r="A729" s="1"/>
      <c r="B729" s="2"/>
      <c r="C729" s="2"/>
    </row>
    <row r="730" spans="1:3">
      <c r="A730" s="1"/>
      <c r="B730" s="2"/>
      <c r="C730" s="2"/>
    </row>
    <row r="731" spans="1:3">
      <c r="A731" s="1"/>
      <c r="B731" s="2"/>
      <c r="C731" s="2"/>
    </row>
    <row r="732" spans="1:3">
      <c r="A732" s="1"/>
      <c r="B732" s="2"/>
      <c r="C732" s="2"/>
    </row>
    <row r="733" spans="1:3">
      <c r="A733" s="1"/>
      <c r="B733" s="2"/>
      <c r="C733" s="2"/>
    </row>
    <row r="734" spans="1:3">
      <c r="A734" s="1"/>
      <c r="B734" s="2"/>
      <c r="C734" s="2"/>
    </row>
    <row r="735" spans="1:3">
      <c r="A735" s="1"/>
      <c r="B735" s="2"/>
      <c r="C735" s="2"/>
    </row>
    <row r="736" spans="1:3">
      <c r="A736" s="1"/>
      <c r="B736" s="2"/>
      <c r="C736" s="2"/>
    </row>
    <row r="737" spans="1:3">
      <c r="A737" s="1"/>
      <c r="B737" s="2"/>
      <c r="C737" s="2"/>
    </row>
    <row r="738" spans="1:3">
      <c r="A738" s="1"/>
      <c r="B738" s="2"/>
      <c r="C738" s="2"/>
    </row>
    <row r="739" spans="1:3">
      <c r="A739" s="1"/>
      <c r="B739" s="2"/>
      <c r="C739" s="2"/>
    </row>
    <row r="740" spans="1:3">
      <c r="A740" s="1"/>
      <c r="B740" s="2"/>
      <c r="C740" s="2"/>
    </row>
    <row r="741" spans="1:3">
      <c r="A741" s="1"/>
      <c r="B741" s="2"/>
      <c r="C741" s="2"/>
    </row>
    <row r="742" spans="1:3">
      <c r="A742" s="1"/>
      <c r="B742" s="2"/>
      <c r="C742" s="2"/>
    </row>
    <row r="743" spans="1:3">
      <c r="A743" s="1"/>
      <c r="B743" s="2"/>
      <c r="C743" s="2"/>
    </row>
    <row r="744" spans="1:3">
      <c r="A744" s="1"/>
      <c r="B744" s="2"/>
      <c r="C744" s="2"/>
    </row>
    <row r="745" spans="1:3">
      <c r="A745" s="1"/>
      <c r="B745" s="2"/>
      <c r="C745" s="2"/>
    </row>
    <row r="746" spans="1:3">
      <c r="A746" s="1"/>
      <c r="B746" s="2"/>
      <c r="C746" s="2"/>
    </row>
    <row r="747" spans="1:3">
      <c r="A747" s="1"/>
      <c r="B747" s="2"/>
      <c r="C747" s="2"/>
    </row>
    <row r="748" spans="1:3">
      <c r="A748" s="1"/>
      <c r="B748" s="2"/>
      <c r="C748" s="2"/>
    </row>
    <row r="749" spans="1:3">
      <c r="A749" s="1"/>
      <c r="B749" s="2"/>
      <c r="C749" s="2"/>
    </row>
    <row r="750" spans="1:3">
      <c r="A750" s="1"/>
      <c r="B750" s="2"/>
      <c r="C750" s="2"/>
    </row>
    <row r="751" spans="1:3">
      <c r="A751" s="1"/>
      <c r="B751" s="2"/>
      <c r="C751" s="2"/>
    </row>
    <row r="752" spans="1:3">
      <c r="A752" s="1"/>
      <c r="B752" s="2"/>
      <c r="C752" s="2"/>
    </row>
    <row r="753" spans="1:3">
      <c r="A753" s="1"/>
      <c r="B753" s="2"/>
      <c r="C753" s="2"/>
    </row>
    <row r="754" spans="1:3">
      <c r="A754" s="1"/>
      <c r="B754" s="2"/>
      <c r="C754" s="2"/>
    </row>
    <row r="755" spans="1:3">
      <c r="A755" s="1"/>
      <c r="B755" s="2"/>
      <c r="C755" s="2"/>
    </row>
    <row r="756" spans="1:3">
      <c r="A756" s="1"/>
      <c r="B756" s="2"/>
      <c r="C756" s="2"/>
    </row>
    <row r="757" spans="1:3">
      <c r="A757" s="1"/>
      <c r="B757" s="2"/>
      <c r="C757" s="2"/>
    </row>
    <row r="758" spans="1:3">
      <c r="A758" s="1"/>
      <c r="B758" s="2"/>
      <c r="C758" s="2"/>
    </row>
  </sheetData>
  <mergeCells count="3">
    <mergeCell ref="H1:J1"/>
    <mergeCell ref="H6:I6"/>
    <mergeCell ref="H7:I7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758"/>
  <sheetViews>
    <sheetView workbookViewId="0">
      <selection sqref="A1:E1048576"/>
    </sheetView>
  </sheetViews>
  <sheetFormatPr defaultRowHeight="15"/>
  <cols>
    <col min="1" max="1" width="10.7109375" bestFit="1" customWidth="1"/>
    <col min="6" max="6" width="15.42578125" bestFit="1" customWidth="1"/>
    <col min="7" max="7" width="12" bestFit="1" customWidth="1"/>
    <col min="8" max="8" width="26.42578125" bestFit="1" customWidth="1"/>
    <col min="9" max="9" width="11.28515625" bestFit="1" customWidth="1"/>
    <col min="10" max="10" width="14" customWidth="1"/>
    <col min="11" max="11" width="26.42578125" bestFit="1" customWidth="1"/>
    <col min="12" max="13" width="11.28515625" bestFit="1" customWidth="1"/>
    <col min="14" max="15" width="12.28515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17</v>
      </c>
      <c r="H1" s="65" t="s">
        <v>11</v>
      </c>
      <c r="I1" s="66"/>
      <c r="J1" s="11">
        <v>100000</v>
      </c>
      <c r="K1" s="3"/>
    </row>
    <row r="2" spans="1:15">
      <c r="A2" s="5">
        <v>40183</v>
      </c>
      <c r="B2" s="6">
        <v>212.49</v>
      </c>
      <c r="C2" s="6">
        <v>28.73</v>
      </c>
      <c r="D2" s="25">
        <v>1.6956340999999999E-3</v>
      </c>
      <c r="E2" s="26">
        <v>3.4812880000000001E-4</v>
      </c>
      <c r="F2" s="24">
        <f>D2*$I$6+E2*$I$7</f>
        <v>7.9729723333333321E-4</v>
      </c>
      <c r="H2" s="65" t="s">
        <v>12</v>
      </c>
      <c r="I2" s="66"/>
      <c r="J2" s="11">
        <v>200000</v>
      </c>
      <c r="K2" s="4"/>
    </row>
    <row r="3" spans="1:15">
      <c r="A3" s="5">
        <v>40184</v>
      </c>
      <c r="B3" s="6">
        <v>209.11</v>
      </c>
      <c r="C3" s="6">
        <v>28.55</v>
      </c>
      <c r="D3" s="27">
        <v>-1.6034499000000001E-2</v>
      </c>
      <c r="E3" s="28">
        <v>-6.284937E-3</v>
      </c>
      <c r="F3" s="24">
        <f t="shared" ref="F3:F66" si="0">D3*$I$6+E3*$I$7</f>
        <v>-9.5347910000000008E-3</v>
      </c>
      <c r="K3" s="4"/>
    </row>
    <row r="4" spans="1:15">
      <c r="A4" s="5">
        <v>40185</v>
      </c>
      <c r="B4" s="6">
        <v>208.73</v>
      </c>
      <c r="C4" s="6">
        <v>28.26</v>
      </c>
      <c r="D4" s="27">
        <v>-1.818879E-3</v>
      </c>
      <c r="E4" s="28">
        <v>-1.0209559E-2</v>
      </c>
      <c r="F4" s="24">
        <f t="shared" si="0"/>
        <v>-7.412665666666666E-3</v>
      </c>
      <c r="H4" s="65" t="s">
        <v>13</v>
      </c>
      <c r="I4" s="66"/>
      <c r="J4" s="19">
        <v>0.05</v>
      </c>
      <c r="K4" s="4"/>
    </row>
    <row r="5" spans="1:15">
      <c r="A5" s="5">
        <v>40186</v>
      </c>
      <c r="B5" s="6">
        <v>210.11</v>
      </c>
      <c r="C5" s="6">
        <v>28.45</v>
      </c>
      <c r="D5" s="25">
        <v>6.5896523000000002E-3</v>
      </c>
      <c r="E5" s="26">
        <v>6.7007832999999998E-3</v>
      </c>
      <c r="F5" s="24">
        <f t="shared" si="0"/>
        <v>6.6637396333333321E-3</v>
      </c>
    </row>
    <row r="6" spans="1:15">
      <c r="A6" s="5">
        <v>40189</v>
      </c>
      <c r="B6" s="6">
        <v>208.26</v>
      </c>
      <c r="C6" s="6">
        <v>28.09</v>
      </c>
      <c r="D6" s="27">
        <v>-8.8439039999999997E-3</v>
      </c>
      <c r="E6" s="28">
        <v>-1.2734519E-2</v>
      </c>
      <c r="F6" s="24">
        <f t="shared" si="0"/>
        <v>-1.1437647333333332E-2</v>
      </c>
      <c r="H6" s="10" t="s">
        <v>6</v>
      </c>
      <c r="I6" s="14">
        <f>J1/SUM(J1:J2)</f>
        <v>0.33333333333333331</v>
      </c>
    </row>
    <row r="7" spans="1:15" ht="16.899999999999999" customHeight="1" thickBot="1">
      <c r="A7" s="5">
        <v>40190</v>
      </c>
      <c r="B7" s="6">
        <v>205.89</v>
      </c>
      <c r="C7" s="6">
        <v>27.91</v>
      </c>
      <c r="D7" s="27">
        <v>-1.1445254E-2</v>
      </c>
      <c r="E7" s="28">
        <v>-6.4285940000000001E-3</v>
      </c>
      <c r="F7" s="24">
        <f t="shared" si="0"/>
        <v>-8.1008139999999996E-3</v>
      </c>
      <c r="H7" s="15" t="s">
        <v>7</v>
      </c>
      <c r="I7" s="16">
        <f>J2/SUM(J1:J2)</f>
        <v>0.66666666666666663</v>
      </c>
    </row>
    <row r="8" spans="1:15" ht="15.75" thickTop="1">
      <c r="A8" s="5">
        <v>40191</v>
      </c>
      <c r="B8" s="6">
        <v>208.8</v>
      </c>
      <c r="C8" s="6">
        <v>28.16</v>
      </c>
      <c r="D8" s="25">
        <v>1.40348104E-2</v>
      </c>
      <c r="E8" s="26">
        <v>8.9174836999999993E-3</v>
      </c>
      <c r="F8" s="24">
        <f t="shared" si="0"/>
        <v>1.0623259266666666E-2</v>
      </c>
      <c r="L8" s="46">
        <v>0.1</v>
      </c>
      <c r="M8" s="46">
        <v>0.05</v>
      </c>
      <c r="N8" s="46">
        <v>0.01</v>
      </c>
      <c r="O8" s="43">
        <v>1E-3</v>
      </c>
    </row>
    <row r="9" spans="1:15">
      <c r="A9" s="5">
        <v>40192</v>
      </c>
      <c r="B9" s="6">
        <v>207.59</v>
      </c>
      <c r="C9" s="6">
        <v>28.73</v>
      </c>
      <c r="D9" s="27">
        <v>-5.8118750000000002E-3</v>
      </c>
      <c r="E9" s="26">
        <v>2.0039341700000001E-2</v>
      </c>
      <c r="F9" s="24">
        <f t="shared" si="0"/>
        <v>1.1422269466666666E-2</v>
      </c>
      <c r="K9" s="23" t="s">
        <v>16</v>
      </c>
      <c r="L9" s="21">
        <f>_xlfn.PERCENTILE.INC($F$2:$F$503,L8)</f>
        <v>-1.5832815966666663E-2</v>
      </c>
      <c r="M9" s="21">
        <f t="shared" ref="M9:O9" si="1">_xlfn.PERCENTILE.INC($F$2:$F$503,M8)</f>
        <v>-2.3074337066666666E-2</v>
      </c>
      <c r="N9" s="21">
        <f t="shared" si="1"/>
        <v>-3.7867150046666666E-2</v>
      </c>
      <c r="O9" s="21">
        <f t="shared" si="1"/>
        <v>-4.8534770392E-2</v>
      </c>
    </row>
    <row r="10" spans="1:15">
      <c r="A10" s="5">
        <v>40193</v>
      </c>
      <c r="B10" s="6">
        <v>204.12</v>
      </c>
      <c r="C10" s="6">
        <v>28.64</v>
      </c>
      <c r="D10" s="27">
        <v>-1.6856923999999999E-2</v>
      </c>
      <c r="E10" s="28">
        <v>-3.1375309999999998E-3</v>
      </c>
      <c r="F10" s="24">
        <f t="shared" si="0"/>
        <v>-7.7106619999999992E-3</v>
      </c>
      <c r="K10" s="23" t="s">
        <v>18</v>
      </c>
      <c r="L10" s="22">
        <f>L9*SUM($J$1:$J$2)</f>
        <v>-4749.8447899999992</v>
      </c>
      <c r="M10" s="22">
        <f t="shared" ref="M10:O10" si="2">M9*SUM($J$1:$J$2)</f>
        <v>-6922.3011200000001</v>
      </c>
      <c r="N10" s="22">
        <f t="shared" si="2"/>
        <v>-11360.145014</v>
      </c>
      <c r="O10" s="22">
        <f t="shared" si="2"/>
        <v>-14560.431117599999</v>
      </c>
    </row>
    <row r="11" spans="1:15">
      <c r="A11" s="5">
        <v>40197</v>
      </c>
      <c r="B11" s="6">
        <v>213.15</v>
      </c>
      <c r="C11" s="6">
        <v>28.86</v>
      </c>
      <c r="D11" s="25">
        <v>4.3288087000000003E-2</v>
      </c>
      <c r="E11" s="26">
        <v>7.6522112999999996E-3</v>
      </c>
      <c r="F11" s="24">
        <f t="shared" si="0"/>
        <v>1.9530836533333332E-2</v>
      </c>
    </row>
    <row r="12" spans="1:15">
      <c r="A12" s="5">
        <v>40198</v>
      </c>
      <c r="B12" s="6">
        <v>209.87</v>
      </c>
      <c r="C12" s="6">
        <v>28.39</v>
      </c>
      <c r="D12" s="27">
        <v>-1.5507852000000001E-2</v>
      </c>
      <c r="E12" s="28">
        <v>-1.6419583000000001E-2</v>
      </c>
      <c r="F12" s="24">
        <f t="shared" si="0"/>
        <v>-1.6115672666666667E-2</v>
      </c>
    </row>
    <row r="13" spans="1:15">
      <c r="A13" s="5">
        <v>40199</v>
      </c>
      <c r="B13" s="6">
        <v>206.24</v>
      </c>
      <c r="C13" s="6">
        <v>27.85</v>
      </c>
      <c r="D13" s="27">
        <v>-1.7447752E-2</v>
      </c>
      <c r="E13" s="28">
        <v>-1.9204004E-2</v>
      </c>
      <c r="F13" s="24">
        <f t="shared" si="0"/>
        <v>-1.8618586666666666E-2</v>
      </c>
    </row>
    <row r="14" spans="1:15">
      <c r="A14" s="5">
        <v>40200</v>
      </c>
      <c r="B14" s="6">
        <v>196.01</v>
      </c>
      <c r="C14" s="6">
        <v>26.87</v>
      </c>
      <c r="D14" s="27">
        <v>-5.0874861E-2</v>
      </c>
      <c r="E14" s="28">
        <v>-3.5822543999999998E-2</v>
      </c>
      <c r="F14" s="24">
        <f t="shared" si="0"/>
        <v>-4.0839982999999996E-2</v>
      </c>
    </row>
    <row r="15" spans="1:15">
      <c r="A15" s="5">
        <v>40203</v>
      </c>
      <c r="B15" s="6">
        <v>201.28</v>
      </c>
      <c r="C15" s="6">
        <v>27.21</v>
      </c>
      <c r="D15" s="25">
        <v>2.6531295199999999E-2</v>
      </c>
      <c r="E15" s="26">
        <v>1.25741302E-2</v>
      </c>
      <c r="F15" s="24">
        <f t="shared" si="0"/>
        <v>1.7226518533333332E-2</v>
      </c>
    </row>
    <row r="16" spans="1:15">
      <c r="A16" s="5">
        <v>40204</v>
      </c>
      <c r="B16" s="6">
        <v>204.13</v>
      </c>
      <c r="C16" s="6">
        <v>27.38</v>
      </c>
      <c r="D16" s="25">
        <v>1.40600723E-2</v>
      </c>
      <c r="E16" s="26">
        <v>6.2282670999999996E-3</v>
      </c>
      <c r="F16" s="24">
        <f t="shared" si="0"/>
        <v>8.8388688333333326E-3</v>
      </c>
    </row>
    <row r="17" spans="1:6">
      <c r="A17" s="5">
        <v>40205</v>
      </c>
      <c r="B17" s="6">
        <v>206.05</v>
      </c>
      <c r="C17" s="6">
        <v>27.53</v>
      </c>
      <c r="D17" s="25">
        <v>9.3618120000000006E-3</v>
      </c>
      <c r="E17" s="26">
        <v>5.4634992999999998E-3</v>
      </c>
      <c r="F17" s="24">
        <f t="shared" si="0"/>
        <v>6.7629368666666662E-3</v>
      </c>
    </row>
    <row r="18" spans="1:6">
      <c r="A18" s="5">
        <v>40206</v>
      </c>
      <c r="B18" s="6">
        <v>197.54</v>
      </c>
      <c r="C18" s="6">
        <v>27.06</v>
      </c>
      <c r="D18" s="27">
        <v>-4.2177762000000001E-2</v>
      </c>
      <c r="E18" s="28">
        <v>-1.7219696E-2</v>
      </c>
      <c r="F18" s="24">
        <f t="shared" si="0"/>
        <v>-2.5539051333333333E-2</v>
      </c>
    </row>
    <row r="19" spans="1:6">
      <c r="A19" s="5">
        <v>40207</v>
      </c>
      <c r="B19" s="6">
        <v>190.37</v>
      </c>
      <c r="C19" s="6">
        <v>26.15</v>
      </c>
      <c r="D19" s="27">
        <v>-3.6971548999999999E-2</v>
      </c>
      <c r="E19" s="28">
        <v>-3.4207432000000003E-2</v>
      </c>
      <c r="F19" s="24">
        <f t="shared" si="0"/>
        <v>-3.5128804333333333E-2</v>
      </c>
    </row>
    <row r="20" spans="1:6">
      <c r="A20" s="5">
        <v>40210</v>
      </c>
      <c r="B20" s="6">
        <v>193.02</v>
      </c>
      <c r="C20" s="6">
        <v>26.36</v>
      </c>
      <c r="D20" s="25">
        <v>1.3824263599999999E-2</v>
      </c>
      <c r="E20" s="26">
        <v>7.9985191000000004E-3</v>
      </c>
      <c r="F20" s="24">
        <f t="shared" si="0"/>
        <v>9.9404339333333327E-3</v>
      </c>
    </row>
    <row r="21" spans="1:6">
      <c r="A21" s="5">
        <v>40211</v>
      </c>
      <c r="B21" s="6">
        <v>194.14</v>
      </c>
      <c r="C21" s="6">
        <v>26.41</v>
      </c>
      <c r="D21" s="25">
        <v>5.7857378000000003E-3</v>
      </c>
      <c r="E21" s="26">
        <v>1.8950167E-3</v>
      </c>
      <c r="F21" s="24">
        <f t="shared" si="0"/>
        <v>3.1919237333333335E-3</v>
      </c>
    </row>
    <row r="22" spans="1:6">
      <c r="A22" s="5">
        <v>40212</v>
      </c>
      <c r="B22" s="6">
        <v>197.48</v>
      </c>
      <c r="C22" s="6">
        <v>26.57</v>
      </c>
      <c r="D22" s="25">
        <v>1.70577651E-2</v>
      </c>
      <c r="E22" s="26">
        <v>6.0400334999999999E-3</v>
      </c>
      <c r="F22" s="24">
        <f t="shared" si="0"/>
        <v>9.7126106999999989E-3</v>
      </c>
    </row>
    <row r="23" spans="1:6">
      <c r="A23" s="5">
        <v>40213</v>
      </c>
      <c r="B23" s="6">
        <v>190.36</v>
      </c>
      <c r="C23" s="6">
        <v>25.84</v>
      </c>
      <c r="D23" s="27">
        <v>-3.6720296999999999E-2</v>
      </c>
      <c r="E23" s="28">
        <v>-2.7859081000000001E-2</v>
      </c>
      <c r="F23" s="24">
        <f t="shared" si="0"/>
        <v>-3.0812819666666665E-2</v>
      </c>
    </row>
    <row r="24" spans="1:6">
      <c r="A24" s="5">
        <v>40214</v>
      </c>
      <c r="B24" s="6">
        <v>193.74</v>
      </c>
      <c r="C24" s="6">
        <v>26</v>
      </c>
      <c r="D24" s="25">
        <v>1.7600037700000001E-2</v>
      </c>
      <c r="E24" s="26">
        <v>6.1728590999999998E-3</v>
      </c>
      <c r="F24" s="24">
        <f t="shared" si="0"/>
        <v>9.981918633333333E-3</v>
      </c>
    </row>
    <row r="25" spans="1:6">
      <c r="A25" s="5">
        <v>40217</v>
      </c>
      <c r="B25" s="6">
        <v>192.41</v>
      </c>
      <c r="C25" s="6">
        <v>25.72</v>
      </c>
      <c r="D25" s="27">
        <v>-6.8885420000000001E-3</v>
      </c>
      <c r="E25" s="28">
        <v>-1.0827639E-2</v>
      </c>
      <c r="F25" s="24">
        <f t="shared" si="0"/>
        <v>-9.5146066666666664E-3</v>
      </c>
    </row>
    <row r="26" spans="1:6">
      <c r="A26" s="5">
        <v>40218</v>
      </c>
      <c r="B26" s="6">
        <v>194.46</v>
      </c>
      <c r="C26" s="6">
        <v>25.99</v>
      </c>
      <c r="D26" s="25">
        <v>1.05979744E-2</v>
      </c>
      <c r="E26" s="26">
        <v>1.0442949300000001E-2</v>
      </c>
      <c r="F26" s="24">
        <f t="shared" si="0"/>
        <v>1.0494624333333334E-2</v>
      </c>
    </row>
    <row r="27" spans="1:6">
      <c r="A27" s="5">
        <v>40219</v>
      </c>
      <c r="B27" s="6">
        <v>193.4</v>
      </c>
      <c r="C27" s="6">
        <v>25.97</v>
      </c>
      <c r="D27" s="27">
        <v>-5.4659030000000003E-3</v>
      </c>
      <c r="E27" s="28">
        <v>-7.6982299999999999E-4</v>
      </c>
      <c r="F27" s="24">
        <f t="shared" si="0"/>
        <v>-2.3351829999999998E-3</v>
      </c>
    </row>
    <row r="28" spans="1:6">
      <c r="A28" s="5">
        <v>40220</v>
      </c>
      <c r="B28" s="6">
        <v>196.92</v>
      </c>
      <c r="C28" s="6">
        <v>26.1</v>
      </c>
      <c r="D28" s="25">
        <v>1.80369719E-2</v>
      </c>
      <c r="E28" s="26">
        <v>4.9932887E-3</v>
      </c>
      <c r="F28" s="24">
        <f t="shared" si="0"/>
        <v>9.3411831000000008E-3</v>
      </c>
    </row>
    <row r="29" spans="1:6">
      <c r="A29" s="5">
        <v>40221</v>
      </c>
      <c r="B29" s="6">
        <v>198.62</v>
      </c>
      <c r="C29" s="6">
        <v>25.92</v>
      </c>
      <c r="D29" s="25">
        <v>8.5958965999999998E-3</v>
      </c>
      <c r="E29" s="28">
        <v>-6.9204430000000001E-3</v>
      </c>
      <c r="F29" s="24">
        <f t="shared" si="0"/>
        <v>-1.7483297999999997E-3</v>
      </c>
    </row>
    <row r="30" spans="1:6">
      <c r="A30" s="5">
        <v>40225</v>
      </c>
      <c r="B30" s="6">
        <v>201.61</v>
      </c>
      <c r="C30" s="6">
        <v>26.43</v>
      </c>
      <c r="D30" s="25">
        <v>1.49416867E-2</v>
      </c>
      <c r="E30" s="26">
        <v>1.9484857099999999E-2</v>
      </c>
      <c r="F30" s="24">
        <f t="shared" si="0"/>
        <v>1.7970466966666664E-2</v>
      </c>
    </row>
    <row r="31" spans="1:6">
      <c r="A31" s="5">
        <v>40226</v>
      </c>
      <c r="B31" s="6">
        <v>200.77</v>
      </c>
      <c r="C31" s="6">
        <v>26.66</v>
      </c>
      <c r="D31" s="27">
        <v>-4.1751640000000003E-3</v>
      </c>
      <c r="E31" s="26">
        <v>8.6645860999999998E-3</v>
      </c>
      <c r="F31" s="24">
        <f t="shared" si="0"/>
        <v>4.3846693999999992E-3</v>
      </c>
    </row>
    <row r="32" spans="1:6" ht="16.899999999999999" customHeight="1">
      <c r="A32" s="5">
        <v>40227</v>
      </c>
      <c r="B32" s="6">
        <v>201.14</v>
      </c>
      <c r="C32" s="6">
        <v>27.01</v>
      </c>
      <c r="D32" s="25">
        <v>1.8412088E-3</v>
      </c>
      <c r="E32" s="26">
        <v>1.30428531E-2</v>
      </c>
      <c r="F32" s="24">
        <f t="shared" si="0"/>
        <v>9.3089716666666655E-3</v>
      </c>
    </row>
    <row r="33" spans="1:6">
      <c r="A33" s="5">
        <v>40228</v>
      </c>
      <c r="B33" s="6">
        <v>199.89</v>
      </c>
      <c r="C33" s="6">
        <v>26.82</v>
      </c>
      <c r="D33" s="27">
        <v>-6.2339680000000003E-3</v>
      </c>
      <c r="E33" s="28">
        <v>-7.0592900000000002E-3</v>
      </c>
      <c r="F33" s="24">
        <f t="shared" si="0"/>
        <v>-6.784182666666666E-3</v>
      </c>
    </row>
    <row r="34" spans="1:6">
      <c r="A34" s="5">
        <v>40231</v>
      </c>
      <c r="B34" s="6">
        <v>198.66</v>
      </c>
      <c r="C34" s="6">
        <v>26.79</v>
      </c>
      <c r="D34" s="27">
        <v>-6.1723940000000003E-3</v>
      </c>
      <c r="E34" s="28">
        <v>-1.119194E-3</v>
      </c>
      <c r="F34" s="24">
        <f t="shared" si="0"/>
        <v>-2.8035939999999995E-3</v>
      </c>
    </row>
    <row r="35" spans="1:6">
      <c r="A35" s="5">
        <v>40232</v>
      </c>
      <c r="B35" s="6">
        <v>195.33</v>
      </c>
      <c r="C35" s="6">
        <v>26.41</v>
      </c>
      <c r="D35" s="27">
        <v>-1.6904385000000001E-2</v>
      </c>
      <c r="E35" s="28">
        <v>-1.4285957E-2</v>
      </c>
      <c r="F35" s="24">
        <f t="shared" si="0"/>
        <v>-1.5158766333333332E-2</v>
      </c>
    </row>
    <row r="36" spans="1:6">
      <c r="A36" s="5">
        <v>40233</v>
      </c>
      <c r="B36" s="6">
        <v>198.89</v>
      </c>
      <c r="C36" s="6">
        <v>26.69</v>
      </c>
      <c r="D36" s="25">
        <v>1.8061472200000001E-2</v>
      </c>
      <c r="E36" s="26">
        <v>1.05462371E-2</v>
      </c>
      <c r="F36" s="24">
        <f t="shared" si="0"/>
        <v>1.3051315466666666E-2</v>
      </c>
    </row>
    <row r="37" spans="1:6">
      <c r="A37" s="5">
        <v>40234</v>
      </c>
      <c r="B37" s="6">
        <v>200.22</v>
      </c>
      <c r="C37" s="6">
        <v>26.66</v>
      </c>
      <c r="D37" s="25">
        <v>6.6648539E-3</v>
      </c>
      <c r="E37" s="28">
        <v>-1.1246489999999999E-3</v>
      </c>
      <c r="F37" s="24">
        <f t="shared" si="0"/>
        <v>1.4718519666666666E-3</v>
      </c>
    </row>
    <row r="38" spans="1:6">
      <c r="A38" s="5">
        <v>40235</v>
      </c>
      <c r="B38" s="6">
        <v>202.82</v>
      </c>
      <c r="C38" s="6">
        <v>26.73</v>
      </c>
      <c r="D38" s="25">
        <v>1.29021242E-2</v>
      </c>
      <c r="E38" s="26">
        <v>2.6222153999999999E-3</v>
      </c>
      <c r="F38" s="24">
        <f t="shared" si="0"/>
        <v>6.0488516666666664E-3</v>
      </c>
    </row>
    <row r="39" spans="1:6">
      <c r="A39" s="5">
        <v>40238</v>
      </c>
      <c r="B39" s="6">
        <v>207.15</v>
      </c>
      <c r="C39" s="6">
        <v>27.06</v>
      </c>
      <c r="D39" s="25">
        <v>2.1124282300000002E-2</v>
      </c>
      <c r="E39" s="26">
        <v>1.2270092599999999E-2</v>
      </c>
      <c r="F39" s="24">
        <f t="shared" si="0"/>
        <v>1.5221489166666666E-2</v>
      </c>
    </row>
    <row r="40" spans="1:6">
      <c r="A40" s="5">
        <v>40239</v>
      </c>
      <c r="B40" s="6">
        <v>207.01</v>
      </c>
      <c r="C40" s="6">
        <v>26.53</v>
      </c>
      <c r="D40" s="27">
        <v>-6.7606700000000003E-4</v>
      </c>
      <c r="E40" s="28">
        <v>-1.9780454999999999E-2</v>
      </c>
      <c r="F40" s="24">
        <f t="shared" si="0"/>
        <v>-1.3412325666666666E-2</v>
      </c>
    </row>
    <row r="41" spans="1:6" ht="16.899999999999999" customHeight="1">
      <c r="A41" s="5">
        <v>40240</v>
      </c>
      <c r="B41" s="6">
        <v>207.49</v>
      </c>
      <c r="C41" s="6">
        <v>26.53</v>
      </c>
      <c r="D41" s="25">
        <v>2.3160444999999999E-3</v>
      </c>
      <c r="E41" s="26">
        <v>0</v>
      </c>
      <c r="F41" s="24">
        <f t="shared" si="0"/>
        <v>7.7201483333333323E-4</v>
      </c>
    </row>
    <row r="42" spans="1:6">
      <c r="A42" s="5">
        <v>40241</v>
      </c>
      <c r="B42" s="6">
        <v>208.86</v>
      </c>
      <c r="C42" s="6">
        <v>26.69</v>
      </c>
      <c r="D42" s="25">
        <v>6.5810253000000004E-3</v>
      </c>
      <c r="E42" s="26">
        <v>6.0127953000000001E-3</v>
      </c>
      <c r="F42" s="24">
        <f t="shared" si="0"/>
        <v>6.2022052999999994E-3</v>
      </c>
    </row>
    <row r="43" spans="1:6">
      <c r="A43" s="5">
        <v>40242</v>
      </c>
      <c r="B43" s="6">
        <v>217.02</v>
      </c>
      <c r="C43" s="6">
        <v>26.66</v>
      </c>
      <c r="D43" s="25">
        <v>3.8325344099999999E-2</v>
      </c>
      <c r="E43" s="28">
        <v>-1.1246489999999999E-3</v>
      </c>
      <c r="F43" s="24">
        <f t="shared" si="0"/>
        <v>1.2025348699999999E-2</v>
      </c>
    </row>
    <row r="44" spans="1:6">
      <c r="A44" s="5">
        <v>40245</v>
      </c>
      <c r="B44" s="6">
        <v>217.15</v>
      </c>
      <c r="C44" s="6">
        <v>26.69</v>
      </c>
      <c r="D44" s="25">
        <v>5.988438E-4</v>
      </c>
      <c r="E44" s="26">
        <v>1.1246487E-3</v>
      </c>
      <c r="F44" s="24">
        <f t="shared" si="0"/>
        <v>9.4938039999999991E-4</v>
      </c>
    </row>
    <row r="45" spans="1:6">
      <c r="A45" s="5">
        <v>40246</v>
      </c>
      <c r="B45" s="6">
        <v>221.06</v>
      </c>
      <c r="C45" s="6">
        <v>26.85</v>
      </c>
      <c r="D45" s="25">
        <v>1.7845798900000001E-2</v>
      </c>
      <c r="E45" s="26">
        <v>5.9768575000000001E-3</v>
      </c>
      <c r="F45" s="24">
        <f t="shared" si="0"/>
        <v>9.9331712999999999E-3</v>
      </c>
    </row>
    <row r="46" spans="1:6">
      <c r="A46" s="5">
        <v>40247</v>
      </c>
      <c r="B46" s="6">
        <v>222.86</v>
      </c>
      <c r="C46" s="6">
        <v>27.01</v>
      </c>
      <c r="D46" s="25">
        <v>8.1096137000000006E-3</v>
      </c>
      <c r="E46" s="26">
        <v>5.9413468000000004E-3</v>
      </c>
      <c r="F46" s="24">
        <f t="shared" si="0"/>
        <v>6.6641024333333335E-3</v>
      </c>
    </row>
    <row r="47" spans="1:6">
      <c r="A47" s="5">
        <v>40248</v>
      </c>
      <c r="B47" s="6">
        <v>223.52</v>
      </c>
      <c r="C47" s="6">
        <v>27.21</v>
      </c>
      <c r="D47" s="25">
        <v>2.9571239000000002E-3</v>
      </c>
      <c r="E47" s="26">
        <v>7.3773850000000002E-3</v>
      </c>
      <c r="F47" s="24">
        <f t="shared" si="0"/>
        <v>5.9039646333333331E-3</v>
      </c>
    </row>
    <row r="48" spans="1:6">
      <c r="A48" s="5">
        <v>40249</v>
      </c>
      <c r="B48" s="6">
        <v>224.61</v>
      </c>
      <c r="C48" s="6">
        <v>27.29</v>
      </c>
      <c r="D48" s="25">
        <v>4.8646694000000004E-3</v>
      </c>
      <c r="E48" s="26">
        <v>2.9357819E-3</v>
      </c>
      <c r="F48" s="24">
        <f t="shared" si="0"/>
        <v>3.5787444000000002E-3</v>
      </c>
    </row>
    <row r="49" spans="1:6">
      <c r="A49" s="5">
        <v>40252</v>
      </c>
      <c r="B49" s="6">
        <v>221.87</v>
      </c>
      <c r="C49" s="6">
        <v>27.31</v>
      </c>
      <c r="D49" s="27">
        <v>-1.2273940000000001E-2</v>
      </c>
      <c r="E49" s="26">
        <v>7.3260079999999997E-4</v>
      </c>
      <c r="F49" s="24">
        <f t="shared" si="0"/>
        <v>-3.6029128000000001E-3</v>
      </c>
    </row>
    <row r="50" spans="1:6">
      <c r="A50" s="5">
        <v>40253</v>
      </c>
      <c r="B50" s="6">
        <v>222.47</v>
      </c>
      <c r="C50" s="6">
        <v>27.38</v>
      </c>
      <c r="D50" s="25">
        <v>2.7006362999999999E-3</v>
      </c>
      <c r="E50" s="26">
        <v>2.5598843999999998E-3</v>
      </c>
      <c r="F50" s="24">
        <f t="shared" si="0"/>
        <v>2.6068016999999995E-3</v>
      </c>
    </row>
    <row r="51" spans="1:6">
      <c r="A51" s="5">
        <v>40254</v>
      </c>
      <c r="B51" s="6">
        <v>222.15</v>
      </c>
      <c r="C51" s="6">
        <v>27.63</v>
      </c>
      <c r="D51" s="27">
        <v>-1.439432E-3</v>
      </c>
      <c r="E51" s="26">
        <v>9.0893190999999998E-3</v>
      </c>
      <c r="F51" s="24">
        <f t="shared" si="0"/>
        <v>5.579735399999999E-3</v>
      </c>
    </row>
    <row r="52" spans="1:6">
      <c r="A52" s="5">
        <v>40255</v>
      </c>
      <c r="B52" s="6">
        <v>222.67</v>
      </c>
      <c r="C52" s="6">
        <v>27.61</v>
      </c>
      <c r="D52" s="25">
        <v>2.3380253999999998E-3</v>
      </c>
      <c r="E52" s="28">
        <v>-7.2411299999999997E-4</v>
      </c>
      <c r="F52" s="24">
        <f t="shared" si="0"/>
        <v>2.9659979999999988E-4</v>
      </c>
    </row>
    <row r="53" spans="1:6">
      <c r="A53" s="5">
        <v>40256</v>
      </c>
      <c r="B53" s="6">
        <v>220.29</v>
      </c>
      <c r="C53" s="6">
        <v>27.59</v>
      </c>
      <c r="D53" s="27">
        <v>-1.0745995E-2</v>
      </c>
      <c r="E53" s="28">
        <v>-7.24638E-4</v>
      </c>
      <c r="F53" s="24">
        <f t="shared" si="0"/>
        <v>-4.0650903333333327E-3</v>
      </c>
    </row>
    <row r="54" spans="1:6">
      <c r="A54" s="5">
        <v>40259</v>
      </c>
      <c r="B54" s="6">
        <v>222.77</v>
      </c>
      <c r="C54" s="6">
        <v>27.6</v>
      </c>
      <c r="D54" s="25">
        <v>1.1194988899999999E-2</v>
      </c>
      <c r="E54" s="26">
        <v>3.623845E-4</v>
      </c>
      <c r="F54" s="24">
        <f t="shared" si="0"/>
        <v>3.9732526333333329E-3</v>
      </c>
    </row>
    <row r="55" spans="1:6">
      <c r="A55" s="5">
        <v>40260</v>
      </c>
      <c r="B55" s="6">
        <v>226.35</v>
      </c>
      <c r="C55" s="6">
        <v>27.86</v>
      </c>
      <c r="D55" s="25">
        <v>1.5942624799999999E-2</v>
      </c>
      <c r="E55" s="26">
        <v>9.3761955999999997E-3</v>
      </c>
      <c r="F55" s="24">
        <f t="shared" si="0"/>
        <v>1.1565005333333333E-2</v>
      </c>
    </row>
    <row r="56" spans="1:6">
      <c r="A56" s="5">
        <v>40261</v>
      </c>
      <c r="B56" s="6">
        <v>227.35</v>
      </c>
      <c r="C56" s="6">
        <v>27.64</v>
      </c>
      <c r="D56" s="25">
        <v>4.4082063999999997E-3</v>
      </c>
      <c r="E56" s="28">
        <v>-7.927969E-3</v>
      </c>
      <c r="F56" s="24">
        <f t="shared" si="0"/>
        <v>-3.8159105333333337E-3</v>
      </c>
    </row>
    <row r="57" spans="1:6">
      <c r="A57" s="5">
        <v>40262</v>
      </c>
      <c r="B57" s="6">
        <v>224.65</v>
      </c>
      <c r="C57" s="6">
        <v>27.98</v>
      </c>
      <c r="D57" s="27">
        <v>-1.1947045E-2</v>
      </c>
      <c r="E57" s="26">
        <v>1.22259703E-2</v>
      </c>
      <c r="F57" s="24">
        <f t="shared" si="0"/>
        <v>4.1682985333333332E-3</v>
      </c>
    </row>
    <row r="58" spans="1:6">
      <c r="A58" s="5">
        <v>40263</v>
      </c>
      <c r="B58" s="6">
        <v>228.87</v>
      </c>
      <c r="C58" s="6">
        <v>27.65</v>
      </c>
      <c r="D58" s="25">
        <v>1.8610521299999998E-2</v>
      </c>
      <c r="E58" s="28">
        <v>-1.1864240999999999E-2</v>
      </c>
      <c r="F58" s="24">
        <f t="shared" si="0"/>
        <v>-1.7059869000000004E-3</v>
      </c>
    </row>
    <row r="59" spans="1:6">
      <c r="A59" s="5">
        <v>40266</v>
      </c>
      <c r="B59" s="6">
        <v>230.34</v>
      </c>
      <c r="C59" s="6">
        <v>27.59</v>
      </c>
      <c r="D59" s="25">
        <v>6.4023214999999996E-3</v>
      </c>
      <c r="E59" s="28">
        <v>-2.17234E-3</v>
      </c>
      <c r="F59" s="24">
        <f t="shared" si="0"/>
        <v>6.8588049999999956E-4</v>
      </c>
    </row>
    <row r="60" spans="1:6">
      <c r="A60" s="5">
        <v>40267</v>
      </c>
      <c r="B60" s="6">
        <v>233.77</v>
      </c>
      <c r="C60" s="6">
        <v>27.76</v>
      </c>
      <c r="D60" s="25">
        <v>1.4781247799999999E-2</v>
      </c>
      <c r="E60" s="26">
        <v>6.1427473999999998E-3</v>
      </c>
      <c r="F60" s="24">
        <f t="shared" si="0"/>
        <v>9.022247533333333E-3</v>
      </c>
    </row>
    <row r="61" spans="1:6">
      <c r="A61" s="5">
        <v>40268</v>
      </c>
      <c r="B61" s="6">
        <v>232.93</v>
      </c>
      <c r="C61" s="6">
        <v>27.31</v>
      </c>
      <c r="D61" s="27">
        <v>-3.5997469999999999E-3</v>
      </c>
      <c r="E61" s="28">
        <v>-1.6343199999999999E-2</v>
      </c>
      <c r="F61" s="24">
        <f t="shared" si="0"/>
        <v>-1.2095382333333331E-2</v>
      </c>
    </row>
    <row r="62" spans="1:6">
      <c r="A62" s="5">
        <v>40269</v>
      </c>
      <c r="B62" s="6">
        <v>233.89</v>
      </c>
      <c r="C62" s="6">
        <v>27.19</v>
      </c>
      <c r="D62" s="25">
        <v>4.1129401000000003E-3</v>
      </c>
      <c r="E62" s="28">
        <v>-4.4036769999999999E-3</v>
      </c>
      <c r="F62" s="24">
        <f t="shared" si="0"/>
        <v>-1.5648046333333332E-3</v>
      </c>
    </row>
    <row r="63" spans="1:6">
      <c r="A63" s="5">
        <v>40273</v>
      </c>
      <c r="B63" s="6">
        <v>236.39</v>
      </c>
      <c r="C63" s="6">
        <v>27.29</v>
      </c>
      <c r="D63" s="25">
        <v>1.06320641E-2</v>
      </c>
      <c r="E63" s="26">
        <v>3.6710761000000001E-3</v>
      </c>
      <c r="F63" s="24">
        <f t="shared" si="0"/>
        <v>5.9914054333333328E-3</v>
      </c>
    </row>
    <row r="64" spans="1:6">
      <c r="A64" s="5">
        <v>40274</v>
      </c>
      <c r="B64" s="6">
        <v>237.43</v>
      </c>
      <c r="C64" s="6">
        <v>27.34</v>
      </c>
      <c r="D64" s="25">
        <v>4.3898597000000001E-3</v>
      </c>
      <c r="E64" s="26">
        <v>1.8304966E-3</v>
      </c>
      <c r="F64" s="24">
        <f t="shared" si="0"/>
        <v>2.6836176333333329E-3</v>
      </c>
    </row>
    <row r="65" spans="1:6">
      <c r="A65" s="5">
        <v>40275</v>
      </c>
      <c r="B65" s="6">
        <v>238.48</v>
      </c>
      <c r="C65" s="6">
        <v>27.36</v>
      </c>
      <c r="D65" s="25">
        <v>4.4126062000000004E-3</v>
      </c>
      <c r="E65" s="26">
        <v>7.3126150000000004E-4</v>
      </c>
      <c r="F65" s="24">
        <f t="shared" si="0"/>
        <v>1.9583764000000001E-3</v>
      </c>
    </row>
    <row r="66" spans="1:6">
      <c r="A66" s="5">
        <v>40276</v>
      </c>
      <c r="B66" s="6">
        <v>237.84</v>
      </c>
      <c r="C66" s="6">
        <v>27.9</v>
      </c>
      <c r="D66" s="27">
        <v>-2.6872710000000002E-3</v>
      </c>
      <c r="E66" s="26">
        <v>1.9544596099999999E-2</v>
      </c>
      <c r="F66" s="24">
        <f t="shared" si="0"/>
        <v>1.2133973733333331E-2</v>
      </c>
    </row>
    <row r="67" spans="1:6">
      <c r="A67" s="5">
        <v>40277</v>
      </c>
      <c r="B67" s="6">
        <v>239.66</v>
      </c>
      <c r="C67" s="6">
        <v>28.29</v>
      </c>
      <c r="D67" s="25">
        <v>7.6230736000000004E-3</v>
      </c>
      <c r="E67" s="26">
        <v>1.38816965E-2</v>
      </c>
      <c r="F67" s="24">
        <f t="shared" ref="F67:F130" si="3">D67*$I$6+E67*$I$7</f>
        <v>1.1795488866666667E-2</v>
      </c>
    </row>
    <row r="68" spans="1:6">
      <c r="A68" s="5">
        <v>40280</v>
      </c>
      <c r="B68" s="6">
        <v>240.16</v>
      </c>
      <c r="C68" s="6">
        <v>28.27</v>
      </c>
      <c r="D68" s="25">
        <v>2.0841155999999999E-3</v>
      </c>
      <c r="E68" s="28">
        <v>-7.0721399999999995E-4</v>
      </c>
      <c r="F68" s="24">
        <f t="shared" si="3"/>
        <v>2.2322919999999999E-4</v>
      </c>
    </row>
    <row r="69" spans="1:6">
      <c r="A69" s="5">
        <v>40281</v>
      </c>
      <c r="B69" s="6">
        <v>240.3</v>
      </c>
      <c r="C69" s="6">
        <v>28.39</v>
      </c>
      <c r="D69" s="25">
        <v>5.8277489999999997E-4</v>
      </c>
      <c r="E69" s="26">
        <v>4.2357988000000001E-3</v>
      </c>
      <c r="F69" s="24">
        <f t="shared" si="3"/>
        <v>3.0181241666666662E-3</v>
      </c>
    </row>
    <row r="70" spans="1:6">
      <c r="A70" s="5">
        <v>40282</v>
      </c>
      <c r="B70" s="6">
        <v>243.53</v>
      </c>
      <c r="C70" s="6">
        <v>28.73</v>
      </c>
      <c r="D70" s="25">
        <v>1.33519955E-2</v>
      </c>
      <c r="E70" s="26">
        <v>1.19049025E-2</v>
      </c>
      <c r="F70" s="24">
        <f t="shared" si="3"/>
        <v>1.2387266833333332E-2</v>
      </c>
    </row>
    <row r="71" spans="1:6">
      <c r="A71" s="5">
        <v>40283</v>
      </c>
      <c r="B71" s="6">
        <v>246.73</v>
      </c>
      <c r="C71" s="6">
        <v>28.78</v>
      </c>
      <c r="D71" s="25">
        <v>1.30544831E-2</v>
      </c>
      <c r="E71" s="26">
        <v>1.7388284999999999E-3</v>
      </c>
      <c r="F71" s="24">
        <f t="shared" si="3"/>
        <v>5.5107133666666662E-3</v>
      </c>
    </row>
    <row r="72" spans="1:6">
      <c r="A72" s="5">
        <v>40284</v>
      </c>
      <c r="B72" s="6">
        <v>245.22</v>
      </c>
      <c r="C72" s="6">
        <v>28.59</v>
      </c>
      <c r="D72" s="27">
        <v>-6.1388550000000004E-3</v>
      </c>
      <c r="E72" s="28">
        <v>-6.6236949999999998E-3</v>
      </c>
      <c r="F72" s="24">
        <f t="shared" si="3"/>
        <v>-6.462081666666666E-3</v>
      </c>
    </row>
    <row r="73" spans="1:6">
      <c r="A73" s="5">
        <v>40287</v>
      </c>
      <c r="B73" s="6">
        <v>244.9</v>
      </c>
      <c r="C73" s="6">
        <v>28.94</v>
      </c>
      <c r="D73" s="27">
        <v>-1.3058029999999999E-3</v>
      </c>
      <c r="E73" s="26">
        <v>1.2167714899999999E-2</v>
      </c>
      <c r="F73" s="24">
        <f t="shared" si="3"/>
        <v>7.6765422666666651E-3</v>
      </c>
    </row>
    <row r="74" spans="1:6">
      <c r="A74" s="5">
        <v>40288</v>
      </c>
      <c r="B74" s="6">
        <v>242.44</v>
      </c>
      <c r="C74" s="6">
        <v>29.24</v>
      </c>
      <c r="D74" s="27">
        <v>-1.0095707000000001E-2</v>
      </c>
      <c r="E74" s="26">
        <v>1.0312913700000001E-2</v>
      </c>
      <c r="F74" s="24">
        <f t="shared" si="3"/>
        <v>3.5100401333333338E-3</v>
      </c>
    </row>
    <row r="75" spans="1:6">
      <c r="A75" s="5">
        <v>40289</v>
      </c>
      <c r="B75" s="6">
        <v>256.94</v>
      </c>
      <c r="C75" s="6">
        <v>29.21</v>
      </c>
      <c r="D75" s="25">
        <v>5.8088337499999997E-2</v>
      </c>
      <c r="E75" s="28">
        <v>-1.0265179999999999E-3</v>
      </c>
      <c r="F75" s="24">
        <f t="shared" si="3"/>
        <v>1.8678433833333331E-2</v>
      </c>
    </row>
    <row r="76" spans="1:6">
      <c r="A76" s="5">
        <v>40290</v>
      </c>
      <c r="B76" s="6">
        <v>264.12</v>
      </c>
      <c r="C76" s="6">
        <v>29.27</v>
      </c>
      <c r="D76" s="25">
        <v>2.75609507E-2</v>
      </c>
      <c r="E76" s="26">
        <v>2.0519842999999999E-3</v>
      </c>
      <c r="F76" s="24">
        <f t="shared" si="3"/>
        <v>1.05549731E-2</v>
      </c>
    </row>
    <row r="77" spans="1:6">
      <c r="A77" s="5">
        <v>40291</v>
      </c>
      <c r="B77" s="6">
        <v>268.45</v>
      </c>
      <c r="C77" s="6">
        <v>28.87</v>
      </c>
      <c r="D77" s="25">
        <v>1.6261131500000001E-2</v>
      </c>
      <c r="E77" s="28">
        <v>-1.3760107000000001E-2</v>
      </c>
      <c r="F77" s="24">
        <f t="shared" si="3"/>
        <v>-3.7530274999999988E-3</v>
      </c>
    </row>
    <row r="78" spans="1:6">
      <c r="A78" s="5">
        <v>40294</v>
      </c>
      <c r="B78" s="6">
        <v>267.13</v>
      </c>
      <c r="C78" s="6">
        <v>29.01</v>
      </c>
      <c r="D78" s="27">
        <v>-4.929246E-3</v>
      </c>
      <c r="E78" s="26">
        <v>4.8376045000000003E-3</v>
      </c>
      <c r="F78" s="24">
        <f t="shared" si="3"/>
        <v>1.5819876666666669E-3</v>
      </c>
    </row>
    <row r="79" spans="1:6">
      <c r="A79" s="5">
        <v>40295</v>
      </c>
      <c r="B79" s="6">
        <v>259.73</v>
      </c>
      <c r="C79" s="6">
        <v>28.76</v>
      </c>
      <c r="D79" s="27">
        <v>-2.8092801000000001E-2</v>
      </c>
      <c r="E79" s="28">
        <v>-8.655065E-3</v>
      </c>
      <c r="F79" s="24">
        <f t="shared" si="3"/>
        <v>-1.5134310333333331E-2</v>
      </c>
    </row>
    <row r="80" spans="1:6">
      <c r="A80" s="5">
        <v>40296</v>
      </c>
      <c r="B80" s="6">
        <v>259.3</v>
      </c>
      <c r="C80" s="6">
        <v>28.82</v>
      </c>
      <c r="D80" s="27">
        <v>-1.656937E-3</v>
      </c>
      <c r="E80" s="26">
        <v>2.0840577000000001E-3</v>
      </c>
      <c r="F80" s="24">
        <f t="shared" si="3"/>
        <v>8.370594666666667E-4</v>
      </c>
    </row>
    <row r="81" spans="1:6">
      <c r="A81" s="5">
        <v>40297</v>
      </c>
      <c r="B81" s="6">
        <v>266.27999999999997</v>
      </c>
      <c r="C81" s="6">
        <v>28.9</v>
      </c>
      <c r="D81" s="25">
        <v>2.65626942E-2</v>
      </c>
      <c r="E81" s="26">
        <v>2.7720045E-3</v>
      </c>
      <c r="F81" s="24">
        <f t="shared" si="3"/>
        <v>1.07022344E-2</v>
      </c>
    </row>
    <row r="82" spans="1:6">
      <c r="A82" s="5">
        <v>40298</v>
      </c>
      <c r="B82" s="6">
        <v>258.79000000000002</v>
      </c>
      <c r="C82" s="6">
        <v>28.47</v>
      </c>
      <c r="D82" s="27">
        <v>-2.8531464999999999E-2</v>
      </c>
      <c r="E82" s="28">
        <v>-1.4990694000000001E-2</v>
      </c>
      <c r="F82" s="24">
        <f t="shared" si="3"/>
        <v>-1.950428433333333E-2</v>
      </c>
    </row>
    <row r="83" spans="1:6">
      <c r="A83" s="5">
        <v>40301</v>
      </c>
      <c r="B83" s="6">
        <v>264.01</v>
      </c>
      <c r="C83" s="6">
        <v>28.77</v>
      </c>
      <c r="D83" s="25">
        <v>1.9970059200000001E-2</v>
      </c>
      <c r="E83" s="26">
        <v>1.0482276299999999E-2</v>
      </c>
      <c r="F83" s="24">
        <f t="shared" si="3"/>
        <v>1.3644870599999999E-2</v>
      </c>
    </row>
    <row r="84" spans="1:6">
      <c r="A84" s="5">
        <v>40302</v>
      </c>
      <c r="B84" s="6">
        <v>256.39999999999998</v>
      </c>
      <c r="C84" s="6">
        <v>28.09</v>
      </c>
      <c r="D84" s="27">
        <v>-2.9248256E-2</v>
      </c>
      <c r="E84" s="28">
        <v>-2.3919536000000002E-2</v>
      </c>
      <c r="F84" s="24">
        <f t="shared" si="3"/>
        <v>-2.5695776E-2</v>
      </c>
    </row>
    <row r="85" spans="1:6">
      <c r="A85" s="5">
        <v>40303</v>
      </c>
      <c r="B85" s="6">
        <v>253.74</v>
      </c>
      <c r="C85" s="6">
        <v>27.83</v>
      </c>
      <c r="D85" s="27">
        <v>-1.0428603999999999E-2</v>
      </c>
      <c r="E85" s="28">
        <v>-9.2990659999999999E-3</v>
      </c>
      <c r="F85" s="24">
        <f t="shared" si="3"/>
        <v>-9.675578666666667E-3</v>
      </c>
    </row>
    <row r="86" spans="1:6">
      <c r="A86" s="5">
        <v>40304</v>
      </c>
      <c r="B86" s="6">
        <v>244.08</v>
      </c>
      <c r="C86" s="6">
        <v>27.02</v>
      </c>
      <c r="D86" s="27">
        <v>-3.8814080000000001E-2</v>
      </c>
      <c r="E86" s="28">
        <v>-2.9537243000000001E-2</v>
      </c>
      <c r="F86" s="24">
        <f t="shared" si="3"/>
        <v>-3.2629522000000001E-2</v>
      </c>
    </row>
    <row r="87" spans="1:6">
      <c r="A87" s="5">
        <v>40305</v>
      </c>
      <c r="B87" s="6">
        <v>233.78</v>
      </c>
      <c r="C87" s="6">
        <v>26.3</v>
      </c>
      <c r="D87" s="27">
        <v>-4.3115538000000002E-2</v>
      </c>
      <c r="E87" s="28">
        <v>-2.7008392999999999E-2</v>
      </c>
      <c r="F87" s="24">
        <f t="shared" si="3"/>
        <v>-3.2377441333333333E-2</v>
      </c>
    </row>
    <row r="88" spans="1:6">
      <c r="A88" s="5">
        <v>40308</v>
      </c>
      <c r="B88" s="6">
        <v>251.75</v>
      </c>
      <c r="C88" s="6">
        <v>26.98</v>
      </c>
      <c r="D88" s="25">
        <v>7.4056029400000001E-2</v>
      </c>
      <c r="E88" s="26">
        <v>2.55269116E-2</v>
      </c>
      <c r="F88" s="24">
        <f t="shared" si="3"/>
        <v>4.1703284199999996E-2</v>
      </c>
    </row>
    <row r="89" spans="1:6">
      <c r="A89" s="5">
        <v>40309</v>
      </c>
      <c r="B89" s="6">
        <v>254.26</v>
      </c>
      <c r="C89" s="6">
        <v>26.93</v>
      </c>
      <c r="D89" s="25">
        <v>9.9208339000000003E-3</v>
      </c>
      <c r="E89" s="28">
        <v>-1.8549440000000001E-3</v>
      </c>
      <c r="F89" s="24">
        <f t="shared" si="3"/>
        <v>2.0703153000000002E-3</v>
      </c>
    </row>
    <row r="90" spans="1:6">
      <c r="A90" s="5">
        <v>40310</v>
      </c>
      <c r="B90" s="6">
        <v>259.77999999999997</v>
      </c>
      <c r="C90" s="6">
        <v>27.45</v>
      </c>
      <c r="D90" s="25">
        <v>2.1477753499999998E-2</v>
      </c>
      <c r="E90" s="26">
        <v>1.9125261099999999E-2</v>
      </c>
      <c r="F90" s="24">
        <f t="shared" si="3"/>
        <v>1.990942523333333E-2</v>
      </c>
    </row>
    <row r="91" spans="1:6">
      <c r="A91" s="5">
        <v>40311</v>
      </c>
      <c r="B91" s="6">
        <v>256.08999999999997</v>
      </c>
      <c r="C91" s="6">
        <v>27.26</v>
      </c>
      <c r="D91" s="27">
        <v>-1.4306174E-2</v>
      </c>
      <c r="E91" s="28">
        <v>-6.9457420000000004E-3</v>
      </c>
      <c r="F91" s="24">
        <f t="shared" si="3"/>
        <v>-9.3992193333333335E-3</v>
      </c>
    </row>
    <row r="92" spans="1:6">
      <c r="A92" s="5">
        <v>40312</v>
      </c>
      <c r="B92" s="6">
        <v>251.59</v>
      </c>
      <c r="C92" s="6">
        <v>26.97</v>
      </c>
      <c r="D92" s="27">
        <v>-1.7728167E-2</v>
      </c>
      <c r="E92" s="28">
        <v>-1.0695289E-2</v>
      </c>
      <c r="F92" s="24">
        <f t="shared" si="3"/>
        <v>-1.3039581666666666E-2</v>
      </c>
    </row>
    <row r="93" spans="1:6">
      <c r="A93" s="5">
        <v>40315</v>
      </c>
      <c r="B93" s="6">
        <v>251.98</v>
      </c>
      <c r="C93" s="6">
        <v>26.98</v>
      </c>
      <c r="D93" s="25">
        <v>1.5489409E-3</v>
      </c>
      <c r="E93" s="26">
        <v>3.7071359999999999E-4</v>
      </c>
      <c r="F93" s="24">
        <f t="shared" si="3"/>
        <v>7.634560333333333E-4</v>
      </c>
    </row>
    <row r="94" spans="1:6">
      <c r="A94" s="5">
        <v>40316</v>
      </c>
      <c r="B94" s="6">
        <v>250.14</v>
      </c>
      <c r="C94" s="6">
        <v>26.79</v>
      </c>
      <c r="D94" s="27">
        <v>-7.328958E-3</v>
      </c>
      <c r="E94" s="28">
        <v>-7.0671670000000001E-3</v>
      </c>
      <c r="F94" s="24">
        <f t="shared" si="3"/>
        <v>-7.1544306666666661E-3</v>
      </c>
    </row>
    <row r="95" spans="1:6">
      <c r="A95" s="5">
        <v>40317</v>
      </c>
      <c r="B95" s="6">
        <v>246.15</v>
      </c>
      <c r="C95" s="6">
        <v>26.45</v>
      </c>
      <c r="D95" s="27">
        <v>-1.6079655000000002E-2</v>
      </c>
      <c r="E95" s="28">
        <v>-1.2772525E-2</v>
      </c>
      <c r="F95" s="24">
        <f t="shared" si="3"/>
        <v>-1.3874901666666667E-2</v>
      </c>
    </row>
    <row r="96" spans="1:6">
      <c r="A96" s="5">
        <v>40318</v>
      </c>
      <c r="B96" s="6">
        <v>235.67</v>
      </c>
      <c r="C96" s="6">
        <v>25.39</v>
      </c>
      <c r="D96" s="27">
        <v>-4.3508585000000002E-2</v>
      </c>
      <c r="E96" s="28">
        <v>-4.0900763E-2</v>
      </c>
      <c r="F96" s="24">
        <f t="shared" si="3"/>
        <v>-4.1770036999999996E-2</v>
      </c>
    </row>
    <row r="97" spans="1:6">
      <c r="A97" s="5">
        <v>40319</v>
      </c>
      <c r="B97" s="6">
        <v>240.19</v>
      </c>
      <c r="C97" s="6">
        <v>25.14</v>
      </c>
      <c r="D97" s="25">
        <v>1.89977554E-2</v>
      </c>
      <c r="E97" s="28">
        <v>-9.895193E-3</v>
      </c>
      <c r="F97" s="24">
        <f t="shared" si="3"/>
        <v>-2.6421020000000003E-4</v>
      </c>
    </row>
    <row r="98" spans="1:6">
      <c r="A98" s="5">
        <v>40322</v>
      </c>
      <c r="B98" s="6">
        <v>244.59</v>
      </c>
      <c r="C98" s="6">
        <v>24.6</v>
      </c>
      <c r="D98" s="25">
        <v>1.8153062500000001E-2</v>
      </c>
      <c r="E98" s="28">
        <v>-2.1713759999999999E-2</v>
      </c>
      <c r="F98" s="24">
        <f t="shared" si="3"/>
        <v>-8.4248191666666649E-3</v>
      </c>
    </row>
    <row r="99" spans="1:6">
      <c r="A99" s="5">
        <v>40323</v>
      </c>
      <c r="B99" s="6">
        <v>243.06</v>
      </c>
      <c r="C99" s="6">
        <v>24.42</v>
      </c>
      <c r="D99" s="27">
        <v>-6.2750130000000003E-3</v>
      </c>
      <c r="E99" s="28">
        <v>-7.3439739999999996E-3</v>
      </c>
      <c r="F99" s="24">
        <f t="shared" si="3"/>
        <v>-6.9876536666666662E-3</v>
      </c>
    </row>
    <row r="100" spans="1:6">
      <c r="A100" s="5">
        <v>40324</v>
      </c>
      <c r="B100" s="6">
        <v>241.96</v>
      </c>
      <c r="C100" s="6">
        <v>23.42</v>
      </c>
      <c r="D100" s="27">
        <v>-4.535903E-3</v>
      </c>
      <c r="E100" s="28">
        <v>-4.1812110999999999E-2</v>
      </c>
      <c r="F100" s="24">
        <f t="shared" si="3"/>
        <v>-2.9386708333333331E-2</v>
      </c>
    </row>
    <row r="101" spans="1:6">
      <c r="A101" s="5">
        <v>40325</v>
      </c>
      <c r="B101" s="6">
        <v>251.12</v>
      </c>
      <c r="C101" s="6">
        <v>24.35</v>
      </c>
      <c r="D101" s="25">
        <v>3.71584893E-2</v>
      </c>
      <c r="E101" s="26">
        <v>3.89414914E-2</v>
      </c>
      <c r="F101" s="24">
        <f t="shared" si="3"/>
        <v>3.8347157366666662E-2</v>
      </c>
    </row>
    <row r="102" spans="1:6">
      <c r="A102" s="5">
        <v>40326</v>
      </c>
      <c r="B102" s="6">
        <v>254.62</v>
      </c>
      <c r="C102" s="6">
        <v>24.16</v>
      </c>
      <c r="D102" s="25">
        <v>1.3841325099999999E-2</v>
      </c>
      <c r="E102" s="28">
        <v>-7.8334760000000007E-3</v>
      </c>
      <c r="F102" s="24">
        <f t="shared" si="3"/>
        <v>-6.0854230000000065E-4</v>
      </c>
    </row>
    <row r="103" spans="1:6">
      <c r="A103" s="5">
        <v>40330</v>
      </c>
      <c r="B103" s="6">
        <v>258.52999999999997</v>
      </c>
      <c r="C103" s="6">
        <v>24.25</v>
      </c>
      <c r="D103" s="25">
        <v>1.52395037E-2</v>
      </c>
      <c r="E103" s="26">
        <v>3.7182443E-3</v>
      </c>
      <c r="F103" s="24">
        <f t="shared" si="3"/>
        <v>7.5586641000000001E-3</v>
      </c>
    </row>
    <row r="104" spans="1:6">
      <c r="A104" s="5">
        <v>40331</v>
      </c>
      <c r="B104" s="6">
        <v>261.63</v>
      </c>
      <c r="C104" s="6">
        <v>24.78</v>
      </c>
      <c r="D104" s="25">
        <v>1.1919550500000001E-2</v>
      </c>
      <c r="E104" s="26">
        <v>2.16202588E-2</v>
      </c>
      <c r="F104" s="24">
        <f t="shared" si="3"/>
        <v>1.8386689366666667E-2</v>
      </c>
    </row>
    <row r="105" spans="1:6">
      <c r="A105" s="5">
        <v>40332</v>
      </c>
      <c r="B105" s="6">
        <v>260.8</v>
      </c>
      <c r="C105" s="6">
        <v>25.16</v>
      </c>
      <c r="D105" s="27">
        <v>-3.1774619999999998E-3</v>
      </c>
      <c r="E105" s="26">
        <v>1.5218555599999999E-2</v>
      </c>
      <c r="F105" s="24">
        <f t="shared" si="3"/>
        <v>9.0865497333333326E-3</v>
      </c>
    </row>
    <row r="106" spans="1:6">
      <c r="A106" s="5">
        <v>40333</v>
      </c>
      <c r="B106" s="6">
        <v>253.71</v>
      </c>
      <c r="C106" s="6">
        <v>24.15</v>
      </c>
      <c r="D106" s="27">
        <v>-2.7561947999999999E-2</v>
      </c>
      <c r="E106" s="28">
        <v>-4.0971052000000001E-2</v>
      </c>
      <c r="F106" s="24">
        <f t="shared" si="3"/>
        <v>-3.6501350666666668E-2</v>
      </c>
    </row>
    <row r="107" spans="1:6">
      <c r="A107" s="5">
        <v>40336</v>
      </c>
      <c r="B107" s="6">
        <v>248.73</v>
      </c>
      <c r="C107" s="6">
        <v>23.69</v>
      </c>
      <c r="D107" s="27">
        <v>-1.9823911999999999E-2</v>
      </c>
      <c r="E107" s="28">
        <v>-1.9231361999999998E-2</v>
      </c>
      <c r="F107" s="24">
        <f t="shared" si="3"/>
        <v>-1.9428878666666663E-2</v>
      </c>
    </row>
    <row r="108" spans="1:6">
      <c r="A108" s="5">
        <v>40337</v>
      </c>
      <c r="B108" s="6">
        <v>247.14</v>
      </c>
      <c r="C108" s="6">
        <v>23.52</v>
      </c>
      <c r="D108" s="27">
        <v>-6.4129929999999996E-3</v>
      </c>
      <c r="E108" s="28">
        <v>-7.2018949999999998E-3</v>
      </c>
      <c r="F108" s="24">
        <f t="shared" si="3"/>
        <v>-6.9389276666666664E-3</v>
      </c>
    </row>
    <row r="109" spans="1:6">
      <c r="A109" s="5">
        <v>40338</v>
      </c>
      <c r="B109" s="6">
        <v>241.06</v>
      </c>
      <c r="C109" s="6">
        <v>23.22</v>
      </c>
      <c r="D109" s="27">
        <v>-2.4909113E-2</v>
      </c>
      <c r="E109" s="28">
        <v>-1.2837147E-2</v>
      </c>
      <c r="F109" s="24">
        <f t="shared" si="3"/>
        <v>-1.6861135666666666E-2</v>
      </c>
    </row>
    <row r="110" spans="1:6">
      <c r="A110" s="5">
        <v>40339</v>
      </c>
      <c r="B110" s="6">
        <v>248.3</v>
      </c>
      <c r="C110" s="6">
        <v>23.41</v>
      </c>
      <c r="D110" s="25">
        <v>2.95918274E-2</v>
      </c>
      <c r="E110" s="26">
        <v>8.1493052E-3</v>
      </c>
      <c r="F110" s="24">
        <f t="shared" si="3"/>
        <v>1.5296812599999999E-2</v>
      </c>
    </row>
    <row r="111" spans="1:6">
      <c r="A111" s="5">
        <v>40340</v>
      </c>
      <c r="B111" s="6">
        <v>251.28</v>
      </c>
      <c r="C111" s="6">
        <v>24.03</v>
      </c>
      <c r="D111" s="25">
        <v>1.19301627E-2</v>
      </c>
      <c r="E111" s="26">
        <v>2.61397682E-2</v>
      </c>
      <c r="F111" s="24">
        <f t="shared" si="3"/>
        <v>2.140323303333333E-2</v>
      </c>
    </row>
    <row r="112" spans="1:6">
      <c r="A112" s="5">
        <v>40343</v>
      </c>
      <c r="B112" s="6">
        <v>252.04</v>
      </c>
      <c r="C112" s="6">
        <v>23.88</v>
      </c>
      <c r="D112" s="25">
        <v>3.0199497999999999E-3</v>
      </c>
      <c r="E112" s="28">
        <v>-6.2617610000000002E-3</v>
      </c>
      <c r="F112" s="24">
        <f t="shared" si="3"/>
        <v>-3.1678573999999998E-3</v>
      </c>
    </row>
    <row r="113" spans="1:6">
      <c r="A113" s="5">
        <v>40344</v>
      </c>
      <c r="B113" s="6">
        <v>257.39999999999998</v>
      </c>
      <c r="C113" s="6">
        <v>24.89</v>
      </c>
      <c r="D113" s="25">
        <v>2.1043490099999999E-2</v>
      </c>
      <c r="E113" s="26">
        <v>4.1424827900000002E-2</v>
      </c>
      <c r="F113" s="24">
        <f t="shared" si="3"/>
        <v>3.4631048633333335E-2</v>
      </c>
    </row>
    <row r="114" spans="1:6">
      <c r="A114" s="5">
        <v>40345</v>
      </c>
      <c r="B114" s="6">
        <v>264.89999999999998</v>
      </c>
      <c r="C114" s="6">
        <v>24.65</v>
      </c>
      <c r="D114" s="25">
        <v>2.87211011E-2</v>
      </c>
      <c r="E114" s="28">
        <v>-9.6892160000000005E-3</v>
      </c>
      <c r="F114" s="24">
        <f t="shared" si="3"/>
        <v>3.1142230333333337E-3</v>
      </c>
    </row>
    <row r="115" spans="1:6">
      <c r="A115" s="5">
        <v>40346</v>
      </c>
      <c r="B115" s="6">
        <v>269.48</v>
      </c>
      <c r="C115" s="6">
        <v>24.7</v>
      </c>
      <c r="D115" s="25">
        <v>1.71417798E-2</v>
      </c>
      <c r="E115" s="26">
        <v>2.0263430999999999E-3</v>
      </c>
      <c r="F115" s="24">
        <f t="shared" si="3"/>
        <v>7.0648219999999992E-3</v>
      </c>
    </row>
    <row r="116" spans="1:6">
      <c r="A116" s="5">
        <v>40347</v>
      </c>
      <c r="B116" s="6">
        <v>271.66000000000003</v>
      </c>
      <c r="C116" s="6">
        <v>24.76</v>
      </c>
      <c r="D116" s="25">
        <v>8.0571083000000009E-3</v>
      </c>
      <c r="E116" s="26">
        <v>2.4262042E-3</v>
      </c>
      <c r="F116" s="24">
        <f t="shared" si="3"/>
        <v>4.3031722333333328E-3</v>
      </c>
    </row>
    <row r="117" spans="1:6">
      <c r="A117" s="5">
        <v>40350</v>
      </c>
      <c r="B117" s="6">
        <v>267.79000000000002</v>
      </c>
      <c r="C117" s="6">
        <v>24.3</v>
      </c>
      <c r="D117" s="27">
        <v>-1.4348193E-2</v>
      </c>
      <c r="E117" s="28">
        <v>-1.8753097E-2</v>
      </c>
      <c r="F117" s="24">
        <f t="shared" si="3"/>
        <v>-1.7284795666666665E-2</v>
      </c>
    </row>
    <row r="118" spans="1:6">
      <c r="A118" s="5">
        <v>40351</v>
      </c>
      <c r="B118" s="6">
        <v>271.44</v>
      </c>
      <c r="C118" s="6">
        <v>24.13</v>
      </c>
      <c r="D118" s="25">
        <v>1.3538029199999999E-2</v>
      </c>
      <c r="E118" s="28">
        <v>-7.0204710000000004E-3</v>
      </c>
      <c r="F118" s="24">
        <f t="shared" si="3"/>
        <v>-1.676376000000002E-4</v>
      </c>
    </row>
    <row r="119" spans="1:6">
      <c r="A119" s="5">
        <v>40352</v>
      </c>
      <c r="B119" s="6">
        <v>268.58</v>
      </c>
      <c r="C119" s="6">
        <v>23.7</v>
      </c>
      <c r="D119" s="27">
        <v>-1.0592298999999999E-2</v>
      </c>
      <c r="E119" s="28">
        <v>-1.7980830999999999E-2</v>
      </c>
      <c r="F119" s="24">
        <f t="shared" si="3"/>
        <v>-1.5517986999999999E-2</v>
      </c>
    </row>
    <row r="120" spans="1:6">
      <c r="A120" s="5">
        <v>40353</v>
      </c>
      <c r="B120" s="6">
        <v>266.63</v>
      </c>
      <c r="C120" s="6">
        <v>23.41</v>
      </c>
      <c r="D120" s="27">
        <v>-7.2868919999999997E-3</v>
      </c>
      <c r="E120" s="28">
        <v>-1.2311767E-2</v>
      </c>
      <c r="F120" s="24">
        <f t="shared" si="3"/>
        <v>-1.0636808666666664E-2</v>
      </c>
    </row>
    <row r="121" spans="1:6">
      <c r="A121" s="5">
        <v>40354</v>
      </c>
      <c r="B121" s="6">
        <v>264.35000000000002</v>
      </c>
      <c r="C121" s="6">
        <v>22.97</v>
      </c>
      <c r="D121" s="27">
        <v>-8.5879470000000003E-3</v>
      </c>
      <c r="E121" s="28">
        <v>-1.8974265000000001E-2</v>
      </c>
      <c r="F121" s="24">
        <f t="shared" si="3"/>
        <v>-1.5512158999999999E-2</v>
      </c>
    </row>
    <row r="122" spans="1:6">
      <c r="A122" s="5">
        <v>40357</v>
      </c>
      <c r="B122" s="6">
        <v>265.94</v>
      </c>
      <c r="C122" s="6">
        <v>22.77</v>
      </c>
      <c r="D122" s="25">
        <v>5.9967366999999997E-3</v>
      </c>
      <c r="E122" s="28">
        <v>-8.745137E-3</v>
      </c>
      <c r="F122" s="24">
        <f t="shared" si="3"/>
        <v>-3.8311791000000001E-3</v>
      </c>
    </row>
    <row r="123" spans="1:6">
      <c r="A123" s="5">
        <v>40358</v>
      </c>
      <c r="B123" s="6">
        <v>253.92</v>
      </c>
      <c r="C123" s="6">
        <v>21.83</v>
      </c>
      <c r="D123" s="27">
        <v>-4.6251463E-2</v>
      </c>
      <c r="E123" s="28">
        <v>-4.2158710000000002E-2</v>
      </c>
      <c r="F123" s="24">
        <f t="shared" si="3"/>
        <v>-4.3522960999999999E-2</v>
      </c>
    </row>
    <row r="124" spans="1:6">
      <c r="A124" s="5">
        <v>40359</v>
      </c>
      <c r="B124" s="6">
        <v>249.32</v>
      </c>
      <c r="C124" s="6">
        <v>21.55</v>
      </c>
      <c r="D124" s="27">
        <v>-1.8282045E-2</v>
      </c>
      <c r="E124" s="28">
        <v>-1.2909354E-2</v>
      </c>
      <c r="F124" s="24">
        <f t="shared" si="3"/>
        <v>-1.4700250999999999E-2</v>
      </c>
    </row>
    <row r="125" spans="1:6">
      <c r="A125" s="5">
        <v>40360</v>
      </c>
      <c r="B125" s="6">
        <v>246.29</v>
      </c>
      <c r="C125" s="6">
        <v>21.69</v>
      </c>
      <c r="D125" s="27">
        <v>-1.2227508999999999E-2</v>
      </c>
      <c r="E125" s="26">
        <v>6.4755083000000001E-3</v>
      </c>
      <c r="F125" s="24">
        <f t="shared" si="3"/>
        <v>2.4116920000000035E-4</v>
      </c>
    </row>
    <row r="126" spans="1:6">
      <c r="A126" s="5">
        <v>40361</v>
      </c>
      <c r="B126" s="6">
        <v>244.77</v>
      </c>
      <c r="C126" s="6">
        <v>21.79</v>
      </c>
      <c r="D126" s="27">
        <v>-6.190709E-3</v>
      </c>
      <c r="E126" s="26">
        <v>4.5998241000000002E-3</v>
      </c>
      <c r="F126" s="24">
        <f t="shared" si="3"/>
        <v>1.0029797333333335E-3</v>
      </c>
    </row>
    <row r="127" spans="1:6">
      <c r="A127" s="5">
        <v>40365</v>
      </c>
      <c r="B127" s="6">
        <v>246.44</v>
      </c>
      <c r="C127" s="6">
        <v>22.31</v>
      </c>
      <c r="D127" s="25">
        <v>6.7995620000000003E-3</v>
      </c>
      <c r="E127" s="26">
        <v>2.3583859499999998E-2</v>
      </c>
      <c r="F127" s="24">
        <f t="shared" si="3"/>
        <v>1.7989093666666664E-2</v>
      </c>
    </row>
    <row r="128" spans="1:6">
      <c r="A128" s="5">
        <v>40366</v>
      </c>
      <c r="B128" s="6">
        <v>256.39</v>
      </c>
      <c r="C128" s="6">
        <v>22.76</v>
      </c>
      <c r="D128" s="25">
        <v>3.9581166600000002E-2</v>
      </c>
      <c r="E128" s="26">
        <v>1.9969600800000001E-2</v>
      </c>
      <c r="F128" s="24">
        <f t="shared" si="3"/>
        <v>2.6506789400000001E-2</v>
      </c>
    </row>
    <row r="129" spans="1:6">
      <c r="A129" s="5">
        <v>40367</v>
      </c>
      <c r="B129" s="6">
        <v>255.82</v>
      </c>
      <c r="C129" s="6">
        <v>22.86</v>
      </c>
      <c r="D129" s="27">
        <v>-2.2256509999999999E-3</v>
      </c>
      <c r="E129" s="26">
        <v>4.3840490999999997E-3</v>
      </c>
      <c r="F129" s="24">
        <f t="shared" si="3"/>
        <v>2.1808157333333333E-3</v>
      </c>
    </row>
    <row r="130" spans="1:6">
      <c r="A130" s="5">
        <v>40368</v>
      </c>
      <c r="B130" s="6">
        <v>257.33</v>
      </c>
      <c r="C130" s="6">
        <v>22.73</v>
      </c>
      <c r="D130" s="25">
        <v>5.8852356999999998E-3</v>
      </c>
      <c r="E130" s="28">
        <v>-5.703021E-3</v>
      </c>
      <c r="F130" s="24">
        <f t="shared" si="3"/>
        <v>-1.8402687666666667E-3</v>
      </c>
    </row>
    <row r="131" spans="1:6">
      <c r="A131" s="5">
        <v>40371</v>
      </c>
      <c r="B131" s="6">
        <v>255.03</v>
      </c>
      <c r="C131" s="6">
        <v>23.25</v>
      </c>
      <c r="D131" s="27">
        <v>-8.9781229999999993E-3</v>
      </c>
      <c r="E131" s="26">
        <v>2.26194942E-2</v>
      </c>
      <c r="F131" s="24">
        <f t="shared" ref="F131:F194" si="4">D131*$I$6+E131*$I$7</f>
        <v>1.2086955133333334E-2</v>
      </c>
    </row>
    <row r="132" spans="1:6">
      <c r="A132" s="5">
        <v>40372</v>
      </c>
      <c r="B132" s="6">
        <v>249.58</v>
      </c>
      <c r="C132" s="6">
        <v>23.54</v>
      </c>
      <c r="D132" s="27">
        <v>-2.1601680000000002E-2</v>
      </c>
      <c r="E132" s="26">
        <v>1.23959698E-2</v>
      </c>
      <c r="F132" s="24">
        <f t="shared" si="4"/>
        <v>1.0634198666666667E-3</v>
      </c>
    </row>
    <row r="133" spans="1:6">
      <c r="A133" s="5">
        <v>40373</v>
      </c>
      <c r="B133" s="6">
        <v>250.51</v>
      </c>
      <c r="C133" s="6">
        <v>23.83</v>
      </c>
      <c r="D133" s="25">
        <v>3.7193348000000002E-3</v>
      </c>
      <c r="E133" s="26">
        <v>1.22441893E-2</v>
      </c>
      <c r="F133" s="24">
        <f t="shared" si="4"/>
        <v>9.4025711333333324E-3</v>
      </c>
    </row>
    <row r="134" spans="1:6">
      <c r="A134" s="5">
        <v>40374</v>
      </c>
      <c r="B134" s="6">
        <v>249.24</v>
      </c>
      <c r="C134" s="6">
        <v>23.89</v>
      </c>
      <c r="D134" s="27">
        <v>-5.0825519999999997E-3</v>
      </c>
      <c r="E134" s="26">
        <v>2.5146702000000002E-3</v>
      </c>
      <c r="F134" s="24">
        <f t="shared" si="4"/>
        <v>-1.7737199999999726E-5</v>
      </c>
    </row>
    <row r="135" spans="1:6">
      <c r="A135" s="5">
        <v>40375</v>
      </c>
      <c r="B135" s="6">
        <v>247.7</v>
      </c>
      <c r="C135" s="6">
        <v>23.31</v>
      </c>
      <c r="D135" s="27">
        <v>-6.1979510000000002E-3</v>
      </c>
      <c r="E135" s="28">
        <v>-2.4577508000000001E-2</v>
      </c>
      <c r="F135" s="24">
        <f t="shared" si="4"/>
        <v>-1.8450989000000001E-2</v>
      </c>
    </row>
    <row r="136" spans="1:6">
      <c r="A136" s="5">
        <v>40378</v>
      </c>
      <c r="B136" s="6">
        <v>243.42</v>
      </c>
      <c r="C136" s="6">
        <v>23.63</v>
      </c>
      <c r="D136" s="27">
        <v>-1.7429989999999999E-2</v>
      </c>
      <c r="E136" s="26">
        <v>1.36346382E-2</v>
      </c>
      <c r="F136" s="24">
        <f t="shared" si="4"/>
        <v>3.2797621333333343E-3</v>
      </c>
    </row>
    <row r="137" spans="1:6">
      <c r="A137" s="5">
        <v>40379</v>
      </c>
      <c r="B137" s="6">
        <v>249.67</v>
      </c>
      <c r="C137" s="6">
        <v>23.86</v>
      </c>
      <c r="D137" s="25">
        <v>2.53516994E-2</v>
      </c>
      <c r="E137" s="26">
        <v>9.6863255000000006E-3</v>
      </c>
      <c r="F137" s="24">
        <f t="shared" si="4"/>
        <v>1.4908116799999999E-2</v>
      </c>
    </row>
    <row r="138" spans="1:6">
      <c r="A138" s="5">
        <v>40380</v>
      </c>
      <c r="B138" s="6">
        <v>252</v>
      </c>
      <c r="C138" s="6">
        <v>23.53</v>
      </c>
      <c r="D138" s="25">
        <v>9.2890416000000007E-3</v>
      </c>
      <c r="E138" s="28">
        <v>-1.3927214E-2</v>
      </c>
      <c r="F138" s="24">
        <f t="shared" si="4"/>
        <v>-6.1884621333333327E-3</v>
      </c>
    </row>
    <row r="139" spans="1:6">
      <c r="A139" s="5">
        <v>40381</v>
      </c>
      <c r="B139" s="6">
        <v>256.74</v>
      </c>
      <c r="C139" s="6">
        <v>24.2</v>
      </c>
      <c r="D139" s="25">
        <v>1.8634812099999998E-2</v>
      </c>
      <c r="E139" s="26">
        <v>2.8076430400000001E-2</v>
      </c>
      <c r="F139" s="24">
        <f t="shared" si="4"/>
        <v>2.4929224299999997E-2</v>
      </c>
    </row>
    <row r="140" spans="1:6">
      <c r="A140" s="5">
        <v>40382</v>
      </c>
      <c r="B140" s="6">
        <v>257.64999999999998</v>
      </c>
      <c r="C140" s="6">
        <v>24.17</v>
      </c>
      <c r="D140" s="25">
        <v>3.5381751000000002E-3</v>
      </c>
      <c r="E140" s="28">
        <v>-1.240438E-3</v>
      </c>
      <c r="F140" s="24">
        <f t="shared" si="4"/>
        <v>3.5243303333333336E-4</v>
      </c>
    </row>
    <row r="141" spans="1:6">
      <c r="A141" s="5">
        <v>40385</v>
      </c>
      <c r="B141" s="6">
        <v>257</v>
      </c>
      <c r="C141" s="6">
        <v>24.44</v>
      </c>
      <c r="D141" s="27">
        <v>-2.5259900000000001E-3</v>
      </c>
      <c r="E141" s="26">
        <v>1.1108939599999999E-2</v>
      </c>
      <c r="F141" s="24">
        <f t="shared" si="4"/>
        <v>6.563963066666666E-3</v>
      </c>
    </row>
    <row r="142" spans="1:6">
      <c r="A142" s="5">
        <v>40386</v>
      </c>
      <c r="B142" s="6">
        <v>261.76</v>
      </c>
      <c r="C142" s="6">
        <v>24.5</v>
      </c>
      <c r="D142" s="25">
        <v>1.8351968499999999E-2</v>
      </c>
      <c r="E142" s="26">
        <v>2.4519832000000001E-3</v>
      </c>
      <c r="F142" s="24">
        <f t="shared" si="4"/>
        <v>7.7519782999999993E-3</v>
      </c>
    </row>
    <row r="143" spans="1:6">
      <c r="A143" s="5">
        <v>40387</v>
      </c>
      <c r="B143" s="6">
        <v>258.66000000000003</v>
      </c>
      <c r="C143" s="6">
        <v>24.3</v>
      </c>
      <c r="D143" s="27">
        <v>-1.1913595000000001E-2</v>
      </c>
      <c r="E143" s="28">
        <v>-8.1967670000000006E-3</v>
      </c>
      <c r="F143" s="24">
        <f t="shared" si="4"/>
        <v>-9.4357096666666668E-3</v>
      </c>
    </row>
    <row r="144" spans="1:6">
      <c r="A144" s="5">
        <v>40388</v>
      </c>
      <c r="B144" s="6">
        <v>255.84</v>
      </c>
      <c r="C144" s="6">
        <v>24.38</v>
      </c>
      <c r="D144" s="27">
        <v>-1.0962209000000001E-2</v>
      </c>
      <c r="E144" s="26">
        <v>3.2867737E-3</v>
      </c>
      <c r="F144" s="24">
        <f t="shared" si="4"/>
        <v>-1.4628872E-3</v>
      </c>
    </row>
    <row r="145" spans="1:6">
      <c r="A145" s="5">
        <v>40389</v>
      </c>
      <c r="B145" s="6">
        <v>254.99</v>
      </c>
      <c r="C145" s="6">
        <v>24.17</v>
      </c>
      <c r="D145" s="27">
        <v>-3.3279199999999998E-3</v>
      </c>
      <c r="E145" s="28">
        <v>-8.6509289999999999E-3</v>
      </c>
      <c r="F145" s="24">
        <f t="shared" si="4"/>
        <v>-6.8765926666666663E-3</v>
      </c>
    </row>
    <row r="146" spans="1:6">
      <c r="A146" s="5">
        <v>40392</v>
      </c>
      <c r="B146" s="6">
        <v>259.55</v>
      </c>
      <c r="C146" s="6">
        <v>24.66</v>
      </c>
      <c r="D146" s="25">
        <v>1.7725033599999999E-2</v>
      </c>
      <c r="E146" s="26">
        <v>2.0070303000000001E-2</v>
      </c>
      <c r="F146" s="24">
        <f t="shared" si="4"/>
        <v>1.9288546533333333E-2</v>
      </c>
    </row>
    <row r="147" spans="1:6">
      <c r="A147" s="5">
        <v>40393</v>
      </c>
      <c r="B147" s="6">
        <v>259.62</v>
      </c>
      <c r="C147" s="6">
        <v>24.5</v>
      </c>
      <c r="D147" s="25">
        <v>2.6966119999999999E-4</v>
      </c>
      <c r="E147" s="28">
        <v>-6.5093800000000004E-3</v>
      </c>
      <c r="F147" s="24">
        <f t="shared" si="4"/>
        <v>-4.2496996000000002E-3</v>
      </c>
    </row>
    <row r="148" spans="1:6">
      <c r="A148" s="5">
        <v>40394</v>
      </c>
      <c r="B148" s="6">
        <v>260.67</v>
      </c>
      <c r="C148" s="6">
        <v>24.1</v>
      </c>
      <c r="D148" s="25">
        <v>4.0362161000000001E-3</v>
      </c>
      <c r="E148" s="28">
        <v>-1.6461277E-2</v>
      </c>
      <c r="F148" s="24">
        <f t="shared" si="4"/>
        <v>-9.6287792999999993E-3</v>
      </c>
    </row>
    <row r="149" spans="1:6">
      <c r="A149" s="5">
        <v>40395</v>
      </c>
      <c r="B149" s="6">
        <v>259.39999999999998</v>
      </c>
      <c r="C149" s="6">
        <v>23.76</v>
      </c>
      <c r="D149" s="27">
        <v>-4.8839679999999998E-3</v>
      </c>
      <c r="E149" s="28">
        <v>-1.4208346E-2</v>
      </c>
      <c r="F149" s="24">
        <f t="shared" si="4"/>
        <v>-1.1100219999999999E-2</v>
      </c>
    </row>
    <row r="150" spans="1:6">
      <c r="A150" s="5">
        <v>40396</v>
      </c>
      <c r="B150" s="6">
        <v>257.8</v>
      </c>
      <c r="C150" s="6">
        <v>23.93</v>
      </c>
      <c r="D150" s="27">
        <v>-6.1871809999999999E-3</v>
      </c>
      <c r="E150" s="26">
        <v>7.1294074000000001E-3</v>
      </c>
      <c r="F150" s="24">
        <f t="shared" si="4"/>
        <v>2.6905445999999998E-3</v>
      </c>
    </row>
    <row r="151" spans="1:6">
      <c r="A151" s="5">
        <v>40399</v>
      </c>
      <c r="B151" s="6">
        <v>259.45</v>
      </c>
      <c r="C151" s="6">
        <v>23.98</v>
      </c>
      <c r="D151" s="25">
        <v>6.3799153000000004E-3</v>
      </c>
      <c r="E151" s="26">
        <v>2.0872477000000002E-3</v>
      </c>
      <c r="F151" s="24">
        <f t="shared" si="4"/>
        <v>3.5181369000000001E-3</v>
      </c>
    </row>
    <row r="152" spans="1:6">
      <c r="A152" s="5">
        <v>40400</v>
      </c>
      <c r="B152" s="6">
        <v>257.13</v>
      </c>
      <c r="C152" s="6">
        <v>23.48</v>
      </c>
      <c r="D152" s="27">
        <v>-8.9822119999999998E-3</v>
      </c>
      <c r="E152" s="28">
        <v>-2.1071155000000001E-2</v>
      </c>
      <c r="F152" s="24">
        <f t="shared" si="4"/>
        <v>-1.7041507333333334E-2</v>
      </c>
    </row>
    <row r="153" spans="1:6">
      <c r="A153" s="5">
        <v>40401</v>
      </c>
      <c r="B153" s="6">
        <v>247.99</v>
      </c>
      <c r="C153" s="6">
        <v>23.28</v>
      </c>
      <c r="D153" s="27">
        <v>-3.6193371000000002E-2</v>
      </c>
      <c r="E153" s="28">
        <v>-8.5543719999999993E-3</v>
      </c>
      <c r="F153" s="24">
        <f t="shared" si="4"/>
        <v>-1.7767371666666667E-2</v>
      </c>
    </row>
    <row r="154" spans="1:6">
      <c r="A154" s="5">
        <v>40402</v>
      </c>
      <c r="B154" s="6">
        <v>249.57</v>
      </c>
      <c r="C154" s="6">
        <v>22.94</v>
      </c>
      <c r="D154" s="25">
        <v>6.3510142000000004E-3</v>
      </c>
      <c r="E154" s="28">
        <v>-1.4712510999999999E-2</v>
      </c>
      <c r="F154" s="24">
        <f t="shared" si="4"/>
        <v>-7.6913359333333313E-3</v>
      </c>
    </row>
    <row r="155" spans="1:6">
      <c r="A155" s="5">
        <v>40403</v>
      </c>
      <c r="B155" s="6">
        <v>246.91</v>
      </c>
      <c r="C155" s="6">
        <v>22.85</v>
      </c>
      <c r="D155" s="27">
        <v>-1.0715539E-2</v>
      </c>
      <c r="E155" s="28">
        <v>-3.9309940000000002E-3</v>
      </c>
      <c r="F155" s="24">
        <f t="shared" si="4"/>
        <v>-6.1925089999999997E-3</v>
      </c>
    </row>
    <row r="156" spans="1:6">
      <c r="A156" s="5">
        <v>40406</v>
      </c>
      <c r="B156" s="6">
        <v>245.46</v>
      </c>
      <c r="C156" s="6">
        <v>22.95</v>
      </c>
      <c r="D156" s="27">
        <v>-5.8898969999999998E-3</v>
      </c>
      <c r="E156" s="26">
        <v>4.3668192000000002E-3</v>
      </c>
      <c r="F156" s="24">
        <f t="shared" si="4"/>
        <v>9.4791380000000015E-4</v>
      </c>
    </row>
    <row r="157" spans="1:6">
      <c r="A157" s="5">
        <v>40407</v>
      </c>
      <c r="B157" s="6">
        <v>249.75</v>
      </c>
      <c r="C157" s="6">
        <v>23.27</v>
      </c>
      <c r="D157" s="25">
        <v>1.7326416399999999E-2</v>
      </c>
      <c r="E157" s="26">
        <v>1.38470408E-2</v>
      </c>
      <c r="F157" s="24">
        <f t="shared" si="4"/>
        <v>1.5006832666666666E-2</v>
      </c>
    </row>
    <row r="158" spans="1:6">
      <c r="A158" s="5">
        <v>40408</v>
      </c>
      <c r="B158" s="6">
        <v>250.84</v>
      </c>
      <c r="C158" s="6">
        <v>23.37</v>
      </c>
      <c r="D158" s="25">
        <v>4.3548681000000001E-3</v>
      </c>
      <c r="E158" s="26">
        <v>4.2881712000000004E-3</v>
      </c>
      <c r="F158" s="24">
        <f t="shared" si="4"/>
        <v>4.3104035000000006E-3</v>
      </c>
    </row>
    <row r="159" spans="1:6">
      <c r="A159" s="5">
        <v>40409</v>
      </c>
      <c r="B159" s="6">
        <v>247.68</v>
      </c>
      <c r="C159" s="6">
        <v>23.01</v>
      </c>
      <c r="D159" s="27">
        <v>-1.2677694999999999E-2</v>
      </c>
      <c r="E159" s="28">
        <v>-1.5524245000000001E-2</v>
      </c>
      <c r="F159" s="24">
        <f t="shared" si="4"/>
        <v>-1.4575394999999998E-2</v>
      </c>
    </row>
    <row r="160" spans="1:6">
      <c r="A160" s="5">
        <v>40410</v>
      </c>
      <c r="B160" s="6">
        <v>247.44</v>
      </c>
      <c r="C160" s="6">
        <v>22.81</v>
      </c>
      <c r="D160" s="27">
        <v>-9.6946200000000004E-4</v>
      </c>
      <c r="E160" s="28">
        <v>-8.729868E-3</v>
      </c>
      <c r="F160" s="24">
        <f t="shared" si="4"/>
        <v>-6.143066E-3</v>
      </c>
    </row>
    <row r="161" spans="1:6">
      <c r="A161" s="5">
        <v>40413</v>
      </c>
      <c r="B161" s="6">
        <v>243.64</v>
      </c>
      <c r="C161" s="6">
        <v>22.86</v>
      </c>
      <c r="D161" s="27">
        <v>-1.5476402E-2</v>
      </c>
      <c r="E161" s="26">
        <v>2.1896221E-3</v>
      </c>
      <c r="F161" s="24">
        <f t="shared" si="4"/>
        <v>-3.6990525999999998E-3</v>
      </c>
    </row>
    <row r="162" spans="1:6">
      <c r="A162" s="5">
        <v>40414</v>
      </c>
      <c r="B162" s="6">
        <v>237.82</v>
      </c>
      <c r="C162" s="6">
        <v>22.63</v>
      </c>
      <c r="D162" s="27">
        <v>-2.4177641E-2</v>
      </c>
      <c r="E162" s="28">
        <v>-1.0112199000000001E-2</v>
      </c>
      <c r="F162" s="24">
        <f t="shared" si="4"/>
        <v>-1.4800679666666665E-2</v>
      </c>
    </row>
    <row r="163" spans="1:6">
      <c r="A163" s="5">
        <v>40415</v>
      </c>
      <c r="B163" s="6">
        <v>240.75</v>
      </c>
      <c r="C163" s="6">
        <v>22.69</v>
      </c>
      <c r="D163" s="25">
        <v>1.2244965700000001E-2</v>
      </c>
      <c r="E163" s="26">
        <v>2.6478391E-3</v>
      </c>
      <c r="F163" s="24">
        <f t="shared" si="4"/>
        <v>5.8468813000000005E-3</v>
      </c>
    </row>
    <row r="164" spans="1:6">
      <c r="A164" s="5">
        <v>40416</v>
      </c>
      <c r="B164" s="6">
        <v>238.16</v>
      </c>
      <c r="C164" s="6">
        <v>22.43</v>
      </c>
      <c r="D164" s="27">
        <v>-1.0816334E-2</v>
      </c>
      <c r="E164" s="28">
        <v>-1.1524950000000001E-2</v>
      </c>
      <c r="F164" s="24">
        <f t="shared" si="4"/>
        <v>-1.1288744666666666E-2</v>
      </c>
    </row>
    <row r="165" spans="1:6">
      <c r="A165" s="5">
        <v>40417</v>
      </c>
      <c r="B165" s="6">
        <v>239.49</v>
      </c>
      <c r="C165" s="6">
        <v>22.53</v>
      </c>
      <c r="D165" s="25">
        <v>5.5689455999999998E-3</v>
      </c>
      <c r="E165" s="26">
        <v>4.4484058999999998E-3</v>
      </c>
      <c r="F165" s="24">
        <f t="shared" si="4"/>
        <v>4.8219191333333331E-3</v>
      </c>
    </row>
    <row r="166" spans="1:6">
      <c r="A166" s="5">
        <v>40420</v>
      </c>
      <c r="B166" s="6">
        <v>240.37</v>
      </c>
      <c r="C166" s="6">
        <v>22.26</v>
      </c>
      <c r="D166" s="25">
        <v>3.6677404999999998E-3</v>
      </c>
      <c r="E166" s="28">
        <v>-1.2056409000000001E-2</v>
      </c>
      <c r="F166" s="24">
        <f t="shared" si="4"/>
        <v>-6.8150258333333326E-3</v>
      </c>
    </row>
    <row r="167" spans="1:6">
      <c r="A167" s="5">
        <v>40421</v>
      </c>
      <c r="B167" s="6">
        <v>240.96</v>
      </c>
      <c r="C167" s="6">
        <v>22.1</v>
      </c>
      <c r="D167" s="25">
        <v>2.4515418000000001E-3</v>
      </c>
      <c r="E167" s="28">
        <v>-7.2137369999999996E-3</v>
      </c>
      <c r="F167" s="24">
        <f t="shared" si="4"/>
        <v>-3.9919773999999991E-3</v>
      </c>
    </row>
    <row r="168" spans="1:6">
      <c r="A168" s="5">
        <v>40422</v>
      </c>
      <c r="B168" s="6">
        <v>248.13</v>
      </c>
      <c r="C168" s="6">
        <v>22.5</v>
      </c>
      <c r="D168" s="25">
        <v>2.93218578E-2</v>
      </c>
      <c r="E168" s="26">
        <v>1.79377007E-2</v>
      </c>
      <c r="F168" s="24">
        <f t="shared" si="4"/>
        <v>2.1732419733333334E-2</v>
      </c>
    </row>
    <row r="169" spans="1:6">
      <c r="A169" s="5">
        <v>40423</v>
      </c>
      <c r="B169" s="6">
        <v>249.95</v>
      </c>
      <c r="C169" s="6">
        <v>22.54</v>
      </c>
      <c r="D169" s="25">
        <v>7.3080955000000003E-3</v>
      </c>
      <c r="E169" s="26">
        <v>1.7761993999999999E-3</v>
      </c>
      <c r="F169" s="24">
        <f t="shared" si="4"/>
        <v>3.6201647666666663E-3</v>
      </c>
    </row>
    <row r="170" spans="1:6">
      <c r="A170" s="5">
        <v>40424</v>
      </c>
      <c r="B170" s="6">
        <v>256.49</v>
      </c>
      <c r="C170" s="6">
        <v>22.87</v>
      </c>
      <c r="D170" s="25">
        <v>2.5828779600000001E-2</v>
      </c>
      <c r="E170" s="26">
        <v>1.4534499399999999E-2</v>
      </c>
      <c r="F170" s="24">
        <f t="shared" si="4"/>
        <v>1.8299259466666665E-2</v>
      </c>
    </row>
    <row r="171" spans="1:6">
      <c r="A171" s="5">
        <v>40428</v>
      </c>
      <c r="B171" s="6">
        <v>255.54</v>
      </c>
      <c r="C171" s="6">
        <v>22.56</v>
      </c>
      <c r="D171" s="27">
        <v>-3.7107239999999999E-3</v>
      </c>
      <c r="E171" s="28">
        <v>-1.3647581000000001E-2</v>
      </c>
      <c r="F171" s="24">
        <f t="shared" si="4"/>
        <v>-1.0335295333333333E-2</v>
      </c>
    </row>
    <row r="172" spans="1:6">
      <c r="A172" s="5">
        <v>40429</v>
      </c>
      <c r="B172" s="6">
        <v>260.61</v>
      </c>
      <c r="C172" s="6">
        <v>22.53</v>
      </c>
      <c r="D172" s="25">
        <v>1.9646083799999998E-2</v>
      </c>
      <c r="E172" s="28">
        <v>-1.330672E-3</v>
      </c>
      <c r="F172" s="24">
        <f t="shared" si="4"/>
        <v>5.6615799333333324E-3</v>
      </c>
    </row>
    <row r="173" spans="1:6">
      <c r="A173" s="5">
        <v>40430</v>
      </c>
      <c r="B173" s="6">
        <v>260.75</v>
      </c>
      <c r="C173" s="6">
        <v>22.61</v>
      </c>
      <c r="D173" s="25">
        <v>5.3705690000000004E-4</v>
      </c>
      <c r="E173" s="26">
        <v>3.5445317999999999E-3</v>
      </c>
      <c r="F173" s="24">
        <f t="shared" si="4"/>
        <v>2.5420401666666668E-3</v>
      </c>
    </row>
    <row r="174" spans="1:6">
      <c r="A174" s="5">
        <v>40431</v>
      </c>
      <c r="B174" s="6">
        <v>261.08999999999997</v>
      </c>
      <c r="C174" s="6">
        <v>22.46</v>
      </c>
      <c r="D174" s="25">
        <v>1.3030816E-3</v>
      </c>
      <c r="E174" s="28">
        <v>-6.656337E-3</v>
      </c>
      <c r="F174" s="24">
        <f t="shared" si="4"/>
        <v>-4.0031974666666663E-3</v>
      </c>
    </row>
    <row r="175" spans="1:6">
      <c r="A175" s="5">
        <v>40434</v>
      </c>
      <c r="B175" s="6">
        <v>264.69</v>
      </c>
      <c r="C175" s="6">
        <v>23.64</v>
      </c>
      <c r="D175" s="25">
        <v>1.36941544E-2</v>
      </c>
      <c r="E175" s="26">
        <v>5.1204243199999999E-2</v>
      </c>
      <c r="F175" s="24">
        <f t="shared" si="4"/>
        <v>3.8700880266666661E-2</v>
      </c>
    </row>
    <row r="176" spans="1:6">
      <c r="A176" s="5">
        <v>40435</v>
      </c>
      <c r="B176" s="6">
        <v>265.7</v>
      </c>
      <c r="C176" s="6">
        <v>23.57</v>
      </c>
      <c r="D176" s="25">
        <v>3.8085228999999998E-3</v>
      </c>
      <c r="E176" s="28">
        <v>-2.9654759999999999E-3</v>
      </c>
      <c r="F176" s="24">
        <f t="shared" si="4"/>
        <v>-7.074763666666665E-4</v>
      </c>
    </row>
    <row r="177" spans="1:6">
      <c r="A177" s="5">
        <v>40436</v>
      </c>
      <c r="B177" s="6">
        <v>267.83999999999997</v>
      </c>
      <c r="C177" s="6">
        <v>23.65</v>
      </c>
      <c r="D177" s="25">
        <v>8.0219344999999994E-3</v>
      </c>
      <c r="E177" s="26">
        <v>3.3883979999999999E-3</v>
      </c>
      <c r="F177" s="24">
        <f t="shared" si="4"/>
        <v>4.9329101666666661E-3</v>
      </c>
    </row>
    <row r="178" spans="1:6">
      <c r="A178" s="5">
        <v>40437</v>
      </c>
      <c r="B178" s="6">
        <v>274.14</v>
      </c>
      <c r="C178" s="6">
        <v>23.85</v>
      </c>
      <c r="D178" s="25">
        <v>2.3249137499999999E-2</v>
      </c>
      <c r="E178" s="26">
        <v>8.4211023999999999E-3</v>
      </c>
      <c r="F178" s="24">
        <f t="shared" si="4"/>
        <v>1.3363780766666666E-2</v>
      </c>
    </row>
    <row r="179" spans="1:6">
      <c r="A179" s="5">
        <v>40438</v>
      </c>
      <c r="B179" s="6">
        <v>272.95</v>
      </c>
      <c r="C179" s="6">
        <v>23.75</v>
      </c>
      <c r="D179" s="27">
        <v>-4.3502970000000004E-3</v>
      </c>
      <c r="E179" s="28">
        <v>-4.201687E-3</v>
      </c>
      <c r="F179" s="24">
        <f t="shared" si="4"/>
        <v>-4.2512236666666665E-3</v>
      </c>
    </row>
    <row r="180" spans="1:6">
      <c r="A180" s="5">
        <v>40441</v>
      </c>
      <c r="B180" s="6">
        <v>280.74</v>
      </c>
      <c r="C180" s="6">
        <v>23.94</v>
      </c>
      <c r="D180" s="25">
        <v>2.8140345899999999E-2</v>
      </c>
      <c r="E180" s="26">
        <v>7.9681696E-3</v>
      </c>
      <c r="F180" s="24">
        <f t="shared" si="4"/>
        <v>1.4692228366666664E-2</v>
      </c>
    </row>
    <row r="181" spans="1:6">
      <c r="A181" s="5">
        <v>40442</v>
      </c>
      <c r="B181" s="6">
        <v>281.27</v>
      </c>
      <c r="C181" s="6">
        <v>23.68</v>
      </c>
      <c r="D181" s="25">
        <v>1.886088E-3</v>
      </c>
      <c r="E181" s="28">
        <v>-1.091989E-2</v>
      </c>
      <c r="F181" s="24">
        <f t="shared" si="4"/>
        <v>-6.6512306666666665E-3</v>
      </c>
    </row>
    <row r="182" spans="1:6">
      <c r="A182" s="5">
        <v>40443</v>
      </c>
      <c r="B182" s="6">
        <v>285.22000000000003</v>
      </c>
      <c r="C182" s="6">
        <v>23.17</v>
      </c>
      <c r="D182" s="25">
        <v>1.3945750200000001E-2</v>
      </c>
      <c r="E182" s="28">
        <v>-2.1772472000000001E-2</v>
      </c>
      <c r="F182" s="24">
        <f t="shared" si="4"/>
        <v>-9.8663979333333332E-3</v>
      </c>
    </row>
    <row r="183" spans="1:6">
      <c r="A183" s="5">
        <v>40444</v>
      </c>
      <c r="B183" s="6">
        <v>286.38</v>
      </c>
      <c r="C183" s="6">
        <v>23</v>
      </c>
      <c r="D183" s="25">
        <v>4.0587879000000002E-3</v>
      </c>
      <c r="E183" s="28">
        <v>-7.3641230000000002E-3</v>
      </c>
      <c r="F183" s="24">
        <f t="shared" si="4"/>
        <v>-3.5564860333333337E-3</v>
      </c>
    </row>
    <row r="184" spans="1:6">
      <c r="A184" s="5">
        <v>40445</v>
      </c>
      <c r="B184" s="6">
        <v>289.75</v>
      </c>
      <c r="C184" s="6">
        <v>23.33</v>
      </c>
      <c r="D184" s="25">
        <v>1.1698882000000001E-2</v>
      </c>
      <c r="E184" s="26">
        <v>1.42458701E-2</v>
      </c>
      <c r="F184" s="24">
        <f t="shared" si="4"/>
        <v>1.3396874066666665E-2</v>
      </c>
    </row>
    <row r="185" spans="1:6">
      <c r="A185" s="5">
        <v>40448</v>
      </c>
      <c r="B185" s="6">
        <v>288.60000000000002</v>
      </c>
      <c r="C185" s="6">
        <v>23.28</v>
      </c>
      <c r="D185" s="27">
        <v>-3.9768360000000001E-3</v>
      </c>
      <c r="E185" s="28">
        <v>-2.1454629999999998E-3</v>
      </c>
      <c r="F185" s="24">
        <f t="shared" si="4"/>
        <v>-2.7559206666666666E-3</v>
      </c>
    </row>
    <row r="186" spans="1:6">
      <c r="A186" s="5">
        <v>40449</v>
      </c>
      <c r="B186" s="6">
        <v>284.33</v>
      </c>
      <c r="C186" s="6">
        <v>23.24</v>
      </c>
      <c r="D186" s="27">
        <v>-1.4906111E-2</v>
      </c>
      <c r="E186" s="28">
        <v>-1.719691E-3</v>
      </c>
      <c r="F186" s="24">
        <f t="shared" si="4"/>
        <v>-6.1151643333333325E-3</v>
      </c>
    </row>
    <row r="187" spans="1:6">
      <c r="A187" s="5">
        <v>40450</v>
      </c>
      <c r="B187" s="6">
        <v>284.83999999999997</v>
      </c>
      <c r="C187" s="6">
        <v>23.07</v>
      </c>
      <c r="D187" s="25">
        <v>1.7920836999999999E-3</v>
      </c>
      <c r="E187" s="28">
        <v>-7.3418600000000004E-3</v>
      </c>
      <c r="F187" s="24">
        <f t="shared" si="4"/>
        <v>-4.2972121000000004E-3</v>
      </c>
    </row>
    <row r="188" spans="1:6">
      <c r="A188" s="5">
        <v>40451</v>
      </c>
      <c r="B188" s="6">
        <v>281.25</v>
      </c>
      <c r="C188" s="6">
        <v>23.06</v>
      </c>
      <c r="D188" s="27">
        <v>-1.2683666E-2</v>
      </c>
      <c r="E188" s="28">
        <v>-4.33557E-4</v>
      </c>
      <c r="F188" s="24">
        <f t="shared" si="4"/>
        <v>-4.5169266666666664E-3</v>
      </c>
    </row>
    <row r="189" spans="1:6">
      <c r="A189" s="5">
        <v>40452</v>
      </c>
      <c r="B189" s="6">
        <v>280.02999999999997</v>
      </c>
      <c r="C189" s="6">
        <v>22.95</v>
      </c>
      <c r="D189" s="27">
        <v>-4.3472129999999999E-3</v>
      </c>
      <c r="E189" s="28">
        <v>-4.7815779999999999E-3</v>
      </c>
      <c r="F189" s="24">
        <f t="shared" si="4"/>
        <v>-4.636789666666666E-3</v>
      </c>
    </row>
    <row r="190" spans="1:6">
      <c r="A190" s="5">
        <v>40455</v>
      </c>
      <c r="B190" s="6">
        <v>276.19</v>
      </c>
      <c r="C190" s="6">
        <v>22.51</v>
      </c>
      <c r="D190" s="27">
        <v>-1.3807705999999999E-2</v>
      </c>
      <c r="E190" s="28">
        <v>-1.9358282000000001E-2</v>
      </c>
      <c r="F190" s="24">
        <f t="shared" si="4"/>
        <v>-1.7508089999999997E-2</v>
      </c>
    </row>
    <row r="191" spans="1:6">
      <c r="A191" s="5">
        <v>40456</v>
      </c>
      <c r="B191" s="6">
        <v>286.39999999999998</v>
      </c>
      <c r="C191" s="6">
        <v>22.93</v>
      </c>
      <c r="D191" s="25">
        <v>3.6300400400000002E-2</v>
      </c>
      <c r="E191" s="26">
        <v>1.8486441999999999E-2</v>
      </c>
      <c r="F191" s="24">
        <f t="shared" si="4"/>
        <v>2.4424428133333332E-2</v>
      </c>
    </row>
    <row r="192" spans="1:6">
      <c r="A192" s="5">
        <v>40457</v>
      </c>
      <c r="B192" s="6">
        <v>286.64</v>
      </c>
      <c r="C192" s="6">
        <v>23</v>
      </c>
      <c r="D192" s="25">
        <v>8.376379E-4</v>
      </c>
      <c r="E192" s="26">
        <v>3.0481191000000002E-3</v>
      </c>
      <c r="F192" s="24">
        <f t="shared" si="4"/>
        <v>2.3112920333333334E-3</v>
      </c>
    </row>
    <row r="193" spans="1:6">
      <c r="A193" s="5">
        <v>40458</v>
      </c>
      <c r="B193" s="6">
        <v>286.67</v>
      </c>
      <c r="C193" s="6">
        <v>23.1</v>
      </c>
      <c r="D193" s="25">
        <v>1.0465539999999999E-4</v>
      </c>
      <c r="E193" s="26">
        <v>4.3384015999999997E-3</v>
      </c>
      <c r="F193" s="24">
        <f t="shared" si="4"/>
        <v>2.9271528666666661E-3</v>
      </c>
    </row>
    <row r="194" spans="1:6">
      <c r="A194" s="5">
        <v>40459</v>
      </c>
      <c r="B194" s="6">
        <v>291.48</v>
      </c>
      <c r="C194" s="6">
        <v>23.13</v>
      </c>
      <c r="D194" s="25">
        <v>1.66396644E-2</v>
      </c>
      <c r="E194" s="26">
        <v>1.2978587000000001E-3</v>
      </c>
      <c r="F194" s="24">
        <f t="shared" si="4"/>
        <v>6.4117939333333332E-3</v>
      </c>
    </row>
    <row r="195" spans="1:6">
      <c r="A195" s="5">
        <v>40462</v>
      </c>
      <c r="B195" s="6">
        <v>292.76</v>
      </c>
      <c r="C195" s="6">
        <v>23.15</v>
      </c>
      <c r="D195" s="25">
        <v>4.3817678999999998E-3</v>
      </c>
      <c r="E195" s="26">
        <v>8.6430429999999998E-4</v>
      </c>
      <c r="F195" s="24">
        <f t="shared" ref="F195:F258" si="5">D195*$I$6+E195*$I$7</f>
        <v>2.0367921666666665E-3</v>
      </c>
    </row>
    <row r="196" spans="1:6">
      <c r="A196" s="5">
        <v>40463</v>
      </c>
      <c r="B196" s="6">
        <v>295.91000000000003</v>
      </c>
      <c r="C196" s="6">
        <v>23.38</v>
      </c>
      <c r="D196" s="25">
        <v>1.0702193299999999E-2</v>
      </c>
      <c r="E196" s="26">
        <v>9.8861755000000003E-3</v>
      </c>
      <c r="F196" s="24">
        <f t="shared" si="5"/>
        <v>1.0158181433333333E-2</v>
      </c>
    </row>
    <row r="197" spans="1:6">
      <c r="A197" s="5">
        <v>40464</v>
      </c>
      <c r="B197" s="6">
        <v>297.5</v>
      </c>
      <c r="C197" s="6">
        <v>23.86</v>
      </c>
      <c r="D197" s="25">
        <v>5.3588708999999998E-3</v>
      </c>
      <c r="E197" s="26">
        <v>2.0322460600000002E-2</v>
      </c>
      <c r="F197" s="24">
        <f t="shared" si="5"/>
        <v>1.5334597366666668E-2</v>
      </c>
    </row>
    <row r="198" spans="1:6">
      <c r="A198" s="5">
        <v>40465</v>
      </c>
      <c r="B198" s="6">
        <v>299.64999999999998</v>
      </c>
      <c r="C198" s="6">
        <v>23.76</v>
      </c>
      <c r="D198" s="25">
        <v>7.2009018999999999E-3</v>
      </c>
      <c r="E198" s="28">
        <v>-4.199922E-3</v>
      </c>
      <c r="F198" s="24">
        <f t="shared" si="5"/>
        <v>-3.9964736666666702E-4</v>
      </c>
    </row>
    <row r="199" spans="1:6">
      <c r="A199" s="5">
        <v>40466</v>
      </c>
      <c r="B199" s="6">
        <v>311.97000000000003</v>
      </c>
      <c r="C199" s="6">
        <v>24.05</v>
      </c>
      <c r="D199" s="25">
        <v>4.0291902400000003E-2</v>
      </c>
      <c r="E199" s="26">
        <v>1.21315021E-2</v>
      </c>
      <c r="F199" s="24">
        <f t="shared" si="5"/>
        <v>2.1518302199999999E-2</v>
      </c>
    </row>
    <row r="200" spans="1:6">
      <c r="A200" s="5">
        <v>40469</v>
      </c>
      <c r="B200" s="6">
        <v>315.2</v>
      </c>
      <c r="C200" s="6">
        <v>24.31</v>
      </c>
      <c r="D200" s="25">
        <v>1.03003286E-2</v>
      </c>
      <c r="E200" s="26">
        <v>1.07527918E-2</v>
      </c>
      <c r="F200" s="24">
        <f t="shared" si="5"/>
        <v>1.0601970733333334E-2</v>
      </c>
    </row>
    <row r="201" spans="1:6">
      <c r="A201" s="5">
        <v>40470</v>
      </c>
      <c r="B201" s="6">
        <v>306.77</v>
      </c>
      <c r="C201" s="6">
        <v>23.63</v>
      </c>
      <c r="D201" s="27">
        <v>-2.7109076999999999E-2</v>
      </c>
      <c r="E201" s="28">
        <v>-2.8370697E-2</v>
      </c>
      <c r="F201" s="24">
        <f t="shared" si="5"/>
        <v>-2.7950156999999996E-2</v>
      </c>
    </row>
    <row r="202" spans="1:6">
      <c r="A202" s="5">
        <v>40471</v>
      </c>
      <c r="B202" s="6">
        <v>307.8</v>
      </c>
      <c r="C202" s="6">
        <v>23.83</v>
      </c>
      <c r="D202" s="25">
        <v>3.3519403E-3</v>
      </c>
      <c r="E202" s="26">
        <v>8.4281999000000007E-3</v>
      </c>
      <c r="F202" s="24">
        <f t="shared" si="5"/>
        <v>6.7361133666666659E-3</v>
      </c>
    </row>
    <row r="203" spans="1:6">
      <c r="A203" s="5">
        <v>40472</v>
      </c>
      <c r="B203" s="6">
        <v>306.8</v>
      </c>
      <c r="C203" s="6">
        <v>23.93</v>
      </c>
      <c r="D203" s="27">
        <v>-3.2541520000000002E-3</v>
      </c>
      <c r="E203" s="26">
        <v>4.1876107999999999E-3</v>
      </c>
      <c r="F203" s="24">
        <f t="shared" si="5"/>
        <v>1.7070231999999999E-3</v>
      </c>
    </row>
    <row r="204" spans="1:6">
      <c r="A204" s="5">
        <v>40473</v>
      </c>
      <c r="B204" s="6">
        <v>304.76</v>
      </c>
      <c r="C204" s="6">
        <v>23.9</v>
      </c>
      <c r="D204" s="27">
        <v>-6.6714879999999997E-3</v>
      </c>
      <c r="E204" s="28">
        <v>-1.2544430000000001E-3</v>
      </c>
      <c r="F204" s="24">
        <f t="shared" si="5"/>
        <v>-3.0601246666666663E-3</v>
      </c>
    </row>
    <row r="205" spans="1:6">
      <c r="A205" s="5">
        <v>40476</v>
      </c>
      <c r="B205" s="6">
        <v>306.12</v>
      </c>
      <c r="C205" s="6">
        <v>23.72</v>
      </c>
      <c r="D205" s="25">
        <v>4.4526002999999998E-3</v>
      </c>
      <c r="E205" s="28">
        <v>-7.5598849999999997E-3</v>
      </c>
      <c r="F205" s="24">
        <f t="shared" si="5"/>
        <v>-3.5557232333333333E-3</v>
      </c>
    </row>
    <row r="206" spans="1:6">
      <c r="A206" s="5">
        <v>40477</v>
      </c>
      <c r="B206" s="6">
        <v>305.33999999999997</v>
      </c>
      <c r="C206" s="6">
        <v>24.39</v>
      </c>
      <c r="D206" s="27">
        <v>-2.5512719999999998E-3</v>
      </c>
      <c r="E206" s="26">
        <v>2.7854638099999999E-2</v>
      </c>
      <c r="F206" s="24">
        <f t="shared" si="5"/>
        <v>1.7719334733333331E-2</v>
      </c>
    </row>
    <row r="207" spans="1:6">
      <c r="A207" s="5">
        <v>40478</v>
      </c>
      <c r="B207" s="6">
        <v>305.12</v>
      </c>
      <c r="C207" s="6">
        <v>24.53</v>
      </c>
      <c r="D207" s="27">
        <v>-7.2076799999999999E-4</v>
      </c>
      <c r="E207" s="26">
        <v>5.7236459999999998E-3</v>
      </c>
      <c r="F207" s="24">
        <f t="shared" si="5"/>
        <v>3.5755079999999998E-3</v>
      </c>
    </row>
    <row r="208" spans="1:6">
      <c r="A208" s="5">
        <v>40479</v>
      </c>
      <c r="B208" s="6">
        <v>302.55</v>
      </c>
      <c r="C208" s="6">
        <v>24.74</v>
      </c>
      <c r="D208" s="27">
        <v>-8.4585890000000007E-3</v>
      </c>
      <c r="E208" s="26">
        <v>8.5245087000000008E-3</v>
      </c>
      <c r="F208" s="24">
        <f t="shared" si="5"/>
        <v>2.8634761333333333E-3</v>
      </c>
    </row>
    <row r="209" spans="1:6">
      <c r="A209" s="5">
        <v>40480</v>
      </c>
      <c r="B209" s="6">
        <v>298.33</v>
      </c>
      <c r="C209" s="6">
        <v>25.11</v>
      </c>
      <c r="D209" s="27">
        <v>-1.4046296999999999E-2</v>
      </c>
      <c r="E209" s="26">
        <v>1.48448062E-2</v>
      </c>
      <c r="F209" s="24">
        <f t="shared" si="5"/>
        <v>5.2144384666666663E-3</v>
      </c>
    </row>
    <row r="210" spans="1:6">
      <c r="A210" s="5">
        <v>40483</v>
      </c>
      <c r="B210" s="6">
        <v>301.5</v>
      </c>
      <c r="C210" s="6">
        <v>25.37</v>
      </c>
      <c r="D210" s="25">
        <v>1.05697598E-2</v>
      </c>
      <c r="E210" s="26">
        <v>1.03012004E-2</v>
      </c>
      <c r="F210" s="24">
        <f t="shared" si="5"/>
        <v>1.03907202E-2</v>
      </c>
    </row>
    <row r="211" spans="1:6">
      <c r="A211" s="5">
        <v>40484</v>
      </c>
      <c r="B211" s="6">
        <v>306.64</v>
      </c>
      <c r="C211" s="6">
        <v>25.79</v>
      </c>
      <c r="D211" s="25">
        <v>1.6904404899999999E-2</v>
      </c>
      <c r="E211" s="26">
        <v>1.6419446300000001E-2</v>
      </c>
      <c r="F211" s="24">
        <f t="shared" si="5"/>
        <v>1.6581099166666665E-2</v>
      </c>
    </row>
    <row r="212" spans="1:6">
      <c r="A212" s="5">
        <v>40485</v>
      </c>
      <c r="B212" s="6">
        <v>310.05</v>
      </c>
      <c r="C212" s="6">
        <v>25.45</v>
      </c>
      <c r="D212" s="25">
        <v>1.1059153699999999E-2</v>
      </c>
      <c r="E212" s="28">
        <v>-1.3271076999999999E-2</v>
      </c>
      <c r="F212" s="24">
        <f t="shared" si="5"/>
        <v>-5.1610001000000003E-3</v>
      </c>
    </row>
    <row r="213" spans="1:6">
      <c r="A213" s="5">
        <v>40486</v>
      </c>
      <c r="B213" s="6">
        <v>315.47000000000003</v>
      </c>
      <c r="C213" s="6">
        <v>25.55</v>
      </c>
      <c r="D213" s="25">
        <v>1.73300155E-2</v>
      </c>
      <c r="E213" s="26">
        <v>3.9215737000000001E-3</v>
      </c>
      <c r="F213" s="24">
        <f t="shared" si="5"/>
        <v>8.391054299999999E-3</v>
      </c>
    </row>
    <row r="214" spans="1:6">
      <c r="A214" s="5">
        <v>40487</v>
      </c>
      <c r="B214" s="6">
        <v>314.33999999999997</v>
      </c>
      <c r="C214" s="6">
        <v>25.28</v>
      </c>
      <c r="D214" s="27">
        <v>-3.5883880000000001E-3</v>
      </c>
      <c r="E214" s="28">
        <v>-1.0623746999999999E-2</v>
      </c>
      <c r="F214" s="24">
        <f t="shared" si="5"/>
        <v>-8.2786273333333334E-3</v>
      </c>
    </row>
    <row r="215" spans="1:6">
      <c r="A215" s="5">
        <v>40490</v>
      </c>
      <c r="B215" s="6">
        <v>315.82</v>
      </c>
      <c r="C215" s="6">
        <v>25.24</v>
      </c>
      <c r="D215" s="25">
        <v>4.6972283999999996E-3</v>
      </c>
      <c r="E215" s="28">
        <v>-1.5835319999999999E-3</v>
      </c>
      <c r="F215" s="24">
        <f t="shared" si="5"/>
        <v>5.1005479999999986E-4</v>
      </c>
    </row>
    <row r="216" spans="1:6">
      <c r="A216" s="5">
        <v>40491</v>
      </c>
      <c r="B216" s="6">
        <v>313.3</v>
      </c>
      <c r="C216" s="6">
        <v>25.37</v>
      </c>
      <c r="D216" s="27">
        <v>-8.0112329999999995E-3</v>
      </c>
      <c r="E216" s="26">
        <v>5.1373358999999997E-3</v>
      </c>
      <c r="F216" s="24">
        <f t="shared" si="5"/>
        <v>7.5447959999999994E-4</v>
      </c>
    </row>
    <row r="217" spans="1:6">
      <c r="A217" s="5">
        <v>40492</v>
      </c>
      <c r="B217" s="6">
        <v>315.23</v>
      </c>
      <c r="C217" s="6">
        <v>25.37</v>
      </c>
      <c r="D217" s="25">
        <v>6.1413331999999998E-3</v>
      </c>
      <c r="E217" s="26">
        <v>0</v>
      </c>
      <c r="F217" s="24">
        <f t="shared" si="5"/>
        <v>2.0471110666666664E-3</v>
      </c>
    </row>
    <row r="218" spans="1:6">
      <c r="A218" s="5">
        <v>40493</v>
      </c>
      <c r="B218" s="6">
        <v>313.86</v>
      </c>
      <c r="C218" s="6">
        <v>25.12</v>
      </c>
      <c r="D218" s="27">
        <v>-4.355505E-3</v>
      </c>
      <c r="E218" s="28">
        <v>-9.9030320000000008E-3</v>
      </c>
      <c r="F218" s="24">
        <f t="shared" si="5"/>
        <v>-8.053856333333333E-3</v>
      </c>
    </row>
    <row r="219" spans="1:6">
      <c r="A219" s="5">
        <v>40494</v>
      </c>
      <c r="B219" s="6">
        <v>305.32</v>
      </c>
      <c r="C219" s="6">
        <v>24.73</v>
      </c>
      <c r="D219" s="27">
        <v>-2.7586619999999999E-2</v>
      </c>
      <c r="E219" s="28">
        <v>-1.564726E-2</v>
      </c>
      <c r="F219" s="24">
        <f t="shared" si="5"/>
        <v>-1.9627046666666665E-2</v>
      </c>
    </row>
    <row r="220" spans="1:6">
      <c r="A220" s="5">
        <v>40497</v>
      </c>
      <c r="B220" s="6">
        <v>304.33999999999997</v>
      </c>
      <c r="C220" s="6">
        <v>24.67</v>
      </c>
      <c r="D220" s="27">
        <v>-3.2149090000000002E-3</v>
      </c>
      <c r="E220" s="28">
        <v>-2.4291510000000001E-3</v>
      </c>
      <c r="F220" s="24">
        <f t="shared" si="5"/>
        <v>-2.6910703333333334E-3</v>
      </c>
    </row>
    <row r="221" spans="1:6">
      <c r="A221" s="5">
        <v>40498</v>
      </c>
      <c r="B221" s="6">
        <v>298.94</v>
      </c>
      <c r="C221" s="6">
        <v>24.45</v>
      </c>
      <c r="D221" s="27">
        <v>-1.7902613000000001E-2</v>
      </c>
      <c r="E221" s="28">
        <v>-8.9577149999999998E-3</v>
      </c>
      <c r="F221" s="24">
        <f t="shared" si="5"/>
        <v>-1.1939347666666666E-2</v>
      </c>
    </row>
    <row r="222" spans="1:6">
      <c r="A222" s="5">
        <v>40499</v>
      </c>
      <c r="B222" s="6">
        <v>297.85000000000002</v>
      </c>
      <c r="C222" s="6">
        <v>24.22</v>
      </c>
      <c r="D222" s="27">
        <v>-3.6528799999999998E-3</v>
      </c>
      <c r="E222" s="28">
        <v>-9.4514779999999993E-3</v>
      </c>
      <c r="F222" s="24">
        <f t="shared" si="5"/>
        <v>-7.5186119999999992E-3</v>
      </c>
    </row>
    <row r="223" spans="1:6">
      <c r="A223" s="5">
        <v>40500</v>
      </c>
      <c r="B223" s="6">
        <v>305.72000000000003</v>
      </c>
      <c r="C223" s="6">
        <v>24.48</v>
      </c>
      <c r="D223" s="25">
        <v>2.6079646299999999E-2</v>
      </c>
      <c r="E223" s="26">
        <v>1.06777195E-2</v>
      </c>
      <c r="F223" s="24">
        <f t="shared" si="5"/>
        <v>1.5811695099999998E-2</v>
      </c>
    </row>
    <row r="224" spans="1:6">
      <c r="A224" s="5">
        <v>40501</v>
      </c>
      <c r="B224" s="6">
        <v>304.02999999999997</v>
      </c>
      <c r="C224" s="6">
        <v>24.34</v>
      </c>
      <c r="D224" s="27">
        <v>-5.5432700000000003E-3</v>
      </c>
      <c r="E224" s="28">
        <v>-5.7353700000000001E-3</v>
      </c>
      <c r="F224" s="24">
        <f t="shared" si="5"/>
        <v>-5.6713366666666671E-3</v>
      </c>
    </row>
    <row r="225" spans="1:6">
      <c r="A225" s="5">
        <v>40504</v>
      </c>
      <c r="B225" s="6">
        <v>310.60000000000002</v>
      </c>
      <c r="C225" s="6">
        <v>24.37</v>
      </c>
      <c r="D225" s="25">
        <v>2.1379530000000001E-2</v>
      </c>
      <c r="E225" s="26">
        <v>1.2317801000000001E-3</v>
      </c>
      <c r="F225" s="24">
        <f t="shared" si="5"/>
        <v>7.9476967333333339E-3</v>
      </c>
    </row>
    <row r="226" spans="1:6">
      <c r="A226" s="5">
        <v>40505</v>
      </c>
      <c r="B226" s="6">
        <v>306.01</v>
      </c>
      <c r="C226" s="6">
        <v>23.8</v>
      </c>
      <c r="D226" s="27">
        <v>-1.4888129999999999E-2</v>
      </c>
      <c r="E226" s="28">
        <v>-2.3667286999999999E-2</v>
      </c>
      <c r="F226" s="24">
        <f t="shared" si="5"/>
        <v>-2.0740901333333329E-2</v>
      </c>
    </row>
    <row r="227" spans="1:6">
      <c r="A227" s="5">
        <v>40506</v>
      </c>
      <c r="B227" s="6">
        <v>312.02999999999997</v>
      </c>
      <c r="C227" s="6">
        <v>24.03</v>
      </c>
      <c r="D227" s="25">
        <v>1.9481555899999999E-2</v>
      </c>
      <c r="E227" s="26">
        <v>9.6174690999999996E-3</v>
      </c>
      <c r="F227" s="24">
        <f t="shared" si="5"/>
        <v>1.2905498033333332E-2</v>
      </c>
    </row>
    <row r="228" spans="1:6">
      <c r="A228" s="5">
        <v>40508</v>
      </c>
      <c r="B228" s="6">
        <v>312.23</v>
      </c>
      <c r="C228" s="6">
        <v>23.92</v>
      </c>
      <c r="D228" s="25">
        <v>6.4075869999999997E-4</v>
      </c>
      <c r="E228" s="28">
        <v>-4.5881209999999997E-3</v>
      </c>
      <c r="F228" s="24">
        <f t="shared" si="5"/>
        <v>-2.8451610999999993E-3</v>
      </c>
    </row>
    <row r="229" spans="1:6">
      <c r="A229" s="5">
        <v>40511</v>
      </c>
      <c r="B229" s="6">
        <v>314.08</v>
      </c>
      <c r="C229" s="6">
        <v>23.98</v>
      </c>
      <c r="D229" s="25">
        <v>5.9076348000000004E-3</v>
      </c>
      <c r="E229" s="26">
        <v>2.5052205E-3</v>
      </c>
      <c r="F229" s="24">
        <f t="shared" si="5"/>
        <v>3.6393585999999999E-3</v>
      </c>
    </row>
    <row r="230" spans="1:6">
      <c r="A230" s="5">
        <v>40512</v>
      </c>
      <c r="B230" s="6">
        <v>308.41000000000003</v>
      </c>
      <c r="C230" s="6">
        <v>23.93</v>
      </c>
      <c r="D230" s="27">
        <v>-1.8217664000000001E-2</v>
      </c>
      <c r="E230" s="28">
        <v>-2.0872479999999999E-3</v>
      </c>
      <c r="F230" s="24">
        <f t="shared" si="5"/>
        <v>-7.4640533333333332E-3</v>
      </c>
    </row>
    <row r="231" spans="1:6">
      <c r="A231" s="5">
        <v>40513</v>
      </c>
      <c r="B231" s="6">
        <v>313.61</v>
      </c>
      <c r="C231" s="6">
        <v>24.67</v>
      </c>
      <c r="D231" s="25">
        <v>1.6720109100000002E-2</v>
      </c>
      <c r="E231" s="26">
        <v>3.04550286E-2</v>
      </c>
      <c r="F231" s="24">
        <f t="shared" si="5"/>
        <v>2.5876722099999999E-2</v>
      </c>
    </row>
    <row r="232" spans="1:6">
      <c r="A232" s="5">
        <v>40514</v>
      </c>
      <c r="B232" s="6">
        <v>315.35000000000002</v>
      </c>
      <c r="C232" s="6">
        <v>25.47</v>
      </c>
      <c r="D232" s="25">
        <v>5.5329573999999999E-3</v>
      </c>
      <c r="E232" s="26">
        <v>3.1913358500000003E-2</v>
      </c>
      <c r="F232" s="24">
        <f t="shared" si="5"/>
        <v>2.3119891466666667E-2</v>
      </c>
    </row>
    <row r="233" spans="1:6">
      <c r="A233" s="5">
        <v>40515</v>
      </c>
      <c r="B233" s="6">
        <v>314.64999999999998</v>
      </c>
      <c r="C233" s="6">
        <v>25.6</v>
      </c>
      <c r="D233" s="27">
        <v>-2.2222230000000002E-3</v>
      </c>
      <c r="E233" s="26">
        <v>5.0910625000000001E-3</v>
      </c>
      <c r="F233" s="24">
        <f t="shared" si="5"/>
        <v>2.6533006666666667E-3</v>
      </c>
    </row>
    <row r="234" spans="1:6">
      <c r="A234" s="5">
        <v>40518</v>
      </c>
      <c r="B234" s="6">
        <v>317.33</v>
      </c>
      <c r="C234" s="6">
        <v>25.43</v>
      </c>
      <c r="D234" s="25">
        <v>8.4813318999999998E-3</v>
      </c>
      <c r="E234" s="28">
        <v>-6.662772E-3</v>
      </c>
      <c r="F234" s="24">
        <f t="shared" si="5"/>
        <v>-1.6147373666666669E-3</v>
      </c>
    </row>
    <row r="235" spans="1:6">
      <c r="A235" s="5">
        <v>40519</v>
      </c>
      <c r="B235" s="6">
        <v>315.41000000000003</v>
      </c>
      <c r="C235" s="6">
        <v>25.45</v>
      </c>
      <c r="D235" s="27">
        <v>-6.0688620000000004E-3</v>
      </c>
      <c r="E235" s="26">
        <v>7.8616359999999998E-4</v>
      </c>
      <c r="F235" s="24">
        <f t="shared" si="5"/>
        <v>-1.4988449333333334E-3</v>
      </c>
    </row>
    <row r="236" spans="1:6">
      <c r="A236" s="5">
        <v>40520</v>
      </c>
      <c r="B236" s="6">
        <v>318.18</v>
      </c>
      <c r="C236" s="6">
        <v>25.8</v>
      </c>
      <c r="D236" s="25">
        <v>8.7438806000000001E-3</v>
      </c>
      <c r="E236" s="26">
        <v>1.36587489E-2</v>
      </c>
      <c r="F236" s="24">
        <f t="shared" si="5"/>
        <v>1.2020459466666664E-2</v>
      </c>
    </row>
    <row r="237" spans="1:6">
      <c r="A237" s="5">
        <v>40521</v>
      </c>
      <c r="B237" s="6">
        <v>316.95</v>
      </c>
      <c r="C237" s="6">
        <v>25.65</v>
      </c>
      <c r="D237" s="27">
        <v>-3.8732279999999998E-3</v>
      </c>
      <c r="E237" s="28">
        <v>-5.8309199999999999E-3</v>
      </c>
      <c r="F237" s="24">
        <f t="shared" si="5"/>
        <v>-5.1783560000000003E-3</v>
      </c>
    </row>
    <row r="238" spans="1:6">
      <c r="A238" s="5">
        <v>40522</v>
      </c>
      <c r="B238" s="6">
        <v>317.74</v>
      </c>
      <c r="C238" s="6">
        <v>25.9</v>
      </c>
      <c r="D238" s="25">
        <v>2.4894055999999999E-3</v>
      </c>
      <c r="E238" s="26">
        <v>9.6993970999999998E-3</v>
      </c>
      <c r="F238" s="24">
        <f t="shared" si="5"/>
        <v>7.2960665999999997E-3</v>
      </c>
    </row>
    <row r="239" spans="1:6">
      <c r="A239" s="5">
        <v>40525</v>
      </c>
      <c r="B239" s="6">
        <v>318.83999999999997</v>
      </c>
      <c r="C239" s="6">
        <v>25.81</v>
      </c>
      <c r="D239" s="25">
        <v>3.4559713000000001E-3</v>
      </c>
      <c r="E239" s="28">
        <v>-3.480955E-3</v>
      </c>
      <c r="F239" s="24">
        <f t="shared" si="5"/>
        <v>-1.1686462333333331E-3</v>
      </c>
    </row>
    <row r="240" spans="1:6">
      <c r="A240" s="5">
        <v>40526</v>
      </c>
      <c r="B240" s="6">
        <v>317.47000000000003</v>
      </c>
      <c r="C240" s="6">
        <v>26.17</v>
      </c>
      <c r="D240" s="27">
        <v>-4.306084E-3</v>
      </c>
      <c r="E240" s="26">
        <v>1.3851702800000001E-2</v>
      </c>
      <c r="F240" s="24">
        <f t="shared" si="5"/>
        <v>7.7991072000000005E-3</v>
      </c>
    </row>
    <row r="241" spans="1:6">
      <c r="A241" s="5">
        <v>40527</v>
      </c>
      <c r="B241" s="6">
        <v>317.54000000000002</v>
      </c>
      <c r="C241" s="6">
        <v>26.38</v>
      </c>
      <c r="D241" s="25">
        <v>2.2046899999999999E-4</v>
      </c>
      <c r="E241" s="26">
        <v>7.9924307000000007E-3</v>
      </c>
      <c r="F241" s="24">
        <f t="shared" si="5"/>
        <v>5.4017767999999999E-3</v>
      </c>
    </row>
    <row r="242" spans="1:6">
      <c r="A242" s="5">
        <v>40528</v>
      </c>
      <c r="B242" s="6">
        <v>318.42</v>
      </c>
      <c r="C242" s="6">
        <v>26.52</v>
      </c>
      <c r="D242" s="25">
        <v>2.7674714000000002E-3</v>
      </c>
      <c r="E242" s="26">
        <v>5.293018E-3</v>
      </c>
      <c r="F242" s="24">
        <f t="shared" si="5"/>
        <v>4.4511691333333336E-3</v>
      </c>
    </row>
    <row r="243" spans="1:6">
      <c r="A243" s="5">
        <v>40529</v>
      </c>
      <c r="B243" s="6">
        <v>317.79000000000002</v>
      </c>
      <c r="C243" s="6">
        <v>26.43</v>
      </c>
      <c r="D243" s="27">
        <v>-1.9804789999999998E-3</v>
      </c>
      <c r="E243" s="28">
        <v>-3.3994369999999999E-3</v>
      </c>
      <c r="F243" s="24">
        <f t="shared" si="5"/>
        <v>-2.9264510000000001E-3</v>
      </c>
    </row>
    <row r="244" spans="1:6">
      <c r="A244" s="5">
        <v>40532</v>
      </c>
      <c r="B244" s="6">
        <v>319.37</v>
      </c>
      <c r="C244" s="6">
        <v>26.35</v>
      </c>
      <c r="D244" s="25">
        <v>4.9595180000000004E-3</v>
      </c>
      <c r="E244" s="28">
        <v>-3.0314539999999998E-3</v>
      </c>
      <c r="F244" s="24">
        <f t="shared" si="5"/>
        <v>-3.6779666666666641E-4</v>
      </c>
    </row>
    <row r="245" spans="1:6">
      <c r="A245" s="5">
        <v>40533</v>
      </c>
      <c r="B245" s="6">
        <v>321.35000000000002</v>
      </c>
      <c r="C245" s="6">
        <v>26.59</v>
      </c>
      <c r="D245" s="25">
        <v>6.1805666000000004E-3</v>
      </c>
      <c r="E245" s="26">
        <v>9.0669302999999996E-3</v>
      </c>
      <c r="F245" s="24">
        <f t="shared" si="5"/>
        <v>8.1048090666666663E-3</v>
      </c>
    </row>
    <row r="246" spans="1:6">
      <c r="A246" s="5">
        <v>40534</v>
      </c>
      <c r="B246" s="6">
        <v>322.3</v>
      </c>
      <c r="C246" s="6">
        <v>26.71</v>
      </c>
      <c r="D246" s="25">
        <v>2.9519170000000001E-3</v>
      </c>
      <c r="E246" s="26">
        <v>4.5028218999999996E-3</v>
      </c>
      <c r="F246" s="24">
        <f t="shared" si="5"/>
        <v>3.9858535999999995E-3</v>
      </c>
    </row>
    <row r="247" spans="1:6">
      <c r="A247" s="5">
        <v>40535</v>
      </c>
      <c r="B247" s="6">
        <v>320.75</v>
      </c>
      <c r="C247" s="6">
        <v>26.81</v>
      </c>
      <c r="D247" s="27">
        <v>-4.8207850000000002E-3</v>
      </c>
      <c r="E247" s="26">
        <v>3.7369250999999999E-3</v>
      </c>
      <c r="F247" s="24">
        <f t="shared" si="5"/>
        <v>8.8435506666666641E-4</v>
      </c>
    </row>
    <row r="248" spans="1:6">
      <c r="A248" s="5">
        <v>40539</v>
      </c>
      <c r="B248" s="6">
        <v>321.82</v>
      </c>
      <c r="C248" s="6">
        <v>26.59</v>
      </c>
      <c r="D248" s="25">
        <v>3.3303794999999998E-3</v>
      </c>
      <c r="E248" s="28">
        <v>-8.2397470000000004E-3</v>
      </c>
      <c r="F248" s="24">
        <f t="shared" si="5"/>
        <v>-4.3830381666666663E-3</v>
      </c>
    </row>
    <row r="249" spans="1:6">
      <c r="A249" s="5">
        <v>40540</v>
      </c>
      <c r="B249" s="6">
        <v>322.61</v>
      </c>
      <c r="C249" s="6">
        <v>26.53</v>
      </c>
      <c r="D249" s="25">
        <v>2.4517802999999999E-3</v>
      </c>
      <c r="E249" s="28">
        <v>-2.2590370000000002E-3</v>
      </c>
      <c r="F249" s="24">
        <f t="shared" si="5"/>
        <v>-6.8876456666666674E-4</v>
      </c>
    </row>
    <row r="250" spans="1:6">
      <c r="A250" s="5">
        <v>40541</v>
      </c>
      <c r="B250" s="6">
        <v>322.43</v>
      </c>
      <c r="C250" s="6">
        <v>26.5</v>
      </c>
      <c r="D250" s="27">
        <v>-5.5810500000000004E-4</v>
      </c>
      <c r="E250" s="28">
        <v>-1.1314350000000001E-3</v>
      </c>
      <c r="F250" s="24">
        <f t="shared" si="5"/>
        <v>-9.4032499999999999E-4</v>
      </c>
    </row>
    <row r="251" spans="1:6">
      <c r="A251" s="5">
        <v>40542</v>
      </c>
      <c r="B251" s="6">
        <v>320.81</v>
      </c>
      <c r="C251" s="6">
        <v>26.38</v>
      </c>
      <c r="D251" s="27">
        <v>-5.0370110000000001E-3</v>
      </c>
      <c r="E251" s="28">
        <v>-4.5385859999999998E-3</v>
      </c>
      <c r="F251" s="24">
        <f t="shared" si="5"/>
        <v>-4.704727666666666E-3</v>
      </c>
    </row>
    <row r="252" spans="1:6">
      <c r="A252" s="5">
        <v>40543</v>
      </c>
      <c r="B252" s="6">
        <v>319.72000000000003</v>
      </c>
      <c r="C252" s="6">
        <v>26.44</v>
      </c>
      <c r="D252" s="27">
        <v>-3.4034349999999998E-3</v>
      </c>
      <c r="E252" s="26">
        <v>2.2718677000000001E-3</v>
      </c>
      <c r="F252" s="24">
        <f t="shared" si="5"/>
        <v>3.8010013333333349E-4</v>
      </c>
    </row>
    <row r="253" spans="1:6">
      <c r="A253" s="5">
        <v>40546</v>
      </c>
      <c r="B253" s="6">
        <v>326.67</v>
      </c>
      <c r="C253" s="6">
        <v>26.51</v>
      </c>
      <c r="D253" s="25">
        <v>2.1504874300000001E-2</v>
      </c>
      <c r="E253" s="26">
        <v>2.6440053000000002E-3</v>
      </c>
      <c r="F253" s="24">
        <f t="shared" si="5"/>
        <v>8.9309616333333331E-3</v>
      </c>
    </row>
    <row r="254" spans="1:6">
      <c r="A254" s="5">
        <v>40547</v>
      </c>
      <c r="B254" s="6">
        <v>328.37</v>
      </c>
      <c r="C254" s="6">
        <v>26.61</v>
      </c>
      <c r="D254" s="25">
        <v>5.1905344000000003E-3</v>
      </c>
      <c r="E254" s="26">
        <v>3.7650647000000001E-3</v>
      </c>
      <c r="F254" s="24">
        <f t="shared" si="5"/>
        <v>4.2402212666666668E-3</v>
      </c>
    </row>
    <row r="255" spans="1:6">
      <c r="A255" s="5">
        <v>40548</v>
      </c>
      <c r="B255" s="6">
        <v>331.06</v>
      </c>
      <c r="C255" s="6">
        <v>26.53</v>
      </c>
      <c r="D255" s="25">
        <v>8.1586064000000007E-3</v>
      </c>
      <c r="E255" s="28">
        <v>-3.0109170000000001E-3</v>
      </c>
      <c r="F255" s="24">
        <f t="shared" si="5"/>
        <v>7.1225746666666668E-4</v>
      </c>
    </row>
    <row r="256" spans="1:6">
      <c r="A256" s="5">
        <v>40549</v>
      </c>
      <c r="B256" s="6">
        <v>330.79</v>
      </c>
      <c r="C256" s="6">
        <v>27.3</v>
      </c>
      <c r="D256" s="27">
        <v>-8.1589499999999997E-4</v>
      </c>
      <c r="E256" s="26">
        <v>2.8610534E-2</v>
      </c>
      <c r="F256" s="24">
        <f t="shared" si="5"/>
        <v>1.8801724333333332E-2</v>
      </c>
    </row>
    <row r="257" spans="1:6">
      <c r="A257" s="5">
        <v>40550</v>
      </c>
      <c r="B257" s="6">
        <v>333.16</v>
      </c>
      <c r="C257" s="6">
        <v>27.09</v>
      </c>
      <c r="D257" s="25">
        <v>7.1391220999999999E-3</v>
      </c>
      <c r="E257" s="28">
        <v>-7.7220459999999998E-3</v>
      </c>
      <c r="F257" s="24">
        <f t="shared" si="5"/>
        <v>-2.7683232999999993E-3</v>
      </c>
    </row>
    <row r="258" spans="1:6">
      <c r="A258" s="5">
        <v>40553</v>
      </c>
      <c r="B258" s="6">
        <v>339.44</v>
      </c>
      <c r="C258" s="6">
        <v>26.73</v>
      </c>
      <c r="D258" s="25">
        <v>1.8674345799999999E-2</v>
      </c>
      <c r="E258" s="28">
        <v>-1.3378126000000001E-2</v>
      </c>
      <c r="F258" s="24">
        <f t="shared" si="5"/>
        <v>-2.693968733333333E-3</v>
      </c>
    </row>
    <row r="259" spans="1:6">
      <c r="A259" s="5">
        <v>40554</v>
      </c>
      <c r="B259" s="6">
        <v>338.63</v>
      </c>
      <c r="C259" s="6">
        <v>26.63</v>
      </c>
      <c r="D259" s="27">
        <v>-2.3891350000000001E-3</v>
      </c>
      <c r="E259" s="28">
        <v>-3.7481300000000001E-3</v>
      </c>
      <c r="F259" s="24">
        <f t="shared" ref="F259:F322" si="6">D259*$I$6+E259*$I$7</f>
        <v>-3.2951316666666669E-3</v>
      </c>
    </row>
    <row r="260" spans="1:6">
      <c r="A260" s="5">
        <v>40555</v>
      </c>
      <c r="B260" s="6">
        <v>341.39</v>
      </c>
      <c r="C260" s="6">
        <v>27.05</v>
      </c>
      <c r="D260" s="25">
        <v>8.1174529000000006E-3</v>
      </c>
      <c r="E260" s="26">
        <v>1.5648605499999999E-2</v>
      </c>
      <c r="F260" s="24">
        <f t="shared" si="6"/>
        <v>1.3138221299999999E-2</v>
      </c>
    </row>
    <row r="261" spans="1:6">
      <c r="A261" s="5">
        <v>40556</v>
      </c>
      <c r="B261" s="6">
        <v>342.64</v>
      </c>
      <c r="C261" s="6">
        <v>26.71</v>
      </c>
      <c r="D261" s="25">
        <v>3.6548144999999999E-3</v>
      </c>
      <c r="E261" s="28">
        <v>-1.2648978E-2</v>
      </c>
      <c r="F261" s="24">
        <f t="shared" si="6"/>
        <v>-7.2143804999999991E-3</v>
      </c>
    </row>
    <row r="262" spans="1:6">
      <c r="A262" s="5">
        <v>40557</v>
      </c>
      <c r="B262" s="6">
        <v>345.41</v>
      </c>
      <c r="C262" s="6">
        <v>26.81</v>
      </c>
      <c r="D262" s="25">
        <v>8.0517838999999997E-3</v>
      </c>
      <c r="E262" s="26">
        <v>3.7369250999999999E-3</v>
      </c>
      <c r="F262" s="24">
        <f t="shared" si="6"/>
        <v>5.1752113666666665E-3</v>
      </c>
    </row>
    <row r="263" spans="1:6">
      <c r="A263" s="5">
        <v>40561</v>
      </c>
      <c r="B263" s="6">
        <v>337.65</v>
      </c>
      <c r="C263" s="6">
        <v>27.15</v>
      </c>
      <c r="D263" s="27">
        <v>-2.2722261000000001E-2</v>
      </c>
      <c r="E263" s="26">
        <v>1.2602094100000001E-2</v>
      </c>
      <c r="F263" s="24">
        <f t="shared" si="6"/>
        <v>8.2730906666666701E-4</v>
      </c>
    </row>
    <row r="264" spans="1:6">
      <c r="A264" s="5">
        <v>40562</v>
      </c>
      <c r="B264" s="6">
        <v>335.86</v>
      </c>
      <c r="C264" s="6">
        <v>26.97</v>
      </c>
      <c r="D264" s="27">
        <v>-5.3154500000000002E-3</v>
      </c>
      <c r="E264" s="28">
        <v>-6.6519090000000001E-3</v>
      </c>
      <c r="F264" s="24">
        <f t="shared" si="6"/>
        <v>-6.2064226666666659E-3</v>
      </c>
    </row>
    <row r="265" spans="1:6">
      <c r="A265" s="5">
        <v>40563</v>
      </c>
      <c r="B265" s="6">
        <v>329.75</v>
      </c>
      <c r="C265" s="6">
        <v>26.86</v>
      </c>
      <c r="D265" s="27">
        <v>-1.8359614999999999E-2</v>
      </c>
      <c r="E265" s="28">
        <v>-4.0869460000000002E-3</v>
      </c>
      <c r="F265" s="24">
        <f t="shared" si="6"/>
        <v>-8.8445023333333338E-3</v>
      </c>
    </row>
    <row r="266" spans="1:6">
      <c r="A266" s="5">
        <v>40564</v>
      </c>
      <c r="B266" s="6">
        <v>323.83999999999997</v>
      </c>
      <c r="C266" s="6">
        <v>26.54</v>
      </c>
      <c r="D266" s="27">
        <v>-1.8085225E-2</v>
      </c>
      <c r="E266" s="28">
        <v>-1.1985162000000001E-2</v>
      </c>
      <c r="F266" s="24">
        <f t="shared" si="6"/>
        <v>-1.4018516333333331E-2</v>
      </c>
    </row>
    <row r="267" spans="1:6">
      <c r="A267" s="5">
        <v>40567</v>
      </c>
      <c r="B267" s="6">
        <v>334.48</v>
      </c>
      <c r="C267" s="6">
        <v>26.89</v>
      </c>
      <c r="D267" s="25">
        <v>3.2327520399999997E-2</v>
      </c>
      <c r="E267" s="26">
        <v>1.31014414E-2</v>
      </c>
      <c r="F267" s="24">
        <f t="shared" si="6"/>
        <v>1.9510134399999997E-2</v>
      </c>
    </row>
    <row r="268" spans="1:6">
      <c r="A268" s="5">
        <v>40568</v>
      </c>
      <c r="B268" s="6">
        <v>338.39</v>
      </c>
      <c r="C268" s="6">
        <v>26.95</v>
      </c>
      <c r="D268" s="25">
        <v>1.1621989399999999E-2</v>
      </c>
      <c r="E268" s="26">
        <v>2.2288271000000001E-3</v>
      </c>
      <c r="F268" s="24">
        <f t="shared" si="6"/>
        <v>5.3598811999999996E-3</v>
      </c>
    </row>
    <row r="269" spans="1:6">
      <c r="A269" s="5">
        <v>40569</v>
      </c>
      <c r="B269" s="6">
        <v>340.82</v>
      </c>
      <c r="C269" s="6">
        <v>27.26</v>
      </c>
      <c r="D269" s="25">
        <v>7.1554022E-3</v>
      </c>
      <c r="E269" s="26">
        <v>1.1437128899999999E-2</v>
      </c>
      <c r="F269" s="24">
        <f t="shared" si="6"/>
        <v>1.0009886666666665E-2</v>
      </c>
    </row>
    <row r="270" spans="1:6">
      <c r="A270" s="5">
        <v>40570</v>
      </c>
      <c r="B270" s="6">
        <v>340.19</v>
      </c>
      <c r="C270" s="6">
        <v>27.35</v>
      </c>
      <c r="D270" s="27">
        <v>-1.8501940000000001E-3</v>
      </c>
      <c r="E270" s="26">
        <v>3.2961026000000002E-3</v>
      </c>
      <c r="F270" s="24">
        <f t="shared" si="6"/>
        <v>1.5806703999999999E-3</v>
      </c>
    </row>
    <row r="271" spans="1:6">
      <c r="A271" s="5">
        <v>40571</v>
      </c>
      <c r="B271" s="6">
        <v>333.14</v>
      </c>
      <c r="C271" s="6">
        <v>26.29</v>
      </c>
      <c r="D271" s="27">
        <v>-2.0941463E-2</v>
      </c>
      <c r="E271" s="28">
        <v>-3.9527890000000003E-2</v>
      </c>
      <c r="F271" s="24">
        <f t="shared" si="6"/>
        <v>-3.3332414333333338E-2</v>
      </c>
    </row>
    <row r="272" spans="1:6">
      <c r="A272" s="5">
        <v>40574</v>
      </c>
      <c r="B272" s="6">
        <v>336.33</v>
      </c>
      <c r="C272" s="6">
        <v>26.27</v>
      </c>
      <c r="D272" s="25">
        <v>9.5299987999999999E-3</v>
      </c>
      <c r="E272" s="28">
        <v>-7.6103499999999997E-4</v>
      </c>
      <c r="F272" s="24">
        <f t="shared" si="6"/>
        <v>2.6693096000000001E-3</v>
      </c>
    </row>
    <row r="273" spans="1:6">
      <c r="A273" s="5">
        <v>40575</v>
      </c>
      <c r="B273" s="6">
        <v>341.99</v>
      </c>
      <c r="C273" s="6">
        <v>26.52</v>
      </c>
      <c r="D273" s="25">
        <v>1.6688676E-2</v>
      </c>
      <c r="E273" s="26">
        <v>9.4715615999999992E-3</v>
      </c>
      <c r="F273" s="24">
        <f t="shared" si="6"/>
        <v>1.1877266399999999E-2</v>
      </c>
    </row>
    <row r="274" spans="1:6">
      <c r="A274" s="5">
        <v>40576</v>
      </c>
      <c r="B274" s="6">
        <v>341.29</v>
      </c>
      <c r="C274" s="6">
        <v>26.47</v>
      </c>
      <c r="D274" s="27">
        <v>-2.0489409999999999E-3</v>
      </c>
      <c r="E274" s="28">
        <v>-1.8871490000000001E-3</v>
      </c>
      <c r="F274" s="24">
        <f t="shared" si="6"/>
        <v>-1.9410796666666666E-3</v>
      </c>
    </row>
    <row r="275" spans="1:6">
      <c r="A275" s="5">
        <v>40577</v>
      </c>
      <c r="B275" s="6">
        <v>340.42</v>
      </c>
      <c r="C275" s="6">
        <v>26.19</v>
      </c>
      <c r="D275" s="27">
        <v>-2.5524060000000001E-3</v>
      </c>
      <c r="E275" s="28">
        <v>-1.0634358E-2</v>
      </c>
      <c r="F275" s="24">
        <f t="shared" si="6"/>
        <v>-7.940374E-3</v>
      </c>
    </row>
    <row r="276" spans="1:6">
      <c r="A276" s="5">
        <v>40578</v>
      </c>
      <c r="B276" s="6">
        <v>343.45</v>
      </c>
      <c r="C276" s="6">
        <v>26.31</v>
      </c>
      <c r="D276" s="25">
        <v>8.8613913000000002E-3</v>
      </c>
      <c r="E276" s="26">
        <v>4.5714364999999996E-3</v>
      </c>
      <c r="F276" s="24">
        <f t="shared" si="6"/>
        <v>6.0014214333333326E-3</v>
      </c>
    </row>
    <row r="277" spans="1:6">
      <c r="A277" s="5">
        <v>40581</v>
      </c>
      <c r="B277" s="6">
        <v>348.78</v>
      </c>
      <c r="C277" s="6">
        <v>26.71</v>
      </c>
      <c r="D277" s="25">
        <v>1.53998103E-2</v>
      </c>
      <c r="E277" s="26">
        <v>1.5088932100000001E-2</v>
      </c>
      <c r="F277" s="24">
        <f t="shared" si="6"/>
        <v>1.5192558166666667E-2</v>
      </c>
    </row>
    <row r="278" spans="1:6">
      <c r="A278" s="5">
        <v>40582</v>
      </c>
      <c r="B278" s="6">
        <v>352.07</v>
      </c>
      <c r="C278" s="6">
        <v>26.79</v>
      </c>
      <c r="D278" s="25">
        <v>9.3886685000000008E-3</v>
      </c>
      <c r="E278" s="26">
        <v>2.9906564000000001E-3</v>
      </c>
      <c r="F278" s="24">
        <f t="shared" si="6"/>
        <v>5.1233271E-3</v>
      </c>
    </row>
    <row r="279" spans="1:6">
      <c r="A279" s="5">
        <v>40583</v>
      </c>
      <c r="B279" s="6">
        <v>355.01</v>
      </c>
      <c r="C279" s="6">
        <v>26.5</v>
      </c>
      <c r="D279" s="25">
        <v>8.3159385999999995E-3</v>
      </c>
      <c r="E279" s="28">
        <v>-1.0883950999999999E-2</v>
      </c>
      <c r="F279" s="24">
        <f t="shared" si="6"/>
        <v>-4.4839877999999994E-3</v>
      </c>
    </row>
    <row r="280" spans="1:6">
      <c r="A280" s="5">
        <v>40584</v>
      </c>
      <c r="B280" s="6">
        <v>351.42</v>
      </c>
      <c r="C280" s="6">
        <v>26.05</v>
      </c>
      <c r="D280" s="27">
        <v>-1.0163869000000001E-2</v>
      </c>
      <c r="E280" s="28">
        <v>-1.7126965000000001E-2</v>
      </c>
      <c r="F280" s="24">
        <f t="shared" si="6"/>
        <v>-1.4805933E-2</v>
      </c>
    </row>
    <row r="281" spans="1:6">
      <c r="A281" s="5">
        <v>40585</v>
      </c>
      <c r="B281" s="6">
        <v>353.71</v>
      </c>
      <c r="C281" s="6">
        <v>25.81</v>
      </c>
      <c r="D281" s="25">
        <v>6.4952789999999996E-3</v>
      </c>
      <c r="E281" s="28">
        <v>-9.2557539999999997E-3</v>
      </c>
      <c r="F281" s="24">
        <f t="shared" si="6"/>
        <v>-4.005409666666666E-3</v>
      </c>
    </row>
    <row r="282" spans="1:6">
      <c r="A282" s="5">
        <v>40588</v>
      </c>
      <c r="B282" s="6">
        <v>356.02</v>
      </c>
      <c r="C282" s="6">
        <v>25.8</v>
      </c>
      <c r="D282" s="25">
        <v>6.5095407000000001E-3</v>
      </c>
      <c r="E282" s="28">
        <v>-3.8752200000000001E-4</v>
      </c>
      <c r="F282" s="24">
        <f t="shared" si="6"/>
        <v>1.9114988999999998E-3</v>
      </c>
    </row>
    <row r="283" spans="1:6">
      <c r="A283" s="5">
        <v>40589</v>
      </c>
      <c r="B283" s="6">
        <v>356.73</v>
      </c>
      <c r="C283" s="6">
        <v>25.69</v>
      </c>
      <c r="D283" s="25">
        <v>1.9922841E-3</v>
      </c>
      <c r="E283" s="28">
        <v>-4.2726810000000004E-3</v>
      </c>
      <c r="F283" s="24">
        <f t="shared" si="6"/>
        <v>-2.1843593000000004E-3</v>
      </c>
    </row>
    <row r="284" spans="1:6">
      <c r="A284" s="5">
        <v>40590</v>
      </c>
      <c r="B284" s="6">
        <v>359.93</v>
      </c>
      <c r="C284" s="6">
        <v>25.75</v>
      </c>
      <c r="D284" s="25">
        <v>8.9303750000000008E-3</v>
      </c>
      <c r="E284" s="26">
        <v>2.3328160000000001E-3</v>
      </c>
      <c r="F284" s="24">
        <f t="shared" si="6"/>
        <v>4.5320023333333334E-3</v>
      </c>
    </row>
    <row r="285" spans="1:6">
      <c r="A285" s="5">
        <v>40591</v>
      </c>
      <c r="B285" s="6">
        <v>355.15</v>
      </c>
      <c r="C285" s="6">
        <v>25.93</v>
      </c>
      <c r="D285" s="27">
        <v>-1.3369333000000001E-2</v>
      </c>
      <c r="E285" s="26">
        <v>6.9659724000000001E-3</v>
      </c>
      <c r="F285" s="24">
        <f t="shared" si="6"/>
        <v>1.8753726666666595E-4</v>
      </c>
    </row>
    <row r="286" spans="1:6">
      <c r="A286" s="5">
        <v>40592</v>
      </c>
      <c r="B286" s="6">
        <v>347.47</v>
      </c>
      <c r="C286" s="6">
        <v>25.79</v>
      </c>
      <c r="D286" s="27">
        <v>-2.1861905000000001E-2</v>
      </c>
      <c r="E286" s="28">
        <v>-5.41378E-3</v>
      </c>
      <c r="F286" s="24">
        <f t="shared" si="6"/>
        <v>-1.0896488333333332E-2</v>
      </c>
    </row>
    <row r="287" spans="1:6">
      <c r="A287" s="5">
        <v>40596</v>
      </c>
      <c r="B287" s="6">
        <v>335.63</v>
      </c>
      <c r="C287" s="6">
        <v>25.34</v>
      </c>
      <c r="D287" s="27">
        <v>-3.4668968000000001E-2</v>
      </c>
      <c r="E287" s="28">
        <v>-1.7602645E-2</v>
      </c>
      <c r="F287" s="24">
        <f t="shared" si="6"/>
        <v>-2.3291419333333334E-2</v>
      </c>
    </row>
    <row r="288" spans="1:6">
      <c r="A288" s="5">
        <v>40597</v>
      </c>
      <c r="B288" s="6">
        <v>339.6</v>
      </c>
      <c r="C288" s="6">
        <v>25.34</v>
      </c>
      <c r="D288" s="25">
        <v>1.17590917E-2</v>
      </c>
      <c r="E288" s="26">
        <v>0</v>
      </c>
      <c r="F288" s="24">
        <f t="shared" si="6"/>
        <v>3.9196972333333333E-3</v>
      </c>
    </row>
    <row r="289" spans="1:6">
      <c r="A289" s="5">
        <v>40598</v>
      </c>
      <c r="B289" s="6">
        <v>339.86</v>
      </c>
      <c r="C289" s="6">
        <v>25.51</v>
      </c>
      <c r="D289" s="25">
        <v>7.6531370000000002E-4</v>
      </c>
      <c r="E289" s="26">
        <v>6.6863573000000001E-3</v>
      </c>
      <c r="F289" s="24">
        <f t="shared" si="6"/>
        <v>4.7126760999999994E-3</v>
      </c>
    </row>
    <row r="290" spans="1:6">
      <c r="A290" s="5">
        <v>40599</v>
      </c>
      <c r="B290" s="6">
        <v>345.1</v>
      </c>
      <c r="C290" s="6">
        <v>25.3</v>
      </c>
      <c r="D290" s="25">
        <v>1.5300462000000001E-2</v>
      </c>
      <c r="E290" s="28">
        <v>-8.2661360000000003E-3</v>
      </c>
      <c r="F290" s="24">
        <f t="shared" si="6"/>
        <v>-4.1060333333333299E-4</v>
      </c>
    </row>
    <row r="291" spans="1:6">
      <c r="A291" s="5">
        <v>40602</v>
      </c>
      <c r="B291" s="6">
        <v>350.1</v>
      </c>
      <c r="C291" s="6">
        <v>25.33</v>
      </c>
      <c r="D291" s="25">
        <v>1.4384597900000001E-2</v>
      </c>
      <c r="E291" s="26">
        <v>1.1850682999999999E-3</v>
      </c>
      <c r="F291" s="24">
        <f t="shared" si="6"/>
        <v>5.5849114999999994E-3</v>
      </c>
    </row>
    <row r="292" spans="1:6">
      <c r="A292" s="5">
        <v>40603</v>
      </c>
      <c r="B292" s="6">
        <v>346.24</v>
      </c>
      <c r="C292" s="6">
        <v>24.93</v>
      </c>
      <c r="D292" s="27">
        <v>-1.1086652000000001E-2</v>
      </c>
      <c r="E292" s="28">
        <v>-1.5917566000000001E-2</v>
      </c>
      <c r="F292" s="24">
        <f t="shared" si="6"/>
        <v>-1.4307261333333333E-2</v>
      </c>
    </row>
    <row r="293" spans="1:6">
      <c r="A293" s="5">
        <v>40604</v>
      </c>
      <c r="B293" s="6">
        <v>349.02</v>
      </c>
      <c r="C293" s="6">
        <v>24.85</v>
      </c>
      <c r="D293" s="25">
        <v>7.9970509000000002E-3</v>
      </c>
      <c r="E293" s="28">
        <v>-3.2141449999999998E-3</v>
      </c>
      <c r="F293" s="24">
        <f t="shared" si="6"/>
        <v>5.2292030000000017E-4</v>
      </c>
    </row>
    <row r="294" spans="1:6">
      <c r="A294" s="5">
        <v>40605</v>
      </c>
      <c r="B294" s="6">
        <v>356.4</v>
      </c>
      <c r="C294" s="6">
        <v>24.97</v>
      </c>
      <c r="D294" s="25">
        <v>2.09244684E-2</v>
      </c>
      <c r="E294" s="26">
        <v>4.8173516999999999E-3</v>
      </c>
      <c r="F294" s="24">
        <f t="shared" si="6"/>
        <v>1.0186390599999999E-2</v>
      </c>
    </row>
    <row r="295" spans="1:6">
      <c r="A295" s="5">
        <v>40606</v>
      </c>
      <c r="B295" s="6">
        <v>356.83</v>
      </c>
      <c r="C295" s="6">
        <v>24.73</v>
      </c>
      <c r="D295" s="25">
        <v>1.2057823E-3</v>
      </c>
      <c r="E295" s="28">
        <v>-9.658023E-3</v>
      </c>
      <c r="F295" s="24">
        <f t="shared" si="6"/>
        <v>-6.0367545666666659E-3</v>
      </c>
    </row>
    <row r="296" spans="1:6">
      <c r="A296" s="5">
        <v>40609</v>
      </c>
      <c r="B296" s="6">
        <v>352.23</v>
      </c>
      <c r="C296" s="6">
        <v>24.51</v>
      </c>
      <c r="D296" s="27">
        <v>-1.2975107E-2</v>
      </c>
      <c r="E296" s="28">
        <v>-8.9358839999999998E-3</v>
      </c>
      <c r="F296" s="24">
        <f t="shared" si="6"/>
        <v>-1.0282291666666665E-2</v>
      </c>
    </row>
    <row r="297" spans="1:6">
      <c r="A297" s="5">
        <v>40610</v>
      </c>
      <c r="B297" s="6">
        <v>352.63</v>
      </c>
      <c r="C297" s="6">
        <v>24.69</v>
      </c>
      <c r="D297" s="25">
        <v>1.1349773E-3</v>
      </c>
      <c r="E297" s="26">
        <v>7.3171058000000002E-3</v>
      </c>
      <c r="F297" s="24">
        <f t="shared" si="6"/>
        <v>5.2563962999999997E-3</v>
      </c>
    </row>
    <row r="298" spans="1:6">
      <c r="A298" s="5">
        <v>40611</v>
      </c>
      <c r="B298" s="6">
        <v>349.37</v>
      </c>
      <c r="C298" s="6">
        <v>24.67</v>
      </c>
      <c r="D298" s="27">
        <v>-9.2878160000000008E-3</v>
      </c>
      <c r="E298" s="28">
        <v>-8.1037299999999997E-4</v>
      </c>
      <c r="F298" s="24">
        <f t="shared" si="6"/>
        <v>-3.6361873333333331E-3</v>
      </c>
    </row>
    <row r="299" spans="1:6">
      <c r="A299" s="5">
        <v>40612</v>
      </c>
      <c r="B299" s="6">
        <v>343.62</v>
      </c>
      <c r="C299" s="6">
        <v>24.21</v>
      </c>
      <c r="D299" s="27">
        <v>-1.6595136999999999E-2</v>
      </c>
      <c r="E299" s="28">
        <v>-1.8822160000000001E-2</v>
      </c>
      <c r="F299" s="24">
        <f t="shared" si="6"/>
        <v>-1.8079818999999997E-2</v>
      </c>
    </row>
    <row r="300" spans="1:6">
      <c r="A300" s="5">
        <v>40613</v>
      </c>
      <c r="B300" s="6">
        <v>348.89</v>
      </c>
      <c r="C300" s="6">
        <v>24.47</v>
      </c>
      <c r="D300" s="25">
        <v>1.52202906E-2</v>
      </c>
      <c r="E300" s="26">
        <v>1.06821065E-2</v>
      </c>
      <c r="F300" s="24">
        <f t="shared" si="6"/>
        <v>1.2194834533333332E-2</v>
      </c>
    </row>
    <row r="301" spans="1:6">
      <c r="A301" s="5">
        <v>40616</v>
      </c>
      <c r="B301" s="6">
        <v>350.45</v>
      </c>
      <c r="C301" s="6">
        <v>24.48</v>
      </c>
      <c r="D301" s="25">
        <v>4.4613567000000003E-3</v>
      </c>
      <c r="E301" s="26">
        <v>4.0858019999999998E-4</v>
      </c>
      <c r="F301" s="24">
        <f t="shared" si="6"/>
        <v>1.7595057E-3</v>
      </c>
    </row>
    <row r="302" spans="1:6">
      <c r="A302" s="5">
        <v>40617</v>
      </c>
      <c r="B302" s="6">
        <v>342.39</v>
      </c>
      <c r="C302" s="6">
        <v>24.19</v>
      </c>
      <c r="D302" s="27">
        <v>-2.3267605E-2</v>
      </c>
      <c r="E302" s="28">
        <v>-1.1917133E-2</v>
      </c>
      <c r="F302" s="24">
        <f t="shared" si="6"/>
        <v>-1.5700623666666667E-2</v>
      </c>
    </row>
    <row r="303" spans="1:6">
      <c r="A303" s="5">
        <v>40618</v>
      </c>
      <c r="B303" s="6">
        <v>327.11</v>
      </c>
      <c r="C303" s="6">
        <v>23.62</v>
      </c>
      <c r="D303" s="27">
        <v>-4.5653932000000001E-2</v>
      </c>
      <c r="E303" s="28">
        <v>-2.3845514000000002E-2</v>
      </c>
      <c r="F303" s="24">
        <f t="shared" si="6"/>
        <v>-3.1114986666666667E-2</v>
      </c>
    </row>
    <row r="304" spans="1:6">
      <c r="A304" s="5">
        <v>40619</v>
      </c>
      <c r="B304" s="6">
        <v>331.69</v>
      </c>
      <c r="C304" s="6">
        <v>23.61</v>
      </c>
      <c r="D304" s="25">
        <v>1.3904292E-2</v>
      </c>
      <c r="E304" s="28">
        <v>-4.2346000000000001E-4</v>
      </c>
      <c r="F304" s="24">
        <f t="shared" si="6"/>
        <v>4.3524573333333328E-3</v>
      </c>
    </row>
    <row r="305" spans="1:6">
      <c r="A305" s="5">
        <v>40620</v>
      </c>
      <c r="B305" s="6">
        <v>327.76</v>
      </c>
      <c r="C305" s="6">
        <v>23.63</v>
      </c>
      <c r="D305" s="27">
        <v>-1.1919165000000001E-2</v>
      </c>
      <c r="E305" s="26">
        <v>8.4674010000000005E-4</v>
      </c>
      <c r="F305" s="24">
        <f t="shared" si="6"/>
        <v>-3.4085615999999994E-3</v>
      </c>
    </row>
    <row r="306" spans="1:6">
      <c r="A306" s="5">
        <v>40623</v>
      </c>
      <c r="B306" s="6">
        <v>336.31</v>
      </c>
      <c r="C306" s="6">
        <v>24.14</v>
      </c>
      <c r="D306" s="25">
        <v>2.5751720400000001E-2</v>
      </c>
      <c r="E306" s="26">
        <v>2.1353124500000001E-2</v>
      </c>
      <c r="F306" s="24">
        <f t="shared" si="6"/>
        <v>2.2819323133333333E-2</v>
      </c>
    </row>
    <row r="307" spans="1:6">
      <c r="A307" s="5">
        <v>40624</v>
      </c>
      <c r="B307" s="6">
        <v>338.2</v>
      </c>
      <c r="C307" s="6">
        <v>24.11</v>
      </c>
      <c r="D307" s="25">
        <v>5.6040828000000001E-3</v>
      </c>
      <c r="E307" s="28">
        <v>-1.2435230000000001E-3</v>
      </c>
      <c r="F307" s="24">
        <f t="shared" si="6"/>
        <v>1.0390122666666666E-3</v>
      </c>
    </row>
    <row r="308" spans="1:6">
      <c r="A308" s="5">
        <v>40625</v>
      </c>
      <c r="B308" s="6">
        <v>336.2</v>
      </c>
      <c r="C308" s="6">
        <v>24.34</v>
      </c>
      <c r="D308" s="27">
        <v>-5.9312150000000001E-3</v>
      </c>
      <c r="E308" s="26">
        <v>9.4943953999999994E-3</v>
      </c>
      <c r="F308" s="24">
        <f t="shared" si="6"/>
        <v>4.3525252666666656E-3</v>
      </c>
    </row>
    <row r="309" spans="1:6">
      <c r="A309" s="5">
        <v>40626</v>
      </c>
      <c r="B309" s="6">
        <v>341.93</v>
      </c>
      <c r="C309" s="6">
        <v>24.6</v>
      </c>
      <c r="D309" s="25">
        <v>1.6899816799999998E-2</v>
      </c>
      <c r="E309" s="26">
        <v>1.06253554E-2</v>
      </c>
      <c r="F309" s="24">
        <f t="shared" si="6"/>
        <v>1.2716842533333331E-2</v>
      </c>
    </row>
    <row r="310" spans="1:6">
      <c r="A310" s="5">
        <v>40627</v>
      </c>
      <c r="B310" s="6">
        <v>348.45</v>
      </c>
      <c r="C310" s="6">
        <v>24.41</v>
      </c>
      <c r="D310" s="25">
        <v>1.8888710100000001E-2</v>
      </c>
      <c r="E310" s="28">
        <v>-7.7535590000000001E-3</v>
      </c>
      <c r="F310" s="24">
        <f t="shared" si="6"/>
        <v>1.1271973666666666E-3</v>
      </c>
    </row>
    <row r="311" spans="1:6">
      <c r="A311" s="5">
        <v>40630</v>
      </c>
      <c r="B311" s="6">
        <v>347.36</v>
      </c>
      <c r="C311" s="6">
        <v>24.21</v>
      </c>
      <c r="D311" s="27">
        <v>-3.1330419999999999E-3</v>
      </c>
      <c r="E311" s="28">
        <v>-8.2271129999999994E-3</v>
      </c>
      <c r="F311" s="24">
        <f t="shared" si="6"/>
        <v>-6.5290893333333324E-3</v>
      </c>
    </row>
    <row r="312" spans="1:6">
      <c r="A312" s="5">
        <v>40631</v>
      </c>
      <c r="B312" s="6">
        <v>347.87</v>
      </c>
      <c r="C312" s="6">
        <v>24.29</v>
      </c>
      <c r="D312" s="25">
        <v>1.4671406E-3</v>
      </c>
      <c r="E312" s="26">
        <v>3.2989720999999999E-3</v>
      </c>
      <c r="F312" s="24">
        <f t="shared" si="6"/>
        <v>2.6883616E-3</v>
      </c>
    </row>
    <row r="313" spans="1:6">
      <c r="A313" s="5">
        <v>40632</v>
      </c>
      <c r="B313" s="6">
        <v>345.56</v>
      </c>
      <c r="C313" s="6">
        <v>24.4</v>
      </c>
      <c r="D313" s="27">
        <v>-6.6625570000000004E-3</v>
      </c>
      <c r="E313" s="26">
        <v>4.5183892999999999E-3</v>
      </c>
      <c r="F313" s="24">
        <f t="shared" si="6"/>
        <v>7.9140719999999968E-4</v>
      </c>
    </row>
    <row r="314" spans="1:6">
      <c r="A314" s="5">
        <v>40633</v>
      </c>
      <c r="B314" s="6">
        <v>345.44</v>
      </c>
      <c r="C314" s="6">
        <v>24.19</v>
      </c>
      <c r="D314" s="27">
        <v>-3.4732300000000002E-4</v>
      </c>
      <c r="E314" s="28">
        <v>-8.6438079999999994E-3</v>
      </c>
      <c r="F314" s="24">
        <f t="shared" si="6"/>
        <v>-5.8783129999999987E-3</v>
      </c>
    </row>
    <row r="315" spans="1:6">
      <c r="A315" s="5">
        <v>40634</v>
      </c>
      <c r="B315" s="6">
        <v>341.53</v>
      </c>
      <c r="C315" s="6">
        <v>24.28</v>
      </c>
      <c r="D315" s="27">
        <v>-1.1383444E-2</v>
      </c>
      <c r="E315" s="26">
        <v>3.7136415999999999E-3</v>
      </c>
      <c r="F315" s="24">
        <f t="shared" si="6"/>
        <v>-1.3187202666666664E-3</v>
      </c>
    </row>
    <row r="316" spans="1:6">
      <c r="A316" s="5">
        <v>40637</v>
      </c>
      <c r="B316" s="6">
        <v>338.19</v>
      </c>
      <c r="C316" s="6">
        <v>24.35</v>
      </c>
      <c r="D316" s="27">
        <v>-9.8276549999999994E-3</v>
      </c>
      <c r="E316" s="26">
        <v>2.8788833000000002E-3</v>
      </c>
      <c r="F316" s="24">
        <f t="shared" si="6"/>
        <v>-1.3566294666666663E-3</v>
      </c>
    </row>
    <row r="317" spans="1:6">
      <c r="A317" s="5">
        <v>40638</v>
      </c>
      <c r="B317" s="6">
        <v>335.91</v>
      </c>
      <c r="C317" s="6">
        <v>24.57</v>
      </c>
      <c r="D317" s="27">
        <v>-6.7646010000000003E-3</v>
      </c>
      <c r="E317" s="26">
        <v>8.9943369999999998E-3</v>
      </c>
      <c r="F317" s="24">
        <f t="shared" si="6"/>
        <v>3.7413576666666662E-3</v>
      </c>
    </row>
    <row r="318" spans="1:6">
      <c r="A318" s="5">
        <v>40639</v>
      </c>
      <c r="B318" s="6">
        <v>335.06</v>
      </c>
      <c r="C318" s="6">
        <v>24.92</v>
      </c>
      <c r="D318" s="27">
        <v>-2.533647E-3</v>
      </c>
      <c r="E318" s="26">
        <v>1.4144507400000001E-2</v>
      </c>
      <c r="F318" s="24">
        <f t="shared" si="6"/>
        <v>8.5851225999999999E-3</v>
      </c>
    </row>
    <row r="319" spans="1:6">
      <c r="A319" s="5">
        <v>40640</v>
      </c>
      <c r="B319" s="6">
        <v>335.1</v>
      </c>
      <c r="C319" s="6">
        <v>24.97</v>
      </c>
      <c r="D319" s="25">
        <v>1.1937449999999999E-4</v>
      </c>
      <c r="E319" s="26">
        <v>2.0044104E-3</v>
      </c>
      <c r="F319" s="24">
        <f t="shared" si="6"/>
        <v>1.3760650999999999E-3</v>
      </c>
    </row>
    <row r="320" spans="1:6">
      <c r="A320" s="5">
        <v>40641</v>
      </c>
      <c r="B320" s="6">
        <v>332.11</v>
      </c>
      <c r="C320" s="6">
        <v>24.84</v>
      </c>
      <c r="D320" s="27">
        <v>-8.9627549999999993E-3</v>
      </c>
      <c r="E320" s="28">
        <v>-5.2198469999999997E-3</v>
      </c>
      <c r="F320" s="24">
        <f t="shared" si="6"/>
        <v>-6.4674829999999996E-3</v>
      </c>
    </row>
    <row r="321" spans="1:6">
      <c r="A321" s="5">
        <v>40644</v>
      </c>
      <c r="B321" s="6">
        <v>327.89</v>
      </c>
      <c r="C321" s="6">
        <v>24.76</v>
      </c>
      <c r="D321" s="27">
        <v>-1.2788053000000001E-2</v>
      </c>
      <c r="E321" s="28">
        <v>-3.2258090000000001E-3</v>
      </c>
      <c r="F321" s="24">
        <f t="shared" si="6"/>
        <v>-6.4132236666666663E-3</v>
      </c>
    </row>
    <row r="322" spans="1:6">
      <c r="A322" s="5">
        <v>40645</v>
      </c>
      <c r="B322" s="6">
        <v>329.47</v>
      </c>
      <c r="C322" s="6">
        <v>24.43</v>
      </c>
      <c r="D322" s="25">
        <v>4.8071164999999999E-3</v>
      </c>
      <c r="E322" s="28">
        <v>-1.3417563E-2</v>
      </c>
      <c r="F322" s="24">
        <f t="shared" si="6"/>
        <v>-7.3426698333333342E-3</v>
      </c>
    </row>
    <row r="323" spans="1:6">
      <c r="A323" s="5">
        <v>40646</v>
      </c>
      <c r="B323" s="6">
        <v>333.17</v>
      </c>
      <c r="C323" s="6">
        <v>24.42</v>
      </c>
      <c r="D323" s="25">
        <v>1.11675675E-2</v>
      </c>
      <c r="E323" s="28">
        <v>-4.0941699999999997E-4</v>
      </c>
      <c r="F323" s="24">
        <f t="shared" ref="F323:F386" si="7">D323*$I$6+E323*$I$7</f>
        <v>3.449577833333333E-3</v>
      </c>
    </row>
    <row r="324" spans="1:6">
      <c r="A324" s="5">
        <v>40647</v>
      </c>
      <c r="B324" s="6">
        <v>329.49</v>
      </c>
      <c r="C324" s="6">
        <v>24.22</v>
      </c>
      <c r="D324" s="27">
        <v>-1.1106866E-2</v>
      </c>
      <c r="E324" s="28">
        <v>-8.2237309999999997E-3</v>
      </c>
      <c r="F324" s="24">
        <f t="shared" si="7"/>
        <v>-9.1847759999999987E-3</v>
      </c>
    </row>
    <row r="325" spans="1:6">
      <c r="A325" s="5">
        <v>40648</v>
      </c>
      <c r="B325" s="6">
        <v>324.58</v>
      </c>
      <c r="C325" s="6">
        <v>24.18</v>
      </c>
      <c r="D325" s="27">
        <v>-1.5013966E-2</v>
      </c>
      <c r="E325" s="28">
        <v>-1.6528929999999999E-3</v>
      </c>
      <c r="F325" s="24">
        <f t="shared" si="7"/>
        <v>-6.106584E-3</v>
      </c>
    </row>
    <row r="326" spans="1:6">
      <c r="A326" s="5">
        <v>40651</v>
      </c>
      <c r="B326" s="6">
        <v>328.93</v>
      </c>
      <c r="C326" s="6">
        <v>23.9</v>
      </c>
      <c r="D326" s="25">
        <v>1.33129233E-2</v>
      </c>
      <c r="E326" s="28">
        <v>-1.1647385999999999E-2</v>
      </c>
      <c r="F326" s="24">
        <f t="shared" si="7"/>
        <v>-3.3272828999999999E-3</v>
      </c>
    </row>
    <row r="327" spans="1:6">
      <c r="A327" s="5">
        <v>40652</v>
      </c>
      <c r="B327" s="6">
        <v>334.89</v>
      </c>
      <c r="C327" s="6">
        <v>23.97</v>
      </c>
      <c r="D327" s="25">
        <v>1.7957157500000001E-2</v>
      </c>
      <c r="E327" s="26">
        <v>2.9245895000000002E-3</v>
      </c>
      <c r="F327" s="24">
        <f t="shared" si="7"/>
        <v>7.9354455000000008E-3</v>
      </c>
    </row>
    <row r="328" spans="1:6">
      <c r="A328" s="5">
        <v>40653</v>
      </c>
      <c r="B328" s="6">
        <v>339.4</v>
      </c>
      <c r="C328" s="6">
        <v>24.55</v>
      </c>
      <c r="D328" s="25">
        <v>1.33772331E-2</v>
      </c>
      <c r="E328" s="26">
        <v>2.3908805799999999E-2</v>
      </c>
      <c r="F328" s="24">
        <f t="shared" si="7"/>
        <v>2.0398281566666662E-2</v>
      </c>
    </row>
    <row r="329" spans="1:6">
      <c r="A329" s="5">
        <v>40654</v>
      </c>
      <c r="B329" s="6">
        <v>347.61</v>
      </c>
      <c r="C329" s="6">
        <v>24.32</v>
      </c>
      <c r="D329" s="25">
        <v>2.3901808900000002E-2</v>
      </c>
      <c r="E329" s="28">
        <v>-9.4127970000000005E-3</v>
      </c>
      <c r="F329" s="24">
        <f t="shared" si="7"/>
        <v>1.6920716333333327E-3</v>
      </c>
    </row>
    <row r="330" spans="1:6">
      <c r="A330" s="5">
        <v>40658</v>
      </c>
      <c r="B330" s="6">
        <v>349.9</v>
      </c>
      <c r="C330" s="6">
        <v>24.4</v>
      </c>
      <c r="D330" s="25">
        <v>6.5662376999999997E-3</v>
      </c>
      <c r="E330" s="26">
        <v>3.2840752000000001E-3</v>
      </c>
      <c r="F330" s="24">
        <f t="shared" si="7"/>
        <v>4.3781293666666663E-3</v>
      </c>
    </row>
    <row r="331" spans="1:6">
      <c r="A331" s="5">
        <v>40659</v>
      </c>
      <c r="B331" s="6">
        <v>347.34</v>
      </c>
      <c r="C331" s="6">
        <v>24.96</v>
      </c>
      <c r="D331" s="27">
        <v>-7.3432719999999996E-3</v>
      </c>
      <c r="E331" s="26">
        <v>2.2691411200000001E-2</v>
      </c>
      <c r="F331" s="24">
        <f t="shared" si="7"/>
        <v>1.2679850133333333E-2</v>
      </c>
    </row>
    <row r="332" spans="1:6">
      <c r="A332" s="5">
        <v>40660</v>
      </c>
      <c r="B332" s="6">
        <v>347.07</v>
      </c>
      <c r="C332" s="6">
        <v>25.14</v>
      </c>
      <c r="D332" s="27">
        <v>-7.77639E-4</v>
      </c>
      <c r="E332" s="26">
        <v>7.1856597000000003E-3</v>
      </c>
      <c r="F332" s="24">
        <f t="shared" si="7"/>
        <v>4.5312267999999996E-3</v>
      </c>
    </row>
    <row r="333" spans="1:6">
      <c r="A333" s="5">
        <v>40661</v>
      </c>
      <c r="B333" s="6">
        <v>343.7</v>
      </c>
      <c r="C333" s="6">
        <v>25.45</v>
      </c>
      <c r="D333" s="27">
        <v>-9.7573050000000008E-3</v>
      </c>
      <c r="E333" s="26">
        <v>1.22555398E-2</v>
      </c>
      <c r="F333" s="24">
        <f t="shared" si="7"/>
        <v>4.9179248666666661E-3</v>
      </c>
    </row>
    <row r="334" spans="1:6">
      <c r="A334" s="5">
        <v>40662</v>
      </c>
      <c r="B334" s="6">
        <v>347.05</v>
      </c>
      <c r="C334" s="6">
        <v>24.7</v>
      </c>
      <c r="D334" s="25">
        <v>9.6996779000000002E-3</v>
      </c>
      <c r="E334" s="28">
        <v>-2.9912498999999999E-2</v>
      </c>
      <c r="F334" s="24">
        <f t="shared" si="7"/>
        <v>-1.6708440033333331E-2</v>
      </c>
    </row>
    <row r="335" spans="1:6">
      <c r="A335" s="5">
        <v>40665</v>
      </c>
      <c r="B335" s="6">
        <v>343.23</v>
      </c>
      <c r="C335" s="6">
        <v>24.45</v>
      </c>
      <c r="D335" s="27">
        <v>-1.1068085E-2</v>
      </c>
      <c r="E335" s="28">
        <v>-1.0173028000000001E-2</v>
      </c>
      <c r="F335" s="24">
        <f t="shared" si="7"/>
        <v>-1.0471380333333334E-2</v>
      </c>
    </row>
    <row r="336" spans="1:6">
      <c r="A336" s="5">
        <v>40666</v>
      </c>
      <c r="B336" s="6">
        <v>345.14</v>
      </c>
      <c r="C336" s="6">
        <v>24.6</v>
      </c>
      <c r="D336" s="25">
        <v>5.5493553999999999E-3</v>
      </c>
      <c r="E336" s="26">
        <v>6.1162270000000001E-3</v>
      </c>
      <c r="F336" s="24">
        <f t="shared" si="7"/>
        <v>5.9272697999999992E-3</v>
      </c>
    </row>
    <row r="337" spans="1:6">
      <c r="A337" s="5">
        <v>40667</v>
      </c>
      <c r="B337" s="6">
        <v>346.49</v>
      </c>
      <c r="C337" s="6">
        <v>24.83</v>
      </c>
      <c r="D337" s="25">
        <v>3.9038264000000001E-3</v>
      </c>
      <c r="E337" s="26">
        <v>9.3061566000000005E-3</v>
      </c>
      <c r="F337" s="24">
        <f t="shared" si="7"/>
        <v>7.5053798666666668E-3</v>
      </c>
    </row>
    <row r="338" spans="1:6">
      <c r="A338" s="5">
        <v>40668</v>
      </c>
      <c r="B338" s="6">
        <v>343.7</v>
      </c>
      <c r="C338" s="6">
        <v>24.58</v>
      </c>
      <c r="D338" s="27">
        <v>-8.0847739999999994E-3</v>
      </c>
      <c r="E338" s="28">
        <v>-1.0119494999999999E-2</v>
      </c>
      <c r="F338" s="24">
        <f t="shared" si="7"/>
        <v>-9.4412546666666659E-3</v>
      </c>
    </row>
    <row r="339" spans="1:6">
      <c r="A339" s="5">
        <v>40669</v>
      </c>
      <c r="B339" s="6">
        <v>343.61</v>
      </c>
      <c r="C339" s="6">
        <v>24.65</v>
      </c>
      <c r="D339" s="27">
        <v>-2.6189099999999999E-4</v>
      </c>
      <c r="E339" s="26">
        <v>2.8437964000000001E-3</v>
      </c>
      <c r="F339" s="24">
        <f t="shared" si="7"/>
        <v>1.8085672666666667E-3</v>
      </c>
    </row>
    <row r="340" spans="1:6">
      <c r="A340" s="5">
        <v>40672</v>
      </c>
      <c r="B340" s="6">
        <v>344.54</v>
      </c>
      <c r="C340" s="6">
        <v>24.61</v>
      </c>
      <c r="D340" s="25">
        <v>2.7029007000000001E-3</v>
      </c>
      <c r="E340" s="28">
        <v>-1.6240359999999999E-3</v>
      </c>
      <c r="F340" s="24">
        <f t="shared" si="7"/>
        <v>-1.8172376666666663E-4</v>
      </c>
    </row>
    <row r="341" spans="1:6">
      <c r="A341" s="5">
        <v>40673</v>
      </c>
      <c r="B341" s="6">
        <v>346.37</v>
      </c>
      <c r="C341" s="6">
        <v>24.46</v>
      </c>
      <c r="D341" s="25">
        <v>5.2973737999999996E-3</v>
      </c>
      <c r="E341" s="28">
        <v>-6.113734E-3</v>
      </c>
      <c r="F341" s="24">
        <f t="shared" si="7"/>
        <v>-2.3100313999999999E-3</v>
      </c>
    </row>
    <row r="342" spans="1:6">
      <c r="A342" s="5">
        <v>40674</v>
      </c>
      <c r="B342" s="6">
        <v>344.17</v>
      </c>
      <c r="C342" s="6">
        <v>24.17</v>
      </c>
      <c r="D342" s="27">
        <v>-6.3718469999999999E-3</v>
      </c>
      <c r="E342" s="28">
        <v>-1.1926936000000001E-2</v>
      </c>
      <c r="F342" s="24">
        <f t="shared" si="7"/>
        <v>-1.0075239666666666E-2</v>
      </c>
    </row>
    <row r="343" spans="1:6">
      <c r="A343" s="5">
        <v>40675</v>
      </c>
      <c r="B343" s="6">
        <v>343.52</v>
      </c>
      <c r="C343" s="6">
        <v>24.13</v>
      </c>
      <c r="D343" s="27">
        <v>-1.8903870000000001E-3</v>
      </c>
      <c r="E343" s="28">
        <v>-1.656315E-3</v>
      </c>
      <c r="F343" s="24">
        <f t="shared" si="7"/>
        <v>-1.7343390000000001E-3</v>
      </c>
    </row>
    <row r="344" spans="1:6">
      <c r="A344" s="5">
        <v>40676</v>
      </c>
      <c r="B344" s="6">
        <v>337.5</v>
      </c>
      <c r="C344" s="6">
        <v>23.85</v>
      </c>
      <c r="D344" s="27">
        <v>-1.7679824E-2</v>
      </c>
      <c r="E344" s="28">
        <v>-1.1671661999999999E-2</v>
      </c>
      <c r="F344" s="24">
        <f t="shared" si="7"/>
        <v>-1.3674382666666665E-2</v>
      </c>
    </row>
    <row r="345" spans="1:6">
      <c r="A345" s="5">
        <v>40679</v>
      </c>
      <c r="B345" s="6">
        <v>330.37</v>
      </c>
      <c r="C345" s="6">
        <v>23.41</v>
      </c>
      <c r="D345" s="27">
        <v>-2.1352271999999999E-2</v>
      </c>
      <c r="E345" s="28">
        <v>-1.8620936000000001E-2</v>
      </c>
      <c r="F345" s="24">
        <f t="shared" si="7"/>
        <v>-1.9531381333333334E-2</v>
      </c>
    </row>
    <row r="346" spans="1:6">
      <c r="A346" s="5">
        <v>40680</v>
      </c>
      <c r="B346" s="6">
        <v>333.18</v>
      </c>
      <c r="C346" s="6">
        <v>23.52</v>
      </c>
      <c r="D346" s="25">
        <v>8.4696460000000008E-3</v>
      </c>
      <c r="E346" s="26">
        <v>4.6878414999999996E-3</v>
      </c>
      <c r="F346" s="24">
        <f t="shared" si="7"/>
        <v>5.9484429999999994E-3</v>
      </c>
    </row>
    <row r="347" spans="1:6">
      <c r="A347" s="5">
        <v>40681</v>
      </c>
      <c r="B347" s="6">
        <v>336.88</v>
      </c>
      <c r="C347" s="6">
        <v>23.68</v>
      </c>
      <c r="D347" s="25">
        <v>1.10438994E-2</v>
      </c>
      <c r="E347" s="26">
        <v>6.7796870000000004E-3</v>
      </c>
      <c r="F347" s="24">
        <f t="shared" si="7"/>
        <v>8.2010911333333329E-3</v>
      </c>
    </row>
    <row r="348" spans="1:6">
      <c r="A348" s="5">
        <v>40682</v>
      </c>
      <c r="B348" s="6">
        <v>337.53</v>
      </c>
      <c r="C348" s="6">
        <v>23.71</v>
      </c>
      <c r="D348" s="25">
        <v>1.9276114E-3</v>
      </c>
      <c r="E348" s="26">
        <v>1.2660900999999999E-3</v>
      </c>
      <c r="F348" s="24">
        <f t="shared" si="7"/>
        <v>1.4865971999999997E-3</v>
      </c>
    </row>
    <row r="349" spans="1:6">
      <c r="A349" s="5">
        <v>40683</v>
      </c>
      <c r="B349" s="6">
        <v>332.27</v>
      </c>
      <c r="C349" s="6">
        <v>23.49</v>
      </c>
      <c r="D349" s="27">
        <v>-1.5706504E-2</v>
      </c>
      <c r="E349" s="28">
        <v>-9.3221009999999993E-3</v>
      </c>
      <c r="F349" s="24">
        <f t="shared" si="7"/>
        <v>-1.1450235333333333E-2</v>
      </c>
    </row>
    <row r="350" spans="1:6">
      <c r="A350" s="5">
        <v>40686</v>
      </c>
      <c r="B350" s="6">
        <v>331.46</v>
      </c>
      <c r="C350" s="6">
        <v>23.18</v>
      </c>
      <c r="D350" s="27">
        <v>-2.4407529999999999E-3</v>
      </c>
      <c r="E350" s="28">
        <v>-1.3284961E-2</v>
      </c>
      <c r="F350" s="24">
        <f t="shared" si="7"/>
        <v>-9.6702249999999993E-3</v>
      </c>
    </row>
    <row r="351" spans="1:6">
      <c r="A351" s="5">
        <v>40687</v>
      </c>
      <c r="B351" s="6">
        <v>329.27</v>
      </c>
      <c r="C351" s="6">
        <v>23.16</v>
      </c>
      <c r="D351" s="27">
        <v>-6.6290560000000004E-3</v>
      </c>
      <c r="E351" s="28">
        <v>-8.6318500000000004E-4</v>
      </c>
      <c r="F351" s="24">
        <f t="shared" si="7"/>
        <v>-2.785142E-3</v>
      </c>
    </row>
    <row r="352" spans="1:6">
      <c r="A352" s="5">
        <v>40688</v>
      </c>
      <c r="B352" s="6">
        <v>333.82</v>
      </c>
      <c r="C352" s="6">
        <v>23.2</v>
      </c>
      <c r="D352" s="25">
        <v>1.3723842700000001E-2</v>
      </c>
      <c r="E352" s="26">
        <v>1.7256260000000001E-3</v>
      </c>
      <c r="F352" s="24">
        <f t="shared" si="7"/>
        <v>5.7250315666666661E-3</v>
      </c>
    </row>
    <row r="353" spans="1:6">
      <c r="A353" s="5">
        <v>40689</v>
      </c>
      <c r="B353" s="6">
        <v>332.05</v>
      </c>
      <c r="C353" s="6">
        <v>23.66</v>
      </c>
      <c r="D353" s="27">
        <v>-5.3163660000000003E-3</v>
      </c>
      <c r="E353" s="26">
        <v>1.96335799E-2</v>
      </c>
      <c r="F353" s="24">
        <f t="shared" si="7"/>
        <v>1.1316931266666667E-2</v>
      </c>
    </row>
    <row r="354" spans="1:6">
      <c r="A354" s="5">
        <v>40690</v>
      </c>
      <c r="B354" s="6">
        <v>334.44</v>
      </c>
      <c r="C354" s="6">
        <v>23.75</v>
      </c>
      <c r="D354" s="25">
        <v>7.1719313E-3</v>
      </c>
      <c r="E354" s="26">
        <v>3.7966719E-3</v>
      </c>
      <c r="F354" s="24">
        <f t="shared" si="7"/>
        <v>4.9217583666666658E-3</v>
      </c>
    </row>
    <row r="355" spans="1:6">
      <c r="A355" s="5">
        <v>40694</v>
      </c>
      <c r="B355" s="6">
        <v>344.77</v>
      </c>
      <c r="C355" s="6">
        <v>23.99</v>
      </c>
      <c r="D355" s="25">
        <v>3.0420036800000001E-2</v>
      </c>
      <c r="E355" s="26">
        <v>1.0054546399999999E-2</v>
      </c>
      <c r="F355" s="24">
        <f t="shared" si="7"/>
        <v>1.6843043199999998E-2</v>
      </c>
    </row>
    <row r="356" spans="1:6">
      <c r="A356" s="5">
        <v>40695</v>
      </c>
      <c r="B356" s="6">
        <v>342.47</v>
      </c>
      <c r="C356" s="6">
        <v>23.43</v>
      </c>
      <c r="D356" s="27">
        <v>-6.693465E-3</v>
      </c>
      <c r="E356" s="28">
        <v>-2.3619824000000001E-2</v>
      </c>
      <c r="F356" s="24">
        <f t="shared" si="7"/>
        <v>-1.797770433333333E-2</v>
      </c>
    </row>
    <row r="357" spans="1:6">
      <c r="A357" s="5">
        <v>40696</v>
      </c>
      <c r="B357" s="6">
        <v>343.05</v>
      </c>
      <c r="C357" s="6">
        <v>23.23</v>
      </c>
      <c r="D357" s="25">
        <v>1.6921465E-3</v>
      </c>
      <c r="E357" s="28">
        <v>-8.5727059999999994E-3</v>
      </c>
      <c r="F357" s="24">
        <f t="shared" si="7"/>
        <v>-5.1510884999999996E-3</v>
      </c>
    </row>
    <row r="358" spans="1:6">
      <c r="A358" s="5">
        <v>40697</v>
      </c>
      <c r="B358" s="6">
        <v>340.42</v>
      </c>
      <c r="C358" s="6">
        <v>22.93</v>
      </c>
      <c r="D358" s="27">
        <v>-7.6960600000000002E-3</v>
      </c>
      <c r="E358" s="28">
        <v>-1.299845E-2</v>
      </c>
      <c r="F358" s="24">
        <f t="shared" si="7"/>
        <v>-1.1230986666666665E-2</v>
      </c>
    </row>
    <row r="359" spans="1:6">
      <c r="A359" s="5">
        <v>40700</v>
      </c>
      <c r="B359" s="6">
        <v>335.06</v>
      </c>
      <c r="C359" s="6">
        <v>23.03</v>
      </c>
      <c r="D359" s="27">
        <v>-1.5870529000000001E-2</v>
      </c>
      <c r="E359" s="26">
        <v>4.3516170000000003E-3</v>
      </c>
      <c r="F359" s="24">
        <f t="shared" si="7"/>
        <v>-2.3890983333333337E-3</v>
      </c>
    </row>
    <row r="360" spans="1:6">
      <c r="A360" s="5">
        <v>40701</v>
      </c>
      <c r="B360" s="6">
        <v>329.12</v>
      </c>
      <c r="C360" s="6">
        <v>23.08</v>
      </c>
      <c r="D360" s="27">
        <v>-1.7887193999999999E-2</v>
      </c>
      <c r="E360" s="26">
        <v>2.1687277999999999E-3</v>
      </c>
      <c r="F360" s="24">
        <f t="shared" si="7"/>
        <v>-4.516579466666666E-3</v>
      </c>
    </row>
    <row r="361" spans="1:6">
      <c r="A361" s="5">
        <v>40702</v>
      </c>
      <c r="B361" s="6">
        <v>329.32</v>
      </c>
      <c r="C361" s="6">
        <v>22.96</v>
      </c>
      <c r="D361" s="25">
        <v>6.0749649999999997E-4</v>
      </c>
      <c r="E361" s="28">
        <v>-5.2128699999999997E-3</v>
      </c>
      <c r="F361" s="24">
        <f t="shared" si="7"/>
        <v>-3.2727478333333328E-3</v>
      </c>
    </row>
    <row r="362" spans="1:6">
      <c r="A362" s="5">
        <v>40703</v>
      </c>
      <c r="B362" s="6">
        <v>328.57</v>
      </c>
      <c r="C362" s="6">
        <v>22.98</v>
      </c>
      <c r="D362" s="27">
        <v>-2.2800170000000001E-3</v>
      </c>
      <c r="E362" s="26">
        <v>8.7070099999999998E-4</v>
      </c>
      <c r="F362" s="24">
        <f t="shared" si="7"/>
        <v>-1.795383333333334E-4</v>
      </c>
    </row>
    <row r="363" spans="1:6">
      <c r="A363" s="5">
        <v>40704</v>
      </c>
      <c r="B363" s="6">
        <v>323.02999999999997</v>
      </c>
      <c r="C363" s="6">
        <v>22.74</v>
      </c>
      <c r="D363" s="27">
        <v>-1.7004707000000001E-2</v>
      </c>
      <c r="E363" s="28">
        <v>-1.0498784000000001E-2</v>
      </c>
      <c r="F363" s="24">
        <f t="shared" si="7"/>
        <v>-1.2667425E-2</v>
      </c>
    </row>
    <row r="364" spans="1:6">
      <c r="A364" s="5">
        <v>40707</v>
      </c>
      <c r="B364" s="6">
        <v>323.73</v>
      </c>
      <c r="C364" s="6">
        <v>23.06</v>
      </c>
      <c r="D364" s="25">
        <v>2.1646369E-3</v>
      </c>
      <c r="E364" s="26">
        <v>1.39740265E-2</v>
      </c>
      <c r="F364" s="24">
        <f t="shared" si="7"/>
        <v>1.00375633E-2</v>
      </c>
    </row>
    <row r="365" spans="1:6">
      <c r="A365" s="5">
        <v>40708</v>
      </c>
      <c r="B365" s="6">
        <v>329.51</v>
      </c>
      <c r="C365" s="6">
        <v>23.23</v>
      </c>
      <c r="D365" s="25">
        <v>1.7696867500000001E-2</v>
      </c>
      <c r="E365" s="26">
        <v>7.3450319E-3</v>
      </c>
      <c r="F365" s="24">
        <f t="shared" si="7"/>
        <v>1.0795643766666667E-2</v>
      </c>
    </row>
    <row r="366" spans="1:6">
      <c r="A366" s="5">
        <v>40709</v>
      </c>
      <c r="B366" s="6">
        <v>323.87</v>
      </c>
      <c r="C366" s="6">
        <v>22.77</v>
      </c>
      <c r="D366" s="27">
        <v>-1.7264502000000001E-2</v>
      </c>
      <c r="E366" s="28">
        <v>-2.0000667E-2</v>
      </c>
      <c r="F366" s="24">
        <f t="shared" si="7"/>
        <v>-1.9088611999999998E-2</v>
      </c>
    </row>
    <row r="367" spans="1:6">
      <c r="A367" s="5">
        <v>40710</v>
      </c>
      <c r="B367" s="6">
        <v>322.3</v>
      </c>
      <c r="C367" s="6">
        <v>23.02</v>
      </c>
      <c r="D367" s="27">
        <v>-4.8594119999999996E-3</v>
      </c>
      <c r="E367" s="26">
        <v>1.09195232E-2</v>
      </c>
      <c r="F367" s="24">
        <f t="shared" si="7"/>
        <v>5.6598781333333332E-3</v>
      </c>
    </row>
    <row r="368" spans="1:6">
      <c r="A368" s="5">
        <v>40711</v>
      </c>
      <c r="B368" s="6">
        <v>317.44</v>
      </c>
      <c r="C368" s="6">
        <v>23.27</v>
      </c>
      <c r="D368" s="27">
        <v>-1.5193965E-2</v>
      </c>
      <c r="E368" s="26">
        <v>1.0801574E-2</v>
      </c>
      <c r="F368" s="24">
        <f t="shared" si="7"/>
        <v>2.136394333333333E-3</v>
      </c>
    </row>
    <row r="369" spans="1:6">
      <c r="A369" s="5">
        <v>40714</v>
      </c>
      <c r="B369" s="6">
        <v>312.54000000000002</v>
      </c>
      <c r="C369" s="6">
        <v>23.47</v>
      </c>
      <c r="D369" s="27">
        <v>-1.5556363E-2</v>
      </c>
      <c r="E369" s="26">
        <v>8.5580324999999999E-3</v>
      </c>
      <c r="F369" s="24">
        <f t="shared" si="7"/>
        <v>5.1990066666666654E-4</v>
      </c>
    </row>
    <row r="370" spans="1:6">
      <c r="A370" s="5">
        <v>40715</v>
      </c>
      <c r="B370" s="6">
        <v>322.44</v>
      </c>
      <c r="C370" s="6">
        <v>23.75</v>
      </c>
      <c r="D370" s="25">
        <v>3.1184611399999999E-2</v>
      </c>
      <c r="E370" s="26">
        <v>1.1859520599999999E-2</v>
      </c>
      <c r="F370" s="24">
        <f t="shared" si="7"/>
        <v>1.830121753333333E-2</v>
      </c>
    </row>
    <row r="371" spans="1:6">
      <c r="A371" s="5">
        <v>40716</v>
      </c>
      <c r="B371" s="6">
        <v>319.77</v>
      </c>
      <c r="C371" s="6">
        <v>23.64</v>
      </c>
      <c r="D371" s="27">
        <v>-8.3150849999999998E-3</v>
      </c>
      <c r="E371" s="28">
        <v>-4.6423380000000002E-3</v>
      </c>
      <c r="F371" s="24">
        <f t="shared" si="7"/>
        <v>-5.8665869999999995E-3</v>
      </c>
    </row>
    <row r="372" spans="1:6">
      <c r="A372" s="5">
        <v>40717</v>
      </c>
      <c r="B372" s="6">
        <v>328.31</v>
      </c>
      <c r="C372" s="6">
        <v>23.62</v>
      </c>
      <c r="D372" s="25">
        <v>2.6356296599999999E-2</v>
      </c>
      <c r="E372" s="28">
        <v>-8.4638200000000002E-4</v>
      </c>
      <c r="F372" s="24">
        <f t="shared" si="7"/>
        <v>8.221177533333332E-3</v>
      </c>
    </row>
    <row r="373" spans="1:6">
      <c r="A373" s="5">
        <v>40718</v>
      </c>
      <c r="B373" s="6">
        <v>323.48</v>
      </c>
      <c r="C373" s="6">
        <v>23.31</v>
      </c>
      <c r="D373" s="27">
        <v>-1.4820995999999999E-2</v>
      </c>
      <c r="E373" s="28">
        <v>-1.3211357999999999E-2</v>
      </c>
      <c r="F373" s="24">
        <f t="shared" si="7"/>
        <v>-1.3747903999999998E-2</v>
      </c>
    </row>
    <row r="374" spans="1:6">
      <c r="A374" s="5">
        <v>40721</v>
      </c>
      <c r="B374" s="6">
        <v>329.12</v>
      </c>
      <c r="C374" s="6">
        <v>24.17</v>
      </c>
      <c r="D374" s="25">
        <v>1.7285137700000001E-2</v>
      </c>
      <c r="E374" s="26">
        <v>3.6229741699999998E-2</v>
      </c>
      <c r="F374" s="24">
        <f t="shared" si="7"/>
        <v>2.9914873699999997E-2</v>
      </c>
    </row>
    <row r="375" spans="1:6">
      <c r="A375" s="5">
        <v>40722</v>
      </c>
      <c r="B375" s="6">
        <v>332.31</v>
      </c>
      <c r="C375" s="6">
        <v>24.75</v>
      </c>
      <c r="D375" s="25">
        <v>9.6458423000000005E-3</v>
      </c>
      <c r="E375" s="26">
        <v>2.37132943E-2</v>
      </c>
      <c r="F375" s="24">
        <f t="shared" si="7"/>
        <v>1.9024143633333331E-2</v>
      </c>
    </row>
    <row r="376" spans="1:6">
      <c r="A376" s="5">
        <v>40723</v>
      </c>
      <c r="B376" s="6">
        <v>331.1</v>
      </c>
      <c r="C376" s="6">
        <v>24.57</v>
      </c>
      <c r="D376" s="27">
        <v>-3.647824E-3</v>
      </c>
      <c r="E376" s="28">
        <v>-7.2993019999999997E-3</v>
      </c>
      <c r="F376" s="24">
        <f t="shared" si="7"/>
        <v>-6.0821426666666659E-3</v>
      </c>
    </row>
    <row r="377" spans="1:6">
      <c r="A377" s="5">
        <v>40724</v>
      </c>
      <c r="B377" s="6">
        <v>332.72</v>
      </c>
      <c r="C377" s="6">
        <v>24.94</v>
      </c>
      <c r="D377" s="25">
        <v>4.8808508999999998E-3</v>
      </c>
      <c r="E377" s="26">
        <v>1.4946753700000001E-2</v>
      </c>
      <c r="F377" s="24">
        <f t="shared" si="7"/>
        <v>1.1591452766666666E-2</v>
      </c>
    </row>
    <row r="378" spans="1:6">
      <c r="A378" s="5">
        <v>40725</v>
      </c>
      <c r="B378" s="6">
        <v>340.24</v>
      </c>
      <c r="C378" s="6">
        <v>24.96</v>
      </c>
      <c r="D378" s="25">
        <v>2.2349955500000001E-2</v>
      </c>
      <c r="E378" s="26">
        <v>8.0160319999999998E-4</v>
      </c>
      <c r="F378" s="24">
        <f t="shared" si="7"/>
        <v>7.9843872999999996E-3</v>
      </c>
    </row>
    <row r="379" spans="1:6">
      <c r="A379" s="5">
        <v>40729</v>
      </c>
      <c r="B379" s="6">
        <v>346.35</v>
      </c>
      <c r="C379" s="6">
        <v>24.97</v>
      </c>
      <c r="D379" s="25">
        <v>1.7798573500000001E-2</v>
      </c>
      <c r="E379" s="26">
        <v>4.005608E-4</v>
      </c>
      <c r="F379" s="24">
        <f t="shared" si="7"/>
        <v>6.1998983666666663E-3</v>
      </c>
    </row>
    <row r="380" spans="1:6">
      <c r="A380" s="5">
        <v>40730</v>
      </c>
      <c r="B380" s="6">
        <v>348.66</v>
      </c>
      <c r="C380" s="6">
        <v>25.26</v>
      </c>
      <c r="D380" s="25">
        <v>6.6474107999999997E-3</v>
      </c>
      <c r="E380" s="26">
        <v>1.15470126E-2</v>
      </c>
      <c r="F380" s="24">
        <f t="shared" si="7"/>
        <v>9.9138119999999993E-3</v>
      </c>
    </row>
    <row r="381" spans="1:6">
      <c r="A381" s="5">
        <v>40731</v>
      </c>
      <c r="B381" s="6">
        <v>354.06</v>
      </c>
      <c r="C381" s="6">
        <v>25.68</v>
      </c>
      <c r="D381" s="25">
        <v>1.5369155000000001E-2</v>
      </c>
      <c r="E381" s="26">
        <v>1.64903619E-2</v>
      </c>
      <c r="F381" s="24">
        <f t="shared" si="7"/>
        <v>1.6116626266666666E-2</v>
      </c>
    </row>
    <row r="382" spans="1:6">
      <c r="A382" s="5">
        <v>40732</v>
      </c>
      <c r="B382" s="6">
        <v>356.54</v>
      </c>
      <c r="C382" s="6">
        <v>25.82</v>
      </c>
      <c r="D382" s="25">
        <v>6.9800451999999999E-3</v>
      </c>
      <c r="E382" s="26">
        <v>5.4369066000000002E-3</v>
      </c>
      <c r="F382" s="24">
        <f t="shared" si="7"/>
        <v>5.9512861333333332E-3</v>
      </c>
    </row>
    <row r="383" spans="1:6">
      <c r="A383" s="5">
        <v>40735</v>
      </c>
      <c r="B383" s="6">
        <v>350.88</v>
      </c>
      <c r="C383" s="6">
        <v>25.54</v>
      </c>
      <c r="D383" s="27">
        <v>-1.6002150999999999E-2</v>
      </c>
      <c r="E383" s="28">
        <v>-1.0903535000000001E-2</v>
      </c>
      <c r="F383" s="24">
        <f t="shared" si="7"/>
        <v>-1.2603073666666666E-2</v>
      </c>
    </row>
    <row r="384" spans="1:6">
      <c r="A384" s="5">
        <v>40736</v>
      </c>
      <c r="B384" s="6">
        <v>350.64</v>
      </c>
      <c r="C384" s="6">
        <v>25.46</v>
      </c>
      <c r="D384" s="27">
        <v>-6.8422899999999996E-4</v>
      </c>
      <c r="E384" s="28">
        <v>-3.1372570000000001E-3</v>
      </c>
      <c r="F384" s="24">
        <f t="shared" si="7"/>
        <v>-2.3195809999999998E-3</v>
      </c>
    </row>
    <row r="385" spans="1:6">
      <c r="A385" s="5">
        <v>40737</v>
      </c>
      <c r="B385" s="6">
        <v>354.87</v>
      </c>
      <c r="C385" s="6">
        <v>25.54</v>
      </c>
      <c r="D385" s="25">
        <v>1.1991469100000001E-2</v>
      </c>
      <c r="E385" s="26">
        <v>3.1372574999999998E-3</v>
      </c>
      <c r="F385" s="24">
        <f t="shared" si="7"/>
        <v>6.0886613666666662E-3</v>
      </c>
    </row>
    <row r="386" spans="1:6">
      <c r="A386" s="5">
        <v>40738</v>
      </c>
      <c r="B386" s="6">
        <v>354.62</v>
      </c>
      <c r="C386" s="6">
        <v>25.39</v>
      </c>
      <c r="D386" s="27">
        <v>-7.0473200000000001E-4</v>
      </c>
      <c r="E386" s="28">
        <v>-5.8904550000000002E-3</v>
      </c>
      <c r="F386" s="24">
        <f t="shared" si="7"/>
        <v>-4.1618806666666669E-3</v>
      </c>
    </row>
    <row r="387" spans="1:6">
      <c r="A387" s="5">
        <v>40739</v>
      </c>
      <c r="B387" s="6">
        <v>361.71</v>
      </c>
      <c r="C387" s="6">
        <v>25.69</v>
      </c>
      <c r="D387" s="25">
        <v>1.9795992200000001E-2</v>
      </c>
      <c r="E387" s="26">
        <v>1.17464154E-2</v>
      </c>
      <c r="F387" s="24">
        <f t="shared" ref="F387:F450" si="8">D387*$I$6+E387*$I$7</f>
        <v>1.4429607666666667E-2</v>
      </c>
    </row>
    <row r="388" spans="1:6">
      <c r="A388" s="5">
        <v>40742</v>
      </c>
      <c r="B388" s="6">
        <v>370.51</v>
      </c>
      <c r="C388" s="6">
        <v>25.5</v>
      </c>
      <c r="D388" s="25">
        <v>2.4037649099999999E-2</v>
      </c>
      <c r="E388" s="28">
        <v>-7.423359E-3</v>
      </c>
      <c r="F388" s="24">
        <f t="shared" si="8"/>
        <v>3.0636437000000002E-3</v>
      </c>
    </row>
    <row r="389" spans="1:6">
      <c r="A389" s="5">
        <v>40743</v>
      </c>
      <c r="B389" s="6">
        <v>373.53</v>
      </c>
      <c r="C389" s="6">
        <v>26.42</v>
      </c>
      <c r="D389" s="25">
        <v>8.1178876999999997E-3</v>
      </c>
      <c r="E389" s="26">
        <v>3.5442846899999998E-2</v>
      </c>
      <c r="F389" s="24">
        <f t="shared" si="8"/>
        <v>2.6334527166666667E-2</v>
      </c>
    </row>
    <row r="390" spans="1:6">
      <c r="A390" s="5">
        <v>40744</v>
      </c>
      <c r="B390" s="6">
        <v>383.49</v>
      </c>
      <c r="C390" s="6">
        <v>25.96</v>
      </c>
      <c r="D390" s="25">
        <v>2.6315222199999998E-2</v>
      </c>
      <c r="E390" s="28">
        <v>-1.7564407000000001E-2</v>
      </c>
      <c r="F390" s="24">
        <f t="shared" si="8"/>
        <v>-2.9378639333333349E-3</v>
      </c>
    </row>
    <row r="391" spans="1:6">
      <c r="A391" s="5">
        <v>40745</v>
      </c>
      <c r="B391" s="6">
        <v>383.88</v>
      </c>
      <c r="C391" s="6">
        <v>25.99</v>
      </c>
      <c r="D391" s="25">
        <v>1.0164588999999999E-3</v>
      </c>
      <c r="E391" s="26">
        <v>1.1549568E-3</v>
      </c>
      <c r="F391" s="24">
        <f t="shared" si="8"/>
        <v>1.1087908333333332E-3</v>
      </c>
    </row>
    <row r="392" spans="1:6">
      <c r="A392" s="5">
        <v>40746</v>
      </c>
      <c r="B392" s="6">
        <v>389.84</v>
      </c>
      <c r="C392" s="6">
        <v>26.41</v>
      </c>
      <c r="D392" s="25">
        <v>1.5406394800000001E-2</v>
      </c>
      <c r="E392" s="26">
        <v>1.6030877700000001E-2</v>
      </c>
      <c r="F392" s="24">
        <f t="shared" si="8"/>
        <v>1.5822716733333332E-2</v>
      </c>
    </row>
    <row r="393" spans="1:6">
      <c r="A393" s="5">
        <v>40749</v>
      </c>
      <c r="B393" s="6">
        <v>394.99</v>
      </c>
      <c r="C393" s="6">
        <v>26.77</v>
      </c>
      <c r="D393" s="25">
        <v>1.31240496E-2</v>
      </c>
      <c r="E393" s="26">
        <v>1.35391312E-2</v>
      </c>
      <c r="F393" s="24">
        <f t="shared" si="8"/>
        <v>1.3400770666666666E-2</v>
      </c>
    </row>
    <row r="394" spans="1:6">
      <c r="A394" s="5">
        <v>40750</v>
      </c>
      <c r="B394" s="6">
        <v>399.86</v>
      </c>
      <c r="C394" s="6">
        <v>26.93</v>
      </c>
      <c r="D394" s="25">
        <v>1.22540377E-2</v>
      </c>
      <c r="E394" s="26">
        <v>5.9590492999999998E-3</v>
      </c>
      <c r="F394" s="24">
        <f t="shared" si="8"/>
        <v>8.0573787666666646E-3</v>
      </c>
    </row>
    <row r="395" spans="1:6">
      <c r="A395" s="5">
        <v>40751</v>
      </c>
      <c r="B395" s="6">
        <v>389.13</v>
      </c>
      <c r="C395" s="6">
        <v>26.21</v>
      </c>
      <c r="D395" s="27">
        <v>-2.7201007999999999E-2</v>
      </c>
      <c r="E395" s="28">
        <v>-2.7099888999999999E-2</v>
      </c>
      <c r="F395" s="24">
        <f t="shared" si="8"/>
        <v>-2.713359533333333E-2</v>
      </c>
    </row>
    <row r="396" spans="1:6">
      <c r="A396" s="5">
        <v>40752</v>
      </c>
      <c r="B396" s="6">
        <v>388.37</v>
      </c>
      <c r="C396" s="6">
        <v>26.59</v>
      </c>
      <c r="D396" s="27">
        <v>-1.9549849999999998E-3</v>
      </c>
      <c r="E396" s="26">
        <v>1.4394187899999999E-2</v>
      </c>
      <c r="F396" s="24">
        <f t="shared" si="8"/>
        <v>8.9444635999999991E-3</v>
      </c>
    </row>
    <row r="397" spans="1:6">
      <c r="A397" s="5">
        <v>40753</v>
      </c>
      <c r="B397" s="6">
        <v>387.04</v>
      </c>
      <c r="C397" s="6">
        <v>26.28</v>
      </c>
      <c r="D397" s="27">
        <v>-3.4304470000000001E-3</v>
      </c>
      <c r="E397" s="28">
        <v>-1.1727012E-2</v>
      </c>
      <c r="F397" s="24">
        <f t="shared" si="8"/>
        <v>-8.9614903333333322E-3</v>
      </c>
    </row>
    <row r="398" spans="1:6">
      <c r="A398" s="5">
        <v>40756</v>
      </c>
      <c r="B398" s="6">
        <v>393.26</v>
      </c>
      <c r="C398" s="6">
        <v>26.16</v>
      </c>
      <c r="D398" s="25">
        <v>1.5942923899999999E-2</v>
      </c>
      <c r="E398" s="28">
        <v>-4.5766670000000004E-3</v>
      </c>
      <c r="F398" s="24">
        <f t="shared" si="8"/>
        <v>2.2631966333333323E-3</v>
      </c>
    </row>
    <row r="399" spans="1:6">
      <c r="A399" s="5">
        <v>40757</v>
      </c>
      <c r="B399" s="6">
        <v>385.49</v>
      </c>
      <c r="C399" s="6">
        <v>25.71</v>
      </c>
      <c r="D399" s="27">
        <v>-1.9955718000000001E-2</v>
      </c>
      <c r="E399" s="28">
        <v>-1.7351505E-2</v>
      </c>
      <c r="F399" s="24">
        <f t="shared" si="8"/>
        <v>-1.8219575999999998E-2</v>
      </c>
    </row>
    <row r="400" spans="1:6">
      <c r="A400" s="5">
        <v>40758</v>
      </c>
      <c r="B400" s="6">
        <v>389.11</v>
      </c>
      <c r="C400" s="6">
        <v>25.82</v>
      </c>
      <c r="D400" s="25">
        <v>9.3468276999999992E-3</v>
      </c>
      <c r="E400" s="26">
        <v>4.2693640999999999E-3</v>
      </c>
      <c r="F400" s="24">
        <f t="shared" si="8"/>
        <v>5.9618519666666658E-3</v>
      </c>
    </row>
    <row r="401" spans="1:6">
      <c r="A401" s="5">
        <v>40759</v>
      </c>
      <c r="B401" s="6">
        <v>374.05</v>
      </c>
      <c r="C401" s="6">
        <v>24.88</v>
      </c>
      <c r="D401" s="27">
        <v>-3.9472602000000002E-2</v>
      </c>
      <c r="E401" s="28">
        <v>-3.7085118E-2</v>
      </c>
      <c r="F401" s="24">
        <f t="shared" si="8"/>
        <v>-3.7880945999999999E-2</v>
      </c>
    </row>
    <row r="402" spans="1:6">
      <c r="A402" s="5">
        <v>40760</v>
      </c>
      <c r="B402" s="6">
        <v>370.33</v>
      </c>
      <c r="C402" s="6">
        <v>24.63</v>
      </c>
      <c r="D402" s="27">
        <v>-9.9949779999999998E-3</v>
      </c>
      <c r="E402" s="28">
        <v>-1.0099056E-2</v>
      </c>
      <c r="F402" s="24">
        <f t="shared" si="8"/>
        <v>-1.0064363333333333E-2</v>
      </c>
    </row>
    <row r="403" spans="1:6">
      <c r="A403" s="5">
        <v>40763</v>
      </c>
      <c r="B403" s="6">
        <v>350.1</v>
      </c>
      <c r="C403" s="6">
        <v>23.48</v>
      </c>
      <c r="D403" s="27">
        <v>-5.6175672000000003E-2</v>
      </c>
      <c r="E403" s="28">
        <v>-4.7816217000000001E-2</v>
      </c>
      <c r="F403" s="24">
        <f t="shared" si="8"/>
        <v>-5.0602701999999999E-2</v>
      </c>
    </row>
    <row r="404" spans="1:6">
      <c r="A404" s="5">
        <v>40764</v>
      </c>
      <c r="B404" s="6">
        <v>370.72</v>
      </c>
      <c r="C404" s="6">
        <v>24.54</v>
      </c>
      <c r="D404" s="25">
        <v>5.7228232699999999E-2</v>
      </c>
      <c r="E404" s="26">
        <v>4.4155444299999999E-2</v>
      </c>
      <c r="F404" s="24">
        <f t="shared" si="8"/>
        <v>4.8513040433333335E-2</v>
      </c>
    </row>
    <row r="405" spans="1:6">
      <c r="A405" s="5">
        <v>40765</v>
      </c>
      <c r="B405" s="6">
        <v>360.49</v>
      </c>
      <c r="C405" s="6">
        <v>23.21</v>
      </c>
      <c r="D405" s="27">
        <v>-2.7982844E-2</v>
      </c>
      <c r="E405" s="28">
        <v>-5.5721219000000002E-2</v>
      </c>
      <c r="F405" s="24">
        <f t="shared" si="8"/>
        <v>-4.6475093999999995E-2</v>
      </c>
    </row>
    <row r="406" spans="1:6">
      <c r="A406" s="5">
        <v>40766</v>
      </c>
      <c r="B406" s="6">
        <v>370.41</v>
      </c>
      <c r="C406" s="6">
        <v>24.16</v>
      </c>
      <c r="D406" s="25">
        <v>2.7146283199999999E-2</v>
      </c>
      <c r="E406" s="26">
        <v>4.0115152799999998E-2</v>
      </c>
      <c r="F406" s="24">
        <f t="shared" si="8"/>
        <v>3.5792196266666666E-2</v>
      </c>
    </row>
    <row r="407" spans="1:6">
      <c r="A407" s="5">
        <v>40767</v>
      </c>
      <c r="B407" s="6">
        <v>373.67</v>
      </c>
      <c r="C407" s="6">
        <v>24.08</v>
      </c>
      <c r="D407" s="25">
        <v>8.7625546999999995E-3</v>
      </c>
      <c r="E407" s="28">
        <v>-3.316753E-3</v>
      </c>
      <c r="F407" s="24">
        <f t="shared" si="8"/>
        <v>7.0968289999999955E-4</v>
      </c>
    </row>
    <row r="408" spans="1:6">
      <c r="A408" s="5">
        <v>40770</v>
      </c>
      <c r="B408" s="6">
        <v>380.04</v>
      </c>
      <c r="C408" s="6">
        <v>24.47</v>
      </c>
      <c r="D408" s="25">
        <v>1.69034554E-2</v>
      </c>
      <c r="E408" s="26">
        <v>1.6066257E-2</v>
      </c>
      <c r="F408" s="24">
        <f t="shared" si="8"/>
        <v>1.6345323133333332E-2</v>
      </c>
    </row>
    <row r="409" spans="1:6">
      <c r="A409" s="5">
        <v>40771</v>
      </c>
      <c r="B409" s="6">
        <v>377.13</v>
      </c>
      <c r="C409" s="6">
        <v>24.47</v>
      </c>
      <c r="D409" s="27">
        <v>-7.6865550000000003E-3</v>
      </c>
      <c r="E409" s="26">
        <v>0</v>
      </c>
      <c r="F409" s="24">
        <f t="shared" si="8"/>
        <v>-2.5621849999999998E-3</v>
      </c>
    </row>
    <row r="410" spans="1:6">
      <c r="A410" s="5">
        <v>40772</v>
      </c>
      <c r="B410" s="6">
        <v>377.09</v>
      </c>
      <c r="C410" s="6">
        <v>24.37</v>
      </c>
      <c r="D410" s="27">
        <v>-1.0607000000000001E-4</v>
      </c>
      <c r="E410" s="28">
        <v>-4.0950099999999996E-3</v>
      </c>
      <c r="F410" s="24">
        <f t="shared" si="8"/>
        <v>-2.765363333333333E-3</v>
      </c>
    </row>
    <row r="411" spans="1:6">
      <c r="A411" s="5">
        <v>40773</v>
      </c>
      <c r="B411" s="6">
        <v>362.83</v>
      </c>
      <c r="C411" s="6">
        <v>23.81</v>
      </c>
      <c r="D411" s="27">
        <v>-3.8549480999999997E-2</v>
      </c>
      <c r="E411" s="28">
        <v>-2.3247206999999999E-2</v>
      </c>
      <c r="F411" s="24">
        <f t="shared" si="8"/>
        <v>-2.8347964999999996E-2</v>
      </c>
    </row>
    <row r="412" spans="1:6">
      <c r="A412" s="5">
        <v>40774</v>
      </c>
      <c r="B412" s="6">
        <v>352.9</v>
      </c>
      <c r="C412" s="6">
        <v>23.21</v>
      </c>
      <c r="D412" s="27">
        <v>-2.7749673999999998E-2</v>
      </c>
      <c r="E412" s="28">
        <v>-2.552244E-2</v>
      </c>
      <c r="F412" s="24">
        <f t="shared" si="8"/>
        <v>-2.6264851333333332E-2</v>
      </c>
    </row>
    <row r="413" spans="1:6">
      <c r="A413" s="5">
        <v>40777</v>
      </c>
      <c r="B413" s="6">
        <v>353.3</v>
      </c>
      <c r="C413" s="6">
        <v>23.15</v>
      </c>
      <c r="D413" s="25">
        <v>1.1328237000000001E-3</v>
      </c>
      <c r="E413" s="28">
        <v>-2.58844E-3</v>
      </c>
      <c r="F413" s="24">
        <f t="shared" si="8"/>
        <v>-1.3480187666666667E-3</v>
      </c>
    </row>
    <row r="414" spans="1:6">
      <c r="A414" s="5">
        <v>40778</v>
      </c>
      <c r="B414" s="6">
        <v>370.31</v>
      </c>
      <c r="C414" s="6">
        <v>23.86</v>
      </c>
      <c r="D414" s="25">
        <v>4.7022938299999997E-2</v>
      </c>
      <c r="E414" s="26">
        <v>3.0208636099999998E-2</v>
      </c>
      <c r="F414" s="24">
        <f t="shared" si="8"/>
        <v>3.5813403499999993E-2</v>
      </c>
    </row>
    <row r="415" spans="1:6">
      <c r="A415" s="5">
        <v>40779</v>
      </c>
      <c r="B415" s="6">
        <v>372.87</v>
      </c>
      <c r="C415" s="6">
        <v>24.03</v>
      </c>
      <c r="D415" s="25">
        <v>6.8893406999999997E-3</v>
      </c>
      <c r="E415" s="26">
        <v>7.0996330999999998E-3</v>
      </c>
      <c r="F415" s="24">
        <f t="shared" si="8"/>
        <v>7.0295356333333328E-3</v>
      </c>
    </row>
    <row r="416" spans="1:6">
      <c r="A416" s="5">
        <v>40780</v>
      </c>
      <c r="B416" s="6">
        <v>370.43</v>
      </c>
      <c r="C416" s="6">
        <v>23.72</v>
      </c>
      <c r="D416" s="27">
        <v>-6.5653400000000002E-3</v>
      </c>
      <c r="E416" s="28">
        <v>-1.2984476E-2</v>
      </c>
      <c r="F416" s="24">
        <f t="shared" si="8"/>
        <v>-1.0844764E-2</v>
      </c>
    </row>
    <row r="417" spans="1:6">
      <c r="A417" s="5">
        <v>40781</v>
      </c>
      <c r="B417" s="6">
        <v>380.2</v>
      </c>
      <c r="C417" s="6">
        <v>24.37</v>
      </c>
      <c r="D417" s="25">
        <v>2.6032936999999999E-2</v>
      </c>
      <c r="E417" s="26">
        <v>2.7034293500000001E-2</v>
      </c>
      <c r="F417" s="24">
        <f t="shared" si="8"/>
        <v>2.6700507999999998E-2</v>
      </c>
    </row>
    <row r="418" spans="1:6">
      <c r="A418" s="5">
        <v>40784</v>
      </c>
      <c r="B418" s="6">
        <v>386.54</v>
      </c>
      <c r="C418" s="6">
        <v>24.94</v>
      </c>
      <c r="D418" s="25">
        <v>1.6537925500000002E-2</v>
      </c>
      <c r="E418" s="26">
        <v>2.31200726E-2</v>
      </c>
      <c r="F418" s="24">
        <f t="shared" si="8"/>
        <v>2.0926023566666667E-2</v>
      </c>
    </row>
    <row r="419" spans="1:6">
      <c r="A419" s="5">
        <v>40785</v>
      </c>
      <c r="B419" s="6">
        <v>386.56</v>
      </c>
      <c r="C419" s="6">
        <v>25.32</v>
      </c>
      <c r="D419" s="25">
        <v>5.1739700000000002E-5</v>
      </c>
      <c r="E419" s="26">
        <v>1.5121657E-2</v>
      </c>
      <c r="F419" s="24">
        <f t="shared" si="8"/>
        <v>1.0098351233333334E-2</v>
      </c>
    </row>
    <row r="420" spans="1:6">
      <c r="A420" s="5">
        <v>40786</v>
      </c>
      <c r="B420" s="6">
        <v>381.44</v>
      </c>
      <c r="C420" s="6">
        <v>25.68</v>
      </c>
      <c r="D420" s="27">
        <v>-1.3333530999999999E-2</v>
      </c>
      <c r="E420" s="26">
        <v>1.41178815E-2</v>
      </c>
      <c r="F420" s="24">
        <f t="shared" si="8"/>
        <v>4.9674106666666674E-3</v>
      </c>
    </row>
    <row r="421" spans="1:6">
      <c r="A421" s="5">
        <v>40787</v>
      </c>
      <c r="B421" s="6">
        <v>377.68</v>
      </c>
      <c r="C421" s="6">
        <v>25.3</v>
      </c>
      <c r="D421" s="27">
        <v>-9.9062879999999992E-3</v>
      </c>
      <c r="E421" s="28">
        <v>-1.4908083000000001E-2</v>
      </c>
      <c r="F421" s="24">
        <f t="shared" si="8"/>
        <v>-1.3240818E-2</v>
      </c>
    </row>
    <row r="422" spans="1:6">
      <c r="A422" s="5">
        <v>40788</v>
      </c>
      <c r="B422" s="6">
        <v>370.76</v>
      </c>
      <c r="C422" s="6">
        <v>24.9</v>
      </c>
      <c r="D422" s="27">
        <v>-1.8492323000000001E-2</v>
      </c>
      <c r="E422" s="28">
        <v>-1.5936591999999999E-2</v>
      </c>
      <c r="F422" s="24">
        <f t="shared" si="8"/>
        <v>-1.678850233333333E-2</v>
      </c>
    </row>
    <row r="423" spans="1:6">
      <c r="A423" s="5">
        <v>40792</v>
      </c>
      <c r="B423" s="6">
        <v>376.4</v>
      </c>
      <c r="C423" s="6">
        <v>24.62</v>
      </c>
      <c r="D423" s="25">
        <v>1.50974547E-2</v>
      </c>
      <c r="E423" s="28">
        <v>-1.1308683E-2</v>
      </c>
      <c r="F423" s="24">
        <f t="shared" si="8"/>
        <v>-2.5066370999999995E-3</v>
      </c>
    </row>
    <row r="424" spans="1:6">
      <c r="A424" s="5">
        <v>40793</v>
      </c>
      <c r="B424" s="6">
        <v>380.55</v>
      </c>
      <c r="C424" s="6">
        <v>25.1</v>
      </c>
      <c r="D424" s="25">
        <v>1.0965167E-2</v>
      </c>
      <c r="E424" s="26">
        <v>1.9308725400000001E-2</v>
      </c>
      <c r="F424" s="24">
        <f t="shared" si="8"/>
        <v>1.6527539266666665E-2</v>
      </c>
    </row>
    <row r="425" spans="1:6">
      <c r="A425" s="5">
        <v>40794</v>
      </c>
      <c r="B425" s="6">
        <v>380.76</v>
      </c>
      <c r="C425" s="6">
        <v>25.31</v>
      </c>
      <c r="D425" s="25">
        <v>5.5168070000000005E-4</v>
      </c>
      <c r="E425" s="26">
        <v>8.3317284000000002E-3</v>
      </c>
      <c r="F425" s="24">
        <f t="shared" si="8"/>
        <v>5.7383791666666666E-3</v>
      </c>
    </row>
    <row r="426" spans="1:6">
      <c r="A426" s="5">
        <v>40795</v>
      </c>
      <c r="B426" s="6">
        <v>374.16</v>
      </c>
      <c r="C426" s="6">
        <v>24.84</v>
      </c>
      <c r="D426" s="27">
        <v>-1.7485741999999999E-2</v>
      </c>
      <c r="E426" s="28">
        <v>-1.8744317E-2</v>
      </c>
      <c r="F426" s="24">
        <f t="shared" si="8"/>
        <v>-1.8324791999999999E-2</v>
      </c>
    </row>
    <row r="427" spans="1:6">
      <c r="A427" s="5">
        <v>40798</v>
      </c>
      <c r="B427" s="6">
        <v>376.6</v>
      </c>
      <c r="C427" s="6">
        <v>24.99</v>
      </c>
      <c r="D427" s="25">
        <v>6.5001028000000001E-3</v>
      </c>
      <c r="E427" s="26">
        <v>6.0204878E-3</v>
      </c>
      <c r="F427" s="24">
        <f t="shared" si="8"/>
        <v>6.1803594666666661E-3</v>
      </c>
    </row>
    <row r="428" spans="1:6">
      <c r="A428" s="5">
        <v>40799</v>
      </c>
      <c r="B428" s="6">
        <v>381.23</v>
      </c>
      <c r="C428" s="6">
        <v>25.13</v>
      </c>
      <c r="D428" s="25">
        <v>1.2219251299999999E-2</v>
      </c>
      <c r="E428" s="26">
        <v>5.5866066999999998E-3</v>
      </c>
      <c r="F428" s="24">
        <f t="shared" si="8"/>
        <v>7.7974882333333318E-3</v>
      </c>
    </row>
    <row r="429" spans="1:6">
      <c r="A429" s="5">
        <v>40800</v>
      </c>
      <c r="B429" s="6">
        <v>385.87</v>
      </c>
      <c r="C429" s="6">
        <v>25.58</v>
      </c>
      <c r="D429" s="25">
        <v>1.2097657600000001E-2</v>
      </c>
      <c r="E429" s="26">
        <v>1.77484446E-2</v>
      </c>
      <c r="F429" s="24">
        <f t="shared" si="8"/>
        <v>1.5864848933333332E-2</v>
      </c>
    </row>
    <row r="430" spans="1:6">
      <c r="A430" s="5">
        <v>40801</v>
      </c>
      <c r="B430" s="6">
        <v>389.5</v>
      </c>
      <c r="C430" s="6">
        <v>26.05</v>
      </c>
      <c r="D430" s="25">
        <v>9.3633401000000008E-3</v>
      </c>
      <c r="E430" s="26">
        <v>1.8206971999999998E-2</v>
      </c>
      <c r="F430" s="24">
        <f t="shared" si="8"/>
        <v>1.52590947E-2</v>
      </c>
    </row>
    <row r="431" spans="1:6">
      <c r="A431" s="5">
        <v>40802</v>
      </c>
      <c r="B431" s="6">
        <v>396.97</v>
      </c>
      <c r="C431" s="6">
        <v>26.18</v>
      </c>
      <c r="D431" s="25">
        <v>1.8996845799999999E-2</v>
      </c>
      <c r="E431" s="26">
        <v>4.9779923000000002E-3</v>
      </c>
      <c r="F431" s="24">
        <f t="shared" si="8"/>
        <v>9.6509434666666657E-3</v>
      </c>
    </row>
    <row r="432" spans="1:6">
      <c r="A432" s="5">
        <v>40805</v>
      </c>
      <c r="B432" s="6">
        <v>408.01</v>
      </c>
      <c r="C432" s="6">
        <v>26.26</v>
      </c>
      <c r="D432" s="25">
        <v>2.7430972800000002E-2</v>
      </c>
      <c r="E432" s="26">
        <v>3.0511084E-3</v>
      </c>
      <c r="F432" s="24">
        <f t="shared" si="8"/>
        <v>1.1177729866666666E-2</v>
      </c>
    </row>
    <row r="433" spans="1:6">
      <c r="A433" s="5">
        <v>40806</v>
      </c>
      <c r="B433" s="6">
        <v>409.81</v>
      </c>
      <c r="C433" s="6">
        <v>26.04</v>
      </c>
      <c r="D433" s="25">
        <v>4.4019536999999999E-3</v>
      </c>
      <c r="E433" s="28">
        <v>-8.4130520000000007E-3</v>
      </c>
      <c r="F433" s="24">
        <f t="shared" si="8"/>
        <v>-4.1413834333333338E-3</v>
      </c>
    </row>
    <row r="434" spans="1:6">
      <c r="A434" s="5">
        <v>40807</v>
      </c>
      <c r="B434" s="6">
        <v>408.51</v>
      </c>
      <c r="C434" s="6">
        <v>25.09</v>
      </c>
      <c r="D434" s="27">
        <v>-3.1772440000000001E-3</v>
      </c>
      <c r="E434" s="28">
        <v>-3.7164456999999998E-2</v>
      </c>
      <c r="F434" s="24">
        <f t="shared" si="8"/>
        <v>-2.5835385999999998E-2</v>
      </c>
    </row>
    <row r="435" spans="1:6">
      <c r="A435" s="5">
        <v>40808</v>
      </c>
      <c r="B435" s="6">
        <v>398.28</v>
      </c>
      <c r="C435" s="6">
        <v>24.19</v>
      </c>
      <c r="D435" s="27">
        <v>-2.5361117999999998E-2</v>
      </c>
      <c r="E435" s="28">
        <v>-3.6530036000000002E-2</v>
      </c>
      <c r="F435" s="24">
        <f t="shared" si="8"/>
        <v>-3.2807063333333331E-2</v>
      </c>
    </row>
    <row r="436" spans="1:6">
      <c r="A436" s="5">
        <v>40809</v>
      </c>
      <c r="B436" s="6">
        <v>400.74</v>
      </c>
      <c r="C436" s="6">
        <v>24.19</v>
      </c>
      <c r="D436" s="25">
        <v>6.1575624000000002E-3</v>
      </c>
      <c r="E436" s="26">
        <v>0</v>
      </c>
      <c r="F436" s="24">
        <f t="shared" si="8"/>
        <v>2.0525207999999998E-3</v>
      </c>
    </row>
    <row r="437" spans="1:6">
      <c r="A437" s="5">
        <v>40812</v>
      </c>
      <c r="B437" s="6">
        <v>399.62</v>
      </c>
      <c r="C437" s="6">
        <v>24.56</v>
      </c>
      <c r="D437" s="27">
        <v>-2.7987419999999999E-3</v>
      </c>
      <c r="E437" s="26">
        <v>1.51797787E-2</v>
      </c>
      <c r="F437" s="24">
        <f t="shared" si="8"/>
        <v>9.1869384666666658E-3</v>
      </c>
    </row>
    <row r="438" spans="1:6">
      <c r="A438" s="5">
        <v>40813</v>
      </c>
      <c r="B438" s="6">
        <v>395.75</v>
      </c>
      <c r="C438" s="6">
        <v>24.78</v>
      </c>
      <c r="D438" s="27">
        <v>-9.7313969999999993E-3</v>
      </c>
      <c r="E438" s="26">
        <v>8.9177729000000008E-3</v>
      </c>
      <c r="F438" s="24">
        <f t="shared" si="8"/>
        <v>2.7013829333333338E-3</v>
      </c>
    </row>
    <row r="439" spans="1:6">
      <c r="A439" s="5">
        <v>40814</v>
      </c>
      <c r="B439" s="6">
        <v>393.52</v>
      </c>
      <c r="C439" s="6">
        <v>24.69</v>
      </c>
      <c r="D439" s="27">
        <v>-5.6508060000000004E-3</v>
      </c>
      <c r="E439" s="28">
        <v>-3.638573E-3</v>
      </c>
      <c r="F439" s="24">
        <f t="shared" si="8"/>
        <v>-4.3093173333333332E-3</v>
      </c>
    </row>
    <row r="440" spans="1:6">
      <c r="A440" s="5">
        <v>40815</v>
      </c>
      <c r="B440" s="6">
        <v>387.13</v>
      </c>
      <c r="C440" s="6">
        <v>24.57</v>
      </c>
      <c r="D440" s="27">
        <v>-1.6371338999999999E-2</v>
      </c>
      <c r="E440" s="28">
        <v>-4.8721169999999996E-3</v>
      </c>
      <c r="F440" s="24">
        <f t="shared" si="8"/>
        <v>-8.7051909999999993E-3</v>
      </c>
    </row>
    <row r="441" spans="1:6">
      <c r="A441" s="5">
        <v>40816</v>
      </c>
      <c r="B441" s="6">
        <v>377.96</v>
      </c>
      <c r="C441" s="6">
        <v>24.02</v>
      </c>
      <c r="D441" s="27">
        <v>-2.3972184000000001E-2</v>
      </c>
      <c r="E441" s="28">
        <v>-2.2639369999999999E-2</v>
      </c>
      <c r="F441" s="24">
        <f t="shared" si="8"/>
        <v>-2.3083641333333332E-2</v>
      </c>
    </row>
    <row r="442" spans="1:6">
      <c r="A442" s="5">
        <v>40819</v>
      </c>
      <c r="B442" s="6">
        <v>371.3</v>
      </c>
      <c r="C442" s="6">
        <v>23.68</v>
      </c>
      <c r="D442" s="27">
        <v>-1.7778009000000001E-2</v>
      </c>
      <c r="E442" s="28">
        <v>-1.4256006999999999E-2</v>
      </c>
      <c r="F442" s="24">
        <f t="shared" si="8"/>
        <v>-1.5430007666666665E-2</v>
      </c>
    </row>
    <row r="443" spans="1:6">
      <c r="A443" s="5">
        <v>40820</v>
      </c>
      <c r="B443" s="6">
        <v>369.22</v>
      </c>
      <c r="C443" s="6">
        <v>24.46</v>
      </c>
      <c r="D443" s="27">
        <v>-5.6176890000000004E-3</v>
      </c>
      <c r="E443" s="26">
        <v>3.24083202E-2</v>
      </c>
      <c r="F443" s="24">
        <f t="shared" si="8"/>
        <v>1.9732983799999999E-2</v>
      </c>
    </row>
    <row r="444" spans="1:6">
      <c r="A444" s="5">
        <v>40821</v>
      </c>
      <c r="B444" s="6">
        <v>374.92</v>
      </c>
      <c r="C444" s="6">
        <v>24.99</v>
      </c>
      <c r="D444" s="25">
        <v>1.53199975E-2</v>
      </c>
      <c r="E444" s="26">
        <v>2.1436614600000001E-2</v>
      </c>
      <c r="F444" s="24">
        <f t="shared" si="8"/>
        <v>1.9397742233333334E-2</v>
      </c>
    </row>
    <row r="445" spans="1:6">
      <c r="A445" s="5">
        <v>40822</v>
      </c>
      <c r="B445" s="6">
        <v>374.05</v>
      </c>
      <c r="C445" s="6">
        <v>25.42</v>
      </c>
      <c r="D445" s="27">
        <v>-2.323192E-3</v>
      </c>
      <c r="E445" s="26">
        <v>1.7060520900000001E-2</v>
      </c>
      <c r="F445" s="24">
        <f t="shared" si="8"/>
        <v>1.0599283266666667E-2</v>
      </c>
    </row>
    <row r="446" spans="1:6">
      <c r="A446" s="5">
        <v>40823</v>
      </c>
      <c r="B446" s="6">
        <v>366.54</v>
      </c>
      <c r="C446" s="6">
        <v>25.34</v>
      </c>
      <c r="D446" s="27">
        <v>-2.0281822000000001E-2</v>
      </c>
      <c r="E446" s="28">
        <v>-3.1520910000000001E-3</v>
      </c>
      <c r="F446" s="24">
        <f t="shared" si="8"/>
        <v>-8.8620013333333327E-3</v>
      </c>
    </row>
    <row r="447" spans="1:6">
      <c r="A447" s="5">
        <v>40826</v>
      </c>
      <c r="B447" s="6">
        <v>385.39</v>
      </c>
      <c r="C447" s="6">
        <v>26</v>
      </c>
      <c r="D447" s="25">
        <v>5.0148152699999997E-2</v>
      </c>
      <c r="E447" s="26">
        <v>2.57123631E-2</v>
      </c>
      <c r="F447" s="24">
        <f t="shared" si="8"/>
        <v>3.3857626299999999E-2</v>
      </c>
    </row>
    <row r="448" spans="1:6">
      <c r="A448" s="5">
        <v>40827</v>
      </c>
      <c r="B448" s="6">
        <v>396.77</v>
      </c>
      <c r="C448" s="6">
        <v>26.06</v>
      </c>
      <c r="D448" s="25">
        <v>2.91009591E-2</v>
      </c>
      <c r="E448" s="26">
        <v>2.3050337E-3</v>
      </c>
      <c r="F448" s="24">
        <f t="shared" si="8"/>
        <v>1.1237008833333333E-2</v>
      </c>
    </row>
    <row r="449" spans="1:6">
      <c r="A449" s="5">
        <v>40828</v>
      </c>
      <c r="B449" s="6">
        <v>398.65</v>
      </c>
      <c r="C449" s="6">
        <v>26.02</v>
      </c>
      <c r="D449" s="25">
        <v>4.7270712000000003E-3</v>
      </c>
      <c r="E449" s="28">
        <v>-1.536099E-3</v>
      </c>
      <c r="F449" s="24">
        <f t="shared" si="8"/>
        <v>5.5162440000000004E-4</v>
      </c>
    </row>
    <row r="450" spans="1:6">
      <c r="A450" s="5">
        <v>40829</v>
      </c>
      <c r="B450" s="6">
        <v>404.83</v>
      </c>
      <c r="C450" s="6">
        <v>26.23</v>
      </c>
      <c r="D450" s="25">
        <v>1.5383387E-2</v>
      </c>
      <c r="E450" s="26">
        <v>8.0383208000000001E-3</v>
      </c>
      <c r="F450" s="24">
        <f t="shared" si="8"/>
        <v>1.04866762E-2</v>
      </c>
    </row>
    <row r="451" spans="1:6">
      <c r="A451" s="5">
        <v>40830</v>
      </c>
      <c r="B451" s="6">
        <v>418.29</v>
      </c>
      <c r="C451" s="6">
        <v>26.32</v>
      </c>
      <c r="D451" s="25">
        <v>3.2707746000000003E-2</v>
      </c>
      <c r="E451" s="26">
        <v>3.4253126E-3</v>
      </c>
      <c r="F451" s="24">
        <f t="shared" ref="F451:F503" si="9">D451*$I$6+E451*$I$7</f>
        <v>1.3186123733333334E-2</v>
      </c>
    </row>
    <row r="452" spans="1:6">
      <c r="A452" s="5">
        <v>40833</v>
      </c>
      <c r="B452" s="6">
        <v>416.29</v>
      </c>
      <c r="C452" s="6">
        <v>26.04</v>
      </c>
      <c r="D452" s="27">
        <v>-4.7928390000000001E-3</v>
      </c>
      <c r="E452" s="28">
        <v>-1.0695289E-2</v>
      </c>
      <c r="F452" s="24">
        <f t="shared" si="9"/>
        <v>-8.7278056666666663E-3</v>
      </c>
    </row>
    <row r="453" spans="1:6">
      <c r="A453" s="5">
        <v>40834</v>
      </c>
      <c r="B453" s="6">
        <v>418.52</v>
      </c>
      <c r="C453" s="6">
        <v>26.36</v>
      </c>
      <c r="D453" s="25">
        <v>5.3425457000000004E-3</v>
      </c>
      <c r="E453" s="26">
        <v>1.2213892299999999E-2</v>
      </c>
      <c r="F453" s="24">
        <f t="shared" si="9"/>
        <v>9.9234434333333316E-3</v>
      </c>
    </row>
    <row r="454" spans="1:6">
      <c r="A454" s="5">
        <v>40835</v>
      </c>
      <c r="B454" s="6">
        <v>395.11</v>
      </c>
      <c r="C454" s="6">
        <v>26.19</v>
      </c>
      <c r="D454" s="27">
        <v>-5.7560471000000002E-2</v>
      </c>
      <c r="E454" s="28">
        <v>-6.4700510000000001E-3</v>
      </c>
      <c r="F454" s="24">
        <f t="shared" si="9"/>
        <v>-2.3500190999999997E-2</v>
      </c>
    </row>
    <row r="455" spans="1:6">
      <c r="A455" s="5">
        <v>40836</v>
      </c>
      <c r="B455" s="6">
        <v>391.83</v>
      </c>
      <c r="C455" s="6">
        <v>26.1</v>
      </c>
      <c r="D455" s="27">
        <v>-8.3361349999999997E-3</v>
      </c>
      <c r="E455" s="28">
        <v>-3.442344E-3</v>
      </c>
      <c r="F455" s="24">
        <f t="shared" si="9"/>
        <v>-5.0736076666666663E-3</v>
      </c>
    </row>
    <row r="456" spans="1:6">
      <c r="A456" s="5">
        <v>40837</v>
      </c>
      <c r="B456" s="6">
        <v>389.41</v>
      </c>
      <c r="C456" s="6">
        <v>26.22</v>
      </c>
      <c r="D456" s="27">
        <v>-6.1952989999999996E-3</v>
      </c>
      <c r="E456" s="26">
        <v>4.5871640000000003E-3</v>
      </c>
      <c r="F456" s="24">
        <f t="shared" si="9"/>
        <v>9.9300966666666718E-4</v>
      </c>
    </row>
    <row r="457" spans="1:6">
      <c r="A457" s="5">
        <v>40840</v>
      </c>
      <c r="B457" s="6">
        <v>402.2</v>
      </c>
      <c r="C457" s="6">
        <v>26.24</v>
      </c>
      <c r="D457" s="25">
        <v>3.2316704199999997E-2</v>
      </c>
      <c r="E457" s="26">
        <v>7.6248570000000005E-4</v>
      </c>
      <c r="F457" s="24">
        <f t="shared" si="9"/>
        <v>1.1280558533333332E-2</v>
      </c>
    </row>
    <row r="458" spans="1:6">
      <c r="A458" s="5">
        <v>40841</v>
      </c>
      <c r="B458" s="6">
        <v>394.27</v>
      </c>
      <c r="C458" s="6">
        <v>25.88</v>
      </c>
      <c r="D458" s="27">
        <v>-1.9913523999999998E-2</v>
      </c>
      <c r="E458" s="28">
        <v>-1.3814494E-2</v>
      </c>
      <c r="F458" s="24">
        <f t="shared" si="9"/>
        <v>-1.5847503999999998E-2</v>
      </c>
    </row>
    <row r="459" spans="1:6">
      <c r="A459" s="5">
        <v>40842</v>
      </c>
      <c r="B459" s="6">
        <v>397.07</v>
      </c>
      <c r="C459" s="6">
        <v>25.67</v>
      </c>
      <c r="D459" s="25">
        <v>7.0766338E-3</v>
      </c>
      <c r="E459" s="28">
        <v>-8.1474749999999995E-3</v>
      </c>
      <c r="F459" s="24">
        <f t="shared" si="9"/>
        <v>-3.0727720666666666E-3</v>
      </c>
    </row>
    <row r="460" spans="1:6">
      <c r="A460" s="5">
        <v>40843</v>
      </c>
      <c r="B460" s="6">
        <v>401.13</v>
      </c>
      <c r="C460" s="6">
        <v>26.3</v>
      </c>
      <c r="D460" s="25">
        <v>1.0172976699999999E-2</v>
      </c>
      <c r="E460" s="26">
        <v>2.4245944299999999E-2</v>
      </c>
      <c r="F460" s="24">
        <f t="shared" si="9"/>
        <v>1.95549551E-2</v>
      </c>
    </row>
    <row r="461" spans="1:6">
      <c r="A461" s="5">
        <v>40844</v>
      </c>
      <c r="B461" s="6">
        <v>401.39</v>
      </c>
      <c r="C461" s="6">
        <v>26.04</v>
      </c>
      <c r="D461" s="25">
        <v>6.4795900000000003E-4</v>
      </c>
      <c r="E461" s="28">
        <v>-9.9351219999999994E-3</v>
      </c>
      <c r="F461" s="24">
        <f t="shared" si="9"/>
        <v>-6.407428333333332E-3</v>
      </c>
    </row>
    <row r="462" spans="1:6">
      <c r="A462" s="5">
        <v>40847</v>
      </c>
      <c r="B462" s="6">
        <v>401.22</v>
      </c>
      <c r="C462" s="6">
        <v>25.7</v>
      </c>
      <c r="D462" s="27">
        <v>-4.2361800000000001E-4</v>
      </c>
      <c r="E462" s="28">
        <v>-1.3142825E-2</v>
      </c>
      <c r="F462" s="24">
        <f t="shared" si="9"/>
        <v>-8.9030893333333326E-3</v>
      </c>
    </row>
    <row r="463" spans="1:6">
      <c r="A463" s="5">
        <v>40848</v>
      </c>
      <c r="B463" s="6">
        <v>393.02</v>
      </c>
      <c r="C463" s="6">
        <v>25.09</v>
      </c>
      <c r="D463" s="27">
        <v>-2.0649404E-2</v>
      </c>
      <c r="E463" s="28">
        <v>-2.4021632000000001E-2</v>
      </c>
      <c r="F463" s="24">
        <f t="shared" si="9"/>
        <v>-2.2897555999999999E-2</v>
      </c>
    </row>
    <row r="464" spans="1:6">
      <c r="A464" s="5">
        <v>40849</v>
      </c>
      <c r="B464" s="6">
        <v>393.91</v>
      </c>
      <c r="C464" s="6">
        <v>25.11</v>
      </c>
      <c r="D464" s="25">
        <v>2.2619556000000002E-3</v>
      </c>
      <c r="E464" s="26">
        <v>7.9681279999999999E-4</v>
      </c>
      <c r="F464" s="24">
        <f t="shared" si="9"/>
        <v>1.2851937333333333E-3</v>
      </c>
    </row>
    <row r="465" spans="1:6">
      <c r="A465" s="5">
        <v>40850</v>
      </c>
      <c r="B465" s="6">
        <v>399.52</v>
      </c>
      <c r="C465" s="6">
        <v>25.61</v>
      </c>
      <c r="D465" s="25">
        <v>1.41413697E-2</v>
      </c>
      <c r="E465" s="26">
        <v>1.9716727E-2</v>
      </c>
      <c r="F465" s="24">
        <f t="shared" si="9"/>
        <v>1.7858274566666665E-2</v>
      </c>
    </row>
    <row r="466" spans="1:6">
      <c r="A466" s="5">
        <v>40851</v>
      </c>
      <c r="B466" s="6">
        <v>396.72</v>
      </c>
      <c r="C466" s="6">
        <v>25.34</v>
      </c>
      <c r="D466" s="27">
        <v>-7.0330840000000002E-3</v>
      </c>
      <c r="E466" s="28">
        <v>-1.0598725E-2</v>
      </c>
      <c r="F466" s="24">
        <f t="shared" si="9"/>
        <v>-9.4101779999999999E-3</v>
      </c>
    </row>
    <row r="467" spans="1:6">
      <c r="A467" s="5">
        <v>40854</v>
      </c>
      <c r="B467" s="6">
        <v>396.21</v>
      </c>
      <c r="C467" s="6">
        <v>25.87</v>
      </c>
      <c r="D467" s="27">
        <v>-1.286368E-3</v>
      </c>
      <c r="E467" s="26">
        <v>2.0699821300000001E-2</v>
      </c>
      <c r="F467" s="24">
        <f t="shared" si="9"/>
        <v>1.3371091533333332E-2</v>
      </c>
    </row>
    <row r="468" spans="1:6">
      <c r="A468" s="5">
        <v>40855</v>
      </c>
      <c r="B468" s="6">
        <v>402.65</v>
      </c>
      <c r="C468" s="6">
        <v>26.22</v>
      </c>
      <c r="D468" s="25">
        <v>1.6123324500000001E-2</v>
      </c>
      <c r="E468" s="26">
        <v>1.3438482099999999E-2</v>
      </c>
      <c r="F468" s="24">
        <f t="shared" si="9"/>
        <v>1.4333429566666667E-2</v>
      </c>
    </row>
    <row r="469" spans="1:6">
      <c r="A469" s="5">
        <v>40856</v>
      </c>
      <c r="B469" s="6">
        <v>391.8</v>
      </c>
      <c r="C469" s="6">
        <v>25.29</v>
      </c>
      <c r="D469" s="27">
        <v>-2.7316192999999999E-2</v>
      </c>
      <c r="E469" s="28">
        <v>-3.6113418000000001E-2</v>
      </c>
      <c r="F469" s="24">
        <f t="shared" si="9"/>
        <v>-3.3181009666666664E-2</v>
      </c>
    </row>
    <row r="470" spans="1:6">
      <c r="A470" s="5">
        <v>40857</v>
      </c>
      <c r="B470" s="6">
        <v>381.83</v>
      </c>
      <c r="C470" s="6">
        <v>25.37</v>
      </c>
      <c r="D470" s="27">
        <v>-2.5776021999999999E-2</v>
      </c>
      <c r="E470" s="26">
        <v>3.1583128999999998E-3</v>
      </c>
      <c r="F470" s="24">
        <f t="shared" si="9"/>
        <v>-6.4864653999999987E-3</v>
      </c>
    </row>
    <row r="471" spans="1:6">
      <c r="A471" s="5">
        <v>40858</v>
      </c>
      <c r="B471" s="6">
        <v>381.23</v>
      </c>
      <c r="C471" s="6">
        <v>25.97</v>
      </c>
      <c r="D471" s="27">
        <v>-1.572616E-3</v>
      </c>
      <c r="E471" s="26">
        <v>2.3374652100000001E-2</v>
      </c>
      <c r="F471" s="24">
        <f t="shared" si="9"/>
        <v>1.5058896066666667E-2</v>
      </c>
    </row>
    <row r="472" spans="1:6">
      <c r="A472" s="5">
        <v>40861</v>
      </c>
      <c r="B472" s="6">
        <v>375.92</v>
      </c>
      <c r="C472" s="6">
        <v>25.83</v>
      </c>
      <c r="D472" s="27">
        <v>-1.4026512999999999E-2</v>
      </c>
      <c r="E472" s="28">
        <v>-5.4054189999999998E-3</v>
      </c>
      <c r="F472" s="24">
        <f t="shared" si="9"/>
        <v>-8.279116999999999E-3</v>
      </c>
    </row>
    <row r="473" spans="1:6">
      <c r="A473" s="5">
        <v>40862</v>
      </c>
      <c r="B473" s="6">
        <v>385.41</v>
      </c>
      <c r="C473" s="6">
        <v>26</v>
      </c>
      <c r="D473" s="25">
        <v>2.4931347900000001E-2</v>
      </c>
      <c r="E473" s="26">
        <v>6.5599309000000001E-3</v>
      </c>
      <c r="F473" s="24">
        <f t="shared" si="9"/>
        <v>1.2683736566666666E-2</v>
      </c>
    </row>
    <row r="474" spans="1:6">
      <c r="A474" s="5">
        <v>40863</v>
      </c>
      <c r="B474" s="6">
        <v>381.38</v>
      </c>
      <c r="C474" s="6">
        <v>25.35</v>
      </c>
      <c r="D474" s="27">
        <v>-1.0511449000000001E-2</v>
      </c>
      <c r="E474" s="28">
        <v>-2.5317808000000001E-2</v>
      </c>
      <c r="F474" s="24">
        <f t="shared" si="9"/>
        <v>-2.0382354999999998E-2</v>
      </c>
    </row>
    <row r="475" spans="1:6">
      <c r="A475" s="5">
        <v>40864</v>
      </c>
      <c r="B475" s="6">
        <v>374.09</v>
      </c>
      <c r="C475" s="6">
        <v>24.84</v>
      </c>
      <c r="D475" s="27">
        <v>-1.9299843000000001E-2</v>
      </c>
      <c r="E475" s="28">
        <v>-2.0323473000000002E-2</v>
      </c>
      <c r="F475" s="24">
        <f t="shared" si="9"/>
        <v>-1.9982263E-2</v>
      </c>
    </row>
    <row r="476" spans="1:6">
      <c r="A476" s="5">
        <v>40865</v>
      </c>
      <c r="B476" s="6">
        <v>371.64</v>
      </c>
      <c r="C476" s="6">
        <v>24.6</v>
      </c>
      <c r="D476" s="27">
        <v>-6.5707659999999996E-3</v>
      </c>
      <c r="E476" s="28">
        <v>-9.7088139999999996E-3</v>
      </c>
      <c r="F476" s="24">
        <f t="shared" si="9"/>
        <v>-8.6627979999999993E-3</v>
      </c>
    </row>
    <row r="477" spans="1:6">
      <c r="A477" s="5">
        <v>40868</v>
      </c>
      <c r="B477" s="6">
        <v>365.76</v>
      </c>
      <c r="C477" s="6">
        <v>24.31</v>
      </c>
      <c r="D477" s="27">
        <v>-1.5948263000000001E-2</v>
      </c>
      <c r="E477" s="28">
        <v>-1.1858654999999999E-2</v>
      </c>
      <c r="F477" s="24">
        <f t="shared" si="9"/>
        <v>-1.3221857666666666E-2</v>
      </c>
    </row>
    <row r="478" spans="1:6">
      <c r="A478" s="5">
        <v>40869</v>
      </c>
      <c r="B478" s="6">
        <v>373.2</v>
      </c>
      <c r="C478" s="6">
        <v>24.11</v>
      </c>
      <c r="D478" s="25">
        <v>2.0137088399999999E-2</v>
      </c>
      <c r="E478" s="28">
        <v>-8.2610960000000008E-3</v>
      </c>
      <c r="F478" s="24">
        <f t="shared" si="9"/>
        <v>1.2049654666666659E-3</v>
      </c>
    </row>
    <row r="479" spans="1:6">
      <c r="A479" s="5">
        <v>40870</v>
      </c>
      <c r="B479" s="6">
        <v>363.76</v>
      </c>
      <c r="C479" s="6">
        <v>23.8</v>
      </c>
      <c r="D479" s="27">
        <v>-2.5620159E-2</v>
      </c>
      <c r="E479" s="28">
        <v>-1.2941111999999999E-2</v>
      </c>
      <c r="F479" s="24">
        <f t="shared" si="9"/>
        <v>-1.7167460999999998E-2</v>
      </c>
    </row>
    <row r="480" spans="1:6">
      <c r="A480" s="5">
        <v>40872</v>
      </c>
      <c r="B480" s="6">
        <v>360.37</v>
      </c>
      <c r="C480" s="6">
        <v>23.63</v>
      </c>
      <c r="D480" s="27">
        <v>-9.3630280000000007E-3</v>
      </c>
      <c r="E480" s="28">
        <v>-7.1684890000000001E-3</v>
      </c>
      <c r="F480" s="24">
        <f t="shared" si="9"/>
        <v>-7.9000019999999997E-3</v>
      </c>
    </row>
    <row r="481" spans="1:6">
      <c r="A481" s="5">
        <v>40875</v>
      </c>
      <c r="B481" s="6">
        <v>372.81</v>
      </c>
      <c r="C481" s="6">
        <v>24.19</v>
      </c>
      <c r="D481" s="25">
        <v>3.39376251E-2</v>
      </c>
      <c r="E481" s="26">
        <v>2.3422233399999999E-2</v>
      </c>
      <c r="F481" s="24">
        <f t="shared" si="9"/>
        <v>2.6927363966666666E-2</v>
      </c>
    </row>
    <row r="482" spans="1:6">
      <c r="A482" s="5">
        <v>40876</v>
      </c>
      <c r="B482" s="6">
        <v>369.91</v>
      </c>
      <c r="C482" s="6">
        <v>24.16</v>
      </c>
      <c r="D482" s="27">
        <v>-7.8091740000000003E-3</v>
      </c>
      <c r="E482" s="28">
        <v>-1.240952E-3</v>
      </c>
      <c r="F482" s="24">
        <f t="shared" si="9"/>
        <v>-3.4303593333333332E-3</v>
      </c>
    </row>
    <row r="483" spans="1:6">
      <c r="A483" s="5">
        <v>40877</v>
      </c>
      <c r="B483" s="6">
        <v>378.84</v>
      </c>
      <c r="C483" s="6">
        <v>24.88</v>
      </c>
      <c r="D483" s="25">
        <v>2.38542196E-2</v>
      </c>
      <c r="E483" s="26">
        <v>2.93658948E-2</v>
      </c>
      <c r="F483" s="24">
        <f t="shared" si="9"/>
        <v>2.7528669733333334E-2</v>
      </c>
    </row>
    <row r="484" spans="1:6">
      <c r="A484" s="5">
        <v>40878</v>
      </c>
      <c r="B484" s="6">
        <v>384.52</v>
      </c>
      <c r="C484" s="6">
        <v>24.58</v>
      </c>
      <c r="D484" s="25">
        <v>1.4881850800000001E-2</v>
      </c>
      <c r="E484" s="28">
        <v>-1.2131164E-2</v>
      </c>
      <c r="F484" s="24">
        <f t="shared" si="9"/>
        <v>-3.126825733333333E-3</v>
      </c>
    </row>
    <row r="485" spans="1:6">
      <c r="A485" s="5">
        <v>40879</v>
      </c>
      <c r="B485" s="6">
        <v>386.27</v>
      </c>
      <c r="C485" s="6">
        <v>24.53</v>
      </c>
      <c r="D485" s="25">
        <v>4.5408035999999997E-3</v>
      </c>
      <c r="E485" s="28">
        <v>-2.0362459999999998E-3</v>
      </c>
      <c r="F485" s="24">
        <f t="shared" si="9"/>
        <v>1.561038666666667E-4</v>
      </c>
    </row>
    <row r="486" spans="1:6">
      <c r="A486" s="5">
        <v>40882</v>
      </c>
      <c r="B486" s="6">
        <v>389.55</v>
      </c>
      <c r="C486" s="6">
        <v>24.99</v>
      </c>
      <c r="D486" s="25">
        <v>8.4556200000000005E-3</v>
      </c>
      <c r="E486" s="26">
        <v>1.85788866E-2</v>
      </c>
      <c r="F486" s="24">
        <f t="shared" si="9"/>
        <v>1.5204464399999999E-2</v>
      </c>
    </row>
    <row r="487" spans="1:6">
      <c r="A487" s="5">
        <v>40883</v>
      </c>
      <c r="B487" s="6">
        <v>387.51</v>
      </c>
      <c r="C487" s="6">
        <v>24.95</v>
      </c>
      <c r="D487" s="27">
        <v>-5.2505720000000002E-3</v>
      </c>
      <c r="E487" s="28">
        <v>-1.6019230000000001E-3</v>
      </c>
      <c r="F487" s="24">
        <f t="shared" si="9"/>
        <v>-2.8181393333333335E-3</v>
      </c>
    </row>
    <row r="488" spans="1:6">
      <c r="A488" s="5">
        <v>40884</v>
      </c>
      <c r="B488" s="6">
        <v>385.67</v>
      </c>
      <c r="C488" s="6">
        <v>24.9</v>
      </c>
      <c r="D488" s="27">
        <v>-4.7595729999999996E-3</v>
      </c>
      <c r="E488" s="28">
        <v>-2.0060189999999999E-3</v>
      </c>
      <c r="F488" s="24">
        <f t="shared" si="9"/>
        <v>-2.923870333333333E-3</v>
      </c>
    </row>
    <row r="489" spans="1:6">
      <c r="A489" s="5">
        <v>40885</v>
      </c>
      <c r="B489" s="6">
        <v>387.22</v>
      </c>
      <c r="C489" s="6">
        <v>24.7</v>
      </c>
      <c r="D489" s="25">
        <v>4.0109254000000004E-3</v>
      </c>
      <c r="E489" s="28">
        <v>-8.0645600000000001E-3</v>
      </c>
      <c r="F489" s="24">
        <f t="shared" si="9"/>
        <v>-4.0393982000000005E-3</v>
      </c>
    </row>
    <row r="490" spans="1:6">
      <c r="A490" s="5">
        <v>40886</v>
      </c>
      <c r="B490" s="6">
        <v>390.16</v>
      </c>
      <c r="C490" s="6">
        <v>24.99</v>
      </c>
      <c r="D490" s="25">
        <v>7.5639043999999999E-3</v>
      </c>
      <c r="E490" s="26">
        <v>1.1672501199999999E-2</v>
      </c>
      <c r="F490" s="24">
        <f t="shared" si="9"/>
        <v>1.0302968933333333E-2</v>
      </c>
    </row>
    <row r="491" spans="1:6">
      <c r="A491" s="5">
        <v>40889</v>
      </c>
      <c r="B491" s="6">
        <v>388.39</v>
      </c>
      <c r="C491" s="6">
        <v>24.81</v>
      </c>
      <c r="D491" s="27">
        <v>-4.5469220000000001E-3</v>
      </c>
      <c r="E491" s="28">
        <v>-7.2289470000000003E-3</v>
      </c>
      <c r="F491" s="24">
        <f t="shared" si="9"/>
        <v>-6.3349386666666663E-3</v>
      </c>
    </row>
    <row r="492" spans="1:6">
      <c r="A492" s="5">
        <v>40890</v>
      </c>
      <c r="B492" s="6">
        <v>385.39</v>
      </c>
      <c r="C492" s="6">
        <v>25.05</v>
      </c>
      <c r="D492" s="27">
        <v>-7.7541809999999997E-3</v>
      </c>
      <c r="E492" s="26">
        <v>9.6270298000000008E-3</v>
      </c>
      <c r="F492" s="24">
        <f t="shared" si="9"/>
        <v>3.8332928666666671E-3</v>
      </c>
    </row>
    <row r="493" spans="1:6">
      <c r="A493" s="5">
        <v>40891</v>
      </c>
      <c r="B493" s="6">
        <v>376.84</v>
      </c>
      <c r="C493" s="6">
        <v>24.89</v>
      </c>
      <c r="D493" s="27">
        <v>-2.2435113999999999E-2</v>
      </c>
      <c r="E493" s="28">
        <v>-6.407711E-3</v>
      </c>
      <c r="F493" s="24">
        <f t="shared" si="9"/>
        <v>-1.1750178666666666E-2</v>
      </c>
    </row>
    <row r="494" spans="1:6">
      <c r="A494" s="5">
        <v>40892</v>
      </c>
      <c r="B494" s="6">
        <v>375.6</v>
      </c>
      <c r="C494" s="6">
        <v>24.86</v>
      </c>
      <c r="D494" s="27">
        <v>-3.295947E-3</v>
      </c>
      <c r="E494" s="28">
        <v>-1.2060300000000001E-3</v>
      </c>
      <c r="F494" s="24">
        <f t="shared" si="9"/>
        <v>-1.9026690000000001E-3</v>
      </c>
    </row>
    <row r="495" spans="1:6">
      <c r="A495" s="5">
        <v>40893</v>
      </c>
      <c r="B495" s="6">
        <v>377.67</v>
      </c>
      <c r="C495" s="6">
        <v>25.28</v>
      </c>
      <c r="D495" s="25">
        <v>5.4960510999999997E-3</v>
      </c>
      <c r="E495" s="26">
        <v>1.6753483199999999E-2</v>
      </c>
      <c r="F495" s="24">
        <f t="shared" si="9"/>
        <v>1.3001005833333331E-2</v>
      </c>
    </row>
    <row r="496" spans="1:6">
      <c r="A496" s="5">
        <v>40896</v>
      </c>
      <c r="B496" s="6">
        <v>378.85</v>
      </c>
      <c r="C496" s="6">
        <v>24.83</v>
      </c>
      <c r="D496" s="25">
        <v>3.1195499E-3</v>
      </c>
      <c r="E496" s="28">
        <v>-1.796097E-2</v>
      </c>
      <c r="F496" s="24">
        <f t="shared" si="9"/>
        <v>-1.0934130033333333E-2</v>
      </c>
    </row>
    <row r="497" spans="1:6">
      <c r="A497" s="5">
        <v>40897</v>
      </c>
      <c r="B497" s="6">
        <v>392.46</v>
      </c>
      <c r="C497" s="6">
        <v>25.31</v>
      </c>
      <c r="D497" s="25">
        <v>3.5294272799999998E-2</v>
      </c>
      <c r="E497" s="26">
        <v>1.9146975E-2</v>
      </c>
      <c r="F497" s="24">
        <f t="shared" si="9"/>
        <v>2.4529407599999997E-2</v>
      </c>
    </row>
    <row r="498" spans="1:6">
      <c r="A498" s="5">
        <v>40898</v>
      </c>
      <c r="B498" s="6">
        <v>392.96</v>
      </c>
      <c r="C498" s="6">
        <v>25.05</v>
      </c>
      <c r="D498" s="25">
        <v>1.2732043000000001E-3</v>
      </c>
      <c r="E498" s="28">
        <v>-1.0325747E-2</v>
      </c>
      <c r="F498" s="24">
        <f t="shared" si="9"/>
        <v>-6.4594298999999999E-3</v>
      </c>
    </row>
    <row r="499" spans="1:6">
      <c r="A499" s="5">
        <v>40899</v>
      </c>
      <c r="B499" s="6">
        <v>395.04</v>
      </c>
      <c r="C499" s="6">
        <v>25.1</v>
      </c>
      <c r="D499" s="25">
        <v>5.2792001E-3</v>
      </c>
      <c r="E499" s="26">
        <v>1.9940186E-3</v>
      </c>
      <c r="F499" s="24">
        <f t="shared" si="9"/>
        <v>3.0890790999999998E-3</v>
      </c>
    </row>
    <row r="500" spans="1:6">
      <c r="A500" s="5">
        <v>40900</v>
      </c>
      <c r="B500" s="6">
        <v>399.78</v>
      </c>
      <c r="C500" s="6">
        <v>25.31</v>
      </c>
      <c r="D500" s="25">
        <v>1.1927370200000001E-2</v>
      </c>
      <c r="E500" s="26">
        <v>8.3317284000000002E-3</v>
      </c>
      <c r="F500" s="24">
        <f t="shared" si="9"/>
        <v>9.5302756666666676E-3</v>
      </c>
    </row>
    <row r="501" spans="1:6">
      <c r="A501" s="5">
        <v>40904</v>
      </c>
      <c r="B501" s="6">
        <v>402.95</v>
      </c>
      <c r="C501" s="6">
        <v>25.32</v>
      </c>
      <c r="D501" s="25">
        <v>7.8980890000000005E-3</v>
      </c>
      <c r="E501" s="26">
        <v>3.9502269999999999E-4</v>
      </c>
      <c r="F501" s="24">
        <f t="shared" si="9"/>
        <v>2.8960448000000002E-3</v>
      </c>
    </row>
    <row r="502" spans="1:6">
      <c r="A502" s="5">
        <v>40905</v>
      </c>
      <c r="B502" s="6">
        <v>399.1</v>
      </c>
      <c r="C502" s="6">
        <v>25.11</v>
      </c>
      <c r="D502" s="27">
        <v>-9.600473E-3</v>
      </c>
      <c r="E502" s="28">
        <v>-8.3284239999999992E-3</v>
      </c>
      <c r="F502" s="24">
        <f t="shared" si="9"/>
        <v>-8.7524403333333334E-3</v>
      </c>
    </row>
    <row r="503" spans="1:6" ht="15.75" thickBot="1">
      <c r="A503" s="7">
        <v>40906</v>
      </c>
      <c r="B503" s="8">
        <v>401.55</v>
      </c>
      <c r="C503" s="8">
        <v>25.3</v>
      </c>
      <c r="D503" s="29">
        <v>6.1200465999999999E-3</v>
      </c>
      <c r="E503" s="26">
        <v>7.5382226E-3</v>
      </c>
      <c r="F503" s="24">
        <f t="shared" si="9"/>
        <v>7.0654972666666666E-3</v>
      </c>
    </row>
    <row r="504" spans="1:6">
      <c r="A504" s="1"/>
      <c r="B504" s="2"/>
      <c r="C504" s="2"/>
      <c r="D504" s="2"/>
      <c r="E504" s="2"/>
    </row>
    <row r="505" spans="1:6">
      <c r="A505" s="1"/>
      <c r="B505" s="2"/>
      <c r="C505" s="2"/>
      <c r="D505" s="2"/>
      <c r="E505" s="2"/>
    </row>
    <row r="506" spans="1:6">
      <c r="A506" s="1"/>
      <c r="B506" s="2"/>
      <c r="C506" s="2"/>
      <c r="D506" s="2"/>
      <c r="E506" s="2"/>
    </row>
    <row r="507" spans="1:6">
      <c r="A507" s="1"/>
      <c r="B507" s="2"/>
      <c r="C507" s="2"/>
      <c r="D507" s="2"/>
      <c r="E507" s="2"/>
    </row>
    <row r="508" spans="1:6">
      <c r="A508" s="1"/>
      <c r="B508" s="2"/>
      <c r="C508" s="2"/>
      <c r="D508" s="2"/>
      <c r="E508" s="2"/>
    </row>
    <row r="509" spans="1:6">
      <c r="A509" s="1"/>
      <c r="B509" s="2"/>
      <c r="C509" s="2"/>
      <c r="D509" s="2"/>
      <c r="E509" s="2"/>
    </row>
    <row r="510" spans="1:6">
      <c r="A510" s="1"/>
      <c r="B510" s="2"/>
      <c r="C510" s="2"/>
      <c r="D510" s="2"/>
      <c r="E510" s="2"/>
    </row>
    <row r="511" spans="1:6">
      <c r="A511" s="1"/>
      <c r="B511" s="2"/>
      <c r="C511" s="2"/>
      <c r="D511" s="2"/>
      <c r="E511" s="2"/>
    </row>
    <row r="512" spans="1:6">
      <c r="A512" s="1"/>
      <c r="B512" s="2"/>
      <c r="C512" s="2"/>
      <c r="D512" s="2"/>
      <c r="E512" s="2"/>
    </row>
    <row r="513" spans="1:5">
      <c r="A513" s="1"/>
      <c r="B513" s="2"/>
      <c r="C513" s="2"/>
      <c r="D513" s="2"/>
      <c r="E513" s="2"/>
    </row>
    <row r="514" spans="1:5">
      <c r="A514" s="1"/>
      <c r="B514" s="2"/>
      <c r="C514" s="2"/>
      <c r="D514" s="2"/>
      <c r="E514" s="2"/>
    </row>
    <row r="515" spans="1:5">
      <c r="A515" s="1"/>
      <c r="B515" s="2"/>
      <c r="C515" s="2"/>
      <c r="D515" s="2"/>
      <c r="E515" s="2"/>
    </row>
    <row r="516" spans="1:5">
      <c r="A516" s="1"/>
      <c r="B516" s="2"/>
      <c r="C516" s="2"/>
      <c r="D516" s="2"/>
      <c r="E516" s="2"/>
    </row>
    <row r="517" spans="1:5">
      <c r="A517" s="1"/>
      <c r="B517" s="2"/>
      <c r="C517" s="2"/>
      <c r="D517" s="2"/>
      <c r="E517" s="2"/>
    </row>
    <row r="518" spans="1:5">
      <c r="A518" s="1"/>
      <c r="B518" s="2"/>
      <c r="C518" s="2"/>
      <c r="D518" s="2"/>
      <c r="E518" s="2"/>
    </row>
    <row r="519" spans="1:5">
      <c r="A519" s="1"/>
      <c r="B519" s="2"/>
      <c r="C519" s="2"/>
      <c r="D519" s="2"/>
      <c r="E519" s="2"/>
    </row>
    <row r="520" spans="1:5">
      <c r="A520" s="1"/>
      <c r="B520" s="2"/>
      <c r="C520" s="2"/>
      <c r="D520" s="2"/>
      <c r="E520" s="2"/>
    </row>
    <row r="521" spans="1:5">
      <c r="A521" s="1"/>
      <c r="B521" s="2"/>
      <c r="C521" s="2"/>
      <c r="D521" s="2"/>
      <c r="E521" s="2"/>
    </row>
    <row r="522" spans="1:5">
      <c r="A522" s="1"/>
      <c r="B522" s="2"/>
      <c r="C522" s="2"/>
      <c r="D522" s="2"/>
      <c r="E522" s="2"/>
    </row>
    <row r="523" spans="1:5">
      <c r="A523" s="1"/>
      <c r="B523" s="2"/>
      <c r="C523" s="2"/>
      <c r="D523" s="2"/>
      <c r="E523" s="2"/>
    </row>
    <row r="524" spans="1:5">
      <c r="A524" s="1"/>
      <c r="B524" s="2"/>
      <c r="C524" s="2"/>
      <c r="D524" s="2"/>
      <c r="E524" s="2"/>
    </row>
    <row r="525" spans="1:5">
      <c r="A525" s="1"/>
      <c r="B525" s="2"/>
      <c r="C525" s="2"/>
      <c r="D525" s="2"/>
      <c r="E525" s="2"/>
    </row>
    <row r="526" spans="1:5">
      <c r="A526" s="1"/>
      <c r="B526" s="2"/>
      <c r="C526" s="2"/>
      <c r="D526" s="2"/>
      <c r="E526" s="2"/>
    </row>
    <row r="527" spans="1:5">
      <c r="A527" s="1"/>
      <c r="B527" s="2"/>
      <c r="C527" s="2"/>
      <c r="D527" s="2"/>
      <c r="E527" s="2"/>
    </row>
    <row r="528" spans="1:5">
      <c r="A528" s="1"/>
      <c r="B528" s="2"/>
      <c r="C528" s="2"/>
      <c r="D528" s="2"/>
      <c r="E528" s="2"/>
    </row>
    <row r="529" spans="1:5">
      <c r="A529" s="1"/>
      <c r="B529" s="2"/>
      <c r="C529" s="2"/>
      <c r="D529" s="2"/>
      <c r="E529" s="2"/>
    </row>
    <row r="530" spans="1:5">
      <c r="A530" s="1"/>
      <c r="B530" s="2"/>
      <c r="C530" s="2"/>
      <c r="D530" s="2"/>
      <c r="E530" s="2"/>
    </row>
    <row r="531" spans="1:5">
      <c r="A531" s="1"/>
      <c r="B531" s="2"/>
      <c r="C531" s="2"/>
      <c r="D531" s="2"/>
      <c r="E531" s="2"/>
    </row>
    <row r="532" spans="1:5">
      <c r="A532" s="1"/>
      <c r="B532" s="2"/>
      <c r="C532" s="2"/>
      <c r="D532" s="2"/>
      <c r="E532" s="2"/>
    </row>
    <row r="533" spans="1:5">
      <c r="A533" s="1"/>
      <c r="B533" s="2"/>
      <c r="C533" s="2"/>
      <c r="D533" s="2"/>
      <c r="E533" s="2"/>
    </row>
    <row r="534" spans="1:5">
      <c r="A534" s="1"/>
      <c r="B534" s="2"/>
      <c r="C534" s="2"/>
      <c r="D534" s="2"/>
      <c r="E534" s="2"/>
    </row>
    <row r="535" spans="1:5">
      <c r="A535" s="1"/>
      <c r="B535" s="2"/>
      <c r="C535" s="2"/>
      <c r="D535" s="2"/>
      <c r="E535" s="2"/>
    </row>
    <row r="536" spans="1:5">
      <c r="A536" s="1"/>
      <c r="B536" s="2"/>
      <c r="C536" s="2"/>
      <c r="D536" s="2"/>
      <c r="E536" s="2"/>
    </row>
    <row r="537" spans="1:5">
      <c r="A537" s="1"/>
      <c r="B537" s="2"/>
      <c r="C537" s="2"/>
      <c r="D537" s="2"/>
      <c r="E537" s="2"/>
    </row>
    <row r="538" spans="1:5">
      <c r="A538" s="1"/>
      <c r="B538" s="2"/>
      <c r="C538" s="2"/>
      <c r="D538" s="2"/>
      <c r="E538" s="2"/>
    </row>
    <row r="539" spans="1:5">
      <c r="A539" s="1"/>
      <c r="B539" s="2"/>
      <c r="C539" s="2"/>
      <c r="D539" s="2"/>
      <c r="E539" s="2"/>
    </row>
    <row r="540" spans="1:5">
      <c r="A540" s="1"/>
      <c r="B540" s="2"/>
      <c r="C540" s="2"/>
      <c r="D540" s="2"/>
      <c r="E540" s="2"/>
    </row>
    <row r="541" spans="1:5">
      <c r="A541" s="1"/>
      <c r="B541" s="2"/>
      <c r="C541" s="2"/>
      <c r="D541" s="2"/>
      <c r="E541" s="2"/>
    </row>
    <row r="542" spans="1:5">
      <c r="A542" s="1"/>
      <c r="B542" s="2"/>
      <c r="C542" s="2"/>
      <c r="D542" s="2"/>
      <c r="E542" s="2"/>
    </row>
    <row r="543" spans="1:5">
      <c r="A543" s="1"/>
      <c r="B543" s="2"/>
      <c r="C543" s="2"/>
      <c r="D543" s="2"/>
      <c r="E543" s="2"/>
    </row>
    <row r="544" spans="1:5">
      <c r="A544" s="1"/>
      <c r="B544" s="2"/>
      <c r="C544" s="2"/>
      <c r="D544" s="2"/>
      <c r="E544" s="2"/>
    </row>
    <row r="545" spans="1:5">
      <c r="A545" s="1"/>
      <c r="B545" s="2"/>
      <c r="C545" s="2"/>
      <c r="D545" s="2"/>
      <c r="E545" s="2"/>
    </row>
    <row r="546" spans="1:5">
      <c r="A546" s="1"/>
      <c r="B546" s="2"/>
      <c r="C546" s="2"/>
      <c r="D546" s="2"/>
      <c r="E546" s="2"/>
    </row>
    <row r="547" spans="1:5">
      <c r="A547" s="1"/>
      <c r="B547" s="2"/>
      <c r="C547" s="2"/>
      <c r="D547" s="2"/>
      <c r="E547" s="2"/>
    </row>
    <row r="548" spans="1:5">
      <c r="A548" s="1"/>
      <c r="B548" s="2"/>
      <c r="C548" s="2"/>
      <c r="D548" s="2"/>
      <c r="E548" s="2"/>
    </row>
    <row r="549" spans="1:5">
      <c r="A549" s="1"/>
      <c r="B549" s="2"/>
      <c r="C549" s="2"/>
      <c r="D549" s="2"/>
      <c r="E549" s="2"/>
    </row>
    <row r="550" spans="1:5">
      <c r="A550" s="1"/>
      <c r="B550" s="2"/>
      <c r="C550" s="2"/>
      <c r="D550" s="2"/>
      <c r="E550" s="2"/>
    </row>
    <row r="551" spans="1:5">
      <c r="A551" s="1"/>
      <c r="B551" s="2"/>
      <c r="C551" s="2"/>
      <c r="D551" s="2"/>
      <c r="E551" s="2"/>
    </row>
    <row r="552" spans="1:5">
      <c r="A552" s="1"/>
      <c r="B552" s="2"/>
      <c r="C552" s="2"/>
      <c r="D552" s="2"/>
      <c r="E552" s="2"/>
    </row>
    <row r="553" spans="1:5">
      <c r="A553" s="1"/>
      <c r="B553" s="2"/>
      <c r="C553" s="2"/>
      <c r="D553" s="2"/>
      <c r="E553" s="2"/>
    </row>
    <row r="554" spans="1:5">
      <c r="A554" s="1"/>
      <c r="B554" s="2"/>
      <c r="C554" s="2"/>
      <c r="D554" s="2"/>
      <c r="E554" s="2"/>
    </row>
    <row r="555" spans="1:5">
      <c r="A555" s="1"/>
      <c r="B555" s="2"/>
      <c r="C555" s="2"/>
      <c r="D555" s="2"/>
      <c r="E555" s="2"/>
    </row>
    <row r="556" spans="1:5">
      <c r="A556" s="1"/>
      <c r="B556" s="2"/>
      <c r="C556" s="2"/>
      <c r="D556" s="2"/>
      <c r="E556" s="2"/>
    </row>
    <row r="557" spans="1:5">
      <c r="A557" s="1"/>
      <c r="B557" s="2"/>
      <c r="C557" s="2"/>
      <c r="D557" s="2"/>
      <c r="E557" s="2"/>
    </row>
    <row r="558" spans="1:5">
      <c r="A558" s="1"/>
      <c r="B558" s="2"/>
      <c r="C558" s="2"/>
      <c r="D558" s="2"/>
      <c r="E558" s="2"/>
    </row>
    <row r="559" spans="1:5">
      <c r="A559" s="1"/>
      <c r="B559" s="2"/>
      <c r="C559" s="2"/>
      <c r="D559" s="2"/>
      <c r="E559" s="2"/>
    </row>
    <row r="560" spans="1:5">
      <c r="A560" s="1"/>
      <c r="B560" s="2"/>
      <c r="C560" s="2"/>
      <c r="D560" s="2"/>
      <c r="E560" s="2"/>
    </row>
    <row r="561" spans="1:5">
      <c r="A561" s="1"/>
      <c r="B561" s="2"/>
      <c r="C561" s="2"/>
      <c r="D561" s="2"/>
      <c r="E561" s="2"/>
    </row>
    <row r="562" spans="1:5">
      <c r="A562" s="1"/>
      <c r="B562" s="2"/>
      <c r="C562" s="2"/>
      <c r="D562" s="2"/>
      <c r="E562" s="2"/>
    </row>
    <row r="563" spans="1:5">
      <c r="A563" s="1"/>
      <c r="B563" s="2"/>
      <c r="C563" s="2"/>
      <c r="D563" s="2"/>
      <c r="E563" s="2"/>
    </row>
    <row r="564" spans="1:5">
      <c r="A564" s="1"/>
      <c r="B564" s="2"/>
      <c r="C564" s="2"/>
      <c r="D564" s="2"/>
      <c r="E564" s="2"/>
    </row>
    <row r="565" spans="1:5">
      <c r="A565" s="1"/>
      <c r="B565" s="2"/>
      <c r="C565" s="2"/>
      <c r="D565" s="2"/>
      <c r="E565" s="2"/>
    </row>
    <row r="566" spans="1:5">
      <c r="A566" s="1"/>
      <c r="B566" s="2"/>
      <c r="C566" s="2"/>
      <c r="D566" s="2"/>
      <c r="E566" s="2"/>
    </row>
    <row r="567" spans="1:5">
      <c r="A567" s="1"/>
      <c r="B567" s="2"/>
      <c r="C567" s="2"/>
      <c r="D567" s="2"/>
      <c r="E567" s="2"/>
    </row>
    <row r="568" spans="1:5">
      <c r="A568" s="1"/>
      <c r="B568" s="2"/>
      <c r="C568" s="2"/>
      <c r="D568" s="2"/>
      <c r="E568" s="2"/>
    </row>
    <row r="569" spans="1:5">
      <c r="A569" s="1"/>
      <c r="B569" s="2"/>
      <c r="C569" s="2"/>
      <c r="D569" s="2"/>
      <c r="E569" s="2"/>
    </row>
    <row r="570" spans="1:5">
      <c r="A570" s="1"/>
      <c r="B570" s="2"/>
      <c r="C570" s="2"/>
      <c r="D570" s="2"/>
      <c r="E570" s="2"/>
    </row>
    <row r="571" spans="1:5">
      <c r="A571" s="1"/>
      <c r="B571" s="2"/>
      <c r="C571" s="2"/>
      <c r="D571" s="2"/>
      <c r="E571" s="2"/>
    </row>
    <row r="572" spans="1:5">
      <c r="A572" s="1"/>
      <c r="B572" s="2"/>
      <c r="C572" s="2"/>
      <c r="D572" s="2"/>
      <c r="E572" s="2"/>
    </row>
    <row r="573" spans="1:5">
      <c r="A573" s="1"/>
      <c r="B573" s="2"/>
      <c r="C573" s="2"/>
      <c r="D573" s="2"/>
      <c r="E573" s="2"/>
    </row>
    <row r="574" spans="1:5">
      <c r="A574" s="1"/>
      <c r="B574" s="2"/>
      <c r="C574" s="2"/>
      <c r="D574" s="2"/>
      <c r="E574" s="2"/>
    </row>
    <row r="575" spans="1:5">
      <c r="A575" s="1"/>
      <c r="B575" s="2"/>
      <c r="C575" s="2"/>
      <c r="D575" s="2"/>
      <c r="E575" s="2"/>
    </row>
    <row r="576" spans="1:5">
      <c r="A576" s="1"/>
      <c r="B576" s="2"/>
      <c r="C576" s="2"/>
      <c r="D576" s="2"/>
      <c r="E576" s="2"/>
    </row>
    <row r="577" spans="1:5">
      <c r="A577" s="1"/>
      <c r="B577" s="2"/>
      <c r="C577" s="2"/>
      <c r="D577" s="2"/>
      <c r="E577" s="2"/>
    </row>
    <row r="578" spans="1:5">
      <c r="A578" s="1"/>
      <c r="B578" s="2"/>
      <c r="C578" s="2"/>
      <c r="D578" s="2"/>
      <c r="E578" s="2"/>
    </row>
    <row r="579" spans="1:5">
      <c r="A579" s="1"/>
      <c r="B579" s="2"/>
      <c r="C579" s="2"/>
      <c r="D579" s="2"/>
      <c r="E579" s="2"/>
    </row>
    <row r="580" spans="1:5">
      <c r="A580" s="1"/>
      <c r="B580" s="2"/>
      <c r="C580" s="2"/>
      <c r="D580" s="2"/>
      <c r="E580" s="2"/>
    </row>
    <row r="581" spans="1:5">
      <c r="A581" s="1"/>
      <c r="B581" s="2"/>
      <c r="C581" s="2"/>
      <c r="D581" s="2"/>
      <c r="E581" s="2"/>
    </row>
    <row r="582" spans="1:5">
      <c r="A582" s="1"/>
      <c r="B582" s="2"/>
      <c r="C582" s="2"/>
      <c r="D582" s="2"/>
      <c r="E582" s="2"/>
    </row>
    <row r="583" spans="1:5">
      <c r="A583" s="1"/>
      <c r="B583" s="2"/>
      <c r="C583" s="2"/>
      <c r="D583" s="2"/>
      <c r="E583" s="2"/>
    </row>
    <row r="584" spans="1:5">
      <c r="A584" s="1"/>
      <c r="B584" s="2"/>
      <c r="C584" s="2"/>
      <c r="D584" s="2"/>
      <c r="E584" s="2"/>
    </row>
    <row r="585" spans="1:5">
      <c r="A585" s="1"/>
      <c r="B585" s="2"/>
      <c r="C585" s="2"/>
      <c r="D585" s="2"/>
      <c r="E585" s="2"/>
    </row>
    <row r="586" spans="1:5">
      <c r="A586" s="1"/>
      <c r="B586" s="2"/>
      <c r="C586" s="2"/>
      <c r="D586" s="2"/>
      <c r="E586" s="2"/>
    </row>
    <row r="587" spans="1:5">
      <c r="A587" s="1"/>
      <c r="B587" s="2"/>
      <c r="C587" s="2"/>
      <c r="D587" s="2"/>
      <c r="E587" s="2"/>
    </row>
    <row r="588" spans="1:5">
      <c r="A588" s="1"/>
      <c r="B588" s="2"/>
      <c r="C588" s="2"/>
      <c r="D588" s="2"/>
      <c r="E588" s="2"/>
    </row>
    <row r="589" spans="1:5">
      <c r="A589" s="1"/>
      <c r="B589" s="2"/>
      <c r="C589" s="2"/>
      <c r="D589" s="2"/>
      <c r="E589" s="2"/>
    </row>
    <row r="590" spans="1:5">
      <c r="A590" s="1"/>
      <c r="B590" s="2"/>
      <c r="C590" s="2"/>
      <c r="D590" s="2"/>
      <c r="E590" s="2"/>
    </row>
    <row r="591" spans="1:5">
      <c r="A591" s="1"/>
      <c r="B591" s="2"/>
      <c r="C591" s="2"/>
      <c r="D591" s="2"/>
      <c r="E591" s="2"/>
    </row>
    <row r="592" spans="1:5">
      <c r="A592" s="1"/>
      <c r="B592" s="2"/>
      <c r="C592" s="2"/>
      <c r="D592" s="2"/>
      <c r="E592" s="2"/>
    </row>
    <row r="593" spans="1:5">
      <c r="A593" s="1"/>
      <c r="B593" s="2"/>
      <c r="C593" s="2"/>
      <c r="D593" s="2"/>
      <c r="E593" s="2"/>
    </row>
    <row r="594" spans="1:5">
      <c r="A594" s="1"/>
      <c r="B594" s="2"/>
      <c r="C594" s="2"/>
      <c r="D594" s="2"/>
      <c r="E594" s="2"/>
    </row>
    <row r="595" spans="1:5">
      <c r="A595" s="1"/>
      <c r="B595" s="2"/>
      <c r="C595" s="2"/>
      <c r="D595" s="2"/>
      <c r="E595" s="2"/>
    </row>
    <row r="596" spans="1:5">
      <c r="A596" s="1"/>
      <c r="B596" s="2"/>
      <c r="C596" s="2"/>
      <c r="D596" s="2"/>
      <c r="E596" s="2"/>
    </row>
    <row r="597" spans="1:5">
      <c r="A597" s="1"/>
      <c r="B597" s="2"/>
      <c r="C597" s="2"/>
      <c r="D597" s="2"/>
      <c r="E597" s="2"/>
    </row>
    <row r="598" spans="1:5">
      <c r="A598" s="1"/>
      <c r="B598" s="2"/>
      <c r="C598" s="2"/>
      <c r="D598" s="2"/>
      <c r="E598" s="2"/>
    </row>
    <row r="599" spans="1:5">
      <c r="A599" s="1"/>
      <c r="B599" s="2"/>
      <c r="C599" s="2"/>
      <c r="D599" s="2"/>
      <c r="E599" s="2"/>
    </row>
    <row r="600" spans="1:5">
      <c r="A600" s="1"/>
      <c r="B600" s="2"/>
      <c r="C600" s="2"/>
      <c r="D600" s="2"/>
      <c r="E600" s="2"/>
    </row>
    <row r="601" spans="1:5">
      <c r="A601" s="1"/>
      <c r="B601" s="2"/>
      <c r="C601" s="2"/>
      <c r="D601" s="2"/>
      <c r="E601" s="2"/>
    </row>
    <row r="602" spans="1:5">
      <c r="A602" s="1"/>
      <c r="B602" s="2"/>
      <c r="C602" s="2"/>
      <c r="D602" s="2"/>
      <c r="E602" s="2"/>
    </row>
    <row r="603" spans="1:5">
      <c r="A603" s="1"/>
      <c r="B603" s="2"/>
      <c r="C603" s="2"/>
      <c r="D603" s="2"/>
      <c r="E603" s="2"/>
    </row>
    <row r="604" spans="1:5">
      <c r="A604" s="1"/>
      <c r="B604" s="2"/>
      <c r="C604" s="2"/>
      <c r="D604" s="2"/>
      <c r="E604" s="2"/>
    </row>
    <row r="605" spans="1:5">
      <c r="A605" s="1"/>
      <c r="B605" s="2"/>
      <c r="C605" s="2"/>
      <c r="D605" s="2"/>
      <c r="E605" s="2"/>
    </row>
    <row r="606" spans="1:5">
      <c r="A606" s="1"/>
      <c r="B606" s="2"/>
      <c r="C606" s="2"/>
      <c r="D606" s="2"/>
      <c r="E606" s="2"/>
    </row>
    <row r="607" spans="1:5">
      <c r="A607" s="1"/>
      <c r="B607" s="2"/>
      <c r="C607" s="2"/>
      <c r="D607" s="2"/>
      <c r="E607" s="2"/>
    </row>
    <row r="608" spans="1:5">
      <c r="A608" s="1"/>
      <c r="B608" s="2"/>
      <c r="C608" s="2"/>
      <c r="D608" s="2"/>
      <c r="E608" s="2"/>
    </row>
    <row r="609" spans="1:5">
      <c r="A609" s="1"/>
      <c r="B609" s="2"/>
      <c r="C609" s="2"/>
      <c r="D609" s="2"/>
      <c r="E609" s="2"/>
    </row>
    <row r="610" spans="1:5">
      <c r="A610" s="1"/>
      <c r="B610" s="2"/>
      <c r="C610" s="2"/>
      <c r="D610" s="2"/>
      <c r="E610" s="2"/>
    </row>
    <row r="611" spans="1:5">
      <c r="A611" s="1"/>
      <c r="B611" s="2"/>
      <c r="C611" s="2"/>
      <c r="D611" s="2"/>
      <c r="E611" s="2"/>
    </row>
    <row r="612" spans="1:5">
      <c r="A612" s="1"/>
      <c r="B612" s="2"/>
      <c r="C612" s="2"/>
      <c r="D612" s="2"/>
      <c r="E612" s="2"/>
    </row>
    <row r="613" spans="1:5">
      <c r="A613" s="1"/>
      <c r="B613" s="2"/>
      <c r="C613" s="2"/>
      <c r="D613" s="2"/>
      <c r="E613" s="2"/>
    </row>
    <row r="614" spans="1:5">
      <c r="A614" s="1"/>
      <c r="B614" s="2"/>
      <c r="C614" s="2"/>
      <c r="D614" s="2"/>
      <c r="E614" s="2"/>
    </row>
    <row r="615" spans="1:5">
      <c r="A615" s="1"/>
      <c r="B615" s="2"/>
      <c r="C615" s="2"/>
      <c r="D615" s="2"/>
      <c r="E615" s="2"/>
    </row>
    <row r="616" spans="1:5">
      <c r="A616" s="1"/>
      <c r="B616" s="2"/>
      <c r="C616" s="2"/>
      <c r="D616" s="2"/>
      <c r="E616" s="2"/>
    </row>
    <row r="617" spans="1:5">
      <c r="A617" s="1"/>
      <c r="B617" s="2"/>
      <c r="C617" s="2"/>
      <c r="D617" s="2"/>
      <c r="E617" s="2"/>
    </row>
    <row r="618" spans="1:5">
      <c r="A618" s="1"/>
      <c r="B618" s="2"/>
      <c r="C618" s="2"/>
      <c r="D618" s="2"/>
      <c r="E618" s="2"/>
    </row>
    <row r="619" spans="1:5">
      <c r="A619" s="1"/>
      <c r="B619" s="2"/>
      <c r="C619" s="2"/>
      <c r="D619" s="2"/>
      <c r="E619" s="2"/>
    </row>
    <row r="620" spans="1:5">
      <c r="A620" s="1"/>
      <c r="B620" s="2"/>
      <c r="C620" s="2"/>
      <c r="D620" s="2"/>
      <c r="E620" s="2"/>
    </row>
    <row r="621" spans="1:5">
      <c r="A621" s="1"/>
      <c r="B621" s="2"/>
      <c r="C621" s="2"/>
      <c r="D621" s="2"/>
      <c r="E621" s="2"/>
    </row>
    <row r="622" spans="1:5">
      <c r="A622" s="1"/>
      <c r="B622" s="2"/>
      <c r="C622" s="2"/>
      <c r="D622" s="2"/>
      <c r="E622" s="2"/>
    </row>
    <row r="623" spans="1:5">
      <c r="A623" s="1"/>
      <c r="B623" s="2"/>
      <c r="C623" s="2"/>
      <c r="D623" s="2"/>
      <c r="E623" s="2"/>
    </row>
    <row r="624" spans="1:5">
      <c r="A624" s="1"/>
      <c r="B624" s="2"/>
      <c r="C624" s="2"/>
      <c r="D624" s="2"/>
      <c r="E624" s="2"/>
    </row>
    <row r="625" spans="1:5">
      <c r="A625" s="1"/>
      <c r="B625" s="2"/>
      <c r="C625" s="2"/>
      <c r="D625" s="2"/>
      <c r="E625" s="2"/>
    </row>
    <row r="626" spans="1:5">
      <c r="A626" s="1"/>
      <c r="B626" s="2"/>
      <c r="C626" s="2"/>
      <c r="D626" s="2"/>
      <c r="E626" s="2"/>
    </row>
    <row r="627" spans="1:5">
      <c r="A627" s="1"/>
      <c r="B627" s="2"/>
      <c r="C627" s="2"/>
      <c r="D627" s="2"/>
      <c r="E627" s="2"/>
    </row>
    <row r="628" spans="1:5">
      <c r="A628" s="1"/>
      <c r="B628" s="2"/>
      <c r="C628" s="2"/>
      <c r="D628" s="2"/>
      <c r="E628" s="2"/>
    </row>
    <row r="629" spans="1:5">
      <c r="A629" s="1"/>
      <c r="B629" s="2"/>
      <c r="C629" s="2"/>
      <c r="D629" s="2"/>
      <c r="E629" s="2"/>
    </row>
    <row r="630" spans="1:5">
      <c r="A630" s="1"/>
      <c r="B630" s="2"/>
      <c r="C630" s="2"/>
      <c r="D630" s="2"/>
      <c r="E630" s="2"/>
    </row>
    <row r="631" spans="1:5">
      <c r="A631" s="1"/>
      <c r="B631" s="2"/>
      <c r="C631" s="2"/>
      <c r="D631" s="2"/>
      <c r="E631" s="2"/>
    </row>
    <row r="632" spans="1:5">
      <c r="A632" s="1"/>
      <c r="B632" s="2"/>
      <c r="C632" s="2"/>
      <c r="D632" s="2"/>
      <c r="E632" s="2"/>
    </row>
    <row r="633" spans="1:5">
      <c r="A633" s="1"/>
      <c r="B633" s="2"/>
      <c r="C633" s="2"/>
      <c r="D633" s="2"/>
      <c r="E633" s="2"/>
    </row>
    <row r="634" spans="1:5">
      <c r="A634" s="1"/>
      <c r="B634" s="2"/>
      <c r="C634" s="2"/>
      <c r="D634" s="2"/>
      <c r="E634" s="2"/>
    </row>
    <row r="635" spans="1:5">
      <c r="A635" s="1"/>
      <c r="B635" s="2"/>
      <c r="C635" s="2"/>
      <c r="D635" s="2"/>
      <c r="E635" s="2"/>
    </row>
    <row r="636" spans="1:5">
      <c r="A636" s="1"/>
      <c r="B636" s="2"/>
      <c r="C636" s="2"/>
      <c r="D636" s="2"/>
      <c r="E636" s="2"/>
    </row>
    <row r="637" spans="1:5">
      <c r="A637" s="1"/>
      <c r="B637" s="2"/>
      <c r="C637" s="2"/>
      <c r="D637" s="2"/>
      <c r="E637" s="2"/>
    </row>
    <row r="638" spans="1:5">
      <c r="A638" s="1"/>
      <c r="B638" s="2"/>
      <c r="C638" s="2"/>
      <c r="D638" s="2"/>
      <c r="E638" s="2"/>
    </row>
    <row r="639" spans="1:5">
      <c r="A639" s="1"/>
      <c r="B639" s="2"/>
      <c r="C639" s="2"/>
      <c r="D639" s="2"/>
      <c r="E639" s="2"/>
    </row>
    <row r="640" spans="1:5">
      <c r="A640" s="1"/>
      <c r="B640" s="2"/>
      <c r="C640" s="2"/>
      <c r="D640" s="2"/>
      <c r="E640" s="2"/>
    </row>
    <row r="641" spans="1:5">
      <c r="A641" s="1"/>
      <c r="B641" s="2"/>
      <c r="C641" s="2"/>
      <c r="D641" s="2"/>
      <c r="E641" s="2"/>
    </row>
    <row r="642" spans="1:5">
      <c r="A642" s="1"/>
      <c r="B642" s="2"/>
      <c r="C642" s="2"/>
      <c r="D642" s="2"/>
      <c r="E642" s="2"/>
    </row>
    <row r="643" spans="1:5">
      <c r="A643" s="1"/>
      <c r="B643" s="2"/>
      <c r="C643" s="2"/>
      <c r="D643" s="2"/>
      <c r="E643" s="2"/>
    </row>
    <row r="644" spans="1:5">
      <c r="A644" s="1"/>
      <c r="B644" s="2"/>
      <c r="C644" s="2"/>
      <c r="D644" s="2"/>
      <c r="E644" s="2"/>
    </row>
    <row r="645" spans="1:5">
      <c r="A645" s="1"/>
      <c r="B645" s="2"/>
      <c r="C645" s="2"/>
      <c r="D645" s="2"/>
      <c r="E645" s="2"/>
    </row>
    <row r="646" spans="1:5">
      <c r="A646" s="1"/>
      <c r="B646" s="2"/>
      <c r="C646" s="2"/>
      <c r="D646" s="2"/>
      <c r="E646" s="2"/>
    </row>
    <row r="647" spans="1:5">
      <c r="A647" s="1"/>
      <c r="B647" s="2"/>
      <c r="C647" s="2"/>
      <c r="D647" s="2"/>
      <c r="E647" s="2"/>
    </row>
    <row r="648" spans="1:5">
      <c r="A648" s="1"/>
      <c r="B648" s="2"/>
      <c r="C648" s="2"/>
      <c r="D648" s="2"/>
      <c r="E648" s="2"/>
    </row>
    <row r="649" spans="1:5">
      <c r="A649" s="1"/>
      <c r="B649" s="2"/>
      <c r="C649" s="2"/>
      <c r="D649" s="2"/>
      <c r="E649" s="2"/>
    </row>
    <row r="650" spans="1:5">
      <c r="A650" s="1"/>
      <c r="B650" s="2"/>
      <c r="C650" s="2"/>
      <c r="D650" s="2"/>
      <c r="E650" s="2"/>
    </row>
    <row r="651" spans="1:5">
      <c r="A651" s="1"/>
      <c r="B651" s="2"/>
      <c r="C651" s="2"/>
      <c r="D651" s="2"/>
      <c r="E651" s="2"/>
    </row>
    <row r="652" spans="1:5">
      <c r="A652" s="1"/>
      <c r="B652" s="2"/>
      <c r="C652" s="2"/>
      <c r="D652" s="2"/>
      <c r="E652" s="2"/>
    </row>
    <row r="653" spans="1:5">
      <c r="A653" s="1"/>
      <c r="B653" s="2"/>
      <c r="C653" s="2"/>
      <c r="D653" s="2"/>
      <c r="E653" s="2"/>
    </row>
    <row r="654" spans="1:5">
      <c r="A654" s="1"/>
      <c r="B654" s="2"/>
      <c r="C654" s="2"/>
      <c r="D654" s="2"/>
      <c r="E654" s="2"/>
    </row>
    <row r="655" spans="1:5">
      <c r="A655" s="1"/>
      <c r="B655" s="2"/>
      <c r="C655" s="2"/>
      <c r="D655" s="2"/>
      <c r="E655" s="2"/>
    </row>
    <row r="656" spans="1:5">
      <c r="A656" s="1"/>
      <c r="B656" s="2"/>
      <c r="C656" s="2"/>
      <c r="D656" s="2"/>
      <c r="E656" s="2"/>
    </row>
    <row r="657" spans="1:5">
      <c r="A657" s="1"/>
      <c r="B657" s="2"/>
      <c r="C657" s="2"/>
      <c r="D657" s="2"/>
      <c r="E657" s="2"/>
    </row>
    <row r="658" spans="1:5">
      <c r="A658" s="1"/>
      <c r="B658" s="2"/>
      <c r="C658" s="2"/>
      <c r="D658" s="2"/>
      <c r="E658" s="2"/>
    </row>
    <row r="659" spans="1:5">
      <c r="A659" s="1"/>
      <c r="B659" s="2"/>
      <c r="C659" s="2"/>
      <c r="D659" s="2"/>
      <c r="E659" s="2"/>
    </row>
    <row r="660" spans="1:5">
      <c r="A660" s="1"/>
      <c r="B660" s="2"/>
      <c r="C660" s="2"/>
      <c r="D660" s="2"/>
      <c r="E660" s="2"/>
    </row>
    <row r="661" spans="1:5">
      <c r="A661" s="1"/>
      <c r="B661" s="2"/>
      <c r="C661" s="2"/>
      <c r="D661" s="2"/>
      <c r="E661" s="2"/>
    </row>
    <row r="662" spans="1:5">
      <c r="A662" s="1"/>
      <c r="B662" s="2"/>
      <c r="C662" s="2"/>
      <c r="D662" s="2"/>
      <c r="E662" s="2"/>
    </row>
    <row r="663" spans="1:5">
      <c r="A663" s="1"/>
      <c r="B663" s="2"/>
      <c r="C663" s="2"/>
      <c r="D663" s="2"/>
      <c r="E663" s="2"/>
    </row>
    <row r="664" spans="1:5">
      <c r="A664" s="1"/>
      <c r="B664" s="2"/>
      <c r="C664" s="2"/>
      <c r="D664" s="2"/>
      <c r="E664" s="2"/>
    </row>
    <row r="665" spans="1:5">
      <c r="A665" s="1"/>
      <c r="B665" s="2"/>
      <c r="C665" s="2"/>
      <c r="D665" s="2"/>
      <c r="E665" s="2"/>
    </row>
    <row r="666" spans="1:5">
      <c r="A666" s="1"/>
      <c r="B666" s="2"/>
      <c r="C666" s="2"/>
      <c r="D666" s="2"/>
      <c r="E666" s="2"/>
    </row>
    <row r="667" spans="1:5">
      <c r="A667" s="1"/>
      <c r="B667" s="2"/>
      <c r="C667" s="2"/>
      <c r="D667" s="2"/>
      <c r="E667" s="2"/>
    </row>
    <row r="668" spans="1:5">
      <c r="A668" s="1"/>
      <c r="B668" s="2"/>
      <c r="C668" s="2"/>
      <c r="D668" s="2"/>
      <c r="E668" s="2"/>
    </row>
    <row r="669" spans="1:5">
      <c r="A669" s="1"/>
      <c r="B669" s="2"/>
      <c r="C669" s="2"/>
      <c r="D669" s="2"/>
      <c r="E669" s="2"/>
    </row>
    <row r="670" spans="1:5">
      <c r="A670" s="1"/>
      <c r="B670" s="2"/>
      <c r="C670" s="2"/>
      <c r="D670" s="2"/>
      <c r="E670" s="2"/>
    </row>
    <row r="671" spans="1:5">
      <c r="A671" s="1"/>
      <c r="B671" s="2"/>
      <c r="C671" s="2"/>
      <c r="D671" s="2"/>
      <c r="E671" s="2"/>
    </row>
    <row r="672" spans="1:5">
      <c r="A672" s="1"/>
      <c r="B672" s="2"/>
      <c r="C672" s="2"/>
      <c r="D672" s="2"/>
      <c r="E672" s="2"/>
    </row>
    <row r="673" spans="1:5">
      <c r="A673" s="1"/>
      <c r="B673" s="2"/>
      <c r="C673" s="2"/>
      <c r="D673" s="2"/>
      <c r="E673" s="2"/>
    </row>
    <row r="674" spans="1:5">
      <c r="A674" s="1"/>
      <c r="B674" s="2"/>
      <c r="C674" s="2"/>
      <c r="D674" s="2"/>
      <c r="E674" s="2"/>
    </row>
    <row r="675" spans="1:5">
      <c r="A675" s="1"/>
      <c r="B675" s="2"/>
      <c r="C675" s="2"/>
      <c r="D675" s="2"/>
      <c r="E675" s="2"/>
    </row>
    <row r="676" spans="1:5">
      <c r="A676" s="1"/>
      <c r="B676" s="2"/>
      <c r="C676" s="2"/>
      <c r="D676" s="2"/>
      <c r="E676" s="2"/>
    </row>
    <row r="677" spans="1:5">
      <c r="A677" s="1"/>
      <c r="B677" s="2"/>
      <c r="C677" s="2"/>
      <c r="D677" s="2"/>
      <c r="E677" s="2"/>
    </row>
    <row r="678" spans="1:5">
      <c r="A678" s="1"/>
      <c r="B678" s="2"/>
      <c r="C678" s="2"/>
      <c r="D678" s="2"/>
      <c r="E678" s="2"/>
    </row>
    <row r="679" spans="1:5">
      <c r="A679" s="1"/>
      <c r="B679" s="2"/>
      <c r="C679" s="2"/>
      <c r="D679" s="2"/>
      <c r="E679" s="2"/>
    </row>
    <row r="680" spans="1:5">
      <c r="A680" s="1"/>
      <c r="B680" s="2"/>
      <c r="C680" s="2"/>
      <c r="D680" s="2"/>
      <c r="E680" s="2"/>
    </row>
    <row r="681" spans="1:5">
      <c r="A681" s="1"/>
      <c r="B681" s="2"/>
      <c r="C681" s="2"/>
      <c r="D681" s="2"/>
      <c r="E681" s="2"/>
    </row>
    <row r="682" spans="1:5">
      <c r="A682" s="1"/>
      <c r="B682" s="2"/>
      <c r="C682" s="2"/>
      <c r="D682" s="2"/>
      <c r="E682" s="2"/>
    </row>
    <row r="683" spans="1:5">
      <c r="A683" s="1"/>
      <c r="B683" s="2"/>
      <c r="C683" s="2"/>
      <c r="D683" s="2"/>
      <c r="E683" s="2"/>
    </row>
    <row r="684" spans="1:5">
      <c r="A684" s="1"/>
      <c r="B684" s="2"/>
      <c r="C684" s="2"/>
      <c r="D684" s="2"/>
      <c r="E684" s="2"/>
    </row>
    <row r="685" spans="1:5">
      <c r="A685" s="1"/>
      <c r="B685" s="2"/>
      <c r="C685" s="2"/>
      <c r="D685" s="2"/>
      <c r="E685" s="2"/>
    </row>
    <row r="686" spans="1:5">
      <c r="A686" s="1"/>
      <c r="B686" s="2"/>
      <c r="C686" s="2"/>
      <c r="D686" s="2"/>
      <c r="E686" s="2"/>
    </row>
    <row r="687" spans="1:5">
      <c r="A687" s="1"/>
      <c r="B687" s="2"/>
      <c r="C687" s="2"/>
      <c r="D687" s="2"/>
      <c r="E687" s="2"/>
    </row>
    <row r="688" spans="1:5">
      <c r="A688" s="1"/>
      <c r="B688" s="2"/>
      <c r="C688" s="2"/>
      <c r="D688" s="2"/>
      <c r="E688" s="2"/>
    </row>
    <row r="689" spans="1:5">
      <c r="A689" s="1"/>
      <c r="B689" s="2"/>
      <c r="C689" s="2"/>
      <c r="D689" s="2"/>
      <c r="E689" s="2"/>
    </row>
    <row r="690" spans="1:5">
      <c r="A690" s="1"/>
      <c r="B690" s="2"/>
      <c r="C690" s="2"/>
      <c r="D690" s="2"/>
      <c r="E690" s="2"/>
    </row>
    <row r="691" spans="1:5">
      <c r="A691" s="1"/>
      <c r="B691" s="2"/>
      <c r="C691" s="2"/>
      <c r="D691" s="2"/>
      <c r="E691" s="2"/>
    </row>
    <row r="692" spans="1:5">
      <c r="A692" s="1"/>
      <c r="B692" s="2"/>
      <c r="C692" s="2"/>
      <c r="D692" s="2"/>
      <c r="E692" s="2"/>
    </row>
    <row r="693" spans="1:5">
      <c r="A693" s="1"/>
      <c r="B693" s="2"/>
      <c r="C693" s="2"/>
      <c r="D693" s="2"/>
      <c r="E693" s="2"/>
    </row>
    <row r="694" spans="1:5">
      <c r="A694" s="1"/>
      <c r="B694" s="2"/>
      <c r="C694" s="2"/>
      <c r="D694" s="2"/>
      <c r="E694" s="2"/>
    </row>
    <row r="695" spans="1:5">
      <c r="A695" s="1"/>
      <c r="B695" s="2"/>
      <c r="C695" s="2"/>
      <c r="D695" s="2"/>
      <c r="E695" s="2"/>
    </row>
    <row r="696" spans="1:5">
      <c r="A696" s="1"/>
      <c r="B696" s="2"/>
      <c r="C696" s="2"/>
      <c r="D696" s="2"/>
      <c r="E696" s="2"/>
    </row>
    <row r="697" spans="1:5">
      <c r="A697" s="1"/>
      <c r="B697" s="2"/>
      <c r="C697" s="2"/>
      <c r="D697" s="2"/>
      <c r="E697" s="2"/>
    </row>
    <row r="698" spans="1:5">
      <c r="A698" s="1"/>
      <c r="B698" s="2"/>
      <c r="C698" s="2"/>
      <c r="D698" s="2"/>
      <c r="E698" s="2"/>
    </row>
    <row r="699" spans="1:5">
      <c r="A699" s="1"/>
      <c r="B699" s="2"/>
      <c r="C699" s="2"/>
      <c r="D699" s="2"/>
      <c r="E699" s="2"/>
    </row>
    <row r="700" spans="1:5">
      <c r="A700" s="1"/>
      <c r="B700" s="2"/>
      <c r="C700" s="2"/>
      <c r="D700" s="2"/>
      <c r="E700" s="2"/>
    </row>
    <row r="701" spans="1:5">
      <c r="A701" s="1"/>
      <c r="B701" s="2"/>
      <c r="C701" s="2"/>
      <c r="D701" s="2"/>
      <c r="E701" s="2"/>
    </row>
    <row r="702" spans="1:5">
      <c r="A702" s="1"/>
      <c r="B702" s="2"/>
      <c r="C702" s="2"/>
      <c r="D702" s="2"/>
      <c r="E702" s="2"/>
    </row>
    <row r="703" spans="1:5">
      <c r="A703" s="1"/>
      <c r="B703" s="2"/>
      <c r="C703" s="2"/>
      <c r="D703" s="2"/>
      <c r="E703" s="2"/>
    </row>
    <row r="704" spans="1:5">
      <c r="A704" s="1"/>
      <c r="B704" s="2"/>
      <c r="C704" s="2"/>
      <c r="D704" s="2"/>
      <c r="E704" s="2"/>
    </row>
    <row r="705" spans="1:5">
      <c r="A705" s="1"/>
      <c r="B705" s="2"/>
      <c r="C705" s="2"/>
      <c r="D705" s="2"/>
      <c r="E705" s="2"/>
    </row>
    <row r="706" spans="1:5">
      <c r="A706" s="1"/>
      <c r="B706" s="2"/>
      <c r="C706" s="2"/>
      <c r="D706" s="2"/>
      <c r="E706" s="2"/>
    </row>
    <row r="707" spans="1:5">
      <c r="A707" s="1"/>
      <c r="B707" s="2"/>
      <c r="C707" s="2"/>
      <c r="D707" s="2"/>
      <c r="E707" s="2"/>
    </row>
    <row r="708" spans="1:5">
      <c r="A708" s="1"/>
      <c r="B708" s="2"/>
      <c r="C708" s="2"/>
      <c r="D708" s="2"/>
      <c r="E708" s="2"/>
    </row>
    <row r="709" spans="1:5">
      <c r="A709" s="1"/>
      <c r="B709" s="2"/>
      <c r="C709" s="2"/>
      <c r="D709" s="2"/>
      <c r="E709" s="2"/>
    </row>
    <row r="710" spans="1:5">
      <c r="A710" s="1"/>
      <c r="B710" s="2"/>
      <c r="C710" s="2"/>
      <c r="D710" s="2"/>
      <c r="E710" s="2"/>
    </row>
    <row r="711" spans="1:5">
      <c r="A711" s="1"/>
      <c r="B711" s="2"/>
      <c r="C711" s="2"/>
      <c r="D711" s="2"/>
      <c r="E711" s="2"/>
    </row>
    <row r="712" spans="1:5">
      <c r="A712" s="1"/>
      <c r="B712" s="2"/>
      <c r="C712" s="2"/>
      <c r="D712" s="2"/>
      <c r="E712" s="2"/>
    </row>
    <row r="713" spans="1:5">
      <c r="A713" s="1"/>
      <c r="B713" s="2"/>
      <c r="C713" s="2"/>
      <c r="D713" s="2"/>
      <c r="E713" s="2"/>
    </row>
    <row r="714" spans="1:5">
      <c r="A714" s="1"/>
      <c r="B714" s="2"/>
      <c r="C714" s="2"/>
      <c r="D714" s="2"/>
      <c r="E714" s="2"/>
    </row>
    <row r="715" spans="1:5">
      <c r="A715" s="1"/>
      <c r="B715" s="2"/>
      <c r="C715" s="2"/>
      <c r="D715" s="2"/>
      <c r="E715" s="2"/>
    </row>
    <row r="716" spans="1:5">
      <c r="A716" s="1"/>
      <c r="B716" s="2"/>
      <c r="C716" s="2"/>
      <c r="D716" s="2"/>
      <c r="E716" s="2"/>
    </row>
    <row r="717" spans="1:5">
      <c r="A717" s="1"/>
      <c r="B717" s="2"/>
      <c r="C717" s="2"/>
      <c r="D717" s="2"/>
      <c r="E717" s="2"/>
    </row>
    <row r="718" spans="1:5">
      <c r="A718" s="1"/>
      <c r="B718" s="2"/>
      <c r="C718" s="2"/>
      <c r="D718" s="2"/>
      <c r="E718" s="2"/>
    </row>
    <row r="719" spans="1:5">
      <c r="A719" s="1"/>
      <c r="B719" s="2"/>
      <c r="C719" s="2"/>
      <c r="D719" s="2"/>
      <c r="E719" s="2"/>
    </row>
    <row r="720" spans="1:5">
      <c r="A720" s="1"/>
      <c r="B720" s="2"/>
      <c r="C720" s="2"/>
      <c r="D720" s="2"/>
      <c r="E720" s="2"/>
    </row>
    <row r="721" spans="1:5">
      <c r="A721" s="1"/>
      <c r="B721" s="2"/>
      <c r="C721" s="2"/>
      <c r="D721" s="2"/>
      <c r="E721" s="2"/>
    </row>
    <row r="722" spans="1:5">
      <c r="A722" s="1"/>
      <c r="B722" s="2"/>
      <c r="C722" s="2"/>
      <c r="D722" s="2"/>
      <c r="E722" s="2"/>
    </row>
    <row r="723" spans="1:5">
      <c r="A723" s="1"/>
      <c r="B723" s="2"/>
      <c r="C723" s="2"/>
      <c r="D723" s="2"/>
      <c r="E723" s="2"/>
    </row>
    <row r="724" spans="1:5">
      <c r="A724" s="1"/>
      <c r="B724" s="2"/>
      <c r="C724" s="2"/>
      <c r="D724" s="2"/>
      <c r="E724" s="2"/>
    </row>
    <row r="725" spans="1:5">
      <c r="A725" s="1"/>
      <c r="B725" s="2"/>
      <c r="C725" s="2"/>
      <c r="D725" s="2"/>
      <c r="E725" s="2"/>
    </row>
    <row r="726" spans="1:5">
      <c r="A726" s="1"/>
      <c r="B726" s="2"/>
      <c r="C726" s="2"/>
      <c r="D726" s="2"/>
      <c r="E726" s="2"/>
    </row>
    <row r="727" spans="1:5">
      <c r="A727" s="1"/>
      <c r="B727" s="2"/>
      <c r="C727" s="2"/>
      <c r="D727" s="2"/>
      <c r="E727" s="2"/>
    </row>
    <row r="728" spans="1:5">
      <c r="A728" s="1"/>
      <c r="B728" s="2"/>
      <c r="C728" s="2"/>
      <c r="D728" s="2"/>
      <c r="E728" s="2"/>
    </row>
    <row r="729" spans="1:5">
      <c r="A729" s="1"/>
      <c r="B729" s="2"/>
      <c r="C729" s="2"/>
      <c r="D729" s="2"/>
      <c r="E729" s="2"/>
    </row>
    <row r="730" spans="1:5">
      <c r="A730" s="1"/>
      <c r="B730" s="2"/>
      <c r="C730" s="2"/>
      <c r="D730" s="2"/>
      <c r="E730" s="2"/>
    </row>
    <row r="731" spans="1:5">
      <c r="A731" s="1"/>
      <c r="B731" s="2"/>
      <c r="C731" s="2"/>
      <c r="D731" s="2"/>
      <c r="E731" s="2"/>
    </row>
    <row r="732" spans="1:5">
      <c r="A732" s="1"/>
      <c r="B732" s="2"/>
      <c r="C732" s="2"/>
      <c r="D732" s="2"/>
      <c r="E732" s="2"/>
    </row>
    <row r="733" spans="1:5">
      <c r="A733" s="1"/>
      <c r="B733" s="2"/>
      <c r="C733" s="2"/>
      <c r="D733" s="2"/>
      <c r="E733" s="2"/>
    </row>
    <row r="734" spans="1:5">
      <c r="A734" s="1"/>
      <c r="B734" s="2"/>
      <c r="C734" s="2"/>
      <c r="D734" s="2"/>
      <c r="E734" s="2"/>
    </row>
    <row r="735" spans="1:5">
      <c r="A735" s="1"/>
      <c r="B735" s="2"/>
      <c r="C735" s="2"/>
      <c r="D735" s="2"/>
      <c r="E735" s="2"/>
    </row>
    <row r="736" spans="1:5">
      <c r="A736" s="1"/>
      <c r="B736" s="2"/>
      <c r="C736" s="2"/>
      <c r="D736" s="2"/>
      <c r="E736" s="2"/>
    </row>
    <row r="737" spans="1:5">
      <c r="A737" s="1"/>
      <c r="B737" s="2"/>
      <c r="C737" s="2"/>
      <c r="D737" s="2"/>
      <c r="E737" s="2"/>
    </row>
    <row r="738" spans="1:5">
      <c r="A738" s="1"/>
      <c r="B738" s="2"/>
      <c r="C738" s="2"/>
      <c r="D738" s="2"/>
      <c r="E738" s="2"/>
    </row>
    <row r="739" spans="1:5">
      <c r="A739" s="1"/>
      <c r="B739" s="2"/>
      <c r="C739" s="2"/>
      <c r="D739" s="2"/>
      <c r="E739" s="2"/>
    </row>
    <row r="740" spans="1:5">
      <c r="A740" s="1"/>
      <c r="B740" s="2"/>
      <c r="C740" s="2"/>
      <c r="D740" s="2"/>
      <c r="E740" s="2"/>
    </row>
    <row r="741" spans="1:5">
      <c r="A741" s="1"/>
      <c r="B741" s="2"/>
      <c r="C741" s="2"/>
      <c r="D741" s="2"/>
      <c r="E741" s="2"/>
    </row>
    <row r="742" spans="1:5">
      <c r="A742" s="1"/>
      <c r="B742" s="2"/>
      <c r="C742" s="2"/>
      <c r="D742" s="2"/>
      <c r="E742" s="2"/>
    </row>
    <row r="743" spans="1:5">
      <c r="A743" s="1"/>
      <c r="B743" s="2"/>
      <c r="C743" s="2"/>
      <c r="D743" s="2"/>
      <c r="E743" s="2"/>
    </row>
    <row r="744" spans="1:5">
      <c r="A744" s="1"/>
      <c r="B744" s="2"/>
      <c r="C744" s="2"/>
      <c r="D744" s="2"/>
      <c r="E744" s="2"/>
    </row>
    <row r="745" spans="1:5">
      <c r="A745" s="1"/>
      <c r="B745" s="2"/>
      <c r="C745" s="2"/>
      <c r="D745" s="2"/>
      <c r="E745" s="2"/>
    </row>
    <row r="746" spans="1:5">
      <c r="A746" s="1"/>
      <c r="B746" s="2"/>
      <c r="C746" s="2"/>
      <c r="D746" s="2"/>
      <c r="E746" s="2"/>
    </row>
    <row r="747" spans="1:5">
      <c r="A747" s="1"/>
      <c r="B747" s="2"/>
      <c r="C747" s="2"/>
      <c r="D747" s="2"/>
      <c r="E747" s="2"/>
    </row>
    <row r="748" spans="1:5">
      <c r="A748" s="1"/>
      <c r="B748" s="2"/>
      <c r="C748" s="2"/>
      <c r="D748" s="2"/>
      <c r="E748" s="2"/>
    </row>
    <row r="749" spans="1:5">
      <c r="A749" s="1"/>
      <c r="B749" s="2"/>
      <c r="C749" s="2"/>
      <c r="D749" s="2"/>
      <c r="E749" s="2"/>
    </row>
    <row r="750" spans="1:5">
      <c r="A750" s="1"/>
      <c r="B750" s="2"/>
      <c r="C750" s="2"/>
      <c r="D750" s="2"/>
      <c r="E750" s="2"/>
    </row>
    <row r="751" spans="1:5">
      <c r="A751" s="1"/>
      <c r="B751" s="2"/>
      <c r="C751" s="2"/>
      <c r="D751" s="2"/>
      <c r="E751" s="2"/>
    </row>
    <row r="752" spans="1:5">
      <c r="A752" s="1"/>
      <c r="B752" s="2"/>
      <c r="C752" s="2"/>
      <c r="D752" s="2"/>
      <c r="E752" s="2"/>
    </row>
    <row r="753" spans="1:5">
      <c r="A753" s="1"/>
      <c r="B753" s="2"/>
      <c r="C753" s="2"/>
      <c r="D753" s="2"/>
      <c r="E753" s="2"/>
    </row>
    <row r="754" spans="1:5">
      <c r="A754" s="1"/>
      <c r="B754" s="2"/>
      <c r="C754" s="2"/>
      <c r="D754" s="2"/>
      <c r="E754" s="2"/>
    </row>
    <row r="755" spans="1:5">
      <c r="A755" s="1"/>
      <c r="B755" s="2"/>
      <c r="C755" s="2"/>
      <c r="D755" s="2"/>
      <c r="E755" s="2"/>
    </row>
    <row r="756" spans="1:5">
      <c r="A756" s="1"/>
      <c r="B756" s="2"/>
      <c r="C756" s="2"/>
      <c r="D756" s="2"/>
      <c r="E756" s="2"/>
    </row>
    <row r="757" spans="1:5">
      <c r="A757" s="1"/>
      <c r="B757" s="2"/>
      <c r="C757" s="2"/>
      <c r="D757" s="2"/>
      <c r="E757" s="2"/>
    </row>
    <row r="758" spans="1:5">
      <c r="A758" s="1"/>
      <c r="B758" s="2"/>
      <c r="C758" s="2"/>
      <c r="D758" s="2"/>
      <c r="E758" s="2"/>
    </row>
  </sheetData>
  <mergeCells count="3">
    <mergeCell ref="H1:I1"/>
    <mergeCell ref="H2:I2"/>
    <mergeCell ref="H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758"/>
  <sheetViews>
    <sheetView workbookViewId="0">
      <selection activeCell="G25" sqref="G25"/>
    </sheetView>
  </sheetViews>
  <sheetFormatPr defaultRowHeight="15"/>
  <cols>
    <col min="1" max="1" width="10.7109375" bestFit="1" customWidth="1"/>
    <col min="4" max="5" width="9.140625" style="13"/>
    <col min="9" max="9" width="9.5703125" bestFit="1" customWidth="1"/>
    <col min="10" max="10" width="14" customWidth="1"/>
    <col min="13" max="13" width="21" bestFit="1" customWidth="1"/>
    <col min="14" max="14" width="12.28515625" bestFit="1" customWidth="1"/>
    <col min="15" max="15" width="11.28515625" bestFit="1" customWidth="1"/>
    <col min="16" max="17" width="12.28515625" bestFit="1" customWidth="1"/>
    <col min="18" max="18" width="11.140625" customWidth="1"/>
    <col min="19" max="19" width="10.7109375" customWidth="1"/>
  </cols>
  <sheetData>
    <row r="1" spans="1:19">
      <c r="A1" t="s">
        <v>0</v>
      </c>
      <c r="B1" t="s">
        <v>1</v>
      </c>
      <c r="C1" t="s">
        <v>2</v>
      </c>
      <c r="D1" s="13" t="s">
        <v>3</v>
      </c>
      <c r="E1" s="13" t="s">
        <v>4</v>
      </c>
      <c r="H1" s="62" t="s">
        <v>21</v>
      </c>
      <c r="I1" s="63"/>
      <c r="J1" s="64"/>
    </row>
    <row r="2" spans="1:19">
      <c r="A2" s="5">
        <v>40183</v>
      </c>
      <c r="B2" s="6">
        <v>212.49</v>
      </c>
      <c r="C2" s="6">
        <v>28.73</v>
      </c>
      <c r="D2" s="30">
        <v>1.6956340999999999E-3</v>
      </c>
      <c r="E2" s="31">
        <v>3.4812880000000001E-4</v>
      </c>
      <c r="H2" s="9"/>
      <c r="I2" s="37" t="s">
        <v>3</v>
      </c>
      <c r="J2" s="37" t="s">
        <v>4</v>
      </c>
      <c r="M2" s="10" t="s">
        <v>19</v>
      </c>
      <c r="N2" s="40">
        <f ca="1">_xll.PsiLogistic(0.01,0.00919801221561891, _xll.PsiShift(-0.00872881921653387), _xll.PsiCorrMatrix($R$3:$S$4, 1))</f>
        <v>6.3347322114746564E-3</v>
      </c>
      <c r="Q2" s="3" t="s">
        <v>22</v>
      </c>
      <c r="R2" s="3" t="s">
        <v>24</v>
      </c>
      <c r="S2" s="3" t="s">
        <v>23</v>
      </c>
    </row>
    <row r="3" spans="1:19">
      <c r="A3" s="5">
        <v>40184</v>
      </c>
      <c r="B3" s="6">
        <v>209.11</v>
      </c>
      <c r="C3" s="6">
        <v>28.55</v>
      </c>
      <c r="D3" s="32">
        <v>-1.6034499000000001E-2</v>
      </c>
      <c r="E3" s="33">
        <v>-6.284937E-3</v>
      </c>
      <c r="H3" s="37" t="s">
        <v>3</v>
      </c>
      <c r="I3" s="12">
        <v>1</v>
      </c>
      <c r="J3" s="38">
        <f>CORREL(D2:D503,E2:E503)</f>
        <v>0.57613876659720509</v>
      </c>
      <c r="M3" s="10" t="s">
        <v>20</v>
      </c>
      <c r="N3" s="40">
        <f ca="1">_xll.PsiLogistic(0.01,0.00789878596187607, _xll.PsiShift(-0.0102525684376494), _xll.PsiCorrMatrix($R$3:$S$4, 2))</f>
        <v>4.6551642693732614E-3</v>
      </c>
      <c r="Q3" s="3" t="s">
        <v>24</v>
      </c>
      <c r="R3" s="3">
        <v>1</v>
      </c>
      <c r="S3" s="3">
        <v>0.57609999999999995</v>
      </c>
    </row>
    <row r="4" spans="1:19">
      <c r="A4" s="5">
        <v>40185</v>
      </c>
      <c r="B4" s="6">
        <v>208.73</v>
      </c>
      <c r="C4" s="6">
        <v>28.26</v>
      </c>
      <c r="D4" s="32">
        <v>-1.818879E-3</v>
      </c>
      <c r="E4" s="33">
        <v>-1.0209559E-2</v>
      </c>
      <c r="H4" s="37" t="s">
        <v>4</v>
      </c>
      <c r="I4" s="38">
        <f>J3</f>
        <v>0.57613876659720509</v>
      </c>
      <c r="J4" s="12">
        <v>1</v>
      </c>
      <c r="Q4" s="3" t="s">
        <v>23</v>
      </c>
      <c r="R4" s="3">
        <f>$S$3</f>
        <v>0.57609999999999995</v>
      </c>
      <c r="S4" s="3">
        <v>1</v>
      </c>
    </row>
    <row r="5" spans="1:19">
      <c r="A5" s="5">
        <v>40186</v>
      </c>
      <c r="B5" s="6">
        <v>210.11</v>
      </c>
      <c r="C5" s="6">
        <v>28.45</v>
      </c>
      <c r="D5" s="30">
        <v>6.5896523000000002E-3</v>
      </c>
      <c r="E5" s="31">
        <v>6.7007832999999998E-3</v>
      </c>
      <c r="M5" s="10" t="s">
        <v>17</v>
      </c>
      <c r="N5" s="39">
        <f ca="1">J6*N2+J7*N3 + _xll.PsiOutput()</f>
        <v>1564.5060750221178</v>
      </c>
    </row>
    <row r="6" spans="1:19">
      <c r="A6" s="5">
        <v>40189</v>
      </c>
      <c r="B6" s="6">
        <v>208.26</v>
      </c>
      <c r="C6" s="6">
        <v>28.09</v>
      </c>
      <c r="D6" s="32">
        <v>-8.8439039999999997E-3</v>
      </c>
      <c r="E6" s="33">
        <v>-1.2734519E-2</v>
      </c>
      <c r="H6" s="65" t="s">
        <v>11</v>
      </c>
      <c r="I6" s="66"/>
      <c r="J6" s="11">
        <v>100000</v>
      </c>
    </row>
    <row r="7" spans="1:19">
      <c r="A7" s="5">
        <v>40190</v>
      </c>
      <c r="B7" s="6">
        <v>205.89</v>
      </c>
      <c r="C7" s="6">
        <v>27.91</v>
      </c>
      <c r="D7" s="32">
        <v>-1.1445254E-2</v>
      </c>
      <c r="E7" s="33">
        <v>-6.4285940000000001E-3</v>
      </c>
      <c r="H7" s="65" t="s">
        <v>12</v>
      </c>
      <c r="I7" s="66"/>
      <c r="J7" s="11">
        <v>200000</v>
      </c>
    </row>
    <row r="8" spans="1:19">
      <c r="A8" s="5">
        <v>40191</v>
      </c>
      <c r="B8" s="6">
        <v>208.8</v>
      </c>
      <c r="C8" s="6">
        <v>28.16</v>
      </c>
      <c r="D8" s="30">
        <v>1.40348104E-2</v>
      </c>
      <c r="E8" s="31">
        <v>8.9174836999999993E-3</v>
      </c>
    </row>
    <row r="9" spans="1:19">
      <c r="A9" s="5">
        <v>40192</v>
      </c>
      <c r="B9" s="6">
        <v>207.59</v>
      </c>
      <c r="C9" s="6">
        <v>28.73</v>
      </c>
      <c r="D9" s="32">
        <v>-5.8118750000000002E-3</v>
      </c>
      <c r="E9" s="31">
        <v>2.0039341700000001E-2</v>
      </c>
      <c r="N9" s="46">
        <v>0.1</v>
      </c>
      <c r="O9" s="46">
        <v>0.05</v>
      </c>
      <c r="P9" s="46">
        <v>0.01</v>
      </c>
      <c r="Q9" s="43">
        <v>1E-3</v>
      </c>
    </row>
    <row r="10" spans="1:19">
      <c r="A10" s="5">
        <v>40193</v>
      </c>
      <c r="B10" s="6">
        <v>204.12</v>
      </c>
      <c r="C10" s="6">
        <v>28.64</v>
      </c>
      <c r="D10" s="32">
        <v>-1.6856923999999999E-2</v>
      </c>
      <c r="E10" s="33">
        <v>-3.1375309999999998E-3</v>
      </c>
      <c r="M10" s="23" t="s">
        <v>38</v>
      </c>
      <c r="N10" s="22">
        <f ca="1">_xll.PsiBVaR($N$5,N9)</f>
        <v>-4859.313737641135</v>
      </c>
      <c r="O10" s="22">
        <f ca="1">_xll.PsiBVaR($N$5,O9)</f>
        <v>-6538.5157262099374</v>
      </c>
      <c r="P10" s="22">
        <f ca="1">_xll.PsiBVaR($N$5,P9)</f>
        <v>-9911.5466630857009</v>
      </c>
      <c r="Q10" s="22">
        <f ca="1">_xll.PsiBVaR($N$5,Q9)</f>
        <v>-14839.710154926373</v>
      </c>
    </row>
    <row r="11" spans="1:19">
      <c r="A11" s="5">
        <v>40197</v>
      </c>
      <c r="B11" s="6">
        <v>213.15</v>
      </c>
      <c r="C11" s="6">
        <v>28.86</v>
      </c>
      <c r="D11" s="30">
        <v>4.3288087000000003E-2</v>
      </c>
      <c r="E11" s="31">
        <v>7.6522112999999996E-3</v>
      </c>
    </row>
    <row r="12" spans="1:19">
      <c r="A12" s="5">
        <v>40198</v>
      </c>
      <c r="B12" s="6">
        <v>209.87</v>
      </c>
      <c r="C12" s="6">
        <v>28.39</v>
      </c>
      <c r="D12" s="32">
        <v>-1.5507852000000001E-2</v>
      </c>
      <c r="E12" s="33">
        <v>-1.6419583000000001E-2</v>
      </c>
    </row>
    <row r="13" spans="1:19">
      <c r="A13" s="5">
        <v>40199</v>
      </c>
      <c r="B13" s="6">
        <v>206.24</v>
      </c>
      <c r="C13" s="6">
        <v>27.85</v>
      </c>
      <c r="D13" s="32">
        <v>-1.7447752E-2</v>
      </c>
      <c r="E13" s="33">
        <v>-1.9204004E-2</v>
      </c>
    </row>
    <row r="14" spans="1:19">
      <c r="A14" s="5">
        <v>40200</v>
      </c>
      <c r="B14" s="6">
        <v>196.01</v>
      </c>
      <c r="C14" s="6">
        <v>26.87</v>
      </c>
      <c r="D14" s="32">
        <v>-5.0874861E-2</v>
      </c>
      <c r="E14" s="33">
        <v>-3.5822543999999998E-2</v>
      </c>
    </row>
    <row r="15" spans="1:19">
      <c r="A15" s="5">
        <v>40203</v>
      </c>
      <c r="B15" s="6">
        <v>201.28</v>
      </c>
      <c r="C15" s="6">
        <v>27.21</v>
      </c>
      <c r="D15" s="30">
        <v>2.6531295199999999E-2</v>
      </c>
      <c r="E15" s="31">
        <v>1.25741302E-2</v>
      </c>
    </row>
    <row r="16" spans="1:19">
      <c r="A16" s="5">
        <v>40204</v>
      </c>
      <c r="B16" s="6">
        <v>204.13</v>
      </c>
      <c r="C16" s="6">
        <v>27.38</v>
      </c>
      <c r="D16" s="30">
        <v>1.40600723E-2</v>
      </c>
      <c r="E16" s="31">
        <v>6.2282670999999996E-3</v>
      </c>
    </row>
    <row r="17" spans="1:5">
      <c r="A17" s="5">
        <v>40205</v>
      </c>
      <c r="B17" s="6">
        <v>206.05</v>
      </c>
      <c r="C17" s="6">
        <v>27.53</v>
      </c>
      <c r="D17" s="30">
        <v>9.3618120000000006E-3</v>
      </c>
      <c r="E17" s="31">
        <v>5.4634992999999998E-3</v>
      </c>
    </row>
    <row r="18" spans="1:5">
      <c r="A18" s="5">
        <v>40206</v>
      </c>
      <c r="B18" s="6">
        <v>197.54</v>
      </c>
      <c r="C18" s="6">
        <v>27.06</v>
      </c>
      <c r="D18" s="32">
        <v>-4.2177762000000001E-2</v>
      </c>
      <c r="E18" s="33">
        <v>-1.7219696E-2</v>
      </c>
    </row>
    <row r="19" spans="1:5">
      <c r="A19" s="5">
        <v>40207</v>
      </c>
      <c r="B19" s="6">
        <v>190.37</v>
      </c>
      <c r="C19" s="6">
        <v>26.15</v>
      </c>
      <c r="D19" s="32">
        <v>-3.6971548999999999E-2</v>
      </c>
      <c r="E19" s="33">
        <v>-3.4207432000000003E-2</v>
      </c>
    </row>
    <row r="20" spans="1:5">
      <c r="A20" s="5">
        <v>40210</v>
      </c>
      <c r="B20" s="6">
        <v>193.02</v>
      </c>
      <c r="C20" s="6">
        <v>26.36</v>
      </c>
      <c r="D20" s="30">
        <v>1.3824263599999999E-2</v>
      </c>
      <c r="E20" s="31">
        <v>7.9985191000000004E-3</v>
      </c>
    </row>
    <row r="21" spans="1:5">
      <c r="A21" s="5">
        <v>40211</v>
      </c>
      <c r="B21" s="6">
        <v>194.14</v>
      </c>
      <c r="C21" s="6">
        <v>26.41</v>
      </c>
      <c r="D21" s="30">
        <v>5.7857378000000003E-3</v>
      </c>
      <c r="E21" s="31">
        <v>1.8950167E-3</v>
      </c>
    </row>
    <row r="22" spans="1:5">
      <c r="A22" s="5">
        <v>40212</v>
      </c>
      <c r="B22" s="6">
        <v>197.48</v>
      </c>
      <c r="C22" s="6">
        <v>26.57</v>
      </c>
      <c r="D22" s="30">
        <v>1.70577651E-2</v>
      </c>
      <c r="E22" s="31">
        <v>6.0400334999999999E-3</v>
      </c>
    </row>
    <row r="23" spans="1:5">
      <c r="A23" s="5">
        <v>40213</v>
      </c>
      <c r="B23" s="6">
        <v>190.36</v>
      </c>
      <c r="C23" s="6">
        <v>25.84</v>
      </c>
      <c r="D23" s="32">
        <v>-3.6720296999999999E-2</v>
      </c>
      <c r="E23" s="33">
        <v>-2.7859081000000001E-2</v>
      </c>
    </row>
    <row r="24" spans="1:5">
      <c r="A24" s="5">
        <v>40214</v>
      </c>
      <c r="B24" s="6">
        <v>193.74</v>
      </c>
      <c r="C24" s="6">
        <v>26</v>
      </c>
      <c r="D24" s="30">
        <v>1.7600037700000001E-2</v>
      </c>
      <c r="E24" s="31">
        <v>6.1728590999999998E-3</v>
      </c>
    </row>
    <row r="25" spans="1:5">
      <c r="A25" s="5">
        <v>40217</v>
      </c>
      <c r="B25" s="6">
        <v>192.41</v>
      </c>
      <c r="C25" s="6">
        <v>25.72</v>
      </c>
      <c r="D25" s="32">
        <v>-6.8885420000000001E-3</v>
      </c>
      <c r="E25" s="33">
        <v>-1.0827639E-2</v>
      </c>
    </row>
    <row r="26" spans="1:5">
      <c r="A26" s="5">
        <v>40218</v>
      </c>
      <c r="B26" s="6">
        <v>194.46</v>
      </c>
      <c r="C26" s="6">
        <v>25.99</v>
      </c>
      <c r="D26" s="30">
        <v>1.05979744E-2</v>
      </c>
      <c r="E26" s="31">
        <v>1.0442949300000001E-2</v>
      </c>
    </row>
    <row r="27" spans="1:5">
      <c r="A27" s="5">
        <v>40219</v>
      </c>
      <c r="B27" s="6">
        <v>193.4</v>
      </c>
      <c r="C27" s="6">
        <v>25.97</v>
      </c>
      <c r="D27" s="32">
        <v>-5.4659030000000003E-3</v>
      </c>
      <c r="E27" s="33">
        <v>-7.6982299999999999E-4</v>
      </c>
    </row>
    <row r="28" spans="1:5">
      <c r="A28" s="5">
        <v>40220</v>
      </c>
      <c r="B28" s="6">
        <v>196.92</v>
      </c>
      <c r="C28" s="6">
        <v>26.1</v>
      </c>
      <c r="D28" s="30">
        <v>1.80369719E-2</v>
      </c>
      <c r="E28" s="31">
        <v>4.9932887E-3</v>
      </c>
    </row>
    <row r="29" spans="1:5">
      <c r="A29" s="5">
        <v>40221</v>
      </c>
      <c r="B29" s="6">
        <v>198.62</v>
      </c>
      <c r="C29" s="6">
        <v>25.92</v>
      </c>
      <c r="D29" s="30">
        <v>8.5958965999999998E-3</v>
      </c>
      <c r="E29" s="33">
        <v>-6.9204430000000001E-3</v>
      </c>
    </row>
    <row r="30" spans="1:5">
      <c r="A30" s="5">
        <v>40225</v>
      </c>
      <c r="B30" s="6">
        <v>201.61</v>
      </c>
      <c r="C30" s="6">
        <v>26.43</v>
      </c>
      <c r="D30" s="30">
        <v>1.49416867E-2</v>
      </c>
      <c r="E30" s="31">
        <v>1.9484857099999999E-2</v>
      </c>
    </row>
    <row r="31" spans="1:5">
      <c r="A31" s="5">
        <v>40226</v>
      </c>
      <c r="B31" s="6">
        <v>200.77</v>
      </c>
      <c r="C31" s="6">
        <v>26.66</v>
      </c>
      <c r="D31" s="32">
        <v>-4.1751640000000003E-3</v>
      </c>
      <c r="E31" s="31">
        <v>8.6645860999999998E-3</v>
      </c>
    </row>
    <row r="32" spans="1:5">
      <c r="A32" s="5">
        <v>40227</v>
      </c>
      <c r="B32" s="6">
        <v>201.14</v>
      </c>
      <c r="C32" s="6">
        <v>27.01</v>
      </c>
      <c r="D32" s="30">
        <v>1.8412088E-3</v>
      </c>
      <c r="E32" s="31">
        <v>1.30428531E-2</v>
      </c>
    </row>
    <row r="33" spans="1:5">
      <c r="A33" s="5">
        <v>40228</v>
      </c>
      <c r="B33" s="6">
        <v>199.89</v>
      </c>
      <c r="C33" s="6">
        <v>26.82</v>
      </c>
      <c r="D33" s="32">
        <v>-6.2339680000000003E-3</v>
      </c>
      <c r="E33" s="33">
        <v>-7.0592900000000002E-3</v>
      </c>
    </row>
    <row r="34" spans="1:5">
      <c r="A34" s="5">
        <v>40231</v>
      </c>
      <c r="B34" s="6">
        <v>198.66</v>
      </c>
      <c r="C34" s="6">
        <v>26.79</v>
      </c>
      <c r="D34" s="32">
        <v>-6.1723940000000003E-3</v>
      </c>
      <c r="E34" s="33">
        <v>-1.119194E-3</v>
      </c>
    </row>
    <row r="35" spans="1:5">
      <c r="A35" s="5">
        <v>40232</v>
      </c>
      <c r="B35" s="6">
        <v>195.33</v>
      </c>
      <c r="C35" s="6">
        <v>26.41</v>
      </c>
      <c r="D35" s="32">
        <v>-1.6904385000000001E-2</v>
      </c>
      <c r="E35" s="33">
        <v>-1.4285957E-2</v>
      </c>
    </row>
    <row r="36" spans="1:5">
      <c r="A36" s="5">
        <v>40233</v>
      </c>
      <c r="B36" s="6">
        <v>198.89</v>
      </c>
      <c r="C36" s="6">
        <v>26.69</v>
      </c>
      <c r="D36" s="30">
        <v>1.8061472200000001E-2</v>
      </c>
      <c r="E36" s="31">
        <v>1.05462371E-2</v>
      </c>
    </row>
    <row r="37" spans="1:5">
      <c r="A37" s="5">
        <v>40234</v>
      </c>
      <c r="B37" s="6">
        <v>200.22</v>
      </c>
      <c r="C37" s="6">
        <v>26.66</v>
      </c>
      <c r="D37" s="30">
        <v>6.6648539E-3</v>
      </c>
      <c r="E37" s="33">
        <v>-1.1246489999999999E-3</v>
      </c>
    </row>
    <row r="38" spans="1:5">
      <c r="A38" s="5">
        <v>40235</v>
      </c>
      <c r="B38" s="6">
        <v>202.82</v>
      </c>
      <c r="C38" s="6">
        <v>26.73</v>
      </c>
      <c r="D38" s="30">
        <v>1.29021242E-2</v>
      </c>
      <c r="E38" s="31">
        <v>2.6222153999999999E-3</v>
      </c>
    </row>
    <row r="39" spans="1:5">
      <c r="A39" s="5">
        <v>40238</v>
      </c>
      <c r="B39" s="6">
        <v>207.15</v>
      </c>
      <c r="C39" s="6">
        <v>27.06</v>
      </c>
      <c r="D39" s="30">
        <v>2.1124282300000002E-2</v>
      </c>
      <c r="E39" s="31">
        <v>1.2270092599999999E-2</v>
      </c>
    </row>
    <row r="40" spans="1:5">
      <c r="A40" s="5">
        <v>40239</v>
      </c>
      <c r="B40" s="6">
        <v>207.01</v>
      </c>
      <c r="C40" s="6">
        <v>26.53</v>
      </c>
      <c r="D40" s="32">
        <v>-6.7606700000000003E-4</v>
      </c>
      <c r="E40" s="33">
        <v>-1.9780454999999999E-2</v>
      </c>
    </row>
    <row r="41" spans="1:5">
      <c r="A41" s="5">
        <v>40240</v>
      </c>
      <c r="B41" s="6">
        <v>207.49</v>
      </c>
      <c r="C41" s="6">
        <v>26.53</v>
      </c>
      <c r="D41" s="30">
        <v>2.3160444999999999E-3</v>
      </c>
      <c r="E41" s="31">
        <v>0</v>
      </c>
    </row>
    <row r="42" spans="1:5">
      <c r="A42" s="5">
        <v>40241</v>
      </c>
      <c r="B42" s="6">
        <v>208.86</v>
      </c>
      <c r="C42" s="6">
        <v>26.69</v>
      </c>
      <c r="D42" s="30">
        <v>6.5810253000000004E-3</v>
      </c>
      <c r="E42" s="31">
        <v>6.0127953000000001E-3</v>
      </c>
    </row>
    <row r="43" spans="1:5">
      <c r="A43" s="5">
        <v>40242</v>
      </c>
      <c r="B43" s="6">
        <v>217.02</v>
      </c>
      <c r="C43" s="6">
        <v>26.66</v>
      </c>
      <c r="D43" s="30">
        <v>3.8325344099999999E-2</v>
      </c>
      <c r="E43" s="33">
        <v>-1.1246489999999999E-3</v>
      </c>
    </row>
    <row r="44" spans="1:5">
      <c r="A44" s="5">
        <v>40245</v>
      </c>
      <c r="B44" s="6">
        <v>217.15</v>
      </c>
      <c r="C44" s="6">
        <v>26.69</v>
      </c>
      <c r="D44" s="30">
        <v>5.988438E-4</v>
      </c>
      <c r="E44" s="31">
        <v>1.1246487E-3</v>
      </c>
    </row>
    <row r="45" spans="1:5">
      <c r="A45" s="5">
        <v>40246</v>
      </c>
      <c r="B45" s="6">
        <v>221.06</v>
      </c>
      <c r="C45" s="6">
        <v>26.85</v>
      </c>
      <c r="D45" s="30">
        <v>1.7845798900000001E-2</v>
      </c>
      <c r="E45" s="31">
        <v>5.9768575000000001E-3</v>
      </c>
    </row>
    <row r="46" spans="1:5">
      <c r="A46" s="5">
        <v>40247</v>
      </c>
      <c r="B46" s="6">
        <v>222.86</v>
      </c>
      <c r="C46" s="6">
        <v>27.01</v>
      </c>
      <c r="D46" s="30">
        <v>8.1096137000000006E-3</v>
      </c>
      <c r="E46" s="31">
        <v>5.9413468000000004E-3</v>
      </c>
    </row>
    <row r="47" spans="1:5">
      <c r="A47" s="5">
        <v>40248</v>
      </c>
      <c r="B47" s="6">
        <v>223.52</v>
      </c>
      <c r="C47" s="6">
        <v>27.21</v>
      </c>
      <c r="D47" s="30">
        <v>2.9571239000000002E-3</v>
      </c>
      <c r="E47" s="31">
        <v>7.3773850000000002E-3</v>
      </c>
    </row>
    <row r="48" spans="1:5">
      <c r="A48" s="5">
        <v>40249</v>
      </c>
      <c r="B48" s="6">
        <v>224.61</v>
      </c>
      <c r="C48" s="6">
        <v>27.29</v>
      </c>
      <c r="D48" s="30">
        <v>4.8646694000000004E-3</v>
      </c>
      <c r="E48" s="31">
        <v>2.9357819E-3</v>
      </c>
    </row>
    <row r="49" spans="1:5">
      <c r="A49" s="5">
        <v>40252</v>
      </c>
      <c r="B49" s="6">
        <v>221.87</v>
      </c>
      <c r="C49" s="6">
        <v>27.31</v>
      </c>
      <c r="D49" s="32">
        <v>-1.2273940000000001E-2</v>
      </c>
      <c r="E49" s="31">
        <v>7.3260079999999997E-4</v>
      </c>
    </row>
    <row r="50" spans="1:5">
      <c r="A50" s="5">
        <v>40253</v>
      </c>
      <c r="B50" s="6">
        <v>222.47</v>
      </c>
      <c r="C50" s="6">
        <v>27.38</v>
      </c>
      <c r="D50" s="30">
        <v>2.7006362999999999E-3</v>
      </c>
      <c r="E50" s="31">
        <v>2.5598843999999998E-3</v>
      </c>
    </row>
    <row r="51" spans="1:5">
      <c r="A51" s="5">
        <v>40254</v>
      </c>
      <c r="B51" s="6">
        <v>222.15</v>
      </c>
      <c r="C51" s="6">
        <v>27.63</v>
      </c>
      <c r="D51" s="32">
        <v>-1.439432E-3</v>
      </c>
      <c r="E51" s="31">
        <v>9.0893190999999998E-3</v>
      </c>
    </row>
    <row r="52" spans="1:5">
      <c r="A52" s="5">
        <v>40255</v>
      </c>
      <c r="B52" s="6">
        <v>222.67</v>
      </c>
      <c r="C52" s="6">
        <v>27.61</v>
      </c>
      <c r="D52" s="30">
        <v>2.3380253999999998E-3</v>
      </c>
      <c r="E52" s="33">
        <v>-7.2411299999999997E-4</v>
      </c>
    </row>
    <row r="53" spans="1:5">
      <c r="A53" s="5">
        <v>40256</v>
      </c>
      <c r="B53" s="6">
        <v>220.29</v>
      </c>
      <c r="C53" s="6">
        <v>27.59</v>
      </c>
      <c r="D53" s="32">
        <v>-1.0745995E-2</v>
      </c>
      <c r="E53" s="33">
        <v>-7.24638E-4</v>
      </c>
    </row>
    <row r="54" spans="1:5">
      <c r="A54" s="5">
        <v>40259</v>
      </c>
      <c r="B54" s="6">
        <v>222.77</v>
      </c>
      <c r="C54" s="6">
        <v>27.6</v>
      </c>
      <c r="D54" s="30">
        <v>1.1194988899999999E-2</v>
      </c>
      <c r="E54" s="31">
        <v>3.623845E-4</v>
      </c>
    </row>
    <row r="55" spans="1:5">
      <c r="A55" s="5">
        <v>40260</v>
      </c>
      <c r="B55" s="6">
        <v>226.35</v>
      </c>
      <c r="C55" s="6">
        <v>27.86</v>
      </c>
      <c r="D55" s="30">
        <v>1.5942624799999999E-2</v>
      </c>
      <c r="E55" s="31">
        <v>9.3761955999999997E-3</v>
      </c>
    </row>
    <row r="56" spans="1:5">
      <c r="A56" s="5">
        <v>40261</v>
      </c>
      <c r="B56" s="6">
        <v>227.35</v>
      </c>
      <c r="C56" s="6">
        <v>27.64</v>
      </c>
      <c r="D56" s="30">
        <v>4.4082063999999997E-3</v>
      </c>
      <c r="E56" s="33">
        <v>-7.927969E-3</v>
      </c>
    </row>
    <row r="57" spans="1:5">
      <c r="A57" s="5">
        <v>40262</v>
      </c>
      <c r="B57" s="6">
        <v>224.65</v>
      </c>
      <c r="C57" s="6">
        <v>27.98</v>
      </c>
      <c r="D57" s="32">
        <v>-1.1947045E-2</v>
      </c>
      <c r="E57" s="31">
        <v>1.22259703E-2</v>
      </c>
    </row>
    <row r="58" spans="1:5">
      <c r="A58" s="5">
        <v>40263</v>
      </c>
      <c r="B58" s="6">
        <v>228.87</v>
      </c>
      <c r="C58" s="6">
        <v>27.65</v>
      </c>
      <c r="D58" s="30">
        <v>1.8610521299999998E-2</v>
      </c>
      <c r="E58" s="33">
        <v>-1.1864240999999999E-2</v>
      </c>
    </row>
    <row r="59" spans="1:5">
      <c r="A59" s="5">
        <v>40266</v>
      </c>
      <c r="B59" s="6">
        <v>230.34</v>
      </c>
      <c r="C59" s="6">
        <v>27.59</v>
      </c>
      <c r="D59" s="30">
        <v>6.4023214999999996E-3</v>
      </c>
      <c r="E59" s="33">
        <v>-2.17234E-3</v>
      </c>
    </row>
    <row r="60" spans="1:5">
      <c r="A60" s="5">
        <v>40267</v>
      </c>
      <c r="B60" s="6">
        <v>233.77</v>
      </c>
      <c r="C60" s="6">
        <v>27.76</v>
      </c>
      <c r="D60" s="30">
        <v>1.4781247799999999E-2</v>
      </c>
      <c r="E60" s="31">
        <v>6.1427473999999998E-3</v>
      </c>
    </row>
    <row r="61" spans="1:5">
      <c r="A61" s="5">
        <v>40268</v>
      </c>
      <c r="B61" s="6">
        <v>232.93</v>
      </c>
      <c r="C61" s="6">
        <v>27.31</v>
      </c>
      <c r="D61" s="32">
        <v>-3.5997469999999999E-3</v>
      </c>
      <c r="E61" s="33">
        <v>-1.6343199999999999E-2</v>
      </c>
    </row>
    <row r="62" spans="1:5">
      <c r="A62" s="5">
        <v>40269</v>
      </c>
      <c r="B62" s="6">
        <v>233.89</v>
      </c>
      <c r="C62" s="6">
        <v>27.19</v>
      </c>
      <c r="D62" s="30">
        <v>4.1129401000000003E-3</v>
      </c>
      <c r="E62" s="33">
        <v>-4.4036769999999999E-3</v>
      </c>
    </row>
    <row r="63" spans="1:5">
      <c r="A63" s="5">
        <v>40273</v>
      </c>
      <c r="B63" s="6">
        <v>236.39</v>
      </c>
      <c r="C63" s="6">
        <v>27.29</v>
      </c>
      <c r="D63" s="30">
        <v>1.06320641E-2</v>
      </c>
      <c r="E63" s="31">
        <v>3.6710761000000001E-3</v>
      </c>
    </row>
    <row r="64" spans="1:5">
      <c r="A64" s="5">
        <v>40274</v>
      </c>
      <c r="B64" s="6">
        <v>237.43</v>
      </c>
      <c r="C64" s="6">
        <v>27.34</v>
      </c>
      <c r="D64" s="30">
        <v>4.3898597000000001E-3</v>
      </c>
      <c r="E64" s="31">
        <v>1.8304966E-3</v>
      </c>
    </row>
    <row r="65" spans="1:5">
      <c r="A65" s="5">
        <v>40275</v>
      </c>
      <c r="B65" s="6">
        <v>238.48</v>
      </c>
      <c r="C65" s="6">
        <v>27.36</v>
      </c>
      <c r="D65" s="30">
        <v>4.4126062000000004E-3</v>
      </c>
      <c r="E65" s="31">
        <v>7.3126150000000004E-4</v>
      </c>
    </row>
    <row r="66" spans="1:5">
      <c r="A66" s="5">
        <v>40276</v>
      </c>
      <c r="B66" s="6">
        <v>237.84</v>
      </c>
      <c r="C66" s="6">
        <v>27.9</v>
      </c>
      <c r="D66" s="32">
        <v>-2.6872710000000002E-3</v>
      </c>
      <c r="E66" s="31">
        <v>1.9544596099999999E-2</v>
      </c>
    </row>
    <row r="67" spans="1:5">
      <c r="A67" s="5">
        <v>40277</v>
      </c>
      <c r="B67" s="6">
        <v>239.66</v>
      </c>
      <c r="C67" s="6">
        <v>28.29</v>
      </c>
      <c r="D67" s="30">
        <v>7.6230736000000004E-3</v>
      </c>
      <c r="E67" s="31">
        <v>1.38816965E-2</v>
      </c>
    </row>
    <row r="68" spans="1:5">
      <c r="A68" s="5">
        <v>40280</v>
      </c>
      <c r="B68" s="6">
        <v>240.16</v>
      </c>
      <c r="C68" s="6">
        <v>28.27</v>
      </c>
      <c r="D68" s="30">
        <v>2.0841155999999999E-3</v>
      </c>
      <c r="E68" s="33">
        <v>-7.0721399999999995E-4</v>
      </c>
    </row>
    <row r="69" spans="1:5">
      <c r="A69" s="5">
        <v>40281</v>
      </c>
      <c r="B69" s="6">
        <v>240.3</v>
      </c>
      <c r="C69" s="6">
        <v>28.39</v>
      </c>
      <c r="D69" s="30">
        <v>5.8277489999999997E-4</v>
      </c>
      <c r="E69" s="31">
        <v>4.2357988000000001E-3</v>
      </c>
    </row>
    <row r="70" spans="1:5">
      <c r="A70" s="5">
        <v>40282</v>
      </c>
      <c r="B70" s="6">
        <v>243.53</v>
      </c>
      <c r="C70" s="6">
        <v>28.73</v>
      </c>
      <c r="D70" s="30">
        <v>1.33519955E-2</v>
      </c>
      <c r="E70" s="31">
        <v>1.19049025E-2</v>
      </c>
    </row>
    <row r="71" spans="1:5">
      <c r="A71" s="5">
        <v>40283</v>
      </c>
      <c r="B71" s="6">
        <v>246.73</v>
      </c>
      <c r="C71" s="6">
        <v>28.78</v>
      </c>
      <c r="D71" s="30">
        <v>1.30544831E-2</v>
      </c>
      <c r="E71" s="31">
        <v>1.7388284999999999E-3</v>
      </c>
    </row>
    <row r="72" spans="1:5">
      <c r="A72" s="5">
        <v>40284</v>
      </c>
      <c r="B72" s="6">
        <v>245.22</v>
      </c>
      <c r="C72" s="6">
        <v>28.59</v>
      </c>
      <c r="D72" s="32">
        <v>-6.1388550000000004E-3</v>
      </c>
      <c r="E72" s="33">
        <v>-6.6236949999999998E-3</v>
      </c>
    </row>
    <row r="73" spans="1:5">
      <c r="A73" s="5">
        <v>40287</v>
      </c>
      <c r="B73" s="6">
        <v>244.9</v>
      </c>
      <c r="C73" s="6">
        <v>28.94</v>
      </c>
      <c r="D73" s="32">
        <v>-1.3058029999999999E-3</v>
      </c>
      <c r="E73" s="31">
        <v>1.2167714899999999E-2</v>
      </c>
    </row>
    <row r="74" spans="1:5">
      <c r="A74" s="5">
        <v>40288</v>
      </c>
      <c r="B74" s="6">
        <v>242.44</v>
      </c>
      <c r="C74" s="6">
        <v>29.24</v>
      </c>
      <c r="D74" s="32">
        <v>-1.0095707000000001E-2</v>
      </c>
      <c r="E74" s="31">
        <v>1.0312913700000001E-2</v>
      </c>
    </row>
    <row r="75" spans="1:5">
      <c r="A75" s="5">
        <v>40289</v>
      </c>
      <c r="B75" s="6">
        <v>256.94</v>
      </c>
      <c r="C75" s="6">
        <v>29.21</v>
      </c>
      <c r="D75" s="30">
        <v>5.8088337499999997E-2</v>
      </c>
      <c r="E75" s="33">
        <v>-1.0265179999999999E-3</v>
      </c>
    </row>
    <row r="76" spans="1:5">
      <c r="A76" s="5">
        <v>40290</v>
      </c>
      <c r="B76" s="6">
        <v>264.12</v>
      </c>
      <c r="C76" s="6">
        <v>29.27</v>
      </c>
      <c r="D76" s="30">
        <v>2.75609507E-2</v>
      </c>
      <c r="E76" s="31">
        <v>2.0519842999999999E-3</v>
      </c>
    </row>
    <row r="77" spans="1:5">
      <c r="A77" s="5">
        <v>40291</v>
      </c>
      <c r="B77" s="6">
        <v>268.45</v>
      </c>
      <c r="C77" s="6">
        <v>28.87</v>
      </c>
      <c r="D77" s="30">
        <v>1.6261131500000001E-2</v>
      </c>
      <c r="E77" s="33">
        <v>-1.3760107000000001E-2</v>
      </c>
    </row>
    <row r="78" spans="1:5">
      <c r="A78" s="5">
        <v>40294</v>
      </c>
      <c r="B78" s="6">
        <v>267.13</v>
      </c>
      <c r="C78" s="6">
        <v>29.01</v>
      </c>
      <c r="D78" s="32">
        <v>-4.929246E-3</v>
      </c>
      <c r="E78" s="31">
        <v>4.8376045000000003E-3</v>
      </c>
    </row>
    <row r="79" spans="1:5">
      <c r="A79" s="5">
        <v>40295</v>
      </c>
      <c r="B79" s="6">
        <v>259.73</v>
      </c>
      <c r="C79" s="6">
        <v>28.76</v>
      </c>
      <c r="D79" s="32">
        <v>-2.8092801000000001E-2</v>
      </c>
      <c r="E79" s="33">
        <v>-8.655065E-3</v>
      </c>
    </row>
    <row r="80" spans="1:5">
      <c r="A80" s="5">
        <v>40296</v>
      </c>
      <c r="B80" s="6">
        <v>259.3</v>
      </c>
      <c r="C80" s="6">
        <v>28.82</v>
      </c>
      <c r="D80" s="32">
        <v>-1.656937E-3</v>
      </c>
      <c r="E80" s="31">
        <v>2.0840577000000001E-3</v>
      </c>
    </row>
    <row r="81" spans="1:5">
      <c r="A81" s="5">
        <v>40297</v>
      </c>
      <c r="B81" s="6">
        <v>266.27999999999997</v>
      </c>
      <c r="C81" s="6">
        <v>28.9</v>
      </c>
      <c r="D81" s="30">
        <v>2.65626942E-2</v>
      </c>
      <c r="E81" s="31">
        <v>2.7720045E-3</v>
      </c>
    </row>
    <row r="82" spans="1:5">
      <c r="A82" s="5">
        <v>40298</v>
      </c>
      <c r="B82" s="6">
        <v>258.79000000000002</v>
      </c>
      <c r="C82" s="6">
        <v>28.47</v>
      </c>
      <c r="D82" s="32">
        <v>-2.8531464999999999E-2</v>
      </c>
      <c r="E82" s="33">
        <v>-1.4990694000000001E-2</v>
      </c>
    </row>
    <row r="83" spans="1:5">
      <c r="A83" s="5">
        <v>40301</v>
      </c>
      <c r="B83" s="6">
        <v>264.01</v>
      </c>
      <c r="C83" s="6">
        <v>28.77</v>
      </c>
      <c r="D83" s="30">
        <v>1.9970059200000001E-2</v>
      </c>
      <c r="E83" s="31">
        <v>1.0482276299999999E-2</v>
      </c>
    </row>
    <row r="84" spans="1:5">
      <c r="A84" s="5">
        <v>40302</v>
      </c>
      <c r="B84" s="6">
        <v>256.39999999999998</v>
      </c>
      <c r="C84" s="6">
        <v>28.09</v>
      </c>
      <c r="D84" s="32">
        <v>-2.9248256E-2</v>
      </c>
      <c r="E84" s="33">
        <v>-2.3919536000000002E-2</v>
      </c>
    </row>
    <row r="85" spans="1:5">
      <c r="A85" s="5">
        <v>40303</v>
      </c>
      <c r="B85" s="6">
        <v>253.74</v>
      </c>
      <c r="C85" s="6">
        <v>27.83</v>
      </c>
      <c r="D85" s="32">
        <v>-1.0428603999999999E-2</v>
      </c>
      <c r="E85" s="33">
        <v>-9.2990659999999999E-3</v>
      </c>
    </row>
    <row r="86" spans="1:5">
      <c r="A86" s="5">
        <v>40304</v>
      </c>
      <c r="B86" s="6">
        <v>244.08</v>
      </c>
      <c r="C86" s="6">
        <v>27.02</v>
      </c>
      <c r="D86" s="32">
        <v>-3.8814080000000001E-2</v>
      </c>
      <c r="E86" s="33">
        <v>-2.9537243000000001E-2</v>
      </c>
    </row>
    <row r="87" spans="1:5">
      <c r="A87" s="5">
        <v>40305</v>
      </c>
      <c r="B87" s="6">
        <v>233.78</v>
      </c>
      <c r="C87" s="6">
        <v>26.3</v>
      </c>
      <c r="D87" s="32">
        <v>-4.3115538000000002E-2</v>
      </c>
      <c r="E87" s="33">
        <v>-2.7008392999999999E-2</v>
      </c>
    </row>
    <row r="88" spans="1:5">
      <c r="A88" s="5">
        <v>40308</v>
      </c>
      <c r="B88" s="6">
        <v>251.75</v>
      </c>
      <c r="C88" s="6">
        <v>26.98</v>
      </c>
      <c r="D88" s="30">
        <v>7.4056029400000001E-2</v>
      </c>
      <c r="E88" s="31">
        <v>2.55269116E-2</v>
      </c>
    </row>
    <row r="89" spans="1:5">
      <c r="A89" s="5">
        <v>40309</v>
      </c>
      <c r="B89" s="6">
        <v>254.26</v>
      </c>
      <c r="C89" s="6">
        <v>26.93</v>
      </c>
      <c r="D89" s="30">
        <v>9.9208339000000003E-3</v>
      </c>
      <c r="E89" s="33">
        <v>-1.8549440000000001E-3</v>
      </c>
    </row>
    <row r="90" spans="1:5">
      <c r="A90" s="5">
        <v>40310</v>
      </c>
      <c r="B90" s="6">
        <v>259.77999999999997</v>
      </c>
      <c r="C90" s="6">
        <v>27.45</v>
      </c>
      <c r="D90" s="30">
        <v>2.1477753499999998E-2</v>
      </c>
      <c r="E90" s="31">
        <v>1.9125261099999999E-2</v>
      </c>
    </row>
    <row r="91" spans="1:5">
      <c r="A91" s="5">
        <v>40311</v>
      </c>
      <c r="B91" s="6">
        <v>256.08999999999997</v>
      </c>
      <c r="C91" s="6">
        <v>27.26</v>
      </c>
      <c r="D91" s="32">
        <v>-1.4306174E-2</v>
      </c>
      <c r="E91" s="33">
        <v>-6.9457420000000004E-3</v>
      </c>
    </row>
    <row r="92" spans="1:5">
      <c r="A92" s="5">
        <v>40312</v>
      </c>
      <c r="B92" s="6">
        <v>251.59</v>
      </c>
      <c r="C92" s="6">
        <v>26.97</v>
      </c>
      <c r="D92" s="32">
        <v>-1.7728167E-2</v>
      </c>
      <c r="E92" s="33">
        <v>-1.0695289E-2</v>
      </c>
    </row>
    <row r="93" spans="1:5">
      <c r="A93" s="5">
        <v>40315</v>
      </c>
      <c r="B93" s="6">
        <v>251.98</v>
      </c>
      <c r="C93" s="6">
        <v>26.98</v>
      </c>
      <c r="D93" s="30">
        <v>1.5489409E-3</v>
      </c>
      <c r="E93" s="31">
        <v>3.7071359999999999E-4</v>
      </c>
    </row>
    <row r="94" spans="1:5">
      <c r="A94" s="5">
        <v>40316</v>
      </c>
      <c r="B94" s="6">
        <v>250.14</v>
      </c>
      <c r="C94" s="6">
        <v>26.79</v>
      </c>
      <c r="D94" s="32">
        <v>-7.328958E-3</v>
      </c>
      <c r="E94" s="33">
        <v>-7.0671670000000001E-3</v>
      </c>
    </row>
    <row r="95" spans="1:5">
      <c r="A95" s="5">
        <v>40317</v>
      </c>
      <c r="B95" s="6">
        <v>246.15</v>
      </c>
      <c r="C95" s="6">
        <v>26.45</v>
      </c>
      <c r="D95" s="32">
        <v>-1.6079655000000002E-2</v>
      </c>
      <c r="E95" s="33">
        <v>-1.2772525E-2</v>
      </c>
    </row>
    <row r="96" spans="1:5">
      <c r="A96" s="5">
        <v>40318</v>
      </c>
      <c r="B96" s="6">
        <v>235.67</v>
      </c>
      <c r="C96" s="6">
        <v>25.39</v>
      </c>
      <c r="D96" s="32">
        <v>-4.3508585000000002E-2</v>
      </c>
      <c r="E96" s="33">
        <v>-4.0900763E-2</v>
      </c>
    </row>
    <row r="97" spans="1:5">
      <c r="A97" s="5">
        <v>40319</v>
      </c>
      <c r="B97" s="6">
        <v>240.19</v>
      </c>
      <c r="C97" s="6">
        <v>25.14</v>
      </c>
      <c r="D97" s="30">
        <v>1.89977554E-2</v>
      </c>
      <c r="E97" s="33">
        <v>-9.895193E-3</v>
      </c>
    </row>
    <row r="98" spans="1:5">
      <c r="A98" s="5">
        <v>40322</v>
      </c>
      <c r="B98" s="6">
        <v>244.59</v>
      </c>
      <c r="C98" s="6">
        <v>24.6</v>
      </c>
      <c r="D98" s="30">
        <v>1.8153062500000001E-2</v>
      </c>
      <c r="E98" s="33">
        <v>-2.1713759999999999E-2</v>
      </c>
    </row>
    <row r="99" spans="1:5">
      <c r="A99" s="5">
        <v>40323</v>
      </c>
      <c r="B99" s="6">
        <v>243.06</v>
      </c>
      <c r="C99" s="6">
        <v>24.42</v>
      </c>
      <c r="D99" s="32">
        <v>-6.2750130000000003E-3</v>
      </c>
      <c r="E99" s="33">
        <v>-7.3439739999999996E-3</v>
      </c>
    </row>
    <row r="100" spans="1:5">
      <c r="A100" s="5">
        <v>40324</v>
      </c>
      <c r="B100" s="6">
        <v>241.96</v>
      </c>
      <c r="C100" s="6">
        <v>23.42</v>
      </c>
      <c r="D100" s="32">
        <v>-4.535903E-3</v>
      </c>
      <c r="E100" s="33">
        <v>-4.1812110999999999E-2</v>
      </c>
    </row>
    <row r="101" spans="1:5">
      <c r="A101" s="5">
        <v>40325</v>
      </c>
      <c r="B101" s="6">
        <v>251.12</v>
      </c>
      <c r="C101" s="6">
        <v>24.35</v>
      </c>
      <c r="D101" s="30">
        <v>3.71584893E-2</v>
      </c>
      <c r="E101" s="31">
        <v>3.89414914E-2</v>
      </c>
    </row>
    <row r="102" spans="1:5">
      <c r="A102" s="5">
        <v>40326</v>
      </c>
      <c r="B102" s="6">
        <v>254.62</v>
      </c>
      <c r="C102" s="6">
        <v>24.16</v>
      </c>
      <c r="D102" s="30">
        <v>1.3841325099999999E-2</v>
      </c>
      <c r="E102" s="33">
        <v>-7.8334760000000007E-3</v>
      </c>
    </row>
    <row r="103" spans="1:5">
      <c r="A103" s="5">
        <v>40330</v>
      </c>
      <c r="B103" s="6">
        <v>258.52999999999997</v>
      </c>
      <c r="C103" s="6">
        <v>24.25</v>
      </c>
      <c r="D103" s="30">
        <v>1.52395037E-2</v>
      </c>
      <c r="E103" s="31">
        <v>3.7182443E-3</v>
      </c>
    </row>
    <row r="104" spans="1:5">
      <c r="A104" s="5">
        <v>40331</v>
      </c>
      <c r="B104" s="6">
        <v>261.63</v>
      </c>
      <c r="C104" s="6">
        <v>24.78</v>
      </c>
      <c r="D104" s="30">
        <v>1.1919550500000001E-2</v>
      </c>
      <c r="E104" s="31">
        <v>2.16202588E-2</v>
      </c>
    </row>
    <row r="105" spans="1:5">
      <c r="A105" s="5">
        <v>40332</v>
      </c>
      <c r="B105" s="6">
        <v>260.8</v>
      </c>
      <c r="C105" s="6">
        <v>25.16</v>
      </c>
      <c r="D105" s="32">
        <v>-3.1774619999999998E-3</v>
      </c>
      <c r="E105" s="31">
        <v>1.5218555599999999E-2</v>
      </c>
    </row>
    <row r="106" spans="1:5">
      <c r="A106" s="5">
        <v>40333</v>
      </c>
      <c r="B106" s="6">
        <v>253.71</v>
      </c>
      <c r="C106" s="6">
        <v>24.15</v>
      </c>
      <c r="D106" s="32">
        <v>-2.7561947999999999E-2</v>
      </c>
      <c r="E106" s="33">
        <v>-4.0971052000000001E-2</v>
      </c>
    </row>
    <row r="107" spans="1:5">
      <c r="A107" s="5">
        <v>40336</v>
      </c>
      <c r="B107" s="6">
        <v>248.73</v>
      </c>
      <c r="C107" s="6">
        <v>23.69</v>
      </c>
      <c r="D107" s="32">
        <v>-1.9823911999999999E-2</v>
      </c>
      <c r="E107" s="33">
        <v>-1.9231361999999998E-2</v>
      </c>
    </row>
    <row r="108" spans="1:5">
      <c r="A108" s="5">
        <v>40337</v>
      </c>
      <c r="B108" s="6">
        <v>247.14</v>
      </c>
      <c r="C108" s="6">
        <v>23.52</v>
      </c>
      <c r="D108" s="32">
        <v>-6.4129929999999996E-3</v>
      </c>
      <c r="E108" s="33">
        <v>-7.2018949999999998E-3</v>
      </c>
    </row>
    <row r="109" spans="1:5">
      <c r="A109" s="5">
        <v>40338</v>
      </c>
      <c r="B109" s="6">
        <v>241.06</v>
      </c>
      <c r="C109" s="6">
        <v>23.22</v>
      </c>
      <c r="D109" s="32">
        <v>-2.4909113E-2</v>
      </c>
      <c r="E109" s="33">
        <v>-1.2837147E-2</v>
      </c>
    </row>
    <row r="110" spans="1:5">
      <c r="A110" s="5">
        <v>40339</v>
      </c>
      <c r="B110" s="6">
        <v>248.3</v>
      </c>
      <c r="C110" s="6">
        <v>23.41</v>
      </c>
      <c r="D110" s="30">
        <v>2.95918274E-2</v>
      </c>
      <c r="E110" s="31">
        <v>8.1493052E-3</v>
      </c>
    </row>
    <row r="111" spans="1:5">
      <c r="A111" s="5">
        <v>40340</v>
      </c>
      <c r="B111" s="6">
        <v>251.28</v>
      </c>
      <c r="C111" s="6">
        <v>24.03</v>
      </c>
      <c r="D111" s="30">
        <v>1.19301627E-2</v>
      </c>
      <c r="E111" s="31">
        <v>2.61397682E-2</v>
      </c>
    </row>
    <row r="112" spans="1:5">
      <c r="A112" s="5">
        <v>40343</v>
      </c>
      <c r="B112" s="6">
        <v>252.04</v>
      </c>
      <c r="C112" s="6">
        <v>23.88</v>
      </c>
      <c r="D112" s="30">
        <v>3.0199497999999999E-3</v>
      </c>
      <c r="E112" s="33">
        <v>-6.2617610000000002E-3</v>
      </c>
    </row>
    <row r="113" spans="1:5">
      <c r="A113" s="5">
        <v>40344</v>
      </c>
      <c r="B113" s="6">
        <v>257.39999999999998</v>
      </c>
      <c r="C113" s="6">
        <v>24.89</v>
      </c>
      <c r="D113" s="30">
        <v>2.1043490099999999E-2</v>
      </c>
      <c r="E113" s="31">
        <v>4.1424827900000002E-2</v>
      </c>
    </row>
    <row r="114" spans="1:5">
      <c r="A114" s="5">
        <v>40345</v>
      </c>
      <c r="B114" s="6">
        <v>264.89999999999998</v>
      </c>
      <c r="C114" s="6">
        <v>24.65</v>
      </c>
      <c r="D114" s="30">
        <v>2.87211011E-2</v>
      </c>
      <c r="E114" s="33">
        <v>-9.6892160000000005E-3</v>
      </c>
    </row>
    <row r="115" spans="1:5">
      <c r="A115" s="5">
        <v>40346</v>
      </c>
      <c r="B115" s="6">
        <v>269.48</v>
      </c>
      <c r="C115" s="6">
        <v>24.7</v>
      </c>
      <c r="D115" s="30">
        <v>1.71417798E-2</v>
      </c>
      <c r="E115" s="31">
        <v>2.0263430999999999E-3</v>
      </c>
    </row>
    <row r="116" spans="1:5">
      <c r="A116" s="5">
        <v>40347</v>
      </c>
      <c r="B116" s="6">
        <v>271.66000000000003</v>
      </c>
      <c r="C116" s="6">
        <v>24.76</v>
      </c>
      <c r="D116" s="30">
        <v>8.0571083000000009E-3</v>
      </c>
      <c r="E116" s="31">
        <v>2.4262042E-3</v>
      </c>
    </row>
    <row r="117" spans="1:5">
      <c r="A117" s="5">
        <v>40350</v>
      </c>
      <c r="B117" s="6">
        <v>267.79000000000002</v>
      </c>
      <c r="C117" s="6">
        <v>24.3</v>
      </c>
      <c r="D117" s="32">
        <v>-1.4348193E-2</v>
      </c>
      <c r="E117" s="33">
        <v>-1.8753097E-2</v>
      </c>
    </row>
    <row r="118" spans="1:5">
      <c r="A118" s="5">
        <v>40351</v>
      </c>
      <c r="B118" s="6">
        <v>271.44</v>
      </c>
      <c r="C118" s="6">
        <v>24.13</v>
      </c>
      <c r="D118" s="30">
        <v>1.3538029199999999E-2</v>
      </c>
      <c r="E118" s="33">
        <v>-7.0204710000000004E-3</v>
      </c>
    </row>
    <row r="119" spans="1:5">
      <c r="A119" s="5">
        <v>40352</v>
      </c>
      <c r="B119" s="6">
        <v>268.58</v>
      </c>
      <c r="C119" s="6">
        <v>23.7</v>
      </c>
      <c r="D119" s="32">
        <v>-1.0592298999999999E-2</v>
      </c>
      <c r="E119" s="33">
        <v>-1.7980830999999999E-2</v>
      </c>
    </row>
    <row r="120" spans="1:5">
      <c r="A120" s="5">
        <v>40353</v>
      </c>
      <c r="B120" s="6">
        <v>266.63</v>
      </c>
      <c r="C120" s="6">
        <v>23.41</v>
      </c>
      <c r="D120" s="32">
        <v>-7.2868919999999997E-3</v>
      </c>
      <c r="E120" s="33">
        <v>-1.2311767E-2</v>
      </c>
    </row>
    <row r="121" spans="1:5">
      <c r="A121" s="5">
        <v>40354</v>
      </c>
      <c r="B121" s="6">
        <v>264.35000000000002</v>
      </c>
      <c r="C121" s="6">
        <v>22.97</v>
      </c>
      <c r="D121" s="32">
        <v>-8.5879470000000003E-3</v>
      </c>
      <c r="E121" s="33">
        <v>-1.8974265000000001E-2</v>
      </c>
    </row>
    <row r="122" spans="1:5">
      <c r="A122" s="5">
        <v>40357</v>
      </c>
      <c r="B122" s="6">
        <v>265.94</v>
      </c>
      <c r="C122" s="6">
        <v>22.77</v>
      </c>
      <c r="D122" s="30">
        <v>5.9967366999999997E-3</v>
      </c>
      <c r="E122" s="33">
        <v>-8.745137E-3</v>
      </c>
    </row>
    <row r="123" spans="1:5">
      <c r="A123" s="5">
        <v>40358</v>
      </c>
      <c r="B123" s="6">
        <v>253.92</v>
      </c>
      <c r="C123" s="6">
        <v>21.83</v>
      </c>
      <c r="D123" s="32">
        <v>-4.6251463E-2</v>
      </c>
      <c r="E123" s="33">
        <v>-4.2158710000000002E-2</v>
      </c>
    </row>
    <row r="124" spans="1:5">
      <c r="A124" s="5">
        <v>40359</v>
      </c>
      <c r="B124" s="6">
        <v>249.32</v>
      </c>
      <c r="C124" s="6">
        <v>21.55</v>
      </c>
      <c r="D124" s="32">
        <v>-1.8282045E-2</v>
      </c>
      <c r="E124" s="33">
        <v>-1.2909354E-2</v>
      </c>
    </row>
    <row r="125" spans="1:5">
      <c r="A125" s="5">
        <v>40360</v>
      </c>
      <c r="B125" s="6">
        <v>246.29</v>
      </c>
      <c r="C125" s="6">
        <v>21.69</v>
      </c>
      <c r="D125" s="32">
        <v>-1.2227508999999999E-2</v>
      </c>
      <c r="E125" s="31">
        <v>6.4755083000000001E-3</v>
      </c>
    </row>
    <row r="126" spans="1:5">
      <c r="A126" s="5">
        <v>40361</v>
      </c>
      <c r="B126" s="6">
        <v>244.77</v>
      </c>
      <c r="C126" s="6">
        <v>21.79</v>
      </c>
      <c r="D126" s="32">
        <v>-6.190709E-3</v>
      </c>
      <c r="E126" s="31">
        <v>4.5998241000000002E-3</v>
      </c>
    </row>
    <row r="127" spans="1:5">
      <c r="A127" s="5">
        <v>40365</v>
      </c>
      <c r="B127" s="6">
        <v>246.44</v>
      </c>
      <c r="C127" s="6">
        <v>22.31</v>
      </c>
      <c r="D127" s="30">
        <v>6.7995620000000003E-3</v>
      </c>
      <c r="E127" s="31">
        <v>2.3583859499999998E-2</v>
      </c>
    </row>
    <row r="128" spans="1:5">
      <c r="A128" s="5">
        <v>40366</v>
      </c>
      <c r="B128" s="6">
        <v>256.39</v>
      </c>
      <c r="C128" s="6">
        <v>22.76</v>
      </c>
      <c r="D128" s="30">
        <v>3.9581166600000002E-2</v>
      </c>
      <c r="E128" s="31">
        <v>1.9969600800000001E-2</v>
      </c>
    </row>
    <row r="129" spans="1:5">
      <c r="A129" s="5">
        <v>40367</v>
      </c>
      <c r="B129" s="6">
        <v>255.82</v>
      </c>
      <c r="C129" s="6">
        <v>22.86</v>
      </c>
      <c r="D129" s="32">
        <v>-2.2256509999999999E-3</v>
      </c>
      <c r="E129" s="31">
        <v>4.3840490999999997E-3</v>
      </c>
    </row>
    <row r="130" spans="1:5">
      <c r="A130" s="5">
        <v>40368</v>
      </c>
      <c r="B130" s="6">
        <v>257.33</v>
      </c>
      <c r="C130" s="6">
        <v>22.73</v>
      </c>
      <c r="D130" s="30">
        <v>5.8852356999999998E-3</v>
      </c>
      <c r="E130" s="33">
        <v>-5.703021E-3</v>
      </c>
    </row>
    <row r="131" spans="1:5">
      <c r="A131" s="5">
        <v>40371</v>
      </c>
      <c r="B131" s="6">
        <v>255.03</v>
      </c>
      <c r="C131" s="6">
        <v>23.25</v>
      </c>
      <c r="D131" s="32">
        <v>-8.9781229999999993E-3</v>
      </c>
      <c r="E131" s="31">
        <v>2.26194942E-2</v>
      </c>
    </row>
    <row r="132" spans="1:5">
      <c r="A132" s="5">
        <v>40372</v>
      </c>
      <c r="B132" s="6">
        <v>249.58</v>
      </c>
      <c r="C132" s="6">
        <v>23.54</v>
      </c>
      <c r="D132" s="32">
        <v>-2.1601680000000002E-2</v>
      </c>
      <c r="E132" s="31">
        <v>1.23959698E-2</v>
      </c>
    </row>
    <row r="133" spans="1:5">
      <c r="A133" s="5">
        <v>40373</v>
      </c>
      <c r="B133" s="6">
        <v>250.51</v>
      </c>
      <c r="C133" s="6">
        <v>23.83</v>
      </c>
      <c r="D133" s="30">
        <v>3.7193348000000002E-3</v>
      </c>
      <c r="E133" s="31">
        <v>1.22441893E-2</v>
      </c>
    </row>
    <row r="134" spans="1:5">
      <c r="A134" s="5">
        <v>40374</v>
      </c>
      <c r="B134" s="6">
        <v>249.24</v>
      </c>
      <c r="C134" s="6">
        <v>23.89</v>
      </c>
      <c r="D134" s="32">
        <v>-5.0825519999999997E-3</v>
      </c>
      <c r="E134" s="31">
        <v>2.5146702000000002E-3</v>
      </c>
    </row>
    <row r="135" spans="1:5">
      <c r="A135" s="5">
        <v>40375</v>
      </c>
      <c r="B135" s="6">
        <v>247.7</v>
      </c>
      <c r="C135" s="6">
        <v>23.31</v>
      </c>
      <c r="D135" s="32">
        <v>-6.1979510000000002E-3</v>
      </c>
      <c r="E135" s="33">
        <v>-2.4577508000000001E-2</v>
      </c>
    </row>
    <row r="136" spans="1:5">
      <c r="A136" s="5">
        <v>40378</v>
      </c>
      <c r="B136" s="6">
        <v>243.42</v>
      </c>
      <c r="C136" s="6">
        <v>23.63</v>
      </c>
      <c r="D136" s="32">
        <v>-1.7429989999999999E-2</v>
      </c>
      <c r="E136" s="31">
        <v>1.36346382E-2</v>
      </c>
    </row>
    <row r="137" spans="1:5">
      <c r="A137" s="5">
        <v>40379</v>
      </c>
      <c r="B137" s="6">
        <v>249.67</v>
      </c>
      <c r="C137" s="6">
        <v>23.86</v>
      </c>
      <c r="D137" s="30">
        <v>2.53516994E-2</v>
      </c>
      <c r="E137" s="31">
        <v>9.6863255000000006E-3</v>
      </c>
    </row>
    <row r="138" spans="1:5">
      <c r="A138" s="5">
        <v>40380</v>
      </c>
      <c r="B138" s="6">
        <v>252</v>
      </c>
      <c r="C138" s="6">
        <v>23.53</v>
      </c>
      <c r="D138" s="30">
        <v>9.2890416000000007E-3</v>
      </c>
      <c r="E138" s="33">
        <v>-1.3927214E-2</v>
      </c>
    </row>
    <row r="139" spans="1:5">
      <c r="A139" s="5">
        <v>40381</v>
      </c>
      <c r="B139" s="6">
        <v>256.74</v>
      </c>
      <c r="C139" s="6">
        <v>24.2</v>
      </c>
      <c r="D139" s="30">
        <v>1.8634812099999998E-2</v>
      </c>
      <c r="E139" s="31">
        <v>2.8076430400000001E-2</v>
      </c>
    </row>
    <row r="140" spans="1:5">
      <c r="A140" s="5">
        <v>40382</v>
      </c>
      <c r="B140" s="6">
        <v>257.64999999999998</v>
      </c>
      <c r="C140" s="6">
        <v>24.17</v>
      </c>
      <c r="D140" s="30">
        <v>3.5381751000000002E-3</v>
      </c>
      <c r="E140" s="33">
        <v>-1.240438E-3</v>
      </c>
    </row>
    <row r="141" spans="1:5">
      <c r="A141" s="5">
        <v>40385</v>
      </c>
      <c r="B141" s="6">
        <v>257</v>
      </c>
      <c r="C141" s="6">
        <v>24.44</v>
      </c>
      <c r="D141" s="32">
        <v>-2.5259900000000001E-3</v>
      </c>
      <c r="E141" s="31">
        <v>1.1108939599999999E-2</v>
      </c>
    </row>
    <row r="142" spans="1:5">
      <c r="A142" s="5">
        <v>40386</v>
      </c>
      <c r="B142" s="6">
        <v>261.76</v>
      </c>
      <c r="C142" s="6">
        <v>24.5</v>
      </c>
      <c r="D142" s="30">
        <v>1.8351968499999999E-2</v>
      </c>
      <c r="E142" s="31">
        <v>2.4519832000000001E-3</v>
      </c>
    </row>
    <row r="143" spans="1:5">
      <c r="A143" s="5">
        <v>40387</v>
      </c>
      <c r="B143" s="6">
        <v>258.66000000000003</v>
      </c>
      <c r="C143" s="6">
        <v>24.3</v>
      </c>
      <c r="D143" s="32">
        <v>-1.1913595000000001E-2</v>
      </c>
      <c r="E143" s="33">
        <v>-8.1967670000000006E-3</v>
      </c>
    </row>
    <row r="144" spans="1:5">
      <c r="A144" s="5">
        <v>40388</v>
      </c>
      <c r="B144" s="6">
        <v>255.84</v>
      </c>
      <c r="C144" s="6">
        <v>24.38</v>
      </c>
      <c r="D144" s="32">
        <v>-1.0962209000000001E-2</v>
      </c>
      <c r="E144" s="31">
        <v>3.2867737E-3</v>
      </c>
    </row>
    <row r="145" spans="1:5">
      <c r="A145" s="5">
        <v>40389</v>
      </c>
      <c r="B145" s="6">
        <v>254.99</v>
      </c>
      <c r="C145" s="6">
        <v>24.17</v>
      </c>
      <c r="D145" s="32">
        <v>-3.3279199999999998E-3</v>
      </c>
      <c r="E145" s="33">
        <v>-8.6509289999999999E-3</v>
      </c>
    </row>
    <row r="146" spans="1:5">
      <c r="A146" s="5">
        <v>40392</v>
      </c>
      <c r="B146" s="6">
        <v>259.55</v>
      </c>
      <c r="C146" s="6">
        <v>24.66</v>
      </c>
      <c r="D146" s="30">
        <v>1.7725033599999999E-2</v>
      </c>
      <c r="E146" s="31">
        <v>2.0070303000000001E-2</v>
      </c>
    </row>
    <row r="147" spans="1:5">
      <c r="A147" s="5">
        <v>40393</v>
      </c>
      <c r="B147" s="6">
        <v>259.62</v>
      </c>
      <c r="C147" s="6">
        <v>24.5</v>
      </c>
      <c r="D147" s="30">
        <v>2.6966119999999999E-4</v>
      </c>
      <c r="E147" s="33">
        <v>-6.5093800000000004E-3</v>
      </c>
    </row>
    <row r="148" spans="1:5">
      <c r="A148" s="5">
        <v>40394</v>
      </c>
      <c r="B148" s="6">
        <v>260.67</v>
      </c>
      <c r="C148" s="6">
        <v>24.1</v>
      </c>
      <c r="D148" s="30">
        <v>4.0362161000000001E-3</v>
      </c>
      <c r="E148" s="33">
        <v>-1.6461277E-2</v>
      </c>
    </row>
    <row r="149" spans="1:5">
      <c r="A149" s="5">
        <v>40395</v>
      </c>
      <c r="B149" s="6">
        <v>259.39999999999998</v>
      </c>
      <c r="C149" s="6">
        <v>23.76</v>
      </c>
      <c r="D149" s="32">
        <v>-4.8839679999999998E-3</v>
      </c>
      <c r="E149" s="33">
        <v>-1.4208346E-2</v>
      </c>
    </row>
    <row r="150" spans="1:5">
      <c r="A150" s="5">
        <v>40396</v>
      </c>
      <c r="B150" s="6">
        <v>257.8</v>
      </c>
      <c r="C150" s="6">
        <v>23.93</v>
      </c>
      <c r="D150" s="32">
        <v>-6.1871809999999999E-3</v>
      </c>
      <c r="E150" s="31">
        <v>7.1294074000000001E-3</v>
      </c>
    </row>
    <row r="151" spans="1:5">
      <c r="A151" s="5">
        <v>40399</v>
      </c>
      <c r="B151" s="6">
        <v>259.45</v>
      </c>
      <c r="C151" s="6">
        <v>23.98</v>
      </c>
      <c r="D151" s="30">
        <v>6.3799153000000004E-3</v>
      </c>
      <c r="E151" s="31">
        <v>2.0872477000000002E-3</v>
      </c>
    </row>
    <row r="152" spans="1:5">
      <c r="A152" s="5">
        <v>40400</v>
      </c>
      <c r="B152" s="6">
        <v>257.13</v>
      </c>
      <c r="C152" s="6">
        <v>23.48</v>
      </c>
      <c r="D152" s="32">
        <v>-8.9822119999999998E-3</v>
      </c>
      <c r="E152" s="33">
        <v>-2.1071155000000001E-2</v>
      </c>
    </row>
    <row r="153" spans="1:5">
      <c r="A153" s="5">
        <v>40401</v>
      </c>
      <c r="B153" s="6">
        <v>247.99</v>
      </c>
      <c r="C153" s="6">
        <v>23.28</v>
      </c>
      <c r="D153" s="32">
        <v>-3.6193371000000002E-2</v>
      </c>
      <c r="E153" s="33">
        <v>-8.5543719999999993E-3</v>
      </c>
    </row>
    <row r="154" spans="1:5">
      <c r="A154" s="5">
        <v>40402</v>
      </c>
      <c r="B154" s="6">
        <v>249.57</v>
      </c>
      <c r="C154" s="6">
        <v>22.94</v>
      </c>
      <c r="D154" s="30">
        <v>6.3510142000000004E-3</v>
      </c>
      <c r="E154" s="33">
        <v>-1.4712510999999999E-2</v>
      </c>
    </row>
    <row r="155" spans="1:5">
      <c r="A155" s="5">
        <v>40403</v>
      </c>
      <c r="B155" s="6">
        <v>246.91</v>
      </c>
      <c r="C155" s="6">
        <v>22.85</v>
      </c>
      <c r="D155" s="32">
        <v>-1.0715539E-2</v>
      </c>
      <c r="E155" s="33">
        <v>-3.9309940000000002E-3</v>
      </c>
    </row>
    <row r="156" spans="1:5">
      <c r="A156" s="5">
        <v>40406</v>
      </c>
      <c r="B156" s="6">
        <v>245.46</v>
      </c>
      <c r="C156" s="6">
        <v>22.95</v>
      </c>
      <c r="D156" s="32">
        <v>-5.8898969999999998E-3</v>
      </c>
      <c r="E156" s="31">
        <v>4.3668192000000002E-3</v>
      </c>
    </row>
    <row r="157" spans="1:5">
      <c r="A157" s="5">
        <v>40407</v>
      </c>
      <c r="B157" s="6">
        <v>249.75</v>
      </c>
      <c r="C157" s="6">
        <v>23.27</v>
      </c>
      <c r="D157" s="30">
        <v>1.7326416399999999E-2</v>
      </c>
      <c r="E157" s="31">
        <v>1.38470408E-2</v>
      </c>
    </row>
    <row r="158" spans="1:5">
      <c r="A158" s="5">
        <v>40408</v>
      </c>
      <c r="B158" s="6">
        <v>250.84</v>
      </c>
      <c r="C158" s="6">
        <v>23.37</v>
      </c>
      <c r="D158" s="30">
        <v>4.3548681000000001E-3</v>
      </c>
      <c r="E158" s="31">
        <v>4.2881712000000004E-3</v>
      </c>
    </row>
    <row r="159" spans="1:5">
      <c r="A159" s="5">
        <v>40409</v>
      </c>
      <c r="B159" s="6">
        <v>247.68</v>
      </c>
      <c r="C159" s="6">
        <v>23.01</v>
      </c>
      <c r="D159" s="32">
        <v>-1.2677694999999999E-2</v>
      </c>
      <c r="E159" s="33">
        <v>-1.5524245000000001E-2</v>
      </c>
    </row>
    <row r="160" spans="1:5">
      <c r="A160" s="5">
        <v>40410</v>
      </c>
      <c r="B160" s="6">
        <v>247.44</v>
      </c>
      <c r="C160" s="6">
        <v>22.81</v>
      </c>
      <c r="D160" s="32">
        <v>-9.6946200000000004E-4</v>
      </c>
      <c r="E160" s="33">
        <v>-8.729868E-3</v>
      </c>
    </row>
    <row r="161" spans="1:5">
      <c r="A161" s="5">
        <v>40413</v>
      </c>
      <c r="B161" s="6">
        <v>243.64</v>
      </c>
      <c r="C161" s="6">
        <v>22.86</v>
      </c>
      <c r="D161" s="32">
        <v>-1.5476402E-2</v>
      </c>
      <c r="E161" s="31">
        <v>2.1896221E-3</v>
      </c>
    </row>
    <row r="162" spans="1:5">
      <c r="A162" s="5">
        <v>40414</v>
      </c>
      <c r="B162" s="6">
        <v>237.82</v>
      </c>
      <c r="C162" s="6">
        <v>22.63</v>
      </c>
      <c r="D162" s="32">
        <v>-2.4177641E-2</v>
      </c>
      <c r="E162" s="33">
        <v>-1.0112199000000001E-2</v>
      </c>
    </row>
    <row r="163" spans="1:5">
      <c r="A163" s="5">
        <v>40415</v>
      </c>
      <c r="B163" s="6">
        <v>240.75</v>
      </c>
      <c r="C163" s="6">
        <v>22.69</v>
      </c>
      <c r="D163" s="30">
        <v>1.2244965700000001E-2</v>
      </c>
      <c r="E163" s="31">
        <v>2.6478391E-3</v>
      </c>
    </row>
    <row r="164" spans="1:5">
      <c r="A164" s="5">
        <v>40416</v>
      </c>
      <c r="B164" s="6">
        <v>238.16</v>
      </c>
      <c r="C164" s="6">
        <v>22.43</v>
      </c>
      <c r="D164" s="32">
        <v>-1.0816334E-2</v>
      </c>
      <c r="E164" s="33">
        <v>-1.1524950000000001E-2</v>
      </c>
    </row>
    <row r="165" spans="1:5">
      <c r="A165" s="5">
        <v>40417</v>
      </c>
      <c r="B165" s="6">
        <v>239.49</v>
      </c>
      <c r="C165" s="6">
        <v>22.53</v>
      </c>
      <c r="D165" s="30">
        <v>5.5689455999999998E-3</v>
      </c>
      <c r="E165" s="31">
        <v>4.4484058999999998E-3</v>
      </c>
    </row>
    <row r="166" spans="1:5">
      <c r="A166" s="5">
        <v>40420</v>
      </c>
      <c r="B166" s="6">
        <v>240.37</v>
      </c>
      <c r="C166" s="6">
        <v>22.26</v>
      </c>
      <c r="D166" s="30">
        <v>3.6677404999999998E-3</v>
      </c>
      <c r="E166" s="33">
        <v>-1.2056409000000001E-2</v>
      </c>
    </row>
    <row r="167" spans="1:5">
      <c r="A167" s="5">
        <v>40421</v>
      </c>
      <c r="B167" s="6">
        <v>240.96</v>
      </c>
      <c r="C167" s="6">
        <v>22.1</v>
      </c>
      <c r="D167" s="30">
        <v>2.4515418000000001E-3</v>
      </c>
      <c r="E167" s="33">
        <v>-7.2137369999999996E-3</v>
      </c>
    </row>
    <row r="168" spans="1:5">
      <c r="A168" s="5">
        <v>40422</v>
      </c>
      <c r="B168" s="6">
        <v>248.13</v>
      </c>
      <c r="C168" s="6">
        <v>22.5</v>
      </c>
      <c r="D168" s="30">
        <v>2.93218578E-2</v>
      </c>
      <c r="E168" s="31">
        <v>1.79377007E-2</v>
      </c>
    </row>
    <row r="169" spans="1:5">
      <c r="A169" s="5">
        <v>40423</v>
      </c>
      <c r="B169" s="6">
        <v>249.95</v>
      </c>
      <c r="C169" s="6">
        <v>22.54</v>
      </c>
      <c r="D169" s="30">
        <v>7.3080955000000003E-3</v>
      </c>
      <c r="E169" s="31">
        <v>1.7761993999999999E-3</v>
      </c>
    </row>
    <row r="170" spans="1:5">
      <c r="A170" s="5">
        <v>40424</v>
      </c>
      <c r="B170" s="6">
        <v>256.49</v>
      </c>
      <c r="C170" s="6">
        <v>22.87</v>
      </c>
      <c r="D170" s="30">
        <v>2.5828779600000001E-2</v>
      </c>
      <c r="E170" s="31">
        <v>1.4534499399999999E-2</v>
      </c>
    </row>
    <row r="171" spans="1:5">
      <c r="A171" s="5">
        <v>40428</v>
      </c>
      <c r="B171" s="6">
        <v>255.54</v>
      </c>
      <c r="C171" s="6">
        <v>22.56</v>
      </c>
      <c r="D171" s="32">
        <v>-3.7107239999999999E-3</v>
      </c>
      <c r="E171" s="33">
        <v>-1.3647581000000001E-2</v>
      </c>
    </row>
    <row r="172" spans="1:5">
      <c r="A172" s="5">
        <v>40429</v>
      </c>
      <c r="B172" s="6">
        <v>260.61</v>
      </c>
      <c r="C172" s="6">
        <v>22.53</v>
      </c>
      <c r="D172" s="30">
        <v>1.9646083799999998E-2</v>
      </c>
      <c r="E172" s="33">
        <v>-1.330672E-3</v>
      </c>
    </row>
    <row r="173" spans="1:5">
      <c r="A173" s="5">
        <v>40430</v>
      </c>
      <c r="B173" s="6">
        <v>260.75</v>
      </c>
      <c r="C173" s="6">
        <v>22.61</v>
      </c>
      <c r="D173" s="30">
        <v>5.3705690000000004E-4</v>
      </c>
      <c r="E173" s="31">
        <v>3.5445317999999999E-3</v>
      </c>
    </row>
    <row r="174" spans="1:5">
      <c r="A174" s="5">
        <v>40431</v>
      </c>
      <c r="B174" s="6">
        <v>261.08999999999997</v>
      </c>
      <c r="C174" s="6">
        <v>22.46</v>
      </c>
      <c r="D174" s="30">
        <v>1.3030816E-3</v>
      </c>
      <c r="E174" s="33">
        <v>-6.656337E-3</v>
      </c>
    </row>
    <row r="175" spans="1:5">
      <c r="A175" s="5">
        <v>40434</v>
      </c>
      <c r="B175" s="6">
        <v>264.69</v>
      </c>
      <c r="C175" s="6">
        <v>23.64</v>
      </c>
      <c r="D175" s="30">
        <v>1.36941544E-2</v>
      </c>
      <c r="E175" s="31">
        <v>5.1204243199999999E-2</v>
      </c>
    </row>
    <row r="176" spans="1:5">
      <c r="A176" s="5">
        <v>40435</v>
      </c>
      <c r="B176" s="6">
        <v>265.7</v>
      </c>
      <c r="C176" s="6">
        <v>23.57</v>
      </c>
      <c r="D176" s="30">
        <v>3.8085228999999998E-3</v>
      </c>
      <c r="E176" s="33">
        <v>-2.9654759999999999E-3</v>
      </c>
    </row>
    <row r="177" spans="1:5">
      <c r="A177" s="5">
        <v>40436</v>
      </c>
      <c r="B177" s="6">
        <v>267.83999999999997</v>
      </c>
      <c r="C177" s="6">
        <v>23.65</v>
      </c>
      <c r="D177" s="30">
        <v>8.0219344999999994E-3</v>
      </c>
      <c r="E177" s="31">
        <v>3.3883979999999999E-3</v>
      </c>
    </row>
    <row r="178" spans="1:5">
      <c r="A178" s="5">
        <v>40437</v>
      </c>
      <c r="B178" s="6">
        <v>274.14</v>
      </c>
      <c r="C178" s="6">
        <v>23.85</v>
      </c>
      <c r="D178" s="30">
        <v>2.3249137499999999E-2</v>
      </c>
      <c r="E178" s="31">
        <v>8.4211023999999999E-3</v>
      </c>
    </row>
    <row r="179" spans="1:5">
      <c r="A179" s="5">
        <v>40438</v>
      </c>
      <c r="B179" s="6">
        <v>272.95</v>
      </c>
      <c r="C179" s="6">
        <v>23.75</v>
      </c>
      <c r="D179" s="32">
        <v>-4.3502970000000004E-3</v>
      </c>
      <c r="E179" s="33">
        <v>-4.201687E-3</v>
      </c>
    </row>
    <row r="180" spans="1:5">
      <c r="A180" s="5">
        <v>40441</v>
      </c>
      <c r="B180" s="6">
        <v>280.74</v>
      </c>
      <c r="C180" s="6">
        <v>23.94</v>
      </c>
      <c r="D180" s="30">
        <v>2.8140345899999999E-2</v>
      </c>
      <c r="E180" s="31">
        <v>7.9681696E-3</v>
      </c>
    </row>
    <row r="181" spans="1:5">
      <c r="A181" s="5">
        <v>40442</v>
      </c>
      <c r="B181" s="6">
        <v>281.27</v>
      </c>
      <c r="C181" s="6">
        <v>23.68</v>
      </c>
      <c r="D181" s="30">
        <v>1.886088E-3</v>
      </c>
      <c r="E181" s="33">
        <v>-1.091989E-2</v>
      </c>
    </row>
    <row r="182" spans="1:5">
      <c r="A182" s="5">
        <v>40443</v>
      </c>
      <c r="B182" s="6">
        <v>285.22000000000003</v>
      </c>
      <c r="C182" s="6">
        <v>23.17</v>
      </c>
      <c r="D182" s="30">
        <v>1.3945750200000001E-2</v>
      </c>
      <c r="E182" s="33">
        <v>-2.1772472000000001E-2</v>
      </c>
    </row>
    <row r="183" spans="1:5">
      <c r="A183" s="5">
        <v>40444</v>
      </c>
      <c r="B183" s="6">
        <v>286.38</v>
      </c>
      <c r="C183" s="6">
        <v>23</v>
      </c>
      <c r="D183" s="30">
        <v>4.0587879000000002E-3</v>
      </c>
      <c r="E183" s="33">
        <v>-7.3641230000000002E-3</v>
      </c>
    </row>
    <row r="184" spans="1:5">
      <c r="A184" s="5">
        <v>40445</v>
      </c>
      <c r="B184" s="6">
        <v>289.75</v>
      </c>
      <c r="C184" s="6">
        <v>23.33</v>
      </c>
      <c r="D184" s="30">
        <v>1.1698882000000001E-2</v>
      </c>
      <c r="E184" s="31">
        <v>1.42458701E-2</v>
      </c>
    </row>
    <row r="185" spans="1:5">
      <c r="A185" s="5">
        <v>40448</v>
      </c>
      <c r="B185" s="6">
        <v>288.60000000000002</v>
      </c>
      <c r="C185" s="6">
        <v>23.28</v>
      </c>
      <c r="D185" s="32">
        <v>-3.9768360000000001E-3</v>
      </c>
      <c r="E185" s="33">
        <v>-2.1454629999999998E-3</v>
      </c>
    </row>
    <row r="186" spans="1:5">
      <c r="A186" s="5">
        <v>40449</v>
      </c>
      <c r="B186" s="6">
        <v>284.33</v>
      </c>
      <c r="C186" s="6">
        <v>23.24</v>
      </c>
      <c r="D186" s="32">
        <v>-1.4906111E-2</v>
      </c>
      <c r="E186" s="33">
        <v>-1.719691E-3</v>
      </c>
    </row>
    <row r="187" spans="1:5">
      <c r="A187" s="5">
        <v>40450</v>
      </c>
      <c r="B187" s="6">
        <v>284.83999999999997</v>
      </c>
      <c r="C187" s="6">
        <v>23.07</v>
      </c>
      <c r="D187" s="30">
        <v>1.7920836999999999E-3</v>
      </c>
      <c r="E187" s="33">
        <v>-7.3418600000000004E-3</v>
      </c>
    </row>
    <row r="188" spans="1:5">
      <c r="A188" s="5">
        <v>40451</v>
      </c>
      <c r="B188" s="6">
        <v>281.25</v>
      </c>
      <c r="C188" s="6">
        <v>23.06</v>
      </c>
      <c r="D188" s="32">
        <v>-1.2683666E-2</v>
      </c>
      <c r="E188" s="33">
        <v>-4.33557E-4</v>
      </c>
    </row>
    <row r="189" spans="1:5">
      <c r="A189" s="5">
        <v>40452</v>
      </c>
      <c r="B189" s="6">
        <v>280.02999999999997</v>
      </c>
      <c r="C189" s="6">
        <v>22.95</v>
      </c>
      <c r="D189" s="32">
        <v>-4.3472129999999999E-3</v>
      </c>
      <c r="E189" s="33">
        <v>-4.7815779999999999E-3</v>
      </c>
    </row>
    <row r="190" spans="1:5">
      <c r="A190" s="5">
        <v>40455</v>
      </c>
      <c r="B190" s="6">
        <v>276.19</v>
      </c>
      <c r="C190" s="6">
        <v>22.51</v>
      </c>
      <c r="D190" s="32">
        <v>-1.3807705999999999E-2</v>
      </c>
      <c r="E190" s="33">
        <v>-1.9358282000000001E-2</v>
      </c>
    </row>
    <row r="191" spans="1:5">
      <c r="A191" s="5">
        <v>40456</v>
      </c>
      <c r="B191" s="6">
        <v>286.39999999999998</v>
      </c>
      <c r="C191" s="6">
        <v>22.93</v>
      </c>
      <c r="D191" s="30">
        <v>3.6300400400000002E-2</v>
      </c>
      <c r="E191" s="31">
        <v>1.8486441999999999E-2</v>
      </c>
    </row>
    <row r="192" spans="1:5">
      <c r="A192" s="5">
        <v>40457</v>
      </c>
      <c r="B192" s="6">
        <v>286.64</v>
      </c>
      <c r="C192" s="6">
        <v>23</v>
      </c>
      <c r="D192" s="30">
        <v>8.376379E-4</v>
      </c>
      <c r="E192" s="31">
        <v>3.0481191000000002E-3</v>
      </c>
    </row>
    <row r="193" spans="1:5">
      <c r="A193" s="5">
        <v>40458</v>
      </c>
      <c r="B193" s="6">
        <v>286.67</v>
      </c>
      <c r="C193" s="6">
        <v>23.1</v>
      </c>
      <c r="D193" s="30">
        <v>1.0465539999999999E-4</v>
      </c>
      <c r="E193" s="31">
        <v>4.3384015999999997E-3</v>
      </c>
    </row>
    <row r="194" spans="1:5">
      <c r="A194" s="5">
        <v>40459</v>
      </c>
      <c r="B194" s="6">
        <v>291.48</v>
      </c>
      <c r="C194" s="6">
        <v>23.13</v>
      </c>
      <c r="D194" s="30">
        <v>1.66396644E-2</v>
      </c>
      <c r="E194" s="31">
        <v>1.2978587000000001E-3</v>
      </c>
    </row>
    <row r="195" spans="1:5">
      <c r="A195" s="5">
        <v>40462</v>
      </c>
      <c r="B195" s="6">
        <v>292.76</v>
      </c>
      <c r="C195" s="6">
        <v>23.15</v>
      </c>
      <c r="D195" s="30">
        <v>4.3817678999999998E-3</v>
      </c>
      <c r="E195" s="31">
        <v>8.6430429999999998E-4</v>
      </c>
    </row>
    <row r="196" spans="1:5">
      <c r="A196" s="5">
        <v>40463</v>
      </c>
      <c r="B196" s="6">
        <v>295.91000000000003</v>
      </c>
      <c r="C196" s="6">
        <v>23.38</v>
      </c>
      <c r="D196" s="30">
        <v>1.0702193299999999E-2</v>
      </c>
      <c r="E196" s="31">
        <v>9.8861755000000003E-3</v>
      </c>
    </row>
    <row r="197" spans="1:5">
      <c r="A197" s="5">
        <v>40464</v>
      </c>
      <c r="B197" s="6">
        <v>297.5</v>
      </c>
      <c r="C197" s="6">
        <v>23.86</v>
      </c>
      <c r="D197" s="30">
        <v>5.3588708999999998E-3</v>
      </c>
      <c r="E197" s="31">
        <v>2.0322460600000002E-2</v>
      </c>
    </row>
    <row r="198" spans="1:5">
      <c r="A198" s="5">
        <v>40465</v>
      </c>
      <c r="B198" s="6">
        <v>299.64999999999998</v>
      </c>
      <c r="C198" s="6">
        <v>23.76</v>
      </c>
      <c r="D198" s="30">
        <v>7.2009018999999999E-3</v>
      </c>
      <c r="E198" s="33">
        <v>-4.199922E-3</v>
      </c>
    </row>
    <row r="199" spans="1:5">
      <c r="A199" s="5">
        <v>40466</v>
      </c>
      <c r="B199" s="6">
        <v>311.97000000000003</v>
      </c>
      <c r="C199" s="6">
        <v>24.05</v>
      </c>
      <c r="D199" s="30">
        <v>4.0291902400000003E-2</v>
      </c>
      <c r="E199" s="31">
        <v>1.21315021E-2</v>
      </c>
    </row>
    <row r="200" spans="1:5">
      <c r="A200" s="5">
        <v>40469</v>
      </c>
      <c r="B200" s="6">
        <v>315.2</v>
      </c>
      <c r="C200" s="6">
        <v>24.31</v>
      </c>
      <c r="D200" s="30">
        <v>1.03003286E-2</v>
      </c>
      <c r="E200" s="31">
        <v>1.07527918E-2</v>
      </c>
    </row>
    <row r="201" spans="1:5">
      <c r="A201" s="5">
        <v>40470</v>
      </c>
      <c r="B201" s="6">
        <v>306.77</v>
      </c>
      <c r="C201" s="6">
        <v>23.63</v>
      </c>
      <c r="D201" s="32">
        <v>-2.7109076999999999E-2</v>
      </c>
      <c r="E201" s="33">
        <v>-2.8370697E-2</v>
      </c>
    </row>
    <row r="202" spans="1:5">
      <c r="A202" s="5">
        <v>40471</v>
      </c>
      <c r="B202" s="6">
        <v>307.8</v>
      </c>
      <c r="C202" s="6">
        <v>23.83</v>
      </c>
      <c r="D202" s="30">
        <v>3.3519403E-3</v>
      </c>
      <c r="E202" s="31">
        <v>8.4281999000000007E-3</v>
      </c>
    </row>
    <row r="203" spans="1:5">
      <c r="A203" s="5">
        <v>40472</v>
      </c>
      <c r="B203" s="6">
        <v>306.8</v>
      </c>
      <c r="C203" s="6">
        <v>23.93</v>
      </c>
      <c r="D203" s="32">
        <v>-3.2541520000000002E-3</v>
      </c>
      <c r="E203" s="31">
        <v>4.1876107999999999E-3</v>
      </c>
    </row>
    <row r="204" spans="1:5">
      <c r="A204" s="5">
        <v>40473</v>
      </c>
      <c r="B204" s="6">
        <v>304.76</v>
      </c>
      <c r="C204" s="6">
        <v>23.9</v>
      </c>
      <c r="D204" s="32">
        <v>-6.6714879999999997E-3</v>
      </c>
      <c r="E204" s="33">
        <v>-1.2544430000000001E-3</v>
      </c>
    </row>
    <row r="205" spans="1:5">
      <c r="A205" s="5">
        <v>40476</v>
      </c>
      <c r="B205" s="6">
        <v>306.12</v>
      </c>
      <c r="C205" s="6">
        <v>23.72</v>
      </c>
      <c r="D205" s="30">
        <v>4.4526002999999998E-3</v>
      </c>
      <c r="E205" s="33">
        <v>-7.5598849999999997E-3</v>
      </c>
    </row>
    <row r="206" spans="1:5">
      <c r="A206" s="5">
        <v>40477</v>
      </c>
      <c r="B206" s="6">
        <v>305.33999999999997</v>
      </c>
      <c r="C206" s="6">
        <v>24.39</v>
      </c>
      <c r="D206" s="32">
        <v>-2.5512719999999998E-3</v>
      </c>
      <c r="E206" s="31">
        <v>2.7854638099999999E-2</v>
      </c>
    </row>
    <row r="207" spans="1:5">
      <c r="A207" s="5">
        <v>40478</v>
      </c>
      <c r="B207" s="6">
        <v>305.12</v>
      </c>
      <c r="C207" s="6">
        <v>24.53</v>
      </c>
      <c r="D207" s="32">
        <v>-7.2076799999999999E-4</v>
      </c>
      <c r="E207" s="31">
        <v>5.7236459999999998E-3</v>
      </c>
    </row>
    <row r="208" spans="1:5">
      <c r="A208" s="5">
        <v>40479</v>
      </c>
      <c r="B208" s="6">
        <v>302.55</v>
      </c>
      <c r="C208" s="6">
        <v>24.74</v>
      </c>
      <c r="D208" s="32">
        <v>-8.4585890000000007E-3</v>
      </c>
      <c r="E208" s="31">
        <v>8.5245087000000008E-3</v>
      </c>
    </row>
    <row r="209" spans="1:5">
      <c r="A209" s="5">
        <v>40480</v>
      </c>
      <c r="B209" s="6">
        <v>298.33</v>
      </c>
      <c r="C209" s="6">
        <v>25.11</v>
      </c>
      <c r="D209" s="32">
        <v>-1.4046296999999999E-2</v>
      </c>
      <c r="E209" s="31">
        <v>1.48448062E-2</v>
      </c>
    </row>
    <row r="210" spans="1:5">
      <c r="A210" s="5">
        <v>40483</v>
      </c>
      <c r="B210" s="6">
        <v>301.5</v>
      </c>
      <c r="C210" s="6">
        <v>25.37</v>
      </c>
      <c r="D210" s="30">
        <v>1.05697598E-2</v>
      </c>
      <c r="E210" s="31">
        <v>1.03012004E-2</v>
      </c>
    </row>
    <row r="211" spans="1:5">
      <c r="A211" s="5">
        <v>40484</v>
      </c>
      <c r="B211" s="6">
        <v>306.64</v>
      </c>
      <c r="C211" s="6">
        <v>25.79</v>
      </c>
      <c r="D211" s="30">
        <v>1.6904404899999999E-2</v>
      </c>
      <c r="E211" s="31">
        <v>1.6419446300000001E-2</v>
      </c>
    </row>
    <row r="212" spans="1:5">
      <c r="A212" s="5">
        <v>40485</v>
      </c>
      <c r="B212" s="6">
        <v>310.05</v>
      </c>
      <c r="C212" s="6">
        <v>25.45</v>
      </c>
      <c r="D212" s="30">
        <v>1.1059153699999999E-2</v>
      </c>
      <c r="E212" s="33">
        <v>-1.3271076999999999E-2</v>
      </c>
    </row>
    <row r="213" spans="1:5">
      <c r="A213" s="5">
        <v>40486</v>
      </c>
      <c r="B213" s="6">
        <v>315.47000000000003</v>
      </c>
      <c r="C213" s="6">
        <v>25.55</v>
      </c>
      <c r="D213" s="30">
        <v>1.73300155E-2</v>
      </c>
      <c r="E213" s="31">
        <v>3.9215737000000001E-3</v>
      </c>
    </row>
    <row r="214" spans="1:5">
      <c r="A214" s="5">
        <v>40487</v>
      </c>
      <c r="B214" s="6">
        <v>314.33999999999997</v>
      </c>
      <c r="C214" s="6">
        <v>25.28</v>
      </c>
      <c r="D214" s="32">
        <v>-3.5883880000000001E-3</v>
      </c>
      <c r="E214" s="33">
        <v>-1.0623746999999999E-2</v>
      </c>
    </row>
    <row r="215" spans="1:5">
      <c r="A215" s="5">
        <v>40490</v>
      </c>
      <c r="B215" s="6">
        <v>315.82</v>
      </c>
      <c r="C215" s="6">
        <v>25.24</v>
      </c>
      <c r="D215" s="30">
        <v>4.6972283999999996E-3</v>
      </c>
      <c r="E215" s="33">
        <v>-1.5835319999999999E-3</v>
      </c>
    </row>
    <row r="216" spans="1:5">
      <c r="A216" s="5">
        <v>40491</v>
      </c>
      <c r="B216" s="6">
        <v>313.3</v>
      </c>
      <c r="C216" s="6">
        <v>25.37</v>
      </c>
      <c r="D216" s="32">
        <v>-8.0112329999999995E-3</v>
      </c>
      <c r="E216" s="31">
        <v>5.1373358999999997E-3</v>
      </c>
    </row>
    <row r="217" spans="1:5">
      <c r="A217" s="5">
        <v>40492</v>
      </c>
      <c r="B217" s="6">
        <v>315.23</v>
      </c>
      <c r="C217" s="6">
        <v>25.37</v>
      </c>
      <c r="D217" s="30">
        <v>6.1413331999999998E-3</v>
      </c>
      <c r="E217" s="31">
        <v>0</v>
      </c>
    </row>
    <row r="218" spans="1:5">
      <c r="A218" s="5">
        <v>40493</v>
      </c>
      <c r="B218" s="6">
        <v>313.86</v>
      </c>
      <c r="C218" s="6">
        <v>25.12</v>
      </c>
      <c r="D218" s="32">
        <v>-4.355505E-3</v>
      </c>
      <c r="E218" s="33">
        <v>-9.9030320000000008E-3</v>
      </c>
    </row>
    <row r="219" spans="1:5">
      <c r="A219" s="5">
        <v>40494</v>
      </c>
      <c r="B219" s="6">
        <v>305.32</v>
      </c>
      <c r="C219" s="6">
        <v>24.73</v>
      </c>
      <c r="D219" s="32">
        <v>-2.7586619999999999E-2</v>
      </c>
      <c r="E219" s="33">
        <v>-1.564726E-2</v>
      </c>
    </row>
    <row r="220" spans="1:5">
      <c r="A220" s="5">
        <v>40497</v>
      </c>
      <c r="B220" s="6">
        <v>304.33999999999997</v>
      </c>
      <c r="C220" s="6">
        <v>24.67</v>
      </c>
      <c r="D220" s="32">
        <v>-3.2149090000000002E-3</v>
      </c>
      <c r="E220" s="33">
        <v>-2.4291510000000001E-3</v>
      </c>
    </row>
    <row r="221" spans="1:5">
      <c r="A221" s="5">
        <v>40498</v>
      </c>
      <c r="B221" s="6">
        <v>298.94</v>
      </c>
      <c r="C221" s="6">
        <v>24.45</v>
      </c>
      <c r="D221" s="32">
        <v>-1.7902613000000001E-2</v>
      </c>
      <c r="E221" s="33">
        <v>-8.9577149999999998E-3</v>
      </c>
    </row>
    <row r="222" spans="1:5">
      <c r="A222" s="5">
        <v>40499</v>
      </c>
      <c r="B222" s="6">
        <v>297.85000000000002</v>
      </c>
      <c r="C222" s="6">
        <v>24.22</v>
      </c>
      <c r="D222" s="32">
        <v>-3.6528799999999998E-3</v>
      </c>
      <c r="E222" s="33">
        <v>-9.4514779999999993E-3</v>
      </c>
    </row>
    <row r="223" spans="1:5">
      <c r="A223" s="5">
        <v>40500</v>
      </c>
      <c r="B223" s="6">
        <v>305.72000000000003</v>
      </c>
      <c r="C223" s="6">
        <v>24.48</v>
      </c>
      <c r="D223" s="30">
        <v>2.6079646299999999E-2</v>
      </c>
      <c r="E223" s="31">
        <v>1.06777195E-2</v>
      </c>
    </row>
    <row r="224" spans="1:5">
      <c r="A224" s="5">
        <v>40501</v>
      </c>
      <c r="B224" s="6">
        <v>304.02999999999997</v>
      </c>
      <c r="C224" s="6">
        <v>24.34</v>
      </c>
      <c r="D224" s="32">
        <v>-5.5432700000000003E-3</v>
      </c>
      <c r="E224" s="33">
        <v>-5.7353700000000001E-3</v>
      </c>
    </row>
    <row r="225" spans="1:5">
      <c r="A225" s="5">
        <v>40504</v>
      </c>
      <c r="B225" s="6">
        <v>310.60000000000002</v>
      </c>
      <c r="C225" s="6">
        <v>24.37</v>
      </c>
      <c r="D225" s="30">
        <v>2.1379530000000001E-2</v>
      </c>
      <c r="E225" s="31">
        <v>1.2317801000000001E-3</v>
      </c>
    </row>
    <row r="226" spans="1:5">
      <c r="A226" s="5">
        <v>40505</v>
      </c>
      <c r="B226" s="6">
        <v>306.01</v>
      </c>
      <c r="C226" s="6">
        <v>23.8</v>
      </c>
      <c r="D226" s="32">
        <v>-1.4888129999999999E-2</v>
      </c>
      <c r="E226" s="33">
        <v>-2.3667286999999999E-2</v>
      </c>
    </row>
    <row r="227" spans="1:5">
      <c r="A227" s="5">
        <v>40506</v>
      </c>
      <c r="B227" s="6">
        <v>312.02999999999997</v>
      </c>
      <c r="C227" s="6">
        <v>24.03</v>
      </c>
      <c r="D227" s="30">
        <v>1.9481555899999999E-2</v>
      </c>
      <c r="E227" s="31">
        <v>9.6174690999999996E-3</v>
      </c>
    </row>
    <row r="228" spans="1:5">
      <c r="A228" s="5">
        <v>40508</v>
      </c>
      <c r="B228" s="6">
        <v>312.23</v>
      </c>
      <c r="C228" s="6">
        <v>23.92</v>
      </c>
      <c r="D228" s="30">
        <v>6.4075869999999997E-4</v>
      </c>
      <c r="E228" s="33">
        <v>-4.5881209999999997E-3</v>
      </c>
    </row>
    <row r="229" spans="1:5">
      <c r="A229" s="5">
        <v>40511</v>
      </c>
      <c r="B229" s="6">
        <v>314.08</v>
      </c>
      <c r="C229" s="6">
        <v>23.98</v>
      </c>
      <c r="D229" s="30">
        <v>5.9076348000000004E-3</v>
      </c>
      <c r="E229" s="31">
        <v>2.5052205E-3</v>
      </c>
    </row>
    <row r="230" spans="1:5">
      <c r="A230" s="5">
        <v>40512</v>
      </c>
      <c r="B230" s="6">
        <v>308.41000000000003</v>
      </c>
      <c r="C230" s="6">
        <v>23.93</v>
      </c>
      <c r="D230" s="32">
        <v>-1.8217664000000001E-2</v>
      </c>
      <c r="E230" s="33">
        <v>-2.0872479999999999E-3</v>
      </c>
    </row>
    <row r="231" spans="1:5">
      <c r="A231" s="5">
        <v>40513</v>
      </c>
      <c r="B231" s="6">
        <v>313.61</v>
      </c>
      <c r="C231" s="6">
        <v>24.67</v>
      </c>
      <c r="D231" s="30">
        <v>1.6720109100000002E-2</v>
      </c>
      <c r="E231" s="31">
        <v>3.04550286E-2</v>
      </c>
    </row>
    <row r="232" spans="1:5">
      <c r="A232" s="5">
        <v>40514</v>
      </c>
      <c r="B232" s="6">
        <v>315.35000000000002</v>
      </c>
      <c r="C232" s="6">
        <v>25.47</v>
      </c>
      <c r="D232" s="30">
        <v>5.5329573999999999E-3</v>
      </c>
      <c r="E232" s="31">
        <v>3.1913358500000003E-2</v>
      </c>
    </row>
    <row r="233" spans="1:5">
      <c r="A233" s="5">
        <v>40515</v>
      </c>
      <c r="B233" s="6">
        <v>314.64999999999998</v>
      </c>
      <c r="C233" s="6">
        <v>25.6</v>
      </c>
      <c r="D233" s="32">
        <v>-2.2222230000000002E-3</v>
      </c>
      <c r="E233" s="31">
        <v>5.0910625000000001E-3</v>
      </c>
    </row>
    <row r="234" spans="1:5">
      <c r="A234" s="5">
        <v>40518</v>
      </c>
      <c r="B234" s="6">
        <v>317.33</v>
      </c>
      <c r="C234" s="6">
        <v>25.43</v>
      </c>
      <c r="D234" s="30">
        <v>8.4813318999999998E-3</v>
      </c>
      <c r="E234" s="33">
        <v>-6.662772E-3</v>
      </c>
    </row>
    <row r="235" spans="1:5">
      <c r="A235" s="5">
        <v>40519</v>
      </c>
      <c r="B235" s="6">
        <v>315.41000000000003</v>
      </c>
      <c r="C235" s="6">
        <v>25.45</v>
      </c>
      <c r="D235" s="32">
        <v>-6.0688620000000004E-3</v>
      </c>
      <c r="E235" s="31">
        <v>7.8616359999999998E-4</v>
      </c>
    </row>
    <row r="236" spans="1:5">
      <c r="A236" s="5">
        <v>40520</v>
      </c>
      <c r="B236" s="6">
        <v>318.18</v>
      </c>
      <c r="C236" s="6">
        <v>25.8</v>
      </c>
      <c r="D236" s="30">
        <v>8.7438806000000001E-3</v>
      </c>
      <c r="E236" s="31">
        <v>1.36587489E-2</v>
      </c>
    </row>
    <row r="237" spans="1:5">
      <c r="A237" s="5">
        <v>40521</v>
      </c>
      <c r="B237" s="6">
        <v>316.95</v>
      </c>
      <c r="C237" s="6">
        <v>25.65</v>
      </c>
      <c r="D237" s="32">
        <v>-3.8732279999999998E-3</v>
      </c>
      <c r="E237" s="33">
        <v>-5.8309199999999999E-3</v>
      </c>
    </row>
    <row r="238" spans="1:5">
      <c r="A238" s="5">
        <v>40522</v>
      </c>
      <c r="B238" s="6">
        <v>317.74</v>
      </c>
      <c r="C238" s="6">
        <v>25.9</v>
      </c>
      <c r="D238" s="30">
        <v>2.4894055999999999E-3</v>
      </c>
      <c r="E238" s="31">
        <v>9.6993970999999998E-3</v>
      </c>
    </row>
    <row r="239" spans="1:5">
      <c r="A239" s="5">
        <v>40525</v>
      </c>
      <c r="B239" s="6">
        <v>318.83999999999997</v>
      </c>
      <c r="C239" s="6">
        <v>25.81</v>
      </c>
      <c r="D239" s="30">
        <v>3.4559713000000001E-3</v>
      </c>
      <c r="E239" s="33">
        <v>-3.480955E-3</v>
      </c>
    </row>
    <row r="240" spans="1:5">
      <c r="A240" s="5">
        <v>40526</v>
      </c>
      <c r="B240" s="6">
        <v>317.47000000000003</v>
      </c>
      <c r="C240" s="6">
        <v>26.17</v>
      </c>
      <c r="D240" s="32">
        <v>-4.306084E-3</v>
      </c>
      <c r="E240" s="31">
        <v>1.3851702800000001E-2</v>
      </c>
    </row>
    <row r="241" spans="1:5">
      <c r="A241" s="5">
        <v>40527</v>
      </c>
      <c r="B241" s="6">
        <v>317.54000000000002</v>
      </c>
      <c r="C241" s="6">
        <v>26.38</v>
      </c>
      <c r="D241" s="30">
        <v>2.2046899999999999E-4</v>
      </c>
      <c r="E241" s="31">
        <v>7.9924307000000007E-3</v>
      </c>
    </row>
    <row r="242" spans="1:5">
      <c r="A242" s="5">
        <v>40528</v>
      </c>
      <c r="B242" s="6">
        <v>318.42</v>
      </c>
      <c r="C242" s="6">
        <v>26.52</v>
      </c>
      <c r="D242" s="30">
        <v>2.7674714000000002E-3</v>
      </c>
      <c r="E242" s="31">
        <v>5.293018E-3</v>
      </c>
    </row>
    <row r="243" spans="1:5">
      <c r="A243" s="5">
        <v>40529</v>
      </c>
      <c r="B243" s="6">
        <v>317.79000000000002</v>
      </c>
      <c r="C243" s="6">
        <v>26.43</v>
      </c>
      <c r="D243" s="32">
        <v>-1.9804789999999998E-3</v>
      </c>
      <c r="E243" s="33">
        <v>-3.3994369999999999E-3</v>
      </c>
    </row>
    <row r="244" spans="1:5">
      <c r="A244" s="5">
        <v>40532</v>
      </c>
      <c r="B244" s="6">
        <v>319.37</v>
      </c>
      <c r="C244" s="6">
        <v>26.35</v>
      </c>
      <c r="D244" s="30">
        <v>4.9595180000000004E-3</v>
      </c>
      <c r="E244" s="33">
        <v>-3.0314539999999998E-3</v>
      </c>
    </row>
    <row r="245" spans="1:5">
      <c r="A245" s="5">
        <v>40533</v>
      </c>
      <c r="B245" s="6">
        <v>321.35000000000002</v>
      </c>
      <c r="C245" s="6">
        <v>26.59</v>
      </c>
      <c r="D245" s="30">
        <v>6.1805666000000004E-3</v>
      </c>
      <c r="E245" s="31">
        <v>9.0669302999999996E-3</v>
      </c>
    </row>
    <row r="246" spans="1:5">
      <c r="A246" s="5">
        <v>40534</v>
      </c>
      <c r="B246" s="6">
        <v>322.3</v>
      </c>
      <c r="C246" s="6">
        <v>26.71</v>
      </c>
      <c r="D246" s="30">
        <v>2.9519170000000001E-3</v>
      </c>
      <c r="E246" s="31">
        <v>4.5028218999999996E-3</v>
      </c>
    </row>
    <row r="247" spans="1:5">
      <c r="A247" s="5">
        <v>40535</v>
      </c>
      <c r="B247" s="6">
        <v>320.75</v>
      </c>
      <c r="C247" s="6">
        <v>26.81</v>
      </c>
      <c r="D247" s="32">
        <v>-4.8207850000000002E-3</v>
      </c>
      <c r="E247" s="31">
        <v>3.7369250999999999E-3</v>
      </c>
    </row>
    <row r="248" spans="1:5">
      <c r="A248" s="5">
        <v>40539</v>
      </c>
      <c r="B248" s="6">
        <v>321.82</v>
      </c>
      <c r="C248" s="6">
        <v>26.59</v>
      </c>
      <c r="D248" s="30">
        <v>3.3303794999999998E-3</v>
      </c>
      <c r="E248" s="33">
        <v>-8.2397470000000004E-3</v>
      </c>
    </row>
    <row r="249" spans="1:5">
      <c r="A249" s="5">
        <v>40540</v>
      </c>
      <c r="B249" s="6">
        <v>322.61</v>
      </c>
      <c r="C249" s="6">
        <v>26.53</v>
      </c>
      <c r="D249" s="30">
        <v>2.4517802999999999E-3</v>
      </c>
      <c r="E249" s="33">
        <v>-2.2590370000000002E-3</v>
      </c>
    </row>
    <row r="250" spans="1:5">
      <c r="A250" s="5">
        <v>40541</v>
      </c>
      <c r="B250" s="6">
        <v>322.43</v>
      </c>
      <c r="C250" s="6">
        <v>26.5</v>
      </c>
      <c r="D250" s="32">
        <v>-5.5810500000000004E-4</v>
      </c>
      <c r="E250" s="33">
        <v>-1.1314350000000001E-3</v>
      </c>
    </row>
    <row r="251" spans="1:5">
      <c r="A251" s="5">
        <v>40542</v>
      </c>
      <c r="B251" s="6">
        <v>320.81</v>
      </c>
      <c r="C251" s="6">
        <v>26.38</v>
      </c>
      <c r="D251" s="32">
        <v>-5.0370110000000001E-3</v>
      </c>
      <c r="E251" s="33">
        <v>-4.5385859999999998E-3</v>
      </c>
    </row>
    <row r="252" spans="1:5">
      <c r="A252" s="5">
        <v>40543</v>
      </c>
      <c r="B252" s="6">
        <v>319.72000000000003</v>
      </c>
      <c r="C252" s="6">
        <v>26.44</v>
      </c>
      <c r="D252" s="32">
        <v>-3.4034349999999998E-3</v>
      </c>
      <c r="E252" s="31">
        <v>2.2718677000000001E-3</v>
      </c>
    </row>
    <row r="253" spans="1:5">
      <c r="A253" s="5">
        <v>40546</v>
      </c>
      <c r="B253" s="6">
        <v>326.67</v>
      </c>
      <c r="C253" s="6">
        <v>26.51</v>
      </c>
      <c r="D253" s="30">
        <v>2.1504874300000001E-2</v>
      </c>
      <c r="E253" s="31">
        <v>2.6440053000000002E-3</v>
      </c>
    </row>
    <row r="254" spans="1:5">
      <c r="A254" s="5">
        <v>40547</v>
      </c>
      <c r="B254" s="6">
        <v>328.37</v>
      </c>
      <c r="C254" s="6">
        <v>26.61</v>
      </c>
      <c r="D254" s="30">
        <v>5.1905344000000003E-3</v>
      </c>
      <c r="E254" s="31">
        <v>3.7650647000000001E-3</v>
      </c>
    </row>
    <row r="255" spans="1:5">
      <c r="A255" s="5">
        <v>40548</v>
      </c>
      <c r="B255" s="6">
        <v>331.06</v>
      </c>
      <c r="C255" s="6">
        <v>26.53</v>
      </c>
      <c r="D255" s="30">
        <v>8.1586064000000007E-3</v>
      </c>
      <c r="E255" s="33">
        <v>-3.0109170000000001E-3</v>
      </c>
    </row>
    <row r="256" spans="1:5">
      <c r="A256" s="5">
        <v>40549</v>
      </c>
      <c r="B256" s="6">
        <v>330.79</v>
      </c>
      <c r="C256" s="6">
        <v>27.3</v>
      </c>
      <c r="D256" s="32">
        <v>-8.1589499999999997E-4</v>
      </c>
      <c r="E256" s="31">
        <v>2.8610534E-2</v>
      </c>
    </row>
    <row r="257" spans="1:5">
      <c r="A257" s="5">
        <v>40550</v>
      </c>
      <c r="B257" s="6">
        <v>333.16</v>
      </c>
      <c r="C257" s="6">
        <v>27.09</v>
      </c>
      <c r="D257" s="30">
        <v>7.1391220999999999E-3</v>
      </c>
      <c r="E257" s="33">
        <v>-7.7220459999999998E-3</v>
      </c>
    </row>
    <row r="258" spans="1:5">
      <c r="A258" s="5">
        <v>40553</v>
      </c>
      <c r="B258" s="6">
        <v>339.44</v>
      </c>
      <c r="C258" s="6">
        <v>26.73</v>
      </c>
      <c r="D258" s="30">
        <v>1.8674345799999999E-2</v>
      </c>
      <c r="E258" s="33">
        <v>-1.3378126000000001E-2</v>
      </c>
    </row>
    <row r="259" spans="1:5">
      <c r="A259" s="5">
        <v>40554</v>
      </c>
      <c r="B259" s="6">
        <v>338.63</v>
      </c>
      <c r="C259" s="6">
        <v>26.63</v>
      </c>
      <c r="D259" s="32">
        <v>-2.3891350000000001E-3</v>
      </c>
      <c r="E259" s="33">
        <v>-3.7481300000000001E-3</v>
      </c>
    </row>
    <row r="260" spans="1:5">
      <c r="A260" s="5">
        <v>40555</v>
      </c>
      <c r="B260" s="6">
        <v>341.39</v>
      </c>
      <c r="C260" s="6">
        <v>27.05</v>
      </c>
      <c r="D260" s="30">
        <v>8.1174529000000006E-3</v>
      </c>
      <c r="E260" s="31">
        <v>1.5648605499999999E-2</v>
      </c>
    </row>
    <row r="261" spans="1:5">
      <c r="A261" s="5">
        <v>40556</v>
      </c>
      <c r="B261" s="6">
        <v>342.64</v>
      </c>
      <c r="C261" s="6">
        <v>26.71</v>
      </c>
      <c r="D261" s="30">
        <v>3.6548144999999999E-3</v>
      </c>
      <c r="E261" s="33">
        <v>-1.2648978E-2</v>
      </c>
    </row>
    <row r="262" spans="1:5">
      <c r="A262" s="5">
        <v>40557</v>
      </c>
      <c r="B262" s="6">
        <v>345.41</v>
      </c>
      <c r="C262" s="6">
        <v>26.81</v>
      </c>
      <c r="D262" s="30">
        <v>8.0517838999999997E-3</v>
      </c>
      <c r="E262" s="31">
        <v>3.7369250999999999E-3</v>
      </c>
    </row>
    <row r="263" spans="1:5">
      <c r="A263" s="5">
        <v>40561</v>
      </c>
      <c r="B263" s="6">
        <v>337.65</v>
      </c>
      <c r="C263" s="6">
        <v>27.15</v>
      </c>
      <c r="D263" s="32">
        <v>-2.2722261000000001E-2</v>
      </c>
      <c r="E263" s="31">
        <v>1.2602094100000001E-2</v>
      </c>
    </row>
    <row r="264" spans="1:5">
      <c r="A264" s="5">
        <v>40562</v>
      </c>
      <c r="B264" s="6">
        <v>335.86</v>
      </c>
      <c r="C264" s="6">
        <v>26.97</v>
      </c>
      <c r="D264" s="32">
        <v>-5.3154500000000002E-3</v>
      </c>
      <c r="E264" s="33">
        <v>-6.6519090000000001E-3</v>
      </c>
    </row>
    <row r="265" spans="1:5">
      <c r="A265" s="5">
        <v>40563</v>
      </c>
      <c r="B265" s="6">
        <v>329.75</v>
      </c>
      <c r="C265" s="6">
        <v>26.86</v>
      </c>
      <c r="D265" s="32">
        <v>-1.8359614999999999E-2</v>
      </c>
      <c r="E265" s="33">
        <v>-4.0869460000000002E-3</v>
      </c>
    </row>
    <row r="266" spans="1:5">
      <c r="A266" s="5">
        <v>40564</v>
      </c>
      <c r="B266" s="6">
        <v>323.83999999999997</v>
      </c>
      <c r="C266" s="6">
        <v>26.54</v>
      </c>
      <c r="D266" s="32">
        <v>-1.8085225E-2</v>
      </c>
      <c r="E266" s="33">
        <v>-1.1985162000000001E-2</v>
      </c>
    </row>
    <row r="267" spans="1:5">
      <c r="A267" s="5">
        <v>40567</v>
      </c>
      <c r="B267" s="6">
        <v>334.48</v>
      </c>
      <c r="C267" s="6">
        <v>26.89</v>
      </c>
      <c r="D267" s="30">
        <v>3.2327520399999997E-2</v>
      </c>
      <c r="E267" s="31">
        <v>1.31014414E-2</v>
      </c>
    </row>
    <row r="268" spans="1:5">
      <c r="A268" s="5">
        <v>40568</v>
      </c>
      <c r="B268" s="6">
        <v>338.39</v>
      </c>
      <c r="C268" s="6">
        <v>26.95</v>
      </c>
      <c r="D268" s="30">
        <v>1.1621989399999999E-2</v>
      </c>
      <c r="E268" s="31">
        <v>2.2288271000000001E-3</v>
      </c>
    </row>
    <row r="269" spans="1:5">
      <c r="A269" s="5">
        <v>40569</v>
      </c>
      <c r="B269" s="6">
        <v>340.82</v>
      </c>
      <c r="C269" s="6">
        <v>27.26</v>
      </c>
      <c r="D269" s="30">
        <v>7.1554022E-3</v>
      </c>
      <c r="E269" s="31">
        <v>1.1437128899999999E-2</v>
      </c>
    </row>
    <row r="270" spans="1:5">
      <c r="A270" s="5">
        <v>40570</v>
      </c>
      <c r="B270" s="6">
        <v>340.19</v>
      </c>
      <c r="C270" s="6">
        <v>27.35</v>
      </c>
      <c r="D270" s="32">
        <v>-1.8501940000000001E-3</v>
      </c>
      <c r="E270" s="31">
        <v>3.2961026000000002E-3</v>
      </c>
    </row>
    <row r="271" spans="1:5">
      <c r="A271" s="5">
        <v>40571</v>
      </c>
      <c r="B271" s="6">
        <v>333.14</v>
      </c>
      <c r="C271" s="6">
        <v>26.29</v>
      </c>
      <c r="D271" s="32">
        <v>-2.0941463E-2</v>
      </c>
      <c r="E271" s="33">
        <v>-3.9527890000000003E-2</v>
      </c>
    </row>
    <row r="272" spans="1:5">
      <c r="A272" s="5">
        <v>40574</v>
      </c>
      <c r="B272" s="6">
        <v>336.33</v>
      </c>
      <c r="C272" s="6">
        <v>26.27</v>
      </c>
      <c r="D272" s="30">
        <v>9.5299987999999999E-3</v>
      </c>
      <c r="E272" s="33">
        <v>-7.6103499999999997E-4</v>
      </c>
    </row>
    <row r="273" spans="1:5">
      <c r="A273" s="5">
        <v>40575</v>
      </c>
      <c r="B273" s="6">
        <v>341.99</v>
      </c>
      <c r="C273" s="6">
        <v>26.52</v>
      </c>
      <c r="D273" s="30">
        <v>1.6688676E-2</v>
      </c>
      <c r="E273" s="31">
        <v>9.4715615999999992E-3</v>
      </c>
    </row>
    <row r="274" spans="1:5">
      <c r="A274" s="5">
        <v>40576</v>
      </c>
      <c r="B274" s="6">
        <v>341.29</v>
      </c>
      <c r="C274" s="6">
        <v>26.47</v>
      </c>
      <c r="D274" s="32">
        <v>-2.0489409999999999E-3</v>
      </c>
      <c r="E274" s="33">
        <v>-1.8871490000000001E-3</v>
      </c>
    </row>
    <row r="275" spans="1:5">
      <c r="A275" s="5">
        <v>40577</v>
      </c>
      <c r="B275" s="6">
        <v>340.42</v>
      </c>
      <c r="C275" s="6">
        <v>26.19</v>
      </c>
      <c r="D275" s="32">
        <v>-2.5524060000000001E-3</v>
      </c>
      <c r="E275" s="33">
        <v>-1.0634358E-2</v>
      </c>
    </row>
    <row r="276" spans="1:5">
      <c r="A276" s="5">
        <v>40578</v>
      </c>
      <c r="B276" s="6">
        <v>343.45</v>
      </c>
      <c r="C276" s="6">
        <v>26.31</v>
      </c>
      <c r="D276" s="30">
        <v>8.8613913000000002E-3</v>
      </c>
      <c r="E276" s="31">
        <v>4.5714364999999996E-3</v>
      </c>
    </row>
    <row r="277" spans="1:5">
      <c r="A277" s="5">
        <v>40581</v>
      </c>
      <c r="B277" s="6">
        <v>348.78</v>
      </c>
      <c r="C277" s="6">
        <v>26.71</v>
      </c>
      <c r="D277" s="30">
        <v>1.53998103E-2</v>
      </c>
      <c r="E277" s="31">
        <v>1.5088932100000001E-2</v>
      </c>
    </row>
    <row r="278" spans="1:5">
      <c r="A278" s="5">
        <v>40582</v>
      </c>
      <c r="B278" s="6">
        <v>352.07</v>
      </c>
      <c r="C278" s="6">
        <v>26.79</v>
      </c>
      <c r="D278" s="30">
        <v>9.3886685000000008E-3</v>
      </c>
      <c r="E278" s="31">
        <v>2.9906564000000001E-3</v>
      </c>
    </row>
    <row r="279" spans="1:5">
      <c r="A279" s="5">
        <v>40583</v>
      </c>
      <c r="B279" s="6">
        <v>355.01</v>
      </c>
      <c r="C279" s="6">
        <v>26.5</v>
      </c>
      <c r="D279" s="30">
        <v>8.3159385999999995E-3</v>
      </c>
      <c r="E279" s="33">
        <v>-1.0883950999999999E-2</v>
      </c>
    </row>
    <row r="280" spans="1:5">
      <c r="A280" s="5">
        <v>40584</v>
      </c>
      <c r="B280" s="6">
        <v>351.42</v>
      </c>
      <c r="C280" s="6">
        <v>26.05</v>
      </c>
      <c r="D280" s="32">
        <v>-1.0163869000000001E-2</v>
      </c>
      <c r="E280" s="33">
        <v>-1.7126965000000001E-2</v>
      </c>
    </row>
    <row r="281" spans="1:5">
      <c r="A281" s="5">
        <v>40585</v>
      </c>
      <c r="B281" s="6">
        <v>353.71</v>
      </c>
      <c r="C281" s="6">
        <v>25.81</v>
      </c>
      <c r="D281" s="30">
        <v>6.4952789999999996E-3</v>
      </c>
      <c r="E281" s="33">
        <v>-9.2557539999999997E-3</v>
      </c>
    </row>
    <row r="282" spans="1:5">
      <c r="A282" s="5">
        <v>40588</v>
      </c>
      <c r="B282" s="6">
        <v>356.02</v>
      </c>
      <c r="C282" s="6">
        <v>25.8</v>
      </c>
      <c r="D282" s="30">
        <v>6.5095407000000001E-3</v>
      </c>
      <c r="E282" s="33">
        <v>-3.8752200000000001E-4</v>
      </c>
    </row>
    <row r="283" spans="1:5">
      <c r="A283" s="5">
        <v>40589</v>
      </c>
      <c r="B283" s="6">
        <v>356.73</v>
      </c>
      <c r="C283" s="6">
        <v>25.69</v>
      </c>
      <c r="D283" s="30">
        <v>1.9922841E-3</v>
      </c>
      <c r="E283" s="33">
        <v>-4.2726810000000004E-3</v>
      </c>
    </row>
    <row r="284" spans="1:5">
      <c r="A284" s="5">
        <v>40590</v>
      </c>
      <c r="B284" s="6">
        <v>359.93</v>
      </c>
      <c r="C284" s="6">
        <v>25.75</v>
      </c>
      <c r="D284" s="30">
        <v>8.9303750000000008E-3</v>
      </c>
      <c r="E284" s="31">
        <v>2.3328160000000001E-3</v>
      </c>
    </row>
    <row r="285" spans="1:5">
      <c r="A285" s="5">
        <v>40591</v>
      </c>
      <c r="B285" s="6">
        <v>355.15</v>
      </c>
      <c r="C285" s="6">
        <v>25.93</v>
      </c>
      <c r="D285" s="32">
        <v>-1.3369333000000001E-2</v>
      </c>
      <c r="E285" s="31">
        <v>6.9659724000000001E-3</v>
      </c>
    </row>
    <row r="286" spans="1:5">
      <c r="A286" s="5">
        <v>40592</v>
      </c>
      <c r="B286" s="6">
        <v>347.47</v>
      </c>
      <c r="C286" s="6">
        <v>25.79</v>
      </c>
      <c r="D286" s="32">
        <v>-2.1861905000000001E-2</v>
      </c>
      <c r="E286" s="33">
        <v>-5.41378E-3</v>
      </c>
    </row>
    <row r="287" spans="1:5">
      <c r="A287" s="5">
        <v>40596</v>
      </c>
      <c r="B287" s="6">
        <v>335.63</v>
      </c>
      <c r="C287" s="6">
        <v>25.34</v>
      </c>
      <c r="D287" s="32">
        <v>-3.4668968000000001E-2</v>
      </c>
      <c r="E287" s="33">
        <v>-1.7602645E-2</v>
      </c>
    </row>
    <row r="288" spans="1:5">
      <c r="A288" s="5">
        <v>40597</v>
      </c>
      <c r="B288" s="6">
        <v>339.6</v>
      </c>
      <c r="C288" s="6">
        <v>25.34</v>
      </c>
      <c r="D288" s="30">
        <v>1.17590917E-2</v>
      </c>
      <c r="E288" s="31">
        <v>0</v>
      </c>
    </row>
    <row r="289" spans="1:5">
      <c r="A289" s="5">
        <v>40598</v>
      </c>
      <c r="B289" s="6">
        <v>339.86</v>
      </c>
      <c r="C289" s="6">
        <v>25.51</v>
      </c>
      <c r="D289" s="30">
        <v>7.6531370000000002E-4</v>
      </c>
      <c r="E289" s="31">
        <v>6.6863573000000001E-3</v>
      </c>
    </row>
    <row r="290" spans="1:5">
      <c r="A290" s="5">
        <v>40599</v>
      </c>
      <c r="B290" s="6">
        <v>345.1</v>
      </c>
      <c r="C290" s="6">
        <v>25.3</v>
      </c>
      <c r="D290" s="30">
        <v>1.5300462000000001E-2</v>
      </c>
      <c r="E290" s="33">
        <v>-8.2661360000000003E-3</v>
      </c>
    </row>
    <row r="291" spans="1:5">
      <c r="A291" s="5">
        <v>40602</v>
      </c>
      <c r="B291" s="6">
        <v>350.1</v>
      </c>
      <c r="C291" s="6">
        <v>25.33</v>
      </c>
      <c r="D291" s="30">
        <v>1.4384597900000001E-2</v>
      </c>
      <c r="E291" s="31">
        <v>1.1850682999999999E-3</v>
      </c>
    </row>
    <row r="292" spans="1:5">
      <c r="A292" s="5">
        <v>40603</v>
      </c>
      <c r="B292" s="6">
        <v>346.24</v>
      </c>
      <c r="C292" s="6">
        <v>24.93</v>
      </c>
      <c r="D292" s="32">
        <v>-1.1086652000000001E-2</v>
      </c>
      <c r="E292" s="33">
        <v>-1.5917566000000001E-2</v>
      </c>
    </row>
    <row r="293" spans="1:5">
      <c r="A293" s="5">
        <v>40604</v>
      </c>
      <c r="B293" s="6">
        <v>349.02</v>
      </c>
      <c r="C293" s="6">
        <v>24.85</v>
      </c>
      <c r="D293" s="30">
        <v>7.9970509000000002E-3</v>
      </c>
      <c r="E293" s="33">
        <v>-3.2141449999999998E-3</v>
      </c>
    </row>
    <row r="294" spans="1:5">
      <c r="A294" s="5">
        <v>40605</v>
      </c>
      <c r="B294" s="6">
        <v>356.4</v>
      </c>
      <c r="C294" s="6">
        <v>24.97</v>
      </c>
      <c r="D294" s="30">
        <v>2.09244684E-2</v>
      </c>
      <c r="E294" s="31">
        <v>4.8173516999999999E-3</v>
      </c>
    </row>
    <row r="295" spans="1:5">
      <c r="A295" s="5">
        <v>40606</v>
      </c>
      <c r="B295" s="6">
        <v>356.83</v>
      </c>
      <c r="C295" s="6">
        <v>24.73</v>
      </c>
      <c r="D295" s="30">
        <v>1.2057823E-3</v>
      </c>
      <c r="E295" s="33">
        <v>-9.658023E-3</v>
      </c>
    </row>
    <row r="296" spans="1:5">
      <c r="A296" s="5">
        <v>40609</v>
      </c>
      <c r="B296" s="6">
        <v>352.23</v>
      </c>
      <c r="C296" s="6">
        <v>24.51</v>
      </c>
      <c r="D296" s="32">
        <v>-1.2975107E-2</v>
      </c>
      <c r="E296" s="33">
        <v>-8.9358839999999998E-3</v>
      </c>
    </row>
    <row r="297" spans="1:5">
      <c r="A297" s="5">
        <v>40610</v>
      </c>
      <c r="B297" s="6">
        <v>352.63</v>
      </c>
      <c r="C297" s="6">
        <v>24.69</v>
      </c>
      <c r="D297" s="30">
        <v>1.1349773E-3</v>
      </c>
      <c r="E297" s="31">
        <v>7.3171058000000002E-3</v>
      </c>
    </row>
    <row r="298" spans="1:5">
      <c r="A298" s="5">
        <v>40611</v>
      </c>
      <c r="B298" s="6">
        <v>349.37</v>
      </c>
      <c r="C298" s="6">
        <v>24.67</v>
      </c>
      <c r="D298" s="32">
        <v>-9.2878160000000008E-3</v>
      </c>
      <c r="E298" s="33">
        <v>-8.1037299999999997E-4</v>
      </c>
    </row>
    <row r="299" spans="1:5">
      <c r="A299" s="5">
        <v>40612</v>
      </c>
      <c r="B299" s="6">
        <v>343.62</v>
      </c>
      <c r="C299" s="6">
        <v>24.21</v>
      </c>
      <c r="D299" s="32">
        <v>-1.6595136999999999E-2</v>
      </c>
      <c r="E299" s="33">
        <v>-1.8822160000000001E-2</v>
      </c>
    </row>
    <row r="300" spans="1:5">
      <c r="A300" s="5">
        <v>40613</v>
      </c>
      <c r="B300" s="6">
        <v>348.89</v>
      </c>
      <c r="C300" s="6">
        <v>24.47</v>
      </c>
      <c r="D300" s="30">
        <v>1.52202906E-2</v>
      </c>
      <c r="E300" s="31">
        <v>1.06821065E-2</v>
      </c>
    </row>
    <row r="301" spans="1:5">
      <c r="A301" s="5">
        <v>40616</v>
      </c>
      <c r="B301" s="6">
        <v>350.45</v>
      </c>
      <c r="C301" s="6">
        <v>24.48</v>
      </c>
      <c r="D301" s="30">
        <v>4.4613567000000003E-3</v>
      </c>
      <c r="E301" s="31">
        <v>4.0858019999999998E-4</v>
      </c>
    </row>
    <row r="302" spans="1:5">
      <c r="A302" s="5">
        <v>40617</v>
      </c>
      <c r="B302" s="6">
        <v>342.39</v>
      </c>
      <c r="C302" s="6">
        <v>24.19</v>
      </c>
      <c r="D302" s="32">
        <v>-2.3267605E-2</v>
      </c>
      <c r="E302" s="33">
        <v>-1.1917133E-2</v>
      </c>
    </row>
    <row r="303" spans="1:5">
      <c r="A303" s="5">
        <v>40618</v>
      </c>
      <c r="B303" s="6">
        <v>327.11</v>
      </c>
      <c r="C303" s="6">
        <v>23.62</v>
      </c>
      <c r="D303" s="32">
        <v>-4.5653932000000001E-2</v>
      </c>
      <c r="E303" s="33">
        <v>-2.3845514000000002E-2</v>
      </c>
    </row>
    <row r="304" spans="1:5">
      <c r="A304" s="5">
        <v>40619</v>
      </c>
      <c r="B304" s="6">
        <v>331.69</v>
      </c>
      <c r="C304" s="6">
        <v>23.61</v>
      </c>
      <c r="D304" s="30">
        <v>1.3904292E-2</v>
      </c>
      <c r="E304" s="33">
        <v>-4.2346000000000001E-4</v>
      </c>
    </row>
    <row r="305" spans="1:5">
      <c r="A305" s="5">
        <v>40620</v>
      </c>
      <c r="B305" s="6">
        <v>327.76</v>
      </c>
      <c r="C305" s="6">
        <v>23.63</v>
      </c>
      <c r="D305" s="32">
        <v>-1.1919165000000001E-2</v>
      </c>
      <c r="E305" s="31">
        <v>8.4674010000000005E-4</v>
      </c>
    </row>
    <row r="306" spans="1:5">
      <c r="A306" s="5">
        <v>40623</v>
      </c>
      <c r="B306" s="6">
        <v>336.31</v>
      </c>
      <c r="C306" s="6">
        <v>24.14</v>
      </c>
      <c r="D306" s="30">
        <v>2.5751720400000001E-2</v>
      </c>
      <c r="E306" s="31">
        <v>2.1353124500000001E-2</v>
      </c>
    </row>
    <row r="307" spans="1:5">
      <c r="A307" s="5">
        <v>40624</v>
      </c>
      <c r="B307" s="6">
        <v>338.2</v>
      </c>
      <c r="C307" s="6">
        <v>24.11</v>
      </c>
      <c r="D307" s="30">
        <v>5.6040828000000001E-3</v>
      </c>
      <c r="E307" s="33">
        <v>-1.2435230000000001E-3</v>
      </c>
    </row>
    <row r="308" spans="1:5">
      <c r="A308" s="5">
        <v>40625</v>
      </c>
      <c r="B308" s="6">
        <v>336.2</v>
      </c>
      <c r="C308" s="6">
        <v>24.34</v>
      </c>
      <c r="D308" s="32">
        <v>-5.9312150000000001E-3</v>
      </c>
      <c r="E308" s="31">
        <v>9.4943953999999994E-3</v>
      </c>
    </row>
    <row r="309" spans="1:5">
      <c r="A309" s="5">
        <v>40626</v>
      </c>
      <c r="B309" s="6">
        <v>341.93</v>
      </c>
      <c r="C309" s="6">
        <v>24.6</v>
      </c>
      <c r="D309" s="30">
        <v>1.6899816799999998E-2</v>
      </c>
      <c r="E309" s="31">
        <v>1.06253554E-2</v>
      </c>
    </row>
    <row r="310" spans="1:5">
      <c r="A310" s="5">
        <v>40627</v>
      </c>
      <c r="B310" s="6">
        <v>348.45</v>
      </c>
      <c r="C310" s="6">
        <v>24.41</v>
      </c>
      <c r="D310" s="30">
        <v>1.8888710100000001E-2</v>
      </c>
      <c r="E310" s="33">
        <v>-7.7535590000000001E-3</v>
      </c>
    </row>
    <row r="311" spans="1:5">
      <c r="A311" s="5">
        <v>40630</v>
      </c>
      <c r="B311" s="6">
        <v>347.36</v>
      </c>
      <c r="C311" s="6">
        <v>24.21</v>
      </c>
      <c r="D311" s="32">
        <v>-3.1330419999999999E-3</v>
      </c>
      <c r="E311" s="33">
        <v>-8.2271129999999994E-3</v>
      </c>
    </row>
    <row r="312" spans="1:5">
      <c r="A312" s="5">
        <v>40631</v>
      </c>
      <c r="B312" s="6">
        <v>347.87</v>
      </c>
      <c r="C312" s="6">
        <v>24.29</v>
      </c>
      <c r="D312" s="30">
        <v>1.4671406E-3</v>
      </c>
      <c r="E312" s="31">
        <v>3.2989720999999999E-3</v>
      </c>
    </row>
    <row r="313" spans="1:5">
      <c r="A313" s="5">
        <v>40632</v>
      </c>
      <c r="B313" s="6">
        <v>345.56</v>
      </c>
      <c r="C313" s="6">
        <v>24.4</v>
      </c>
      <c r="D313" s="32">
        <v>-6.6625570000000004E-3</v>
      </c>
      <c r="E313" s="31">
        <v>4.5183892999999999E-3</v>
      </c>
    </row>
    <row r="314" spans="1:5">
      <c r="A314" s="5">
        <v>40633</v>
      </c>
      <c r="B314" s="6">
        <v>345.44</v>
      </c>
      <c r="C314" s="6">
        <v>24.19</v>
      </c>
      <c r="D314" s="32">
        <v>-3.4732300000000002E-4</v>
      </c>
      <c r="E314" s="33">
        <v>-8.6438079999999994E-3</v>
      </c>
    </row>
    <row r="315" spans="1:5">
      <c r="A315" s="5">
        <v>40634</v>
      </c>
      <c r="B315" s="6">
        <v>341.53</v>
      </c>
      <c r="C315" s="6">
        <v>24.28</v>
      </c>
      <c r="D315" s="32">
        <v>-1.1383444E-2</v>
      </c>
      <c r="E315" s="31">
        <v>3.7136415999999999E-3</v>
      </c>
    </row>
    <row r="316" spans="1:5">
      <c r="A316" s="5">
        <v>40637</v>
      </c>
      <c r="B316" s="6">
        <v>338.19</v>
      </c>
      <c r="C316" s="6">
        <v>24.35</v>
      </c>
      <c r="D316" s="32">
        <v>-9.8276549999999994E-3</v>
      </c>
      <c r="E316" s="31">
        <v>2.8788833000000002E-3</v>
      </c>
    </row>
    <row r="317" spans="1:5">
      <c r="A317" s="5">
        <v>40638</v>
      </c>
      <c r="B317" s="6">
        <v>335.91</v>
      </c>
      <c r="C317" s="6">
        <v>24.57</v>
      </c>
      <c r="D317" s="32">
        <v>-6.7646010000000003E-3</v>
      </c>
      <c r="E317" s="31">
        <v>8.9943369999999998E-3</v>
      </c>
    </row>
    <row r="318" spans="1:5">
      <c r="A318" s="5">
        <v>40639</v>
      </c>
      <c r="B318" s="6">
        <v>335.06</v>
      </c>
      <c r="C318" s="6">
        <v>24.92</v>
      </c>
      <c r="D318" s="32">
        <v>-2.533647E-3</v>
      </c>
      <c r="E318" s="31">
        <v>1.4144507400000001E-2</v>
      </c>
    </row>
    <row r="319" spans="1:5">
      <c r="A319" s="5">
        <v>40640</v>
      </c>
      <c r="B319" s="6">
        <v>335.1</v>
      </c>
      <c r="C319" s="6">
        <v>24.97</v>
      </c>
      <c r="D319" s="30">
        <v>1.1937449999999999E-4</v>
      </c>
      <c r="E319" s="31">
        <v>2.0044104E-3</v>
      </c>
    </row>
    <row r="320" spans="1:5">
      <c r="A320" s="5">
        <v>40641</v>
      </c>
      <c r="B320" s="6">
        <v>332.11</v>
      </c>
      <c r="C320" s="6">
        <v>24.84</v>
      </c>
      <c r="D320" s="32">
        <v>-8.9627549999999993E-3</v>
      </c>
      <c r="E320" s="33">
        <v>-5.2198469999999997E-3</v>
      </c>
    </row>
    <row r="321" spans="1:5">
      <c r="A321" s="5">
        <v>40644</v>
      </c>
      <c r="B321" s="6">
        <v>327.89</v>
      </c>
      <c r="C321" s="6">
        <v>24.76</v>
      </c>
      <c r="D321" s="32">
        <v>-1.2788053000000001E-2</v>
      </c>
      <c r="E321" s="33">
        <v>-3.2258090000000001E-3</v>
      </c>
    </row>
    <row r="322" spans="1:5">
      <c r="A322" s="5">
        <v>40645</v>
      </c>
      <c r="B322" s="6">
        <v>329.47</v>
      </c>
      <c r="C322" s="6">
        <v>24.43</v>
      </c>
      <c r="D322" s="30">
        <v>4.8071164999999999E-3</v>
      </c>
      <c r="E322" s="33">
        <v>-1.3417563E-2</v>
      </c>
    </row>
    <row r="323" spans="1:5">
      <c r="A323" s="5">
        <v>40646</v>
      </c>
      <c r="B323" s="6">
        <v>333.17</v>
      </c>
      <c r="C323" s="6">
        <v>24.42</v>
      </c>
      <c r="D323" s="30">
        <v>1.11675675E-2</v>
      </c>
      <c r="E323" s="33">
        <v>-4.0941699999999997E-4</v>
      </c>
    </row>
    <row r="324" spans="1:5">
      <c r="A324" s="5">
        <v>40647</v>
      </c>
      <c r="B324" s="6">
        <v>329.49</v>
      </c>
      <c r="C324" s="6">
        <v>24.22</v>
      </c>
      <c r="D324" s="32">
        <v>-1.1106866E-2</v>
      </c>
      <c r="E324" s="33">
        <v>-8.2237309999999997E-3</v>
      </c>
    </row>
    <row r="325" spans="1:5">
      <c r="A325" s="5">
        <v>40648</v>
      </c>
      <c r="B325" s="6">
        <v>324.58</v>
      </c>
      <c r="C325" s="6">
        <v>24.18</v>
      </c>
      <c r="D325" s="32">
        <v>-1.5013966E-2</v>
      </c>
      <c r="E325" s="33">
        <v>-1.6528929999999999E-3</v>
      </c>
    </row>
    <row r="326" spans="1:5">
      <c r="A326" s="5">
        <v>40651</v>
      </c>
      <c r="B326" s="6">
        <v>328.93</v>
      </c>
      <c r="C326" s="6">
        <v>23.9</v>
      </c>
      <c r="D326" s="30">
        <v>1.33129233E-2</v>
      </c>
      <c r="E326" s="33">
        <v>-1.1647385999999999E-2</v>
      </c>
    </row>
    <row r="327" spans="1:5">
      <c r="A327" s="5">
        <v>40652</v>
      </c>
      <c r="B327" s="6">
        <v>334.89</v>
      </c>
      <c r="C327" s="6">
        <v>23.97</v>
      </c>
      <c r="D327" s="30">
        <v>1.7957157500000001E-2</v>
      </c>
      <c r="E327" s="31">
        <v>2.9245895000000002E-3</v>
      </c>
    </row>
    <row r="328" spans="1:5">
      <c r="A328" s="5">
        <v>40653</v>
      </c>
      <c r="B328" s="6">
        <v>339.4</v>
      </c>
      <c r="C328" s="6">
        <v>24.55</v>
      </c>
      <c r="D328" s="30">
        <v>1.33772331E-2</v>
      </c>
      <c r="E328" s="31">
        <v>2.3908805799999999E-2</v>
      </c>
    </row>
    <row r="329" spans="1:5">
      <c r="A329" s="5">
        <v>40654</v>
      </c>
      <c r="B329" s="6">
        <v>347.61</v>
      </c>
      <c r="C329" s="6">
        <v>24.32</v>
      </c>
      <c r="D329" s="30">
        <v>2.3901808900000002E-2</v>
      </c>
      <c r="E329" s="33">
        <v>-9.4127970000000005E-3</v>
      </c>
    </row>
    <row r="330" spans="1:5">
      <c r="A330" s="5">
        <v>40658</v>
      </c>
      <c r="B330" s="6">
        <v>349.9</v>
      </c>
      <c r="C330" s="6">
        <v>24.4</v>
      </c>
      <c r="D330" s="30">
        <v>6.5662376999999997E-3</v>
      </c>
      <c r="E330" s="31">
        <v>3.2840752000000001E-3</v>
      </c>
    </row>
    <row r="331" spans="1:5">
      <c r="A331" s="5">
        <v>40659</v>
      </c>
      <c r="B331" s="6">
        <v>347.34</v>
      </c>
      <c r="C331" s="6">
        <v>24.96</v>
      </c>
      <c r="D331" s="32">
        <v>-7.3432719999999996E-3</v>
      </c>
      <c r="E331" s="31">
        <v>2.2691411200000001E-2</v>
      </c>
    </row>
    <row r="332" spans="1:5">
      <c r="A332" s="5">
        <v>40660</v>
      </c>
      <c r="B332" s="6">
        <v>347.07</v>
      </c>
      <c r="C332" s="6">
        <v>25.14</v>
      </c>
      <c r="D332" s="32">
        <v>-7.77639E-4</v>
      </c>
      <c r="E332" s="31">
        <v>7.1856597000000003E-3</v>
      </c>
    </row>
    <row r="333" spans="1:5">
      <c r="A333" s="5">
        <v>40661</v>
      </c>
      <c r="B333" s="6">
        <v>343.7</v>
      </c>
      <c r="C333" s="6">
        <v>25.45</v>
      </c>
      <c r="D333" s="32">
        <v>-9.7573050000000008E-3</v>
      </c>
      <c r="E333" s="31">
        <v>1.22555398E-2</v>
      </c>
    </row>
    <row r="334" spans="1:5">
      <c r="A334" s="5">
        <v>40662</v>
      </c>
      <c r="B334" s="6">
        <v>347.05</v>
      </c>
      <c r="C334" s="6">
        <v>24.7</v>
      </c>
      <c r="D334" s="30">
        <v>9.6996779000000002E-3</v>
      </c>
      <c r="E334" s="33">
        <v>-2.9912498999999999E-2</v>
      </c>
    </row>
    <row r="335" spans="1:5">
      <c r="A335" s="5">
        <v>40665</v>
      </c>
      <c r="B335" s="6">
        <v>343.23</v>
      </c>
      <c r="C335" s="6">
        <v>24.45</v>
      </c>
      <c r="D335" s="32">
        <v>-1.1068085E-2</v>
      </c>
      <c r="E335" s="33">
        <v>-1.0173028000000001E-2</v>
      </c>
    </row>
    <row r="336" spans="1:5">
      <c r="A336" s="5">
        <v>40666</v>
      </c>
      <c r="B336" s="6">
        <v>345.14</v>
      </c>
      <c r="C336" s="6">
        <v>24.6</v>
      </c>
      <c r="D336" s="30">
        <v>5.5493553999999999E-3</v>
      </c>
      <c r="E336" s="31">
        <v>6.1162270000000001E-3</v>
      </c>
    </row>
    <row r="337" spans="1:5">
      <c r="A337" s="5">
        <v>40667</v>
      </c>
      <c r="B337" s="6">
        <v>346.49</v>
      </c>
      <c r="C337" s="6">
        <v>24.83</v>
      </c>
      <c r="D337" s="30">
        <v>3.9038264000000001E-3</v>
      </c>
      <c r="E337" s="31">
        <v>9.3061566000000005E-3</v>
      </c>
    </row>
    <row r="338" spans="1:5">
      <c r="A338" s="5">
        <v>40668</v>
      </c>
      <c r="B338" s="6">
        <v>343.7</v>
      </c>
      <c r="C338" s="6">
        <v>24.58</v>
      </c>
      <c r="D338" s="32">
        <v>-8.0847739999999994E-3</v>
      </c>
      <c r="E338" s="33">
        <v>-1.0119494999999999E-2</v>
      </c>
    </row>
    <row r="339" spans="1:5">
      <c r="A339" s="5">
        <v>40669</v>
      </c>
      <c r="B339" s="6">
        <v>343.61</v>
      </c>
      <c r="C339" s="6">
        <v>24.65</v>
      </c>
      <c r="D339" s="32">
        <v>-2.6189099999999999E-4</v>
      </c>
      <c r="E339" s="31">
        <v>2.8437964000000001E-3</v>
      </c>
    </row>
    <row r="340" spans="1:5">
      <c r="A340" s="5">
        <v>40672</v>
      </c>
      <c r="B340" s="6">
        <v>344.54</v>
      </c>
      <c r="C340" s="6">
        <v>24.61</v>
      </c>
      <c r="D340" s="30">
        <v>2.7029007000000001E-3</v>
      </c>
      <c r="E340" s="33">
        <v>-1.6240359999999999E-3</v>
      </c>
    </row>
    <row r="341" spans="1:5">
      <c r="A341" s="5">
        <v>40673</v>
      </c>
      <c r="B341" s="6">
        <v>346.37</v>
      </c>
      <c r="C341" s="6">
        <v>24.46</v>
      </c>
      <c r="D341" s="30">
        <v>5.2973737999999996E-3</v>
      </c>
      <c r="E341" s="33">
        <v>-6.113734E-3</v>
      </c>
    </row>
    <row r="342" spans="1:5">
      <c r="A342" s="5">
        <v>40674</v>
      </c>
      <c r="B342" s="6">
        <v>344.17</v>
      </c>
      <c r="C342" s="6">
        <v>24.17</v>
      </c>
      <c r="D342" s="32">
        <v>-6.3718469999999999E-3</v>
      </c>
      <c r="E342" s="33">
        <v>-1.1926936000000001E-2</v>
      </c>
    </row>
    <row r="343" spans="1:5">
      <c r="A343" s="5">
        <v>40675</v>
      </c>
      <c r="B343" s="6">
        <v>343.52</v>
      </c>
      <c r="C343" s="6">
        <v>24.13</v>
      </c>
      <c r="D343" s="32">
        <v>-1.8903870000000001E-3</v>
      </c>
      <c r="E343" s="33">
        <v>-1.656315E-3</v>
      </c>
    </row>
    <row r="344" spans="1:5">
      <c r="A344" s="5">
        <v>40676</v>
      </c>
      <c r="B344" s="6">
        <v>337.5</v>
      </c>
      <c r="C344" s="6">
        <v>23.85</v>
      </c>
      <c r="D344" s="32">
        <v>-1.7679824E-2</v>
      </c>
      <c r="E344" s="33">
        <v>-1.1671661999999999E-2</v>
      </c>
    </row>
    <row r="345" spans="1:5">
      <c r="A345" s="5">
        <v>40679</v>
      </c>
      <c r="B345" s="6">
        <v>330.37</v>
      </c>
      <c r="C345" s="6">
        <v>23.41</v>
      </c>
      <c r="D345" s="32">
        <v>-2.1352271999999999E-2</v>
      </c>
      <c r="E345" s="33">
        <v>-1.8620936000000001E-2</v>
      </c>
    </row>
    <row r="346" spans="1:5">
      <c r="A346" s="5">
        <v>40680</v>
      </c>
      <c r="B346" s="6">
        <v>333.18</v>
      </c>
      <c r="C346" s="6">
        <v>23.52</v>
      </c>
      <c r="D346" s="30">
        <v>8.4696460000000008E-3</v>
      </c>
      <c r="E346" s="31">
        <v>4.6878414999999996E-3</v>
      </c>
    </row>
    <row r="347" spans="1:5">
      <c r="A347" s="5">
        <v>40681</v>
      </c>
      <c r="B347" s="6">
        <v>336.88</v>
      </c>
      <c r="C347" s="6">
        <v>23.68</v>
      </c>
      <c r="D347" s="30">
        <v>1.10438994E-2</v>
      </c>
      <c r="E347" s="31">
        <v>6.7796870000000004E-3</v>
      </c>
    </row>
    <row r="348" spans="1:5">
      <c r="A348" s="5">
        <v>40682</v>
      </c>
      <c r="B348" s="6">
        <v>337.53</v>
      </c>
      <c r="C348" s="6">
        <v>23.71</v>
      </c>
      <c r="D348" s="30">
        <v>1.9276114E-3</v>
      </c>
      <c r="E348" s="31">
        <v>1.2660900999999999E-3</v>
      </c>
    </row>
    <row r="349" spans="1:5">
      <c r="A349" s="5">
        <v>40683</v>
      </c>
      <c r="B349" s="6">
        <v>332.27</v>
      </c>
      <c r="C349" s="6">
        <v>23.49</v>
      </c>
      <c r="D349" s="32">
        <v>-1.5706504E-2</v>
      </c>
      <c r="E349" s="33">
        <v>-9.3221009999999993E-3</v>
      </c>
    </row>
    <row r="350" spans="1:5">
      <c r="A350" s="5">
        <v>40686</v>
      </c>
      <c r="B350" s="6">
        <v>331.46</v>
      </c>
      <c r="C350" s="6">
        <v>23.18</v>
      </c>
      <c r="D350" s="32">
        <v>-2.4407529999999999E-3</v>
      </c>
      <c r="E350" s="33">
        <v>-1.3284961E-2</v>
      </c>
    </row>
    <row r="351" spans="1:5">
      <c r="A351" s="5">
        <v>40687</v>
      </c>
      <c r="B351" s="6">
        <v>329.27</v>
      </c>
      <c r="C351" s="6">
        <v>23.16</v>
      </c>
      <c r="D351" s="32">
        <v>-6.6290560000000004E-3</v>
      </c>
      <c r="E351" s="33">
        <v>-8.6318500000000004E-4</v>
      </c>
    </row>
    <row r="352" spans="1:5">
      <c r="A352" s="5">
        <v>40688</v>
      </c>
      <c r="B352" s="6">
        <v>333.82</v>
      </c>
      <c r="C352" s="6">
        <v>23.2</v>
      </c>
      <c r="D352" s="30">
        <v>1.3723842700000001E-2</v>
      </c>
      <c r="E352" s="31">
        <v>1.7256260000000001E-3</v>
      </c>
    </row>
    <row r="353" spans="1:5">
      <c r="A353" s="5">
        <v>40689</v>
      </c>
      <c r="B353" s="6">
        <v>332.05</v>
      </c>
      <c r="C353" s="6">
        <v>23.66</v>
      </c>
      <c r="D353" s="32">
        <v>-5.3163660000000003E-3</v>
      </c>
      <c r="E353" s="31">
        <v>1.96335799E-2</v>
      </c>
    </row>
    <row r="354" spans="1:5">
      <c r="A354" s="5">
        <v>40690</v>
      </c>
      <c r="B354" s="6">
        <v>334.44</v>
      </c>
      <c r="C354" s="6">
        <v>23.75</v>
      </c>
      <c r="D354" s="30">
        <v>7.1719313E-3</v>
      </c>
      <c r="E354" s="31">
        <v>3.7966719E-3</v>
      </c>
    </row>
    <row r="355" spans="1:5">
      <c r="A355" s="5">
        <v>40694</v>
      </c>
      <c r="B355" s="6">
        <v>344.77</v>
      </c>
      <c r="C355" s="6">
        <v>23.99</v>
      </c>
      <c r="D355" s="30">
        <v>3.0420036800000001E-2</v>
      </c>
      <c r="E355" s="31">
        <v>1.0054546399999999E-2</v>
      </c>
    </row>
    <row r="356" spans="1:5">
      <c r="A356" s="5">
        <v>40695</v>
      </c>
      <c r="B356" s="6">
        <v>342.47</v>
      </c>
      <c r="C356" s="6">
        <v>23.43</v>
      </c>
      <c r="D356" s="32">
        <v>-6.693465E-3</v>
      </c>
      <c r="E356" s="33">
        <v>-2.3619824000000001E-2</v>
      </c>
    </row>
    <row r="357" spans="1:5">
      <c r="A357" s="5">
        <v>40696</v>
      </c>
      <c r="B357" s="6">
        <v>343.05</v>
      </c>
      <c r="C357" s="6">
        <v>23.23</v>
      </c>
      <c r="D357" s="30">
        <v>1.6921465E-3</v>
      </c>
      <c r="E357" s="33">
        <v>-8.5727059999999994E-3</v>
      </c>
    </row>
    <row r="358" spans="1:5">
      <c r="A358" s="5">
        <v>40697</v>
      </c>
      <c r="B358" s="6">
        <v>340.42</v>
      </c>
      <c r="C358" s="6">
        <v>22.93</v>
      </c>
      <c r="D358" s="32">
        <v>-7.6960600000000002E-3</v>
      </c>
      <c r="E358" s="33">
        <v>-1.299845E-2</v>
      </c>
    </row>
    <row r="359" spans="1:5">
      <c r="A359" s="5">
        <v>40700</v>
      </c>
      <c r="B359" s="6">
        <v>335.06</v>
      </c>
      <c r="C359" s="6">
        <v>23.03</v>
      </c>
      <c r="D359" s="32">
        <v>-1.5870529000000001E-2</v>
      </c>
      <c r="E359" s="31">
        <v>4.3516170000000003E-3</v>
      </c>
    </row>
    <row r="360" spans="1:5">
      <c r="A360" s="5">
        <v>40701</v>
      </c>
      <c r="B360" s="6">
        <v>329.12</v>
      </c>
      <c r="C360" s="6">
        <v>23.08</v>
      </c>
      <c r="D360" s="32">
        <v>-1.7887193999999999E-2</v>
      </c>
      <c r="E360" s="31">
        <v>2.1687277999999999E-3</v>
      </c>
    </row>
    <row r="361" spans="1:5">
      <c r="A361" s="5">
        <v>40702</v>
      </c>
      <c r="B361" s="6">
        <v>329.32</v>
      </c>
      <c r="C361" s="6">
        <v>22.96</v>
      </c>
      <c r="D361" s="30">
        <v>6.0749649999999997E-4</v>
      </c>
      <c r="E361" s="33">
        <v>-5.2128699999999997E-3</v>
      </c>
    </row>
    <row r="362" spans="1:5">
      <c r="A362" s="5">
        <v>40703</v>
      </c>
      <c r="B362" s="6">
        <v>328.57</v>
      </c>
      <c r="C362" s="6">
        <v>22.98</v>
      </c>
      <c r="D362" s="32">
        <v>-2.2800170000000001E-3</v>
      </c>
      <c r="E362" s="31">
        <v>8.7070099999999998E-4</v>
      </c>
    </row>
    <row r="363" spans="1:5">
      <c r="A363" s="5">
        <v>40704</v>
      </c>
      <c r="B363" s="6">
        <v>323.02999999999997</v>
      </c>
      <c r="C363" s="6">
        <v>22.74</v>
      </c>
      <c r="D363" s="32">
        <v>-1.7004707000000001E-2</v>
      </c>
      <c r="E363" s="33">
        <v>-1.0498784000000001E-2</v>
      </c>
    </row>
    <row r="364" spans="1:5">
      <c r="A364" s="5">
        <v>40707</v>
      </c>
      <c r="B364" s="6">
        <v>323.73</v>
      </c>
      <c r="C364" s="6">
        <v>23.06</v>
      </c>
      <c r="D364" s="30">
        <v>2.1646369E-3</v>
      </c>
      <c r="E364" s="31">
        <v>1.39740265E-2</v>
      </c>
    </row>
    <row r="365" spans="1:5">
      <c r="A365" s="5">
        <v>40708</v>
      </c>
      <c r="B365" s="6">
        <v>329.51</v>
      </c>
      <c r="C365" s="6">
        <v>23.23</v>
      </c>
      <c r="D365" s="30">
        <v>1.7696867500000001E-2</v>
      </c>
      <c r="E365" s="31">
        <v>7.3450319E-3</v>
      </c>
    </row>
    <row r="366" spans="1:5">
      <c r="A366" s="5">
        <v>40709</v>
      </c>
      <c r="B366" s="6">
        <v>323.87</v>
      </c>
      <c r="C366" s="6">
        <v>22.77</v>
      </c>
      <c r="D366" s="32">
        <v>-1.7264502000000001E-2</v>
      </c>
      <c r="E366" s="33">
        <v>-2.0000667E-2</v>
      </c>
    </row>
    <row r="367" spans="1:5">
      <c r="A367" s="5">
        <v>40710</v>
      </c>
      <c r="B367" s="6">
        <v>322.3</v>
      </c>
      <c r="C367" s="6">
        <v>23.02</v>
      </c>
      <c r="D367" s="32">
        <v>-4.8594119999999996E-3</v>
      </c>
      <c r="E367" s="31">
        <v>1.09195232E-2</v>
      </c>
    </row>
    <row r="368" spans="1:5">
      <c r="A368" s="5">
        <v>40711</v>
      </c>
      <c r="B368" s="6">
        <v>317.44</v>
      </c>
      <c r="C368" s="6">
        <v>23.27</v>
      </c>
      <c r="D368" s="32">
        <v>-1.5193965E-2</v>
      </c>
      <c r="E368" s="31">
        <v>1.0801574E-2</v>
      </c>
    </row>
    <row r="369" spans="1:5">
      <c r="A369" s="5">
        <v>40714</v>
      </c>
      <c r="B369" s="6">
        <v>312.54000000000002</v>
      </c>
      <c r="C369" s="6">
        <v>23.47</v>
      </c>
      <c r="D369" s="32">
        <v>-1.5556363E-2</v>
      </c>
      <c r="E369" s="31">
        <v>8.5580324999999999E-3</v>
      </c>
    </row>
    <row r="370" spans="1:5">
      <c r="A370" s="5">
        <v>40715</v>
      </c>
      <c r="B370" s="6">
        <v>322.44</v>
      </c>
      <c r="C370" s="6">
        <v>23.75</v>
      </c>
      <c r="D370" s="30">
        <v>3.1184611399999999E-2</v>
      </c>
      <c r="E370" s="31">
        <v>1.1859520599999999E-2</v>
      </c>
    </row>
    <row r="371" spans="1:5">
      <c r="A371" s="5">
        <v>40716</v>
      </c>
      <c r="B371" s="6">
        <v>319.77</v>
      </c>
      <c r="C371" s="6">
        <v>23.64</v>
      </c>
      <c r="D371" s="32">
        <v>-8.3150849999999998E-3</v>
      </c>
      <c r="E371" s="33">
        <v>-4.6423380000000002E-3</v>
      </c>
    </row>
    <row r="372" spans="1:5">
      <c r="A372" s="5">
        <v>40717</v>
      </c>
      <c r="B372" s="6">
        <v>328.31</v>
      </c>
      <c r="C372" s="6">
        <v>23.62</v>
      </c>
      <c r="D372" s="30">
        <v>2.6356296599999999E-2</v>
      </c>
      <c r="E372" s="33">
        <v>-8.4638200000000002E-4</v>
      </c>
    </row>
    <row r="373" spans="1:5">
      <c r="A373" s="5">
        <v>40718</v>
      </c>
      <c r="B373" s="6">
        <v>323.48</v>
      </c>
      <c r="C373" s="6">
        <v>23.31</v>
      </c>
      <c r="D373" s="32">
        <v>-1.4820995999999999E-2</v>
      </c>
      <c r="E373" s="33">
        <v>-1.3211357999999999E-2</v>
      </c>
    </row>
    <row r="374" spans="1:5">
      <c r="A374" s="5">
        <v>40721</v>
      </c>
      <c r="B374" s="6">
        <v>329.12</v>
      </c>
      <c r="C374" s="6">
        <v>24.17</v>
      </c>
      <c r="D374" s="30">
        <v>1.7285137700000001E-2</v>
      </c>
      <c r="E374" s="31">
        <v>3.6229741699999998E-2</v>
      </c>
    </row>
    <row r="375" spans="1:5">
      <c r="A375" s="5">
        <v>40722</v>
      </c>
      <c r="B375" s="6">
        <v>332.31</v>
      </c>
      <c r="C375" s="6">
        <v>24.75</v>
      </c>
      <c r="D375" s="30">
        <v>9.6458423000000005E-3</v>
      </c>
      <c r="E375" s="31">
        <v>2.37132943E-2</v>
      </c>
    </row>
    <row r="376" spans="1:5">
      <c r="A376" s="5">
        <v>40723</v>
      </c>
      <c r="B376" s="6">
        <v>331.1</v>
      </c>
      <c r="C376" s="6">
        <v>24.57</v>
      </c>
      <c r="D376" s="32">
        <v>-3.647824E-3</v>
      </c>
      <c r="E376" s="33">
        <v>-7.2993019999999997E-3</v>
      </c>
    </row>
    <row r="377" spans="1:5">
      <c r="A377" s="5">
        <v>40724</v>
      </c>
      <c r="B377" s="6">
        <v>332.72</v>
      </c>
      <c r="C377" s="6">
        <v>24.94</v>
      </c>
      <c r="D377" s="30">
        <v>4.8808508999999998E-3</v>
      </c>
      <c r="E377" s="31">
        <v>1.4946753700000001E-2</v>
      </c>
    </row>
    <row r="378" spans="1:5">
      <c r="A378" s="5">
        <v>40725</v>
      </c>
      <c r="B378" s="6">
        <v>340.24</v>
      </c>
      <c r="C378" s="6">
        <v>24.96</v>
      </c>
      <c r="D378" s="30">
        <v>2.2349955500000001E-2</v>
      </c>
      <c r="E378" s="31">
        <v>8.0160319999999998E-4</v>
      </c>
    </row>
    <row r="379" spans="1:5">
      <c r="A379" s="5">
        <v>40729</v>
      </c>
      <c r="B379" s="6">
        <v>346.35</v>
      </c>
      <c r="C379" s="6">
        <v>24.97</v>
      </c>
      <c r="D379" s="30">
        <v>1.7798573500000001E-2</v>
      </c>
      <c r="E379" s="31">
        <v>4.005608E-4</v>
      </c>
    </row>
    <row r="380" spans="1:5">
      <c r="A380" s="5">
        <v>40730</v>
      </c>
      <c r="B380" s="6">
        <v>348.66</v>
      </c>
      <c r="C380" s="6">
        <v>25.26</v>
      </c>
      <c r="D380" s="30">
        <v>6.6474107999999997E-3</v>
      </c>
      <c r="E380" s="31">
        <v>1.15470126E-2</v>
      </c>
    </row>
    <row r="381" spans="1:5">
      <c r="A381" s="5">
        <v>40731</v>
      </c>
      <c r="B381" s="6">
        <v>354.06</v>
      </c>
      <c r="C381" s="6">
        <v>25.68</v>
      </c>
      <c r="D381" s="30">
        <v>1.5369155000000001E-2</v>
      </c>
      <c r="E381" s="31">
        <v>1.64903619E-2</v>
      </c>
    </row>
    <row r="382" spans="1:5">
      <c r="A382" s="5">
        <v>40732</v>
      </c>
      <c r="B382" s="6">
        <v>356.54</v>
      </c>
      <c r="C382" s="6">
        <v>25.82</v>
      </c>
      <c r="D382" s="30">
        <v>6.9800451999999999E-3</v>
      </c>
      <c r="E382" s="31">
        <v>5.4369066000000002E-3</v>
      </c>
    </row>
    <row r="383" spans="1:5">
      <c r="A383" s="5">
        <v>40735</v>
      </c>
      <c r="B383" s="6">
        <v>350.88</v>
      </c>
      <c r="C383" s="6">
        <v>25.54</v>
      </c>
      <c r="D383" s="32">
        <v>-1.6002150999999999E-2</v>
      </c>
      <c r="E383" s="33">
        <v>-1.0903535000000001E-2</v>
      </c>
    </row>
    <row r="384" spans="1:5">
      <c r="A384" s="5">
        <v>40736</v>
      </c>
      <c r="B384" s="6">
        <v>350.64</v>
      </c>
      <c r="C384" s="6">
        <v>25.46</v>
      </c>
      <c r="D384" s="32">
        <v>-6.8422899999999996E-4</v>
      </c>
      <c r="E384" s="33">
        <v>-3.1372570000000001E-3</v>
      </c>
    </row>
    <row r="385" spans="1:5">
      <c r="A385" s="5">
        <v>40737</v>
      </c>
      <c r="B385" s="6">
        <v>354.87</v>
      </c>
      <c r="C385" s="6">
        <v>25.54</v>
      </c>
      <c r="D385" s="30">
        <v>1.1991469100000001E-2</v>
      </c>
      <c r="E385" s="31">
        <v>3.1372574999999998E-3</v>
      </c>
    </row>
    <row r="386" spans="1:5">
      <c r="A386" s="5">
        <v>40738</v>
      </c>
      <c r="B386" s="6">
        <v>354.62</v>
      </c>
      <c r="C386" s="6">
        <v>25.39</v>
      </c>
      <c r="D386" s="32">
        <v>-7.0473200000000001E-4</v>
      </c>
      <c r="E386" s="33">
        <v>-5.8904550000000002E-3</v>
      </c>
    </row>
    <row r="387" spans="1:5">
      <c r="A387" s="5">
        <v>40739</v>
      </c>
      <c r="B387" s="6">
        <v>361.71</v>
      </c>
      <c r="C387" s="6">
        <v>25.69</v>
      </c>
      <c r="D387" s="30">
        <v>1.9795992200000001E-2</v>
      </c>
      <c r="E387" s="31">
        <v>1.17464154E-2</v>
      </c>
    </row>
    <row r="388" spans="1:5">
      <c r="A388" s="5">
        <v>40742</v>
      </c>
      <c r="B388" s="6">
        <v>370.51</v>
      </c>
      <c r="C388" s="6">
        <v>25.5</v>
      </c>
      <c r="D388" s="30">
        <v>2.4037649099999999E-2</v>
      </c>
      <c r="E388" s="33">
        <v>-7.423359E-3</v>
      </c>
    </row>
    <row r="389" spans="1:5">
      <c r="A389" s="5">
        <v>40743</v>
      </c>
      <c r="B389" s="6">
        <v>373.53</v>
      </c>
      <c r="C389" s="6">
        <v>26.42</v>
      </c>
      <c r="D389" s="30">
        <v>8.1178876999999997E-3</v>
      </c>
      <c r="E389" s="31">
        <v>3.5442846899999998E-2</v>
      </c>
    </row>
    <row r="390" spans="1:5">
      <c r="A390" s="5">
        <v>40744</v>
      </c>
      <c r="B390" s="6">
        <v>383.49</v>
      </c>
      <c r="C390" s="6">
        <v>25.96</v>
      </c>
      <c r="D390" s="30">
        <v>2.6315222199999998E-2</v>
      </c>
      <c r="E390" s="33">
        <v>-1.7564407000000001E-2</v>
      </c>
    </row>
    <row r="391" spans="1:5">
      <c r="A391" s="5">
        <v>40745</v>
      </c>
      <c r="B391" s="6">
        <v>383.88</v>
      </c>
      <c r="C391" s="6">
        <v>25.99</v>
      </c>
      <c r="D391" s="30">
        <v>1.0164588999999999E-3</v>
      </c>
      <c r="E391" s="31">
        <v>1.1549568E-3</v>
      </c>
    </row>
    <row r="392" spans="1:5">
      <c r="A392" s="5">
        <v>40746</v>
      </c>
      <c r="B392" s="6">
        <v>389.84</v>
      </c>
      <c r="C392" s="6">
        <v>26.41</v>
      </c>
      <c r="D392" s="30">
        <v>1.5406394800000001E-2</v>
      </c>
      <c r="E392" s="31">
        <v>1.6030877700000001E-2</v>
      </c>
    </row>
    <row r="393" spans="1:5">
      <c r="A393" s="5">
        <v>40749</v>
      </c>
      <c r="B393" s="6">
        <v>394.99</v>
      </c>
      <c r="C393" s="6">
        <v>26.77</v>
      </c>
      <c r="D393" s="30">
        <v>1.31240496E-2</v>
      </c>
      <c r="E393" s="31">
        <v>1.35391312E-2</v>
      </c>
    </row>
    <row r="394" spans="1:5">
      <c r="A394" s="5">
        <v>40750</v>
      </c>
      <c r="B394" s="6">
        <v>399.86</v>
      </c>
      <c r="C394" s="6">
        <v>26.93</v>
      </c>
      <c r="D394" s="30">
        <v>1.22540377E-2</v>
      </c>
      <c r="E394" s="31">
        <v>5.9590492999999998E-3</v>
      </c>
    </row>
    <row r="395" spans="1:5">
      <c r="A395" s="5">
        <v>40751</v>
      </c>
      <c r="B395" s="6">
        <v>389.13</v>
      </c>
      <c r="C395" s="6">
        <v>26.21</v>
      </c>
      <c r="D395" s="32">
        <v>-2.7201007999999999E-2</v>
      </c>
      <c r="E395" s="33">
        <v>-2.7099888999999999E-2</v>
      </c>
    </row>
    <row r="396" spans="1:5">
      <c r="A396" s="5">
        <v>40752</v>
      </c>
      <c r="B396" s="6">
        <v>388.37</v>
      </c>
      <c r="C396" s="6">
        <v>26.59</v>
      </c>
      <c r="D396" s="32">
        <v>-1.9549849999999998E-3</v>
      </c>
      <c r="E396" s="31">
        <v>1.4394187899999999E-2</v>
      </c>
    </row>
    <row r="397" spans="1:5">
      <c r="A397" s="5">
        <v>40753</v>
      </c>
      <c r="B397" s="6">
        <v>387.04</v>
      </c>
      <c r="C397" s="6">
        <v>26.28</v>
      </c>
      <c r="D397" s="32">
        <v>-3.4304470000000001E-3</v>
      </c>
      <c r="E397" s="33">
        <v>-1.1727012E-2</v>
      </c>
    </row>
    <row r="398" spans="1:5">
      <c r="A398" s="5">
        <v>40756</v>
      </c>
      <c r="B398" s="6">
        <v>393.26</v>
      </c>
      <c r="C398" s="6">
        <v>26.16</v>
      </c>
      <c r="D398" s="30">
        <v>1.5942923899999999E-2</v>
      </c>
      <c r="E398" s="33">
        <v>-4.5766670000000004E-3</v>
      </c>
    </row>
    <row r="399" spans="1:5">
      <c r="A399" s="5">
        <v>40757</v>
      </c>
      <c r="B399" s="6">
        <v>385.49</v>
      </c>
      <c r="C399" s="6">
        <v>25.71</v>
      </c>
      <c r="D399" s="32">
        <v>-1.9955718000000001E-2</v>
      </c>
      <c r="E399" s="33">
        <v>-1.7351505E-2</v>
      </c>
    </row>
    <row r="400" spans="1:5">
      <c r="A400" s="5">
        <v>40758</v>
      </c>
      <c r="B400" s="6">
        <v>389.11</v>
      </c>
      <c r="C400" s="6">
        <v>25.82</v>
      </c>
      <c r="D400" s="30">
        <v>9.3468276999999992E-3</v>
      </c>
      <c r="E400" s="31">
        <v>4.2693640999999999E-3</v>
      </c>
    </row>
    <row r="401" spans="1:5">
      <c r="A401" s="5">
        <v>40759</v>
      </c>
      <c r="B401" s="6">
        <v>374.05</v>
      </c>
      <c r="C401" s="6">
        <v>24.88</v>
      </c>
      <c r="D401" s="32">
        <v>-3.9472602000000002E-2</v>
      </c>
      <c r="E401" s="33">
        <v>-3.7085118E-2</v>
      </c>
    </row>
    <row r="402" spans="1:5">
      <c r="A402" s="5">
        <v>40760</v>
      </c>
      <c r="B402" s="6">
        <v>370.33</v>
      </c>
      <c r="C402" s="6">
        <v>24.63</v>
      </c>
      <c r="D402" s="32">
        <v>-9.9949779999999998E-3</v>
      </c>
      <c r="E402" s="33">
        <v>-1.0099056E-2</v>
      </c>
    </row>
    <row r="403" spans="1:5">
      <c r="A403" s="5">
        <v>40763</v>
      </c>
      <c r="B403" s="6">
        <v>350.1</v>
      </c>
      <c r="C403" s="6">
        <v>23.48</v>
      </c>
      <c r="D403" s="32">
        <v>-5.6175672000000003E-2</v>
      </c>
      <c r="E403" s="33">
        <v>-4.7816217000000001E-2</v>
      </c>
    </row>
    <row r="404" spans="1:5">
      <c r="A404" s="5">
        <v>40764</v>
      </c>
      <c r="B404" s="6">
        <v>370.72</v>
      </c>
      <c r="C404" s="6">
        <v>24.54</v>
      </c>
      <c r="D404" s="30">
        <v>5.7228232699999999E-2</v>
      </c>
      <c r="E404" s="31">
        <v>4.4155444299999999E-2</v>
      </c>
    </row>
    <row r="405" spans="1:5">
      <c r="A405" s="5">
        <v>40765</v>
      </c>
      <c r="B405" s="6">
        <v>360.49</v>
      </c>
      <c r="C405" s="6">
        <v>23.21</v>
      </c>
      <c r="D405" s="32">
        <v>-2.7982844E-2</v>
      </c>
      <c r="E405" s="33">
        <v>-5.5721219000000002E-2</v>
      </c>
    </row>
    <row r="406" spans="1:5">
      <c r="A406" s="5">
        <v>40766</v>
      </c>
      <c r="B406" s="6">
        <v>370.41</v>
      </c>
      <c r="C406" s="6">
        <v>24.16</v>
      </c>
      <c r="D406" s="30">
        <v>2.7146283199999999E-2</v>
      </c>
      <c r="E406" s="31">
        <v>4.0115152799999998E-2</v>
      </c>
    </row>
    <row r="407" spans="1:5">
      <c r="A407" s="5">
        <v>40767</v>
      </c>
      <c r="B407" s="6">
        <v>373.67</v>
      </c>
      <c r="C407" s="6">
        <v>24.08</v>
      </c>
      <c r="D407" s="30">
        <v>8.7625546999999995E-3</v>
      </c>
      <c r="E407" s="33">
        <v>-3.316753E-3</v>
      </c>
    </row>
    <row r="408" spans="1:5">
      <c r="A408" s="5">
        <v>40770</v>
      </c>
      <c r="B408" s="6">
        <v>380.04</v>
      </c>
      <c r="C408" s="6">
        <v>24.47</v>
      </c>
      <c r="D408" s="30">
        <v>1.69034554E-2</v>
      </c>
      <c r="E408" s="31">
        <v>1.6066257E-2</v>
      </c>
    </row>
    <row r="409" spans="1:5">
      <c r="A409" s="5">
        <v>40771</v>
      </c>
      <c r="B409" s="6">
        <v>377.13</v>
      </c>
      <c r="C409" s="6">
        <v>24.47</v>
      </c>
      <c r="D409" s="32">
        <v>-7.6865550000000003E-3</v>
      </c>
      <c r="E409" s="31">
        <v>0</v>
      </c>
    </row>
    <row r="410" spans="1:5">
      <c r="A410" s="5">
        <v>40772</v>
      </c>
      <c r="B410" s="6">
        <v>377.09</v>
      </c>
      <c r="C410" s="6">
        <v>24.37</v>
      </c>
      <c r="D410" s="32">
        <v>-1.0607000000000001E-4</v>
      </c>
      <c r="E410" s="33">
        <v>-4.0950099999999996E-3</v>
      </c>
    </row>
    <row r="411" spans="1:5">
      <c r="A411" s="5">
        <v>40773</v>
      </c>
      <c r="B411" s="6">
        <v>362.83</v>
      </c>
      <c r="C411" s="6">
        <v>23.81</v>
      </c>
      <c r="D411" s="32">
        <v>-3.8549480999999997E-2</v>
      </c>
      <c r="E411" s="33">
        <v>-2.3247206999999999E-2</v>
      </c>
    </row>
    <row r="412" spans="1:5">
      <c r="A412" s="5">
        <v>40774</v>
      </c>
      <c r="B412" s="6">
        <v>352.9</v>
      </c>
      <c r="C412" s="6">
        <v>23.21</v>
      </c>
      <c r="D412" s="32">
        <v>-2.7749673999999998E-2</v>
      </c>
      <c r="E412" s="33">
        <v>-2.552244E-2</v>
      </c>
    </row>
    <row r="413" spans="1:5">
      <c r="A413" s="5">
        <v>40777</v>
      </c>
      <c r="B413" s="6">
        <v>353.3</v>
      </c>
      <c r="C413" s="6">
        <v>23.15</v>
      </c>
      <c r="D413" s="30">
        <v>1.1328237000000001E-3</v>
      </c>
      <c r="E413" s="33">
        <v>-2.58844E-3</v>
      </c>
    </row>
    <row r="414" spans="1:5">
      <c r="A414" s="5">
        <v>40778</v>
      </c>
      <c r="B414" s="6">
        <v>370.31</v>
      </c>
      <c r="C414" s="6">
        <v>23.86</v>
      </c>
      <c r="D414" s="30">
        <v>4.7022938299999997E-2</v>
      </c>
      <c r="E414" s="31">
        <v>3.0208636099999998E-2</v>
      </c>
    </row>
    <row r="415" spans="1:5">
      <c r="A415" s="5">
        <v>40779</v>
      </c>
      <c r="B415" s="6">
        <v>372.87</v>
      </c>
      <c r="C415" s="6">
        <v>24.03</v>
      </c>
      <c r="D415" s="30">
        <v>6.8893406999999997E-3</v>
      </c>
      <c r="E415" s="31">
        <v>7.0996330999999998E-3</v>
      </c>
    </row>
    <row r="416" spans="1:5">
      <c r="A416" s="5">
        <v>40780</v>
      </c>
      <c r="B416" s="6">
        <v>370.43</v>
      </c>
      <c r="C416" s="6">
        <v>23.72</v>
      </c>
      <c r="D416" s="32">
        <v>-6.5653400000000002E-3</v>
      </c>
      <c r="E416" s="33">
        <v>-1.2984476E-2</v>
      </c>
    </row>
    <row r="417" spans="1:5">
      <c r="A417" s="5">
        <v>40781</v>
      </c>
      <c r="B417" s="6">
        <v>380.2</v>
      </c>
      <c r="C417" s="6">
        <v>24.37</v>
      </c>
      <c r="D417" s="30">
        <v>2.6032936999999999E-2</v>
      </c>
      <c r="E417" s="31">
        <v>2.7034293500000001E-2</v>
      </c>
    </row>
    <row r="418" spans="1:5">
      <c r="A418" s="5">
        <v>40784</v>
      </c>
      <c r="B418" s="6">
        <v>386.54</v>
      </c>
      <c r="C418" s="6">
        <v>24.94</v>
      </c>
      <c r="D418" s="30">
        <v>1.6537925500000002E-2</v>
      </c>
      <c r="E418" s="31">
        <v>2.31200726E-2</v>
      </c>
    </row>
    <row r="419" spans="1:5">
      <c r="A419" s="5">
        <v>40785</v>
      </c>
      <c r="B419" s="6">
        <v>386.56</v>
      </c>
      <c r="C419" s="6">
        <v>25.32</v>
      </c>
      <c r="D419" s="30">
        <v>5.1739700000000002E-5</v>
      </c>
      <c r="E419" s="31">
        <v>1.5121657E-2</v>
      </c>
    </row>
    <row r="420" spans="1:5">
      <c r="A420" s="5">
        <v>40786</v>
      </c>
      <c r="B420" s="6">
        <v>381.44</v>
      </c>
      <c r="C420" s="6">
        <v>25.68</v>
      </c>
      <c r="D420" s="32">
        <v>-1.3333530999999999E-2</v>
      </c>
      <c r="E420" s="31">
        <v>1.41178815E-2</v>
      </c>
    </row>
    <row r="421" spans="1:5">
      <c r="A421" s="5">
        <v>40787</v>
      </c>
      <c r="B421" s="6">
        <v>377.68</v>
      </c>
      <c r="C421" s="6">
        <v>25.3</v>
      </c>
      <c r="D421" s="32">
        <v>-9.9062879999999992E-3</v>
      </c>
      <c r="E421" s="33">
        <v>-1.4908083000000001E-2</v>
      </c>
    </row>
    <row r="422" spans="1:5">
      <c r="A422" s="5">
        <v>40788</v>
      </c>
      <c r="B422" s="6">
        <v>370.76</v>
      </c>
      <c r="C422" s="6">
        <v>24.9</v>
      </c>
      <c r="D422" s="32">
        <v>-1.8492323000000001E-2</v>
      </c>
      <c r="E422" s="33">
        <v>-1.5936591999999999E-2</v>
      </c>
    </row>
    <row r="423" spans="1:5">
      <c r="A423" s="5">
        <v>40792</v>
      </c>
      <c r="B423" s="6">
        <v>376.4</v>
      </c>
      <c r="C423" s="6">
        <v>24.62</v>
      </c>
      <c r="D423" s="30">
        <v>1.50974547E-2</v>
      </c>
      <c r="E423" s="33">
        <v>-1.1308683E-2</v>
      </c>
    </row>
    <row r="424" spans="1:5">
      <c r="A424" s="5">
        <v>40793</v>
      </c>
      <c r="B424" s="6">
        <v>380.55</v>
      </c>
      <c r="C424" s="6">
        <v>25.1</v>
      </c>
      <c r="D424" s="30">
        <v>1.0965167E-2</v>
      </c>
      <c r="E424" s="31">
        <v>1.9308725400000001E-2</v>
      </c>
    </row>
    <row r="425" spans="1:5">
      <c r="A425" s="5">
        <v>40794</v>
      </c>
      <c r="B425" s="6">
        <v>380.76</v>
      </c>
      <c r="C425" s="6">
        <v>25.31</v>
      </c>
      <c r="D425" s="30">
        <v>5.5168070000000005E-4</v>
      </c>
      <c r="E425" s="31">
        <v>8.3317284000000002E-3</v>
      </c>
    </row>
    <row r="426" spans="1:5">
      <c r="A426" s="5">
        <v>40795</v>
      </c>
      <c r="B426" s="6">
        <v>374.16</v>
      </c>
      <c r="C426" s="6">
        <v>24.84</v>
      </c>
      <c r="D426" s="32">
        <v>-1.7485741999999999E-2</v>
      </c>
      <c r="E426" s="33">
        <v>-1.8744317E-2</v>
      </c>
    </row>
    <row r="427" spans="1:5">
      <c r="A427" s="5">
        <v>40798</v>
      </c>
      <c r="B427" s="6">
        <v>376.6</v>
      </c>
      <c r="C427" s="6">
        <v>24.99</v>
      </c>
      <c r="D427" s="30">
        <v>6.5001028000000001E-3</v>
      </c>
      <c r="E427" s="31">
        <v>6.0204878E-3</v>
      </c>
    </row>
    <row r="428" spans="1:5">
      <c r="A428" s="5">
        <v>40799</v>
      </c>
      <c r="B428" s="6">
        <v>381.23</v>
      </c>
      <c r="C428" s="6">
        <v>25.13</v>
      </c>
      <c r="D428" s="30">
        <v>1.2219251299999999E-2</v>
      </c>
      <c r="E428" s="31">
        <v>5.5866066999999998E-3</v>
      </c>
    </row>
    <row r="429" spans="1:5">
      <c r="A429" s="5">
        <v>40800</v>
      </c>
      <c r="B429" s="6">
        <v>385.87</v>
      </c>
      <c r="C429" s="6">
        <v>25.58</v>
      </c>
      <c r="D429" s="30">
        <v>1.2097657600000001E-2</v>
      </c>
      <c r="E429" s="31">
        <v>1.77484446E-2</v>
      </c>
    </row>
    <row r="430" spans="1:5">
      <c r="A430" s="5">
        <v>40801</v>
      </c>
      <c r="B430" s="6">
        <v>389.5</v>
      </c>
      <c r="C430" s="6">
        <v>26.05</v>
      </c>
      <c r="D430" s="30">
        <v>9.3633401000000008E-3</v>
      </c>
      <c r="E430" s="31">
        <v>1.8206971999999998E-2</v>
      </c>
    </row>
    <row r="431" spans="1:5">
      <c r="A431" s="5">
        <v>40802</v>
      </c>
      <c r="B431" s="6">
        <v>396.97</v>
      </c>
      <c r="C431" s="6">
        <v>26.18</v>
      </c>
      <c r="D431" s="30">
        <v>1.8996845799999999E-2</v>
      </c>
      <c r="E431" s="31">
        <v>4.9779923000000002E-3</v>
      </c>
    </row>
    <row r="432" spans="1:5">
      <c r="A432" s="5">
        <v>40805</v>
      </c>
      <c r="B432" s="6">
        <v>408.01</v>
      </c>
      <c r="C432" s="6">
        <v>26.26</v>
      </c>
      <c r="D432" s="30">
        <v>2.7430972800000002E-2</v>
      </c>
      <c r="E432" s="31">
        <v>3.0511084E-3</v>
      </c>
    </row>
    <row r="433" spans="1:5">
      <c r="A433" s="5">
        <v>40806</v>
      </c>
      <c r="B433" s="6">
        <v>409.81</v>
      </c>
      <c r="C433" s="6">
        <v>26.04</v>
      </c>
      <c r="D433" s="30">
        <v>4.4019536999999999E-3</v>
      </c>
      <c r="E433" s="33">
        <v>-8.4130520000000007E-3</v>
      </c>
    </row>
    <row r="434" spans="1:5">
      <c r="A434" s="5">
        <v>40807</v>
      </c>
      <c r="B434" s="6">
        <v>408.51</v>
      </c>
      <c r="C434" s="6">
        <v>25.09</v>
      </c>
      <c r="D434" s="32">
        <v>-3.1772440000000001E-3</v>
      </c>
      <c r="E434" s="33">
        <v>-3.7164456999999998E-2</v>
      </c>
    </row>
    <row r="435" spans="1:5">
      <c r="A435" s="5">
        <v>40808</v>
      </c>
      <c r="B435" s="6">
        <v>398.28</v>
      </c>
      <c r="C435" s="6">
        <v>24.19</v>
      </c>
      <c r="D435" s="32">
        <v>-2.5361117999999998E-2</v>
      </c>
      <c r="E435" s="33">
        <v>-3.6530036000000002E-2</v>
      </c>
    </row>
    <row r="436" spans="1:5">
      <c r="A436" s="5">
        <v>40809</v>
      </c>
      <c r="B436" s="6">
        <v>400.74</v>
      </c>
      <c r="C436" s="6">
        <v>24.19</v>
      </c>
      <c r="D436" s="30">
        <v>6.1575624000000002E-3</v>
      </c>
      <c r="E436" s="31">
        <v>0</v>
      </c>
    </row>
    <row r="437" spans="1:5">
      <c r="A437" s="5">
        <v>40812</v>
      </c>
      <c r="B437" s="6">
        <v>399.62</v>
      </c>
      <c r="C437" s="6">
        <v>24.56</v>
      </c>
      <c r="D437" s="32">
        <v>-2.7987419999999999E-3</v>
      </c>
      <c r="E437" s="31">
        <v>1.51797787E-2</v>
      </c>
    </row>
    <row r="438" spans="1:5">
      <c r="A438" s="5">
        <v>40813</v>
      </c>
      <c r="B438" s="6">
        <v>395.75</v>
      </c>
      <c r="C438" s="6">
        <v>24.78</v>
      </c>
      <c r="D438" s="32">
        <v>-9.7313969999999993E-3</v>
      </c>
      <c r="E438" s="31">
        <v>8.9177729000000008E-3</v>
      </c>
    </row>
    <row r="439" spans="1:5">
      <c r="A439" s="5">
        <v>40814</v>
      </c>
      <c r="B439" s="6">
        <v>393.52</v>
      </c>
      <c r="C439" s="6">
        <v>24.69</v>
      </c>
      <c r="D439" s="32">
        <v>-5.6508060000000004E-3</v>
      </c>
      <c r="E439" s="33">
        <v>-3.638573E-3</v>
      </c>
    </row>
    <row r="440" spans="1:5">
      <c r="A440" s="5">
        <v>40815</v>
      </c>
      <c r="B440" s="6">
        <v>387.13</v>
      </c>
      <c r="C440" s="6">
        <v>24.57</v>
      </c>
      <c r="D440" s="32">
        <v>-1.6371338999999999E-2</v>
      </c>
      <c r="E440" s="33">
        <v>-4.8721169999999996E-3</v>
      </c>
    </row>
    <row r="441" spans="1:5">
      <c r="A441" s="5">
        <v>40816</v>
      </c>
      <c r="B441" s="6">
        <v>377.96</v>
      </c>
      <c r="C441" s="6">
        <v>24.02</v>
      </c>
      <c r="D441" s="32">
        <v>-2.3972184000000001E-2</v>
      </c>
      <c r="E441" s="33">
        <v>-2.2639369999999999E-2</v>
      </c>
    </row>
    <row r="442" spans="1:5">
      <c r="A442" s="5">
        <v>40819</v>
      </c>
      <c r="B442" s="6">
        <v>371.3</v>
      </c>
      <c r="C442" s="6">
        <v>23.68</v>
      </c>
      <c r="D442" s="32">
        <v>-1.7778009000000001E-2</v>
      </c>
      <c r="E442" s="33">
        <v>-1.4256006999999999E-2</v>
      </c>
    </row>
    <row r="443" spans="1:5">
      <c r="A443" s="5">
        <v>40820</v>
      </c>
      <c r="B443" s="6">
        <v>369.22</v>
      </c>
      <c r="C443" s="6">
        <v>24.46</v>
      </c>
      <c r="D443" s="32">
        <v>-5.6176890000000004E-3</v>
      </c>
      <c r="E443" s="31">
        <v>3.24083202E-2</v>
      </c>
    </row>
    <row r="444" spans="1:5">
      <c r="A444" s="5">
        <v>40821</v>
      </c>
      <c r="B444" s="6">
        <v>374.92</v>
      </c>
      <c r="C444" s="6">
        <v>24.99</v>
      </c>
      <c r="D444" s="30">
        <v>1.53199975E-2</v>
      </c>
      <c r="E444" s="31">
        <v>2.1436614600000001E-2</v>
      </c>
    </row>
    <row r="445" spans="1:5">
      <c r="A445" s="5">
        <v>40822</v>
      </c>
      <c r="B445" s="6">
        <v>374.05</v>
      </c>
      <c r="C445" s="6">
        <v>25.42</v>
      </c>
      <c r="D445" s="32">
        <v>-2.323192E-3</v>
      </c>
      <c r="E445" s="31">
        <v>1.7060520900000001E-2</v>
      </c>
    </row>
    <row r="446" spans="1:5">
      <c r="A446" s="5">
        <v>40823</v>
      </c>
      <c r="B446" s="6">
        <v>366.54</v>
      </c>
      <c r="C446" s="6">
        <v>25.34</v>
      </c>
      <c r="D446" s="32">
        <v>-2.0281822000000001E-2</v>
      </c>
      <c r="E446" s="33">
        <v>-3.1520910000000001E-3</v>
      </c>
    </row>
    <row r="447" spans="1:5">
      <c r="A447" s="5">
        <v>40826</v>
      </c>
      <c r="B447" s="6">
        <v>385.39</v>
      </c>
      <c r="C447" s="6">
        <v>26</v>
      </c>
      <c r="D447" s="30">
        <v>5.0148152699999997E-2</v>
      </c>
      <c r="E447" s="31">
        <v>2.57123631E-2</v>
      </c>
    </row>
    <row r="448" spans="1:5">
      <c r="A448" s="5">
        <v>40827</v>
      </c>
      <c r="B448" s="6">
        <v>396.77</v>
      </c>
      <c r="C448" s="6">
        <v>26.06</v>
      </c>
      <c r="D448" s="30">
        <v>2.91009591E-2</v>
      </c>
      <c r="E448" s="31">
        <v>2.3050337E-3</v>
      </c>
    </row>
    <row r="449" spans="1:5">
      <c r="A449" s="5">
        <v>40828</v>
      </c>
      <c r="B449" s="6">
        <v>398.65</v>
      </c>
      <c r="C449" s="6">
        <v>26.02</v>
      </c>
      <c r="D449" s="30">
        <v>4.7270712000000003E-3</v>
      </c>
      <c r="E449" s="33">
        <v>-1.536099E-3</v>
      </c>
    </row>
    <row r="450" spans="1:5">
      <c r="A450" s="5">
        <v>40829</v>
      </c>
      <c r="B450" s="6">
        <v>404.83</v>
      </c>
      <c r="C450" s="6">
        <v>26.23</v>
      </c>
      <c r="D450" s="30">
        <v>1.5383387E-2</v>
      </c>
      <c r="E450" s="31">
        <v>8.0383208000000001E-3</v>
      </c>
    </row>
    <row r="451" spans="1:5">
      <c r="A451" s="5">
        <v>40830</v>
      </c>
      <c r="B451" s="6">
        <v>418.29</v>
      </c>
      <c r="C451" s="6">
        <v>26.32</v>
      </c>
      <c r="D451" s="30">
        <v>3.2707746000000003E-2</v>
      </c>
      <c r="E451" s="31">
        <v>3.4253126E-3</v>
      </c>
    </row>
    <row r="452" spans="1:5">
      <c r="A452" s="5">
        <v>40833</v>
      </c>
      <c r="B452" s="6">
        <v>416.29</v>
      </c>
      <c r="C452" s="6">
        <v>26.04</v>
      </c>
      <c r="D452" s="32">
        <v>-4.7928390000000001E-3</v>
      </c>
      <c r="E452" s="33">
        <v>-1.0695289E-2</v>
      </c>
    </row>
    <row r="453" spans="1:5">
      <c r="A453" s="5">
        <v>40834</v>
      </c>
      <c r="B453" s="6">
        <v>418.52</v>
      </c>
      <c r="C453" s="6">
        <v>26.36</v>
      </c>
      <c r="D453" s="30">
        <v>5.3425457000000004E-3</v>
      </c>
      <c r="E453" s="31">
        <v>1.2213892299999999E-2</v>
      </c>
    </row>
    <row r="454" spans="1:5">
      <c r="A454" s="5">
        <v>40835</v>
      </c>
      <c r="B454" s="6">
        <v>395.11</v>
      </c>
      <c r="C454" s="6">
        <v>26.19</v>
      </c>
      <c r="D454" s="32">
        <v>-5.7560471000000002E-2</v>
      </c>
      <c r="E454" s="33">
        <v>-6.4700510000000001E-3</v>
      </c>
    </row>
    <row r="455" spans="1:5">
      <c r="A455" s="5">
        <v>40836</v>
      </c>
      <c r="B455" s="6">
        <v>391.83</v>
      </c>
      <c r="C455" s="6">
        <v>26.1</v>
      </c>
      <c r="D455" s="32">
        <v>-8.3361349999999997E-3</v>
      </c>
      <c r="E455" s="33">
        <v>-3.442344E-3</v>
      </c>
    </row>
    <row r="456" spans="1:5">
      <c r="A456" s="5">
        <v>40837</v>
      </c>
      <c r="B456" s="6">
        <v>389.41</v>
      </c>
      <c r="C456" s="6">
        <v>26.22</v>
      </c>
      <c r="D456" s="32">
        <v>-6.1952989999999996E-3</v>
      </c>
      <c r="E456" s="31">
        <v>4.5871640000000003E-3</v>
      </c>
    </row>
    <row r="457" spans="1:5">
      <c r="A457" s="5">
        <v>40840</v>
      </c>
      <c r="B457" s="6">
        <v>402.2</v>
      </c>
      <c r="C457" s="6">
        <v>26.24</v>
      </c>
      <c r="D457" s="30">
        <v>3.2316704199999997E-2</v>
      </c>
      <c r="E457" s="31">
        <v>7.6248570000000005E-4</v>
      </c>
    </row>
    <row r="458" spans="1:5">
      <c r="A458" s="5">
        <v>40841</v>
      </c>
      <c r="B458" s="6">
        <v>394.27</v>
      </c>
      <c r="C458" s="6">
        <v>25.88</v>
      </c>
      <c r="D458" s="32">
        <v>-1.9913523999999998E-2</v>
      </c>
      <c r="E458" s="33">
        <v>-1.3814494E-2</v>
      </c>
    </row>
    <row r="459" spans="1:5">
      <c r="A459" s="5">
        <v>40842</v>
      </c>
      <c r="B459" s="6">
        <v>397.07</v>
      </c>
      <c r="C459" s="6">
        <v>25.67</v>
      </c>
      <c r="D459" s="30">
        <v>7.0766338E-3</v>
      </c>
      <c r="E459" s="33">
        <v>-8.1474749999999995E-3</v>
      </c>
    </row>
    <row r="460" spans="1:5">
      <c r="A460" s="5">
        <v>40843</v>
      </c>
      <c r="B460" s="6">
        <v>401.13</v>
      </c>
      <c r="C460" s="6">
        <v>26.3</v>
      </c>
      <c r="D460" s="30">
        <v>1.0172976699999999E-2</v>
      </c>
      <c r="E460" s="31">
        <v>2.4245944299999999E-2</v>
      </c>
    </row>
    <row r="461" spans="1:5">
      <c r="A461" s="5">
        <v>40844</v>
      </c>
      <c r="B461" s="6">
        <v>401.39</v>
      </c>
      <c r="C461" s="6">
        <v>26.04</v>
      </c>
      <c r="D461" s="30">
        <v>6.4795900000000003E-4</v>
      </c>
      <c r="E461" s="33">
        <v>-9.9351219999999994E-3</v>
      </c>
    </row>
    <row r="462" spans="1:5">
      <c r="A462" s="5">
        <v>40847</v>
      </c>
      <c r="B462" s="6">
        <v>401.22</v>
      </c>
      <c r="C462" s="6">
        <v>25.7</v>
      </c>
      <c r="D462" s="32">
        <v>-4.2361800000000001E-4</v>
      </c>
      <c r="E462" s="33">
        <v>-1.3142825E-2</v>
      </c>
    </row>
    <row r="463" spans="1:5">
      <c r="A463" s="5">
        <v>40848</v>
      </c>
      <c r="B463" s="6">
        <v>393.02</v>
      </c>
      <c r="C463" s="6">
        <v>25.09</v>
      </c>
      <c r="D463" s="32">
        <v>-2.0649404E-2</v>
      </c>
      <c r="E463" s="33">
        <v>-2.4021632000000001E-2</v>
      </c>
    </row>
    <row r="464" spans="1:5">
      <c r="A464" s="5">
        <v>40849</v>
      </c>
      <c r="B464" s="6">
        <v>393.91</v>
      </c>
      <c r="C464" s="6">
        <v>25.11</v>
      </c>
      <c r="D464" s="30">
        <v>2.2619556000000002E-3</v>
      </c>
      <c r="E464" s="31">
        <v>7.9681279999999999E-4</v>
      </c>
    </row>
    <row r="465" spans="1:5">
      <c r="A465" s="5">
        <v>40850</v>
      </c>
      <c r="B465" s="6">
        <v>399.52</v>
      </c>
      <c r="C465" s="6">
        <v>25.61</v>
      </c>
      <c r="D465" s="30">
        <v>1.41413697E-2</v>
      </c>
      <c r="E465" s="31">
        <v>1.9716727E-2</v>
      </c>
    </row>
    <row r="466" spans="1:5">
      <c r="A466" s="5">
        <v>40851</v>
      </c>
      <c r="B466" s="6">
        <v>396.72</v>
      </c>
      <c r="C466" s="6">
        <v>25.34</v>
      </c>
      <c r="D466" s="32">
        <v>-7.0330840000000002E-3</v>
      </c>
      <c r="E466" s="33">
        <v>-1.0598725E-2</v>
      </c>
    </row>
    <row r="467" spans="1:5">
      <c r="A467" s="5">
        <v>40854</v>
      </c>
      <c r="B467" s="6">
        <v>396.21</v>
      </c>
      <c r="C467" s="6">
        <v>25.87</v>
      </c>
      <c r="D467" s="32">
        <v>-1.286368E-3</v>
      </c>
      <c r="E467" s="31">
        <v>2.0699821300000001E-2</v>
      </c>
    </row>
    <row r="468" spans="1:5">
      <c r="A468" s="5">
        <v>40855</v>
      </c>
      <c r="B468" s="6">
        <v>402.65</v>
      </c>
      <c r="C468" s="6">
        <v>26.22</v>
      </c>
      <c r="D468" s="30">
        <v>1.6123324500000001E-2</v>
      </c>
      <c r="E468" s="31">
        <v>1.3438482099999999E-2</v>
      </c>
    </row>
    <row r="469" spans="1:5">
      <c r="A469" s="5">
        <v>40856</v>
      </c>
      <c r="B469" s="6">
        <v>391.8</v>
      </c>
      <c r="C469" s="6">
        <v>25.29</v>
      </c>
      <c r="D469" s="32">
        <v>-2.7316192999999999E-2</v>
      </c>
      <c r="E469" s="33">
        <v>-3.6113418000000001E-2</v>
      </c>
    </row>
    <row r="470" spans="1:5">
      <c r="A470" s="5">
        <v>40857</v>
      </c>
      <c r="B470" s="6">
        <v>381.83</v>
      </c>
      <c r="C470" s="6">
        <v>25.37</v>
      </c>
      <c r="D470" s="32">
        <v>-2.5776021999999999E-2</v>
      </c>
      <c r="E470" s="31">
        <v>3.1583128999999998E-3</v>
      </c>
    </row>
    <row r="471" spans="1:5">
      <c r="A471" s="5">
        <v>40858</v>
      </c>
      <c r="B471" s="6">
        <v>381.23</v>
      </c>
      <c r="C471" s="6">
        <v>25.97</v>
      </c>
      <c r="D471" s="32">
        <v>-1.572616E-3</v>
      </c>
      <c r="E471" s="31">
        <v>2.3374652100000001E-2</v>
      </c>
    </row>
    <row r="472" spans="1:5">
      <c r="A472" s="5">
        <v>40861</v>
      </c>
      <c r="B472" s="6">
        <v>375.92</v>
      </c>
      <c r="C472" s="6">
        <v>25.83</v>
      </c>
      <c r="D472" s="32">
        <v>-1.4026512999999999E-2</v>
      </c>
      <c r="E472" s="33">
        <v>-5.4054189999999998E-3</v>
      </c>
    </row>
    <row r="473" spans="1:5">
      <c r="A473" s="5">
        <v>40862</v>
      </c>
      <c r="B473" s="6">
        <v>385.41</v>
      </c>
      <c r="C473" s="6">
        <v>26</v>
      </c>
      <c r="D473" s="30">
        <v>2.4931347900000001E-2</v>
      </c>
      <c r="E473" s="31">
        <v>6.5599309000000001E-3</v>
      </c>
    </row>
    <row r="474" spans="1:5">
      <c r="A474" s="5">
        <v>40863</v>
      </c>
      <c r="B474" s="6">
        <v>381.38</v>
      </c>
      <c r="C474" s="6">
        <v>25.35</v>
      </c>
      <c r="D474" s="32">
        <v>-1.0511449000000001E-2</v>
      </c>
      <c r="E474" s="33">
        <v>-2.5317808000000001E-2</v>
      </c>
    </row>
    <row r="475" spans="1:5">
      <c r="A475" s="5">
        <v>40864</v>
      </c>
      <c r="B475" s="6">
        <v>374.09</v>
      </c>
      <c r="C475" s="6">
        <v>24.84</v>
      </c>
      <c r="D475" s="32">
        <v>-1.9299843000000001E-2</v>
      </c>
      <c r="E475" s="33">
        <v>-2.0323473000000002E-2</v>
      </c>
    </row>
    <row r="476" spans="1:5">
      <c r="A476" s="5">
        <v>40865</v>
      </c>
      <c r="B476" s="6">
        <v>371.64</v>
      </c>
      <c r="C476" s="6">
        <v>24.6</v>
      </c>
      <c r="D476" s="32">
        <v>-6.5707659999999996E-3</v>
      </c>
      <c r="E476" s="33">
        <v>-9.7088139999999996E-3</v>
      </c>
    </row>
    <row r="477" spans="1:5">
      <c r="A477" s="5">
        <v>40868</v>
      </c>
      <c r="B477" s="6">
        <v>365.76</v>
      </c>
      <c r="C477" s="6">
        <v>24.31</v>
      </c>
      <c r="D477" s="32">
        <v>-1.5948263000000001E-2</v>
      </c>
      <c r="E477" s="33">
        <v>-1.1858654999999999E-2</v>
      </c>
    </row>
    <row r="478" spans="1:5">
      <c r="A478" s="5">
        <v>40869</v>
      </c>
      <c r="B478" s="6">
        <v>373.2</v>
      </c>
      <c r="C478" s="6">
        <v>24.11</v>
      </c>
      <c r="D478" s="30">
        <v>2.0137088399999999E-2</v>
      </c>
      <c r="E478" s="33">
        <v>-8.2610960000000008E-3</v>
      </c>
    </row>
    <row r="479" spans="1:5">
      <c r="A479" s="5">
        <v>40870</v>
      </c>
      <c r="B479" s="6">
        <v>363.76</v>
      </c>
      <c r="C479" s="6">
        <v>23.8</v>
      </c>
      <c r="D479" s="32">
        <v>-2.5620159E-2</v>
      </c>
      <c r="E479" s="33">
        <v>-1.2941111999999999E-2</v>
      </c>
    </row>
    <row r="480" spans="1:5">
      <c r="A480" s="5">
        <v>40872</v>
      </c>
      <c r="B480" s="6">
        <v>360.37</v>
      </c>
      <c r="C480" s="6">
        <v>23.63</v>
      </c>
      <c r="D480" s="32">
        <v>-9.3630280000000007E-3</v>
      </c>
      <c r="E480" s="33">
        <v>-7.1684890000000001E-3</v>
      </c>
    </row>
    <row r="481" spans="1:5">
      <c r="A481" s="5">
        <v>40875</v>
      </c>
      <c r="B481" s="6">
        <v>372.81</v>
      </c>
      <c r="C481" s="6">
        <v>24.19</v>
      </c>
      <c r="D481" s="30">
        <v>3.39376251E-2</v>
      </c>
      <c r="E481" s="31">
        <v>2.3422233399999999E-2</v>
      </c>
    </row>
    <row r="482" spans="1:5">
      <c r="A482" s="5">
        <v>40876</v>
      </c>
      <c r="B482" s="6">
        <v>369.91</v>
      </c>
      <c r="C482" s="6">
        <v>24.16</v>
      </c>
      <c r="D482" s="32">
        <v>-7.8091740000000003E-3</v>
      </c>
      <c r="E482" s="33">
        <v>-1.240952E-3</v>
      </c>
    </row>
    <row r="483" spans="1:5">
      <c r="A483" s="5">
        <v>40877</v>
      </c>
      <c r="B483" s="6">
        <v>378.84</v>
      </c>
      <c r="C483" s="6">
        <v>24.88</v>
      </c>
      <c r="D483" s="30">
        <v>2.38542196E-2</v>
      </c>
      <c r="E483" s="31">
        <v>2.93658948E-2</v>
      </c>
    </row>
    <row r="484" spans="1:5">
      <c r="A484" s="5">
        <v>40878</v>
      </c>
      <c r="B484" s="6">
        <v>384.52</v>
      </c>
      <c r="C484" s="6">
        <v>24.58</v>
      </c>
      <c r="D484" s="30">
        <v>1.4881850800000001E-2</v>
      </c>
      <c r="E484" s="33">
        <v>-1.2131164E-2</v>
      </c>
    </row>
    <row r="485" spans="1:5">
      <c r="A485" s="5">
        <v>40879</v>
      </c>
      <c r="B485" s="6">
        <v>386.27</v>
      </c>
      <c r="C485" s="6">
        <v>24.53</v>
      </c>
      <c r="D485" s="30">
        <v>4.5408035999999997E-3</v>
      </c>
      <c r="E485" s="33">
        <v>-2.0362459999999998E-3</v>
      </c>
    </row>
    <row r="486" spans="1:5">
      <c r="A486" s="5">
        <v>40882</v>
      </c>
      <c r="B486" s="6">
        <v>389.55</v>
      </c>
      <c r="C486" s="6">
        <v>24.99</v>
      </c>
      <c r="D486" s="30">
        <v>8.4556200000000005E-3</v>
      </c>
      <c r="E486" s="31">
        <v>1.85788866E-2</v>
      </c>
    </row>
    <row r="487" spans="1:5">
      <c r="A487" s="5">
        <v>40883</v>
      </c>
      <c r="B487" s="6">
        <v>387.51</v>
      </c>
      <c r="C487" s="6">
        <v>24.95</v>
      </c>
      <c r="D487" s="32">
        <v>-5.2505720000000002E-3</v>
      </c>
      <c r="E487" s="33">
        <v>-1.6019230000000001E-3</v>
      </c>
    </row>
    <row r="488" spans="1:5">
      <c r="A488" s="5">
        <v>40884</v>
      </c>
      <c r="B488" s="6">
        <v>385.67</v>
      </c>
      <c r="C488" s="6">
        <v>24.9</v>
      </c>
      <c r="D488" s="32">
        <v>-4.7595729999999996E-3</v>
      </c>
      <c r="E488" s="33">
        <v>-2.0060189999999999E-3</v>
      </c>
    </row>
    <row r="489" spans="1:5">
      <c r="A489" s="5">
        <v>40885</v>
      </c>
      <c r="B489" s="6">
        <v>387.22</v>
      </c>
      <c r="C489" s="6">
        <v>24.7</v>
      </c>
      <c r="D489" s="30">
        <v>4.0109254000000004E-3</v>
      </c>
      <c r="E489" s="33">
        <v>-8.0645600000000001E-3</v>
      </c>
    </row>
    <row r="490" spans="1:5">
      <c r="A490" s="5">
        <v>40886</v>
      </c>
      <c r="B490" s="6">
        <v>390.16</v>
      </c>
      <c r="C490" s="6">
        <v>24.99</v>
      </c>
      <c r="D490" s="30">
        <v>7.5639043999999999E-3</v>
      </c>
      <c r="E490" s="31">
        <v>1.1672501199999999E-2</v>
      </c>
    </row>
    <row r="491" spans="1:5">
      <c r="A491" s="5">
        <v>40889</v>
      </c>
      <c r="B491" s="6">
        <v>388.39</v>
      </c>
      <c r="C491" s="6">
        <v>24.81</v>
      </c>
      <c r="D491" s="32">
        <v>-4.5469220000000001E-3</v>
      </c>
      <c r="E491" s="33">
        <v>-7.2289470000000003E-3</v>
      </c>
    </row>
    <row r="492" spans="1:5">
      <c r="A492" s="5">
        <v>40890</v>
      </c>
      <c r="B492" s="6">
        <v>385.39</v>
      </c>
      <c r="C492" s="6">
        <v>25.05</v>
      </c>
      <c r="D492" s="32">
        <v>-7.7541809999999997E-3</v>
      </c>
      <c r="E492" s="31">
        <v>9.6270298000000008E-3</v>
      </c>
    </row>
    <row r="493" spans="1:5">
      <c r="A493" s="5">
        <v>40891</v>
      </c>
      <c r="B493" s="6">
        <v>376.84</v>
      </c>
      <c r="C493" s="6">
        <v>24.89</v>
      </c>
      <c r="D493" s="32">
        <v>-2.2435113999999999E-2</v>
      </c>
      <c r="E493" s="33">
        <v>-6.407711E-3</v>
      </c>
    </row>
    <row r="494" spans="1:5">
      <c r="A494" s="5">
        <v>40892</v>
      </c>
      <c r="B494" s="6">
        <v>375.6</v>
      </c>
      <c r="C494" s="6">
        <v>24.86</v>
      </c>
      <c r="D494" s="32">
        <v>-3.295947E-3</v>
      </c>
      <c r="E494" s="33">
        <v>-1.2060300000000001E-3</v>
      </c>
    </row>
    <row r="495" spans="1:5">
      <c r="A495" s="5">
        <v>40893</v>
      </c>
      <c r="B495" s="6">
        <v>377.67</v>
      </c>
      <c r="C495" s="6">
        <v>25.28</v>
      </c>
      <c r="D495" s="30">
        <v>5.4960510999999997E-3</v>
      </c>
      <c r="E495" s="31">
        <v>1.6753483199999999E-2</v>
      </c>
    </row>
    <row r="496" spans="1:5">
      <c r="A496" s="5">
        <v>40896</v>
      </c>
      <c r="B496" s="6">
        <v>378.85</v>
      </c>
      <c r="C496" s="6">
        <v>24.83</v>
      </c>
      <c r="D496" s="30">
        <v>3.1195499E-3</v>
      </c>
      <c r="E496" s="33">
        <v>-1.796097E-2</v>
      </c>
    </row>
    <row r="497" spans="1:5">
      <c r="A497" s="5">
        <v>40897</v>
      </c>
      <c r="B497" s="6">
        <v>392.46</v>
      </c>
      <c r="C497" s="6">
        <v>25.31</v>
      </c>
      <c r="D497" s="30">
        <v>3.5294272799999998E-2</v>
      </c>
      <c r="E497" s="31">
        <v>1.9146975E-2</v>
      </c>
    </row>
    <row r="498" spans="1:5">
      <c r="A498" s="5">
        <v>40898</v>
      </c>
      <c r="B498" s="6">
        <v>392.96</v>
      </c>
      <c r="C498" s="6">
        <v>25.05</v>
      </c>
      <c r="D498" s="30">
        <v>1.2732043000000001E-3</v>
      </c>
      <c r="E498" s="33">
        <v>-1.0325747E-2</v>
      </c>
    </row>
    <row r="499" spans="1:5">
      <c r="A499" s="5">
        <v>40899</v>
      </c>
      <c r="B499" s="6">
        <v>395.04</v>
      </c>
      <c r="C499" s="6">
        <v>25.1</v>
      </c>
      <c r="D499" s="30">
        <v>5.2792001E-3</v>
      </c>
      <c r="E499" s="31">
        <v>1.9940186E-3</v>
      </c>
    </row>
    <row r="500" spans="1:5">
      <c r="A500" s="5">
        <v>40900</v>
      </c>
      <c r="B500" s="6">
        <v>399.78</v>
      </c>
      <c r="C500" s="6">
        <v>25.31</v>
      </c>
      <c r="D500" s="30">
        <v>1.1927370200000001E-2</v>
      </c>
      <c r="E500" s="31">
        <v>8.3317284000000002E-3</v>
      </c>
    </row>
    <row r="501" spans="1:5">
      <c r="A501" s="5">
        <v>40904</v>
      </c>
      <c r="B501" s="6">
        <v>402.95</v>
      </c>
      <c r="C501" s="6">
        <v>25.32</v>
      </c>
      <c r="D501" s="30">
        <v>7.8980890000000005E-3</v>
      </c>
      <c r="E501" s="31">
        <v>3.9502269999999999E-4</v>
      </c>
    </row>
    <row r="502" spans="1:5">
      <c r="A502" s="5">
        <v>40905</v>
      </c>
      <c r="B502" s="6">
        <v>399.1</v>
      </c>
      <c r="C502" s="6">
        <v>25.11</v>
      </c>
      <c r="D502" s="32">
        <v>-9.600473E-3</v>
      </c>
      <c r="E502" s="33">
        <v>-8.3284239999999992E-3</v>
      </c>
    </row>
    <row r="503" spans="1:5" ht="15.75" thickBot="1">
      <c r="A503" s="7">
        <v>40906</v>
      </c>
      <c r="B503" s="8">
        <v>401.55</v>
      </c>
      <c r="C503" s="8">
        <v>25.3</v>
      </c>
      <c r="D503" s="34">
        <v>6.1200465999999999E-3</v>
      </c>
      <c r="E503" s="35">
        <v>7.5382226E-3</v>
      </c>
    </row>
    <row r="504" spans="1:5">
      <c r="A504" s="1"/>
      <c r="B504" s="2"/>
      <c r="C504" s="2"/>
    </row>
    <row r="505" spans="1:5">
      <c r="A505" s="1"/>
      <c r="B505" s="2"/>
      <c r="C505" s="2"/>
    </row>
    <row r="506" spans="1:5">
      <c r="A506" s="1"/>
      <c r="B506" s="2"/>
      <c r="C506" s="2"/>
    </row>
    <row r="507" spans="1:5">
      <c r="A507" s="1"/>
      <c r="B507" s="2"/>
      <c r="C507" s="2"/>
    </row>
    <row r="508" spans="1:5">
      <c r="A508" s="1"/>
      <c r="B508" s="2"/>
      <c r="C508" s="2"/>
    </row>
    <row r="509" spans="1:5">
      <c r="A509" s="1"/>
      <c r="B509" s="2"/>
      <c r="C509" s="2"/>
    </row>
    <row r="510" spans="1:5">
      <c r="A510" s="1"/>
      <c r="B510" s="2"/>
      <c r="C510" s="2"/>
    </row>
    <row r="511" spans="1:5">
      <c r="A511" s="1"/>
      <c r="B511" s="2"/>
      <c r="C511" s="2"/>
    </row>
    <row r="512" spans="1:5">
      <c r="A512" s="1"/>
      <c r="B512" s="2"/>
      <c r="C512" s="2"/>
    </row>
    <row r="513" spans="1:3">
      <c r="A513" s="1"/>
      <c r="B513" s="2"/>
      <c r="C513" s="2"/>
    </row>
    <row r="514" spans="1:3">
      <c r="A514" s="1"/>
      <c r="B514" s="2"/>
      <c r="C514" s="2"/>
    </row>
    <row r="515" spans="1:3">
      <c r="A515" s="1"/>
      <c r="B515" s="2"/>
      <c r="C515" s="2"/>
    </row>
    <row r="516" spans="1:3">
      <c r="A516" s="1"/>
      <c r="B516" s="2"/>
      <c r="C516" s="2"/>
    </row>
    <row r="517" spans="1:3">
      <c r="A517" s="1"/>
      <c r="B517" s="2"/>
      <c r="C517" s="2"/>
    </row>
    <row r="518" spans="1:3">
      <c r="A518" s="1"/>
      <c r="B518" s="2"/>
      <c r="C518" s="2"/>
    </row>
    <row r="519" spans="1:3">
      <c r="A519" s="1"/>
      <c r="B519" s="2"/>
      <c r="C519" s="2"/>
    </row>
    <row r="520" spans="1:3">
      <c r="A520" s="1"/>
      <c r="B520" s="2"/>
      <c r="C520" s="2"/>
    </row>
    <row r="521" spans="1:3">
      <c r="A521" s="1"/>
      <c r="B521" s="2"/>
      <c r="C521" s="2"/>
    </row>
    <row r="522" spans="1:3">
      <c r="A522" s="1"/>
      <c r="B522" s="2"/>
      <c r="C522" s="2"/>
    </row>
    <row r="523" spans="1:3">
      <c r="A523" s="1"/>
      <c r="B523" s="2"/>
      <c r="C523" s="2"/>
    </row>
    <row r="524" spans="1:3">
      <c r="A524" s="1"/>
      <c r="B524" s="2"/>
      <c r="C524" s="2"/>
    </row>
    <row r="525" spans="1:3">
      <c r="A525" s="1"/>
      <c r="B525" s="2"/>
      <c r="C525" s="2"/>
    </row>
    <row r="526" spans="1:3">
      <c r="A526" s="1"/>
      <c r="B526" s="2"/>
      <c r="C526" s="2"/>
    </row>
    <row r="527" spans="1:3">
      <c r="A527" s="1"/>
      <c r="B527" s="2"/>
      <c r="C527" s="2"/>
    </row>
    <row r="528" spans="1:3">
      <c r="A528" s="1"/>
      <c r="B528" s="2"/>
      <c r="C528" s="2"/>
    </row>
    <row r="529" spans="1:3">
      <c r="A529" s="1"/>
      <c r="B529" s="2"/>
      <c r="C529" s="2"/>
    </row>
    <row r="530" spans="1:3">
      <c r="A530" s="1"/>
      <c r="B530" s="2"/>
      <c r="C530" s="2"/>
    </row>
    <row r="531" spans="1:3">
      <c r="A531" s="1"/>
      <c r="B531" s="2"/>
      <c r="C531" s="2"/>
    </row>
    <row r="532" spans="1:3">
      <c r="A532" s="1"/>
      <c r="B532" s="2"/>
      <c r="C532" s="2"/>
    </row>
    <row r="533" spans="1:3">
      <c r="A533" s="1"/>
      <c r="B533" s="2"/>
      <c r="C533" s="2"/>
    </row>
    <row r="534" spans="1:3">
      <c r="A534" s="1"/>
      <c r="B534" s="2"/>
      <c r="C534" s="2"/>
    </row>
    <row r="535" spans="1:3">
      <c r="A535" s="1"/>
      <c r="B535" s="2"/>
      <c r="C535" s="2"/>
    </row>
    <row r="536" spans="1:3">
      <c r="A536" s="1"/>
      <c r="B536" s="2"/>
      <c r="C536" s="2"/>
    </row>
    <row r="537" spans="1:3">
      <c r="A537" s="1"/>
      <c r="B537" s="2"/>
      <c r="C537" s="2"/>
    </row>
    <row r="538" spans="1:3">
      <c r="A538" s="1"/>
      <c r="B538" s="2"/>
      <c r="C538" s="2"/>
    </row>
    <row r="539" spans="1:3">
      <c r="A539" s="1"/>
      <c r="B539" s="2"/>
      <c r="C539" s="2"/>
    </row>
    <row r="540" spans="1:3">
      <c r="A540" s="1"/>
      <c r="B540" s="2"/>
      <c r="C540" s="2"/>
    </row>
    <row r="541" spans="1:3">
      <c r="A541" s="1"/>
      <c r="B541" s="2"/>
      <c r="C541" s="2"/>
    </row>
    <row r="542" spans="1:3">
      <c r="A542" s="1"/>
      <c r="B542" s="2"/>
      <c r="C542" s="2"/>
    </row>
    <row r="543" spans="1:3">
      <c r="A543" s="1"/>
      <c r="B543" s="2"/>
      <c r="C543" s="2"/>
    </row>
    <row r="544" spans="1:3">
      <c r="A544" s="1"/>
      <c r="B544" s="2"/>
      <c r="C544" s="2"/>
    </row>
    <row r="545" spans="1:3">
      <c r="A545" s="1"/>
      <c r="B545" s="2"/>
      <c r="C545" s="2"/>
    </row>
    <row r="546" spans="1:3">
      <c r="A546" s="1"/>
      <c r="B546" s="2"/>
      <c r="C546" s="2"/>
    </row>
    <row r="547" spans="1:3">
      <c r="A547" s="1"/>
      <c r="B547" s="2"/>
      <c r="C547" s="2"/>
    </row>
    <row r="548" spans="1:3">
      <c r="A548" s="1"/>
      <c r="B548" s="2"/>
      <c r="C548" s="2"/>
    </row>
    <row r="549" spans="1:3">
      <c r="A549" s="1"/>
      <c r="B549" s="2"/>
      <c r="C549" s="2"/>
    </row>
    <row r="550" spans="1:3">
      <c r="A550" s="1"/>
      <c r="B550" s="2"/>
      <c r="C550" s="2"/>
    </row>
    <row r="551" spans="1:3">
      <c r="A551" s="1"/>
      <c r="B551" s="2"/>
      <c r="C551" s="2"/>
    </row>
    <row r="552" spans="1:3">
      <c r="A552" s="1"/>
      <c r="B552" s="2"/>
      <c r="C552" s="2"/>
    </row>
    <row r="553" spans="1:3">
      <c r="A553" s="1"/>
      <c r="B553" s="2"/>
      <c r="C553" s="2"/>
    </row>
    <row r="554" spans="1:3">
      <c r="A554" s="1"/>
      <c r="B554" s="2"/>
      <c r="C554" s="2"/>
    </row>
    <row r="555" spans="1:3">
      <c r="A555" s="1"/>
      <c r="B555" s="2"/>
      <c r="C555" s="2"/>
    </row>
    <row r="556" spans="1:3">
      <c r="A556" s="1"/>
      <c r="B556" s="2"/>
      <c r="C556" s="2"/>
    </row>
    <row r="557" spans="1:3">
      <c r="A557" s="1"/>
      <c r="B557" s="2"/>
      <c r="C557" s="2"/>
    </row>
    <row r="558" spans="1:3">
      <c r="A558" s="1"/>
      <c r="B558" s="2"/>
      <c r="C558" s="2"/>
    </row>
    <row r="559" spans="1:3">
      <c r="A559" s="1"/>
      <c r="B559" s="2"/>
      <c r="C559" s="2"/>
    </row>
    <row r="560" spans="1:3">
      <c r="A560" s="1"/>
      <c r="B560" s="2"/>
      <c r="C560" s="2"/>
    </row>
    <row r="561" spans="1:3">
      <c r="A561" s="1"/>
      <c r="B561" s="2"/>
      <c r="C561" s="2"/>
    </row>
    <row r="562" spans="1:3">
      <c r="A562" s="1"/>
      <c r="B562" s="2"/>
      <c r="C562" s="2"/>
    </row>
    <row r="563" spans="1:3">
      <c r="A563" s="1"/>
      <c r="B563" s="2"/>
      <c r="C563" s="2"/>
    </row>
    <row r="564" spans="1:3">
      <c r="A564" s="1"/>
      <c r="B564" s="2"/>
      <c r="C564" s="2"/>
    </row>
    <row r="565" spans="1:3">
      <c r="A565" s="1"/>
      <c r="B565" s="2"/>
      <c r="C565" s="2"/>
    </row>
    <row r="566" spans="1:3">
      <c r="A566" s="1"/>
      <c r="B566" s="2"/>
      <c r="C566" s="2"/>
    </row>
    <row r="567" spans="1:3">
      <c r="A567" s="1"/>
      <c r="B567" s="2"/>
      <c r="C567" s="2"/>
    </row>
    <row r="568" spans="1:3">
      <c r="A568" s="1"/>
      <c r="B568" s="2"/>
      <c r="C568" s="2"/>
    </row>
    <row r="569" spans="1:3">
      <c r="A569" s="1"/>
      <c r="B569" s="2"/>
      <c r="C569" s="2"/>
    </row>
    <row r="570" spans="1:3">
      <c r="A570" s="1"/>
      <c r="B570" s="2"/>
      <c r="C570" s="2"/>
    </row>
    <row r="571" spans="1:3">
      <c r="A571" s="1"/>
      <c r="B571" s="2"/>
      <c r="C571" s="2"/>
    </row>
    <row r="572" spans="1:3">
      <c r="A572" s="1"/>
      <c r="B572" s="2"/>
      <c r="C572" s="2"/>
    </row>
    <row r="573" spans="1:3">
      <c r="A573" s="1"/>
      <c r="B573" s="2"/>
      <c r="C573" s="2"/>
    </row>
    <row r="574" spans="1:3">
      <c r="A574" s="1"/>
      <c r="B574" s="2"/>
      <c r="C574" s="2"/>
    </row>
    <row r="575" spans="1:3">
      <c r="A575" s="1"/>
      <c r="B575" s="2"/>
      <c r="C575" s="2"/>
    </row>
    <row r="576" spans="1:3">
      <c r="A576" s="1"/>
      <c r="B576" s="2"/>
      <c r="C576" s="2"/>
    </row>
    <row r="577" spans="1:3">
      <c r="A577" s="1"/>
      <c r="B577" s="2"/>
      <c r="C577" s="2"/>
    </row>
    <row r="578" spans="1:3">
      <c r="A578" s="1"/>
      <c r="B578" s="2"/>
      <c r="C578" s="2"/>
    </row>
    <row r="579" spans="1:3">
      <c r="A579" s="1"/>
      <c r="B579" s="2"/>
      <c r="C579" s="2"/>
    </row>
    <row r="580" spans="1:3">
      <c r="A580" s="1"/>
      <c r="B580" s="2"/>
      <c r="C580" s="2"/>
    </row>
    <row r="581" spans="1:3">
      <c r="A581" s="1"/>
      <c r="B581" s="2"/>
      <c r="C581" s="2"/>
    </row>
    <row r="582" spans="1:3">
      <c r="A582" s="1"/>
      <c r="B582" s="2"/>
      <c r="C582" s="2"/>
    </row>
    <row r="583" spans="1:3">
      <c r="A583" s="1"/>
      <c r="B583" s="2"/>
      <c r="C583" s="2"/>
    </row>
    <row r="584" spans="1:3">
      <c r="A584" s="1"/>
      <c r="B584" s="2"/>
      <c r="C584" s="2"/>
    </row>
    <row r="585" spans="1:3">
      <c r="A585" s="1"/>
      <c r="B585" s="2"/>
      <c r="C585" s="2"/>
    </row>
    <row r="586" spans="1:3">
      <c r="A586" s="1"/>
      <c r="B586" s="2"/>
      <c r="C586" s="2"/>
    </row>
    <row r="587" spans="1:3">
      <c r="A587" s="1"/>
      <c r="B587" s="2"/>
      <c r="C587" s="2"/>
    </row>
    <row r="588" spans="1:3">
      <c r="A588" s="1"/>
      <c r="B588" s="2"/>
      <c r="C588" s="2"/>
    </row>
    <row r="589" spans="1:3">
      <c r="A589" s="1"/>
      <c r="B589" s="2"/>
      <c r="C589" s="2"/>
    </row>
    <row r="590" spans="1:3">
      <c r="A590" s="1"/>
      <c r="B590" s="2"/>
      <c r="C590" s="2"/>
    </row>
    <row r="591" spans="1:3">
      <c r="A591" s="1"/>
      <c r="B591" s="2"/>
      <c r="C591" s="2"/>
    </row>
    <row r="592" spans="1:3">
      <c r="A592" s="1"/>
      <c r="B592" s="2"/>
      <c r="C592" s="2"/>
    </row>
    <row r="593" spans="1:3">
      <c r="A593" s="1"/>
      <c r="B593" s="2"/>
      <c r="C593" s="2"/>
    </row>
    <row r="594" spans="1:3">
      <c r="A594" s="1"/>
      <c r="B594" s="2"/>
      <c r="C594" s="2"/>
    </row>
    <row r="595" spans="1:3">
      <c r="A595" s="1"/>
      <c r="B595" s="2"/>
      <c r="C595" s="2"/>
    </row>
    <row r="596" spans="1:3">
      <c r="A596" s="1"/>
      <c r="B596" s="2"/>
      <c r="C596" s="2"/>
    </row>
    <row r="597" spans="1:3">
      <c r="A597" s="1"/>
      <c r="B597" s="2"/>
      <c r="C597" s="2"/>
    </row>
    <row r="598" spans="1:3">
      <c r="A598" s="1"/>
      <c r="B598" s="2"/>
      <c r="C598" s="2"/>
    </row>
    <row r="599" spans="1:3">
      <c r="A599" s="1"/>
      <c r="B599" s="2"/>
      <c r="C599" s="2"/>
    </row>
    <row r="600" spans="1:3">
      <c r="A600" s="1"/>
      <c r="B600" s="2"/>
      <c r="C600" s="2"/>
    </row>
    <row r="601" spans="1:3">
      <c r="A601" s="1"/>
      <c r="B601" s="2"/>
      <c r="C601" s="2"/>
    </row>
    <row r="602" spans="1:3">
      <c r="A602" s="1"/>
      <c r="B602" s="2"/>
      <c r="C602" s="2"/>
    </row>
    <row r="603" spans="1:3">
      <c r="A603" s="1"/>
      <c r="B603" s="2"/>
      <c r="C603" s="2"/>
    </row>
    <row r="604" spans="1:3">
      <c r="A604" s="1"/>
      <c r="B604" s="2"/>
      <c r="C604" s="2"/>
    </row>
    <row r="605" spans="1:3">
      <c r="A605" s="1"/>
      <c r="B605" s="2"/>
      <c r="C605" s="2"/>
    </row>
    <row r="606" spans="1:3">
      <c r="A606" s="1"/>
      <c r="B606" s="2"/>
      <c r="C606" s="2"/>
    </row>
    <row r="607" spans="1:3">
      <c r="A607" s="1"/>
      <c r="B607" s="2"/>
      <c r="C607" s="2"/>
    </row>
    <row r="608" spans="1:3">
      <c r="A608" s="1"/>
      <c r="B608" s="2"/>
      <c r="C608" s="2"/>
    </row>
    <row r="609" spans="1:3">
      <c r="A609" s="1"/>
      <c r="B609" s="2"/>
      <c r="C609" s="2"/>
    </row>
    <row r="610" spans="1:3">
      <c r="A610" s="1"/>
      <c r="B610" s="2"/>
      <c r="C610" s="2"/>
    </row>
    <row r="611" spans="1:3">
      <c r="A611" s="1"/>
      <c r="B611" s="2"/>
      <c r="C611" s="2"/>
    </row>
    <row r="612" spans="1:3">
      <c r="A612" s="1"/>
      <c r="B612" s="2"/>
      <c r="C612" s="2"/>
    </row>
    <row r="613" spans="1:3">
      <c r="A613" s="1"/>
      <c r="B613" s="2"/>
      <c r="C613" s="2"/>
    </row>
    <row r="614" spans="1:3">
      <c r="A614" s="1"/>
      <c r="B614" s="2"/>
      <c r="C614" s="2"/>
    </row>
    <row r="615" spans="1:3">
      <c r="A615" s="1"/>
      <c r="B615" s="2"/>
      <c r="C615" s="2"/>
    </row>
    <row r="616" spans="1:3">
      <c r="A616" s="1"/>
      <c r="B616" s="2"/>
      <c r="C616" s="2"/>
    </row>
    <row r="617" spans="1:3">
      <c r="A617" s="1"/>
      <c r="B617" s="2"/>
      <c r="C617" s="2"/>
    </row>
    <row r="618" spans="1:3">
      <c r="A618" s="1"/>
      <c r="B618" s="2"/>
      <c r="C618" s="2"/>
    </row>
    <row r="619" spans="1:3">
      <c r="A619" s="1"/>
      <c r="B619" s="2"/>
      <c r="C619" s="2"/>
    </row>
    <row r="620" spans="1:3">
      <c r="A620" s="1"/>
      <c r="B620" s="2"/>
      <c r="C620" s="2"/>
    </row>
    <row r="621" spans="1:3">
      <c r="A621" s="1"/>
      <c r="B621" s="2"/>
      <c r="C621" s="2"/>
    </row>
    <row r="622" spans="1:3">
      <c r="A622" s="1"/>
      <c r="B622" s="2"/>
      <c r="C622" s="2"/>
    </row>
    <row r="623" spans="1:3">
      <c r="A623" s="1"/>
      <c r="B623" s="2"/>
      <c r="C623" s="2"/>
    </row>
    <row r="624" spans="1:3">
      <c r="A624" s="1"/>
      <c r="B624" s="2"/>
      <c r="C624" s="2"/>
    </row>
    <row r="625" spans="1:3">
      <c r="A625" s="1"/>
      <c r="B625" s="2"/>
      <c r="C625" s="2"/>
    </row>
    <row r="626" spans="1:3">
      <c r="A626" s="1"/>
      <c r="B626" s="2"/>
      <c r="C626" s="2"/>
    </row>
    <row r="627" spans="1:3">
      <c r="A627" s="1"/>
      <c r="B627" s="2"/>
      <c r="C627" s="2"/>
    </row>
    <row r="628" spans="1:3">
      <c r="A628" s="1"/>
      <c r="B628" s="2"/>
      <c r="C628" s="2"/>
    </row>
    <row r="629" spans="1:3">
      <c r="A629" s="1"/>
      <c r="B629" s="2"/>
      <c r="C629" s="2"/>
    </row>
    <row r="630" spans="1:3">
      <c r="A630" s="1"/>
      <c r="B630" s="2"/>
      <c r="C630" s="2"/>
    </row>
    <row r="631" spans="1:3">
      <c r="A631" s="1"/>
      <c r="B631" s="2"/>
      <c r="C631" s="2"/>
    </row>
    <row r="632" spans="1:3">
      <c r="A632" s="1"/>
      <c r="B632" s="2"/>
      <c r="C632" s="2"/>
    </row>
    <row r="633" spans="1:3">
      <c r="A633" s="1"/>
      <c r="B633" s="2"/>
      <c r="C633" s="2"/>
    </row>
    <row r="634" spans="1:3">
      <c r="A634" s="1"/>
      <c r="B634" s="2"/>
      <c r="C634" s="2"/>
    </row>
    <row r="635" spans="1:3">
      <c r="A635" s="1"/>
      <c r="B635" s="2"/>
      <c r="C635" s="2"/>
    </row>
    <row r="636" spans="1:3">
      <c r="A636" s="1"/>
      <c r="B636" s="2"/>
      <c r="C636" s="2"/>
    </row>
    <row r="637" spans="1:3">
      <c r="A637" s="1"/>
      <c r="B637" s="2"/>
      <c r="C637" s="2"/>
    </row>
    <row r="638" spans="1:3">
      <c r="A638" s="1"/>
      <c r="B638" s="2"/>
      <c r="C638" s="2"/>
    </row>
    <row r="639" spans="1:3">
      <c r="A639" s="1"/>
      <c r="B639" s="2"/>
      <c r="C639" s="2"/>
    </row>
    <row r="640" spans="1:3">
      <c r="A640" s="1"/>
      <c r="B640" s="2"/>
      <c r="C640" s="2"/>
    </row>
    <row r="641" spans="1:3">
      <c r="A641" s="1"/>
      <c r="B641" s="2"/>
      <c r="C641" s="2"/>
    </row>
    <row r="642" spans="1:3">
      <c r="A642" s="1"/>
      <c r="B642" s="2"/>
      <c r="C642" s="2"/>
    </row>
    <row r="643" spans="1:3">
      <c r="A643" s="1"/>
      <c r="B643" s="2"/>
      <c r="C643" s="2"/>
    </row>
    <row r="644" spans="1:3">
      <c r="A644" s="1"/>
      <c r="B644" s="2"/>
      <c r="C644" s="2"/>
    </row>
    <row r="645" spans="1:3">
      <c r="A645" s="1"/>
      <c r="B645" s="2"/>
      <c r="C645" s="2"/>
    </row>
    <row r="646" spans="1:3">
      <c r="A646" s="1"/>
      <c r="B646" s="2"/>
      <c r="C646" s="2"/>
    </row>
    <row r="647" spans="1:3">
      <c r="A647" s="1"/>
      <c r="B647" s="2"/>
      <c r="C647" s="2"/>
    </row>
    <row r="648" spans="1:3">
      <c r="A648" s="1"/>
      <c r="B648" s="2"/>
      <c r="C648" s="2"/>
    </row>
    <row r="649" spans="1:3">
      <c r="A649" s="1"/>
      <c r="B649" s="2"/>
      <c r="C649" s="2"/>
    </row>
    <row r="650" spans="1:3">
      <c r="A650" s="1"/>
      <c r="B650" s="2"/>
      <c r="C650" s="2"/>
    </row>
    <row r="651" spans="1:3">
      <c r="A651" s="1"/>
      <c r="B651" s="2"/>
      <c r="C651" s="2"/>
    </row>
    <row r="652" spans="1:3">
      <c r="A652" s="1"/>
      <c r="B652" s="2"/>
      <c r="C652" s="2"/>
    </row>
    <row r="653" spans="1:3">
      <c r="A653" s="1"/>
      <c r="B653" s="2"/>
      <c r="C653" s="2"/>
    </row>
    <row r="654" spans="1:3">
      <c r="A654" s="1"/>
      <c r="B654" s="2"/>
      <c r="C654" s="2"/>
    </row>
    <row r="655" spans="1:3">
      <c r="A655" s="1"/>
      <c r="B655" s="2"/>
      <c r="C655" s="2"/>
    </row>
    <row r="656" spans="1:3">
      <c r="A656" s="1"/>
      <c r="B656" s="2"/>
      <c r="C656" s="2"/>
    </row>
    <row r="657" spans="1:3">
      <c r="A657" s="1"/>
      <c r="B657" s="2"/>
      <c r="C657" s="2"/>
    </row>
    <row r="658" spans="1:3">
      <c r="A658" s="1"/>
      <c r="B658" s="2"/>
      <c r="C658" s="2"/>
    </row>
    <row r="659" spans="1:3">
      <c r="A659" s="1"/>
      <c r="B659" s="2"/>
      <c r="C659" s="2"/>
    </row>
    <row r="660" spans="1:3">
      <c r="A660" s="1"/>
      <c r="B660" s="2"/>
      <c r="C660" s="2"/>
    </row>
    <row r="661" spans="1:3">
      <c r="A661" s="1"/>
      <c r="B661" s="2"/>
      <c r="C661" s="2"/>
    </row>
    <row r="662" spans="1:3">
      <c r="A662" s="1"/>
      <c r="B662" s="2"/>
      <c r="C662" s="2"/>
    </row>
    <row r="663" spans="1:3">
      <c r="A663" s="1"/>
      <c r="B663" s="2"/>
      <c r="C663" s="2"/>
    </row>
    <row r="664" spans="1:3">
      <c r="A664" s="1"/>
      <c r="B664" s="2"/>
      <c r="C664" s="2"/>
    </row>
    <row r="665" spans="1:3">
      <c r="A665" s="1"/>
      <c r="B665" s="2"/>
      <c r="C665" s="2"/>
    </row>
    <row r="666" spans="1:3">
      <c r="A666" s="1"/>
      <c r="B666" s="2"/>
      <c r="C666" s="2"/>
    </row>
    <row r="667" spans="1:3">
      <c r="A667" s="1"/>
      <c r="B667" s="2"/>
      <c r="C667" s="2"/>
    </row>
    <row r="668" spans="1:3">
      <c r="A668" s="1"/>
      <c r="B668" s="2"/>
      <c r="C668" s="2"/>
    </row>
    <row r="669" spans="1:3">
      <c r="A669" s="1"/>
      <c r="B669" s="2"/>
      <c r="C669" s="2"/>
    </row>
    <row r="670" spans="1:3">
      <c r="A670" s="1"/>
      <c r="B670" s="2"/>
      <c r="C670" s="2"/>
    </row>
    <row r="671" spans="1:3">
      <c r="A671" s="1"/>
      <c r="B671" s="2"/>
      <c r="C671" s="2"/>
    </row>
    <row r="672" spans="1:3">
      <c r="A672" s="1"/>
      <c r="B672" s="2"/>
      <c r="C672" s="2"/>
    </row>
    <row r="673" spans="1:3">
      <c r="A673" s="1"/>
      <c r="B673" s="2"/>
      <c r="C673" s="2"/>
    </row>
    <row r="674" spans="1:3">
      <c r="A674" s="1"/>
      <c r="B674" s="2"/>
      <c r="C674" s="2"/>
    </row>
    <row r="675" spans="1:3">
      <c r="A675" s="1"/>
      <c r="B675" s="2"/>
      <c r="C675" s="2"/>
    </row>
    <row r="676" spans="1:3">
      <c r="A676" s="1"/>
      <c r="B676" s="2"/>
      <c r="C676" s="2"/>
    </row>
    <row r="677" spans="1:3">
      <c r="A677" s="1"/>
      <c r="B677" s="2"/>
      <c r="C677" s="2"/>
    </row>
    <row r="678" spans="1:3">
      <c r="A678" s="1"/>
      <c r="B678" s="2"/>
      <c r="C678" s="2"/>
    </row>
    <row r="679" spans="1:3">
      <c r="A679" s="1"/>
      <c r="B679" s="2"/>
      <c r="C679" s="2"/>
    </row>
    <row r="680" spans="1:3">
      <c r="A680" s="1"/>
      <c r="B680" s="2"/>
      <c r="C680" s="2"/>
    </row>
    <row r="681" spans="1:3">
      <c r="A681" s="1"/>
      <c r="B681" s="2"/>
      <c r="C681" s="2"/>
    </row>
    <row r="682" spans="1:3">
      <c r="A682" s="1"/>
      <c r="B682" s="2"/>
      <c r="C682" s="2"/>
    </row>
    <row r="683" spans="1:3">
      <c r="A683" s="1"/>
      <c r="B683" s="2"/>
      <c r="C683" s="2"/>
    </row>
    <row r="684" spans="1:3">
      <c r="A684" s="1"/>
      <c r="B684" s="2"/>
      <c r="C684" s="2"/>
    </row>
    <row r="685" spans="1:3">
      <c r="A685" s="1"/>
      <c r="B685" s="2"/>
      <c r="C685" s="2"/>
    </row>
    <row r="686" spans="1:3">
      <c r="A686" s="1"/>
      <c r="B686" s="2"/>
      <c r="C686" s="2"/>
    </row>
    <row r="687" spans="1:3">
      <c r="A687" s="1"/>
      <c r="B687" s="2"/>
      <c r="C687" s="2"/>
    </row>
    <row r="688" spans="1:3">
      <c r="A688" s="1"/>
      <c r="B688" s="2"/>
      <c r="C688" s="2"/>
    </row>
    <row r="689" spans="1:3">
      <c r="A689" s="1"/>
      <c r="B689" s="2"/>
      <c r="C689" s="2"/>
    </row>
    <row r="690" spans="1:3">
      <c r="A690" s="1"/>
      <c r="B690" s="2"/>
      <c r="C690" s="2"/>
    </row>
    <row r="691" spans="1:3">
      <c r="A691" s="1"/>
      <c r="B691" s="2"/>
      <c r="C691" s="2"/>
    </row>
    <row r="692" spans="1:3">
      <c r="A692" s="1"/>
      <c r="B692" s="2"/>
      <c r="C692" s="2"/>
    </row>
    <row r="693" spans="1:3">
      <c r="A693" s="1"/>
      <c r="B693" s="2"/>
      <c r="C693" s="2"/>
    </row>
    <row r="694" spans="1:3">
      <c r="A694" s="1"/>
      <c r="B694" s="2"/>
      <c r="C694" s="2"/>
    </row>
    <row r="695" spans="1:3">
      <c r="A695" s="1"/>
      <c r="B695" s="2"/>
      <c r="C695" s="2"/>
    </row>
    <row r="696" spans="1:3">
      <c r="A696" s="1"/>
      <c r="B696" s="2"/>
      <c r="C696" s="2"/>
    </row>
    <row r="697" spans="1:3">
      <c r="A697" s="1"/>
      <c r="B697" s="2"/>
      <c r="C697" s="2"/>
    </row>
    <row r="698" spans="1:3">
      <c r="A698" s="1"/>
      <c r="B698" s="2"/>
      <c r="C698" s="2"/>
    </row>
    <row r="699" spans="1:3">
      <c r="A699" s="1"/>
      <c r="B699" s="2"/>
      <c r="C699" s="2"/>
    </row>
    <row r="700" spans="1:3">
      <c r="A700" s="1"/>
      <c r="B700" s="2"/>
      <c r="C700" s="2"/>
    </row>
    <row r="701" spans="1:3">
      <c r="A701" s="1"/>
      <c r="B701" s="2"/>
      <c r="C701" s="2"/>
    </row>
    <row r="702" spans="1:3">
      <c r="A702" s="1"/>
      <c r="B702" s="2"/>
      <c r="C702" s="2"/>
    </row>
    <row r="703" spans="1:3">
      <c r="A703" s="1"/>
      <c r="B703" s="2"/>
      <c r="C703" s="2"/>
    </row>
    <row r="704" spans="1:3">
      <c r="A704" s="1"/>
      <c r="B704" s="2"/>
      <c r="C704" s="2"/>
    </row>
    <row r="705" spans="1:3">
      <c r="A705" s="1"/>
      <c r="B705" s="2"/>
      <c r="C705" s="2"/>
    </row>
    <row r="706" spans="1:3">
      <c r="A706" s="1"/>
      <c r="B706" s="2"/>
      <c r="C706" s="2"/>
    </row>
    <row r="707" spans="1:3">
      <c r="A707" s="1"/>
      <c r="B707" s="2"/>
      <c r="C707" s="2"/>
    </row>
    <row r="708" spans="1:3">
      <c r="A708" s="1"/>
      <c r="B708" s="2"/>
      <c r="C708" s="2"/>
    </row>
    <row r="709" spans="1:3">
      <c r="A709" s="1"/>
      <c r="B709" s="2"/>
      <c r="C709" s="2"/>
    </row>
    <row r="710" spans="1:3">
      <c r="A710" s="1"/>
      <c r="B710" s="2"/>
      <c r="C710" s="2"/>
    </row>
    <row r="711" spans="1:3">
      <c r="A711" s="1"/>
      <c r="B711" s="2"/>
      <c r="C711" s="2"/>
    </row>
    <row r="712" spans="1:3">
      <c r="A712" s="1"/>
      <c r="B712" s="2"/>
      <c r="C712" s="2"/>
    </row>
    <row r="713" spans="1:3">
      <c r="A713" s="1"/>
      <c r="B713" s="2"/>
      <c r="C713" s="2"/>
    </row>
    <row r="714" spans="1:3">
      <c r="A714" s="1"/>
      <c r="B714" s="2"/>
      <c r="C714" s="2"/>
    </row>
    <row r="715" spans="1:3">
      <c r="A715" s="1"/>
      <c r="B715" s="2"/>
      <c r="C715" s="2"/>
    </row>
    <row r="716" spans="1:3">
      <c r="A716" s="1"/>
      <c r="B716" s="2"/>
      <c r="C716" s="2"/>
    </row>
    <row r="717" spans="1:3">
      <c r="A717" s="1"/>
      <c r="B717" s="2"/>
      <c r="C717" s="2"/>
    </row>
    <row r="718" spans="1:3">
      <c r="A718" s="1"/>
      <c r="B718" s="2"/>
      <c r="C718" s="2"/>
    </row>
    <row r="719" spans="1:3">
      <c r="A719" s="1"/>
      <c r="B719" s="2"/>
      <c r="C719" s="2"/>
    </row>
    <row r="720" spans="1:3">
      <c r="A720" s="1"/>
      <c r="B720" s="2"/>
      <c r="C720" s="2"/>
    </row>
    <row r="721" spans="1:3">
      <c r="A721" s="1"/>
      <c r="B721" s="2"/>
      <c r="C721" s="2"/>
    </row>
    <row r="722" spans="1:3">
      <c r="A722" s="1"/>
      <c r="B722" s="2"/>
      <c r="C722" s="2"/>
    </row>
    <row r="723" spans="1:3">
      <c r="A723" s="1"/>
      <c r="B723" s="2"/>
      <c r="C723" s="2"/>
    </row>
    <row r="724" spans="1:3">
      <c r="A724" s="1"/>
      <c r="B724" s="2"/>
      <c r="C724" s="2"/>
    </row>
    <row r="725" spans="1:3">
      <c r="A725" s="1"/>
      <c r="B725" s="2"/>
      <c r="C725" s="2"/>
    </row>
    <row r="726" spans="1:3">
      <c r="A726" s="1"/>
      <c r="B726" s="2"/>
      <c r="C726" s="2"/>
    </row>
    <row r="727" spans="1:3">
      <c r="A727" s="1"/>
      <c r="B727" s="2"/>
      <c r="C727" s="2"/>
    </row>
    <row r="728" spans="1:3">
      <c r="A728" s="1"/>
      <c r="B728" s="2"/>
      <c r="C728" s="2"/>
    </row>
    <row r="729" spans="1:3">
      <c r="A729" s="1"/>
      <c r="B729" s="2"/>
      <c r="C729" s="2"/>
    </row>
    <row r="730" spans="1:3">
      <c r="A730" s="1"/>
      <c r="B730" s="2"/>
      <c r="C730" s="2"/>
    </row>
    <row r="731" spans="1:3">
      <c r="A731" s="1"/>
      <c r="B731" s="2"/>
      <c r="C731" s="2"/>
    </row>
    <row r="732" spans="1:3">
      <c r="A732" s="1"/>
      <c r="B732" s="2"/>
      <c r="C732" s="2"/>
    </row>
    <row r="733" spans="1:3">
      <c r="A733" s="1"/>
      <c r="B733" s="2"/>
      <c r="C733" s="2"/>
    </row>
    <row r="734" spans="1:3">
      <c r="A734" s="1"/>
      <c r="B734" s="2"/>
      <c r="C734" s="2"/>
    </row>
    <row r="735" spans="1:3">
      <c r="A735" s="1"/>
      <c r="B735" s="2"/>
      <c r="C735" s="2"/>
    </row>
    <row r="736" spans="1:3">
      <c r="A736" s="1"/>
      <c r="B736" s="2"/>
      <c r="C736" s="2"/>
    </row>
    <row r="737" spans="1:3">
      <c r="A737" s="1"/>
      <c r="B737" s="2"/>
      <c r="C737" s="2"/>
    </row>
    <row r="738" spans="1:3">
      <c r="A738" s="1"/>
      <c r="B738" s="2"/>
      <c r="C738" s="2"/>
    </row>
    <row r="739" spans="1:3">
      <c r="A739" s="1"/>
      <c r="B739" s="2"/>
      <c r="C739" s="2"/>
    </row>
    <row r="740" spans="1:3">
      <c r="A740" s="1"/>
      <c r="B740" s="2"/>
      <c r="C740" s="2"/>
    </row>
    <row r="741" spans="1:3">
      <c r="A741" s="1"/>
      <c r="B741" s="2"/>
      <c r="C741" s="2"/>
    </row>
    <row r="742" spans="1:3">
      <c r="A742" s="1"/>
      <c r="B742" s="2"/>
      <c r="C742" s="2"/>
    </row>
    <row r="743" spans="1:3">
      <c r="A743" s="1"/>
      <c r="B743" s="2"/>
      <c r="C743" s="2"/>
    </row>
    <row r="744" spans="1:3">
      <c r="A744" s="1"/>
      <c r="B744" s="2"/>
      <c r="C744" s="2"/>
    </row>
    <row r="745" spans="1:3">
      <c r="A745" s="1"/>
      <c r="B745" s="2"/>
      <c r="C745" s="2"/>
    </row>
    <row r="746" spans="1:3">
      <c r="A746" s="1"/>
      <c r="B746" s="2"/>
      <c r="C746" s="2"/>
    </row>
    <row r="747" spans="1:3">
      <c r="A747" s="1"/>
      <c r="B747" s="2"/>
      <c r="C747" s="2"/>
    </row>
    <row r="748" spans="1:3">
      <c r="A748" s="1"/>
      <c r="B748" s="2"/>
      <c r="C748" s="2"/>
    </row>
    <row r="749" spans="1:3">
      <c r="A749" s="1"/>
      <c r="B749" s="2"/>
      <c r="C749" s="2"/>
    </row>
    <row r="750" spans="1:3">
      <c r="A750" s="1"/>
      <c r="B750" s="2"/>
      <c r="C750" s="2"/>
    </row>
    <row r="751" spans="1:3">
      <c r="A751" s="1"/>
      <c r="B751" s="2"/>
      <c r="C751" s="2"/>
    </row>
    <row r="752" spans="1:3">
      <c r="A752" s="1"/>
      <c r="B752" s="2"/>
      <c r="C752" s="2"/>
    </row>
    <row r="753" spans="1:3">
      <c r="A753" s="1"/>
      <c r="B753" s="2"/>
      <c r="C753" s="2"/>
    </row>
    <row r="754" spans="1:3">
      <c r="A754" s="1"/>
      <c r="B754" s="2"/>
      <c r="C754" s="2"/>
    </row>
    <row r="755" spans="1:3">
      <c r="A755" s="1"/>
      <c r="B755" s="2"/>
      <c r="C755" s="2"/>
    </row>
    <row r="756" spans="1:3">
      <c r="A756" s="1"/>
      <c r="B756" s="2"/>
      <c r="C756" s="2"/>
    </row>
    <row r="757" spans="1:3">
      <c r="A757" s="1"/>
      <c r="B757" s="2"/>
      <c r="C757" s="2"/>
    </row>
    <row r="758" spans="1:3">
      <c r="A758" s="1"/>
      <c r="B758" s="2"/>
      <c r="C758" s="2"/>
    </row>
  </sheetData>
  <mergeCells count="3">
    <mergeCell ref="H1:J1"/>
    <mergeCell ref="H6:I6"/>
    <mergeCell ref="H7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759"/>
  <sheetViews>
    <sheetView workbookViewId="0">
      <selection activeCell="P23" sqref="P23"/>
    </sheetView>
  </sheetViews>
  <sheetFormatPr defaultRowHeight="15"/>
  <cols>
    <col min="1" max="1" width="10.7109375" bestFit="1" customWidth="1"/>
    <col min="4" max="5" width="9.140625" style="13"/>
    <col min="6" max="7" width="9.140625" style="41"/>
    <col min="10" max="10" width="11" bestFit="1" customWidth="1"/>
    <col min="11" max="11" width="9.5703125" bestFit="1" customWidth="1"/>
    <col min="12" max="12" width="14" customWidth="1"/>
    <col min="14" max="14" width="15" bestFit="1" customWidth="1"/>
    <col min="15" max="15" width="14.140625" customWidth="1"/>
    <col min="16" max="16" width="14" bestFit="1" customWidth="1"/>
    <col min="17" max="18" width="12.28515625" bestFit="1" customWidth="1"/>
    <col min="19" max="19" width="11.85546875" bestFit="1" customWidth="1"/>
    <col min="20" max="21" width="7" bestFit="1" customWidth="1"/>
  </cols>
  <sheetData>
    <row r="1" spans="1:21">
      <c r="F1" s="67" t="s">
        <v>25</v>
      </c>
      <c r="G1" s="67"/>
      <c r="J1" s="9"/>
      <c r="K1" s="37" t="s">
        <v>3</v>
      </c>
      <c r="L1" s="37" t="s">
        <v>4</v>
      </c>
      <c r="N1" s="10"/>
      <c r="O1" s="10" t="s">
        <v>29</v>
      </c>
      <c r="P1" s="10" t="s">
        <v>30</v>
      </c>
    </row>
    <row r="2" spans="1:21">
      <c r="A2" t="s">
        <v>0</v>
      </c>
      <c r="B2" t="s">
        <v>1</v>
      </c>
      <c r="C2" t="s">
        <v>2</v>
      </c>
      <c r="D2" s="13" t="s">
        <v>3</v>
      </c>
      <c r="E2" s="13" t="s">
        <v>4</v>
      </c>
      <c r="F2" s="41" t="s">
        <v>3</v>
      </c>
      <c r="G2" s="41" t="s">
        <v>4</v>
      </c>
      <c r="J2" s="37" t="s">
        <v>26</v>
      </c>
      <c r="K2" s="38">
        <f>AVERAGE(D:D)</f>
        <v>1.2711807834661346E-3</v>
      </c>
      <c r="L2" s="38">
        <f>AVERAGE(E:E)</f>
        <v>-2.5256843764940272E-4</v>
      </c>
      <c r="N2" s="10" t="s">
        <v>31</v>
      </c>
      <c r="O2" s="10">
        <f ca="1">_xll.PsiStudent(15, _xll.PsiCorrMatrix($T$3:$U$4, 1))</f>
        <v>0.3666799149060157</v>
      </c>
      <c r="P2" s="44">
        <f ca="1">O2*K3+K2</f>
        <v>7.3886296683959608E-3</v>
      </c>
      <c r="S2" s="3" t="s">
        <v>22</v>
      </c>
      <c r="T2" s="3" t="s">
        <v>43</v>
      </c>
      <c r="U2" s="3" t="s">
        <v>42</v>
      </c>
    </row>
    <row r="3" spans="1:21">
      <c r="A3" s="5">
        <v>40183</v>
      </c>
      <c r="B3" s="6">
        <v>212.49</v>
      </c>
      <c r="C3" s="6">
        <v>28.73</v>
      </c>
      <c r="D3" s="30">
        <v>1.6956340999999999E-3</v>
      </c>
      <c r="E3" s="31">
        <v>3.4812880000000001E-4</v>
      </c>
      <c r="F3" s="42">
        <f>(D3-$K$2)/$K$3</f>
        <v>2.5441733787367679E-2</v>
      </c>
      <c r="G3" s="42">
        <f>(E3-$L$2)/$L$3</f>
        <v>4.1928183155567761E-2</v>
      </c>
      <c r="J3" s="37" t="s">
        <v>27</v>
      </c>
      <c r="K3" s="38">
        <f>STDEV(D:D)</f>
        <v>1.6683348708908145E-2</v>
      </c>
      <c r="L3" s="38">
        <f>STDEV(E:E)</f>
        <v>1.4326812955872964E-2</v>
      </c>
      <c r="N3" s="10" t="s">
        <v>32</v>
      </c>
      <c r="O3" s="10">
        <f ca="1">_xll.PsiStudent(16, _xll.PsiCorrMatrix($T$3:$U$4, 2))</f>
        <v>0.99037825232504517</v>
      </c>
      <c r="P3" s="44">
        <f ca="1">O3*L3+L2</f>
        <v>1.3936395538975877E-2</v>
      </c>
      <c r="S3" s="3" t="s">
        <v>43</v>
      </c>
      <c r="T3" s="3">
        <v>1</v>
      </c>
      <c r="U3" s="3">
        <v>0.57609999999999995</v>
      </c>
    </row>
    <row r="4" spans="1:21">
      <c r="A4" s="5">
        <v>40184</v>
      </c>
      <c r="B4" s="6">
        <v>209.11</v>
      </c>
      <c r="C4" s="6">
        <v>28.55</v>
      </c>
      <c r="D4" s="32">
        <v>-1.6034499000000001E-2</v>
      </c>
      <c r="E4" s="33">
        <v>-6.284937E-3</v>
      </c>
      <c r="F4" s="42">
        <f t="shared" ref="F4:F67" si="0">(D4-$K$2)/$K$3</f>
        <v>-1.0373025275330783</v>
      </c>
      <c r="G4" s="42">
        <f t="shared" ref="G4:G67" si="1">(E4-$L$2)/$L$3</f>
        <v>-0.42105446486462011</v>
      </c>
      <c r="S4" s="3" t="s">
        <v>42</v>
      </c>
      <c r="T4" s="3">
        <f>$U$3</f>
        <v>0.57609999999999995</v>
      </c>
      <c r="U4" s="3">
        <v>1</v>
      </c>
    </row>
    <row r="5" spans="1:21">
      <c r="A5" s="5">
        <v>40185</v>
      </c>
      <c r="B5" s="6">
        <v>208.73</v>
      </c>
      <c r="C5" s="6">
        <v>28.26</v>
      </c>
      <c r="D5" s="32">
        <v>-1.818879E-3</v>
      </c>
      <c r="E5" s="33">
        <v>-1.0209559E-2</v>
      </c>
      <c r="F5" s="42">
        <f t="shared" si="0"/>
        <v>-0.1852181979398527</v>
      </c>
      <c r="G5" s="42">
        <f t="shared" si="1"/>
        <v>-0.69498991806610744</v>
      </c>
      <c r="J5" s="65" t="s">
        <v>11</v>
      </c>
      <c r="K5" s="66"/>
      <c r="L5" s="11">
        <v>100000</v>
      </c>
      <c r="N5" s="10" t="s">
        <v>28</v>
      </c>
      <c r="O5" s="39">
        <f ca="1">L5*P2+L6*P3 + _xll.PsiOutput()</f>
        <v>3526.1420746347712</v>
      </c>
    </row>
    <row r="6" spans="1:21">
      <c r="A6" s="5">
        <v>40186</v>
      </c>
      <c r="B6" s="6">
        <v>210.11</v>
      </c>
      <c r="C6" s="6">
        <v>28.45</v>
      </c>
      <c r="D6" s="30">
        <v>6.5896523000000002E-3</v>
      </c>
      <c r="E6" s="31">
        <v>6.7007832999999998E-3</v>
      </c>
      <c r="F6" s="42">
        <f t="shared" si="0"/>
        <v>0.31878920769030294</v>
      </c>
      <c r="G6" s="42">
        <f t="shared" si="1"/>
        <v>0.48533834838675882</v>
      </c>
      <c r="J6" s="65" t="s">
        <v>12</v>
      </c>
      <c r="K6" s="66"/>
      <c r="L6" s="11">
        <v>200000</v>
      </c>
    </row>
    <row r="7" spans="1:21">
      <c r="A7" s="5">
        <v>40189</v>
      </c>
      <c r="B7" s="6">
        <v>208.26</v>
      </c>
      <c r="C7" s="6">
        <v>28.09</v>
      </c>
      <c r="D7" s="32">
        <v>-8.8439039999999997E-3</v>
      </c>
      <c r="E7" s="33">
        <v>-1.2734519E-2</v>
      </c>
      <c r="F7" s="42">
        <f t="shared" si="0"/>
        <v>-0.60629822944749345</v>
      </c>
      <c r="G7" s="42">
        <f t="shared" si="1"/>
        <v>-0.87123009149316033</v>
      </c>
    </row>
    <row r="8" spans="1:21">
      <c r="A8" s="5">
        <v>40190</v>
      </c>
      <c r="B8" s="6">
        <v>205.89</v>
      </c>
      <c r="C8" s="6">
        <v>27.91</v>
      </c>
      <c r="D8" s="32">
        <v>-1.1445254E-2</v>
      </c>
      <c r="E8" s="33">
        <v>-6.4285940000000001E-3</v>
      </c>
      <c r="F8" s="42">
        <f t="shared" si="0"/>
        <v>-0.76222316067014417</v>
      </c>
      <c r="G8" s="42">
        <f t="shared" si="1"/>
        <v>-0.43108160770807513</v>
      </c>
    </row>
    <row r="9" spans="1:21">
      <c r="A9" s="5">
        <v>40191</v>
      </c>
      <c r="B9" s="6">
        <v>208.8</v>
      </c>
      <c r="C9" s="6">
        <v>28.16</v>
      </c>
      <c r="D9" s="30">
        <v>1.40348104E-2</v>
      </c>
      <c r="E9" s="31">
        <v>8.9174836999999993E-3</v>
      </c>
      <c r="F9" s="42">
        <f t="shared" si="0"/>
        <v>0.76505201918597265</v>
      </c>
      <c r="G9" s="42">
        <f t="shared" si="1"/>
        <v>0.64006225012453588</v>
      </c>
      <c r="J9" s="45" t="s">
        <v>33</v>
      </c>
      <c r="K9" s="37">
        <f>CORREL(F3:F504,G3:G504)</f>
        <v>0.57613876659720475</v>
      </c>
      <c r="O9" s="46">
        <v>0.1</v>
      </c>
      <c r="P9" s="46">
        <v>0.05</v>
      </c>
      <c r="Q9" s="46">
        <v>0.01</v>
      </c>
      <c r="R9" s="43">
        <v>1E-3</v>
      </c>
    </row>
    <row r="10" spans="1:21">
      <c r="A10" s="5">
        <v>40192</v>
      </c>
      <c r="B10" s="6">
        <v>207.59</v>
      </c>
      <c r="C10" s="6">
        <v>28.73</v>
      </c>
      <c r="D10" s="32">
        <v>-5.8118750000000002E-3</v>
      </c>
      <c r="E10" s="31">
        <v>2.0039341700000001E-2</v>
      </c>
      <c r="F10" s="42">
        <f t="shared" si="0"/>
        <v>-0.42455839694126324</v>
      </c>
      <c r="G10" s="42">
        <f t="shared" si="1"/>
        <v>1.4163589767067615</v>
      </c>
      <c r="N10" s="23" t="s">
        <v>39</v>
      </c>
      <c r="O10" s="22">
        <f ca="1">_xll.PsiBVaR($O$5,O9)</f>
        <v>-5371.5491075874615</v>
      </c>
      <c r="P10" s="22">
        <f ca="1">_xll.PsiBVaR($O$5,P9)</f>
        <v>-7004.2257500444393</v>
      </c>
      <c r="Q10" s="22">
        <f ca="1">_xll.PsiBVaR($O$5,Q9)</f>
        <v>-10437.221790796806</v>
      </c>
      <c r="R10" s="22">
        <f ca="1">_xll.PsiBVaR($O$5,R9)</f>
        <v>-14361.808308130889</v>
      </c>
    </row>
    <row r="11" spans="1:21">
      <c r="A11" s="5">
        <v>40193</v>
      </c>
      <c r="B11" s="6">
        <v>204.12</v>
      </c>
      <c r="C11" s="6">
        <v>28.64</v>
      </c>
      <c r="D11" s="32">
        <v>-1.6856923999999999E-2</v>
      </c>
      <c r="E11" s="33">
        <v>-3.1375309999999998E-3</v>
      </c>
      <c r="F11" s="42">
        <f t="shared" si="0"/>
        <v>-1.0865986858973078</v>
      </c>
      <c r="G11" s="42">
        <f t="shared" si="1"/>
        <v>-0.20136806219473743</v>
      </c>
    </row>
    <row r="12" spans="1:21">
      <c r="A12" s="5">
        <v>40197</v>
      </c>
      <c r="B12" s="6">
        <v>213.15</v>
      </c>
      <c r="C12" s="6">
        <v>28.86</v>
      </c>
      <c r="D12" s="30">
        <v>4.3288087000000003E-2</v>
      </c>
      <c r="E12" s="31">
        <v>7.6522112999999996E-3</v>
      </c>
      <c r="F12" s="42">
        <f t="shared" si="0"/>
        <v>2.5184935560388282</v>
      </c>
      <c r="G12" s="42">
        <f t="shared" si="1"/>
        <v>0.55174725614108133</v>
      </c>
    </row>
    <row r="13" spans="1:21">
      <c r="A13" s="5">
        <v>40198</v>
      </c>
      <c r="B13" s="6">
        <v>209.87</v>
      </c>
      <c r="C13" s="6">
        <v>28.39</v>
      </c>
      <c r="D13" s="32">
        <v>-1.5507852000000001E-2</v>
      </c>
      <c r="E13" s="33">
        <v>-1.6419583000000001E-2</v>
      </c>
      <c r="F13" s="42">
        <f t="shared" si="0"/>
        <v>-1.0057353038785852</v>
      </c>
      <c r="G13" s="42">
        <f t="shared" si="1"/>
        <v>-1.1284445893267059</v>
      </c>
    </row>
    <row r="14" spans="1:21">
      <c r="A14" s="5">
        <v>40199</v>
      </c>
      <c r="B14" s="6">
        <v>206.24</v>
      </c>
      <c r="C14" s="6">
        <v>27.85</v>
      </c>
      <c r="D14" s="32">
        <v>-1.7447752E-2</v>
      </c>
      <c r="E14" s="33">
        <v>-1.9204004E-2</v>
      </c>
      <c r="F14" s="42">
        <f t="shared" si="0"/>
        <v>-1.1220129189933603</v>
      </c>
      <c r="G14" s="42">
        <f t="shared" si="1"/>
        <v>-1.3227949314841771</v>
      </c>
    </row>
    <row r="15" spans="1:21">
      <c r="A15" s="5">
        <v>40200</v>
      </c>
      <c r="B15" s="6">
        <v>196.01</v>
      </c>
      <c r="C15" s="6">
        <v>26.87</v>
      </c>
      <c r="D15" s="32">
        <v>-5.0874861E-2</v>
      </c>
      <c r="E15" s="33">
        <v>-3.5822543999999998E-2</v>
      </c>
      <c r="F15" s="42">
        <f t="shared" si="0"/>
        <v>-3.1256339895133007</v>
      </c>
      <c r="G15" s="42">
        <f t="shared" si="1"/>
        <v>-2.4827556325267346</v>
      </c>
    </row>
    <row r="16" spans="1:21">
      <c r="A16" s="5">
        <v>40203</v>
      </c>
      <c r="B16" s="6">
        <v>201.28</v>
      </c>
      <c r="C16" s="6">
        <v>27.21</v>
      </c>
      <c r="D16" s="30">
        <v>2.6531295199999999E-2</v>
      </c>
      <c r="E16" s="31">
        <v>1.25741302E-2</v>
      </c>
      <c r="F16" s="42">
        <f t="shared" si="0"/>
        <v>1.5140913768137039</v>
      </c>
      <c r="G16" s="42">
        <f t="shared" si="1"/>
        <v>0.89529322935645494</v>
      </c>
    </row>
    <row r="17" spans="1:7">
      <c r="A17" s="5">
        <v>40204</v>
      </c>
      <c r="B17" s="6">
        <v>204.13</v>
      </c>
      <c r="C17" s="6">
        <v>27.38</v>
      </c>
      <c r="D17" s="30">
        <v>1.40600723E-2</v>
      </c>
      <c r="E17" s="31">
        <v>6.2282670999999996E-3</v>
      </c>
      <c r="F17" s="42">
        <f t="shared" si="0"/>
        <v>0.76656621759066768</v>
      </c>
      <c r="G17" s="42">
        <f t="shared" si="1"/>
        <v>0.45235709837286076</v>
      </c>
    </row>
    <row r="18" spans="1:7">
      <c r="A18" s="5">
        <v>40205</v>
      </c>
      <c r="B18" s="6">
        <v>206.05</v>
      </c>
      <c r="C18" s="6">
        <v>27.53</v>
      </c>
      <c r="D18" s="30">
        <v>9.3618120000000006E-3</v>
      </c>
      <c r="E18" s="31">
        <v>5.4634992999999998E-3</v>
      </c>
      <c r="F18" s="42">
        <f t="shared" si="0"/>
        <v>0.48495247313351664</v>
      </c>
      <c r="G18" s="42">
        <f t="shared" si="1"/>
        <v>0.39897692217069292</v>
      </c>
    </row>
    <row r="19" spans="1:7">
      <c r="A19" s="5">
        <v>40206</v>
      </c>
      <c r="B19" s="6">
        <v>197.54</v>
      </c>
      <c r="C19" s="6">
        <v>27.06</v>
      </c>
      <c r="D19" s="32">
        <v>-4.2177762000000001E-2</v>
      </c>
      <c r="E19" s="33">
        <v>-1.7219696E-2</v>
      </c>
      <c r="F19" s="42">
        <f t="shared" si="0"/>
        <v>-2.6043298345892865</v>
      </c>
      <c r="G19" s="42">
        <f t="shared" si="1"/>
        <v>-1.1842918320082689</v>
      </c>
    </row>
    <row r="20" spans="1:7">
      <c r="A20" s="5">
        <v>40207</v>
      </c>
      <c r="B20" s="6">
        <v>190.37</v>
      </c>
      <c r="C20" s="6">
        <v>26.15</v>
      </c>
      <c r="D20" s="32">
        <v>-3.6971548999999999E-2</v>
      </c>
      <c r="E20" s="33">
        <v>-3.4207432000000003E-2</v>
      </c>
      <c r="F20" s="42">
        <f t="shared" si="0"/>
        <v>-2.292269402907479</v>
      </c>
      <c r="G20" s="42">
        <f t="shared" si="1"/>
        <v>-2.3700221163585127</v>
      </c>
    </row>
    <row r="21" spans="1:7">
      <c r="A21" s="5">
        <v>40210</v>
      </c>
      <c r="B21" s="6">
        <v>193.02</v>
      </c>
      <c r="C21" s="6">
        <v>26.36</v>
      </c>
      <c r="D21" s="30">
        <v>1.3824263599999999E-2</v>
      </c>
      <c r="E21" s="31">
        <v>7.9985191000000004E-3</v>
      </c>
      <c r="F21" s="42">
        <f t="shared" si="0"/>
        <v>0.75243184300470167</v>
      </c>
      <c r="G21" s="42">
        <f t="shared" si="1"/>
        <v>0.57591926153171769</v>
      </c>
    </row>
    <row r="22" spans="1:7">
      <c r="A22" s="5">
        <v>40211</v>
      </c>
      <c r="B22" s="6">
        <v>194.14</v>
      </c>
      <c r="C22" s="6">
        <v>26.41</v>
      </c>
      <c r="D22" s="30">
        <v>5.7857378000000003E-3</v>
      </c>
      <c r="E22" s="31">
        <v>1.8950167E-3</v>
      </c>
      <c r="F22" s="42">
        <f t="shared" si="0"/>
        <v>0.27060256878304645</v>
      </c>
      <c r="G22" s="42">
        <f t="shared" si="1"/>
        <v>0.14989971211769379</v>
      </c>
    </row>
    <row r="23" spans="1:7">
      <c r="A23" s="5">
        <v>40212</v>
      </c>
      <c r="B23" s="6">
        <v>197.48</v>
      </c>
      <c r="C23" s="6">
        <v>26.57</v>
      </c>
      <c r="D23" s="30">
        <v>1.70577651E-2</v>
      </c>
      <c r="E23" s="31">
        <v>6.0400334999999999E-3</v>
      </c>
      <c r="F23" s="42">
        <f t="shared" si="0"/>
        <v>0.94624793810756658</v>
      </c>
      <c r="G23" s="42">
        <f t="shared" si="1"/>
        <v>0.43921854476852706</v>
      </c>
    </row>
    <row r="24" spans="1:7">
      <c r="A24" s="5">
        <v>40213</v>
      </c>
      <c r="B24" s="6">
        <v>190.36</v>
      </c>
      <c r="C24" s="6">
        <v>25.84</v>
      </c>
      <c r="D24" s="32">
        <v>-3.6720296999999999E-2</v>
      </c>
      <c r="E24" s="33">
        <v>-2.7859081000000001E-2</v>
      </c>
      <c r="F24" s="42">
        <f t="shared" si="0"/>
        <v>-2.2772093568469516</v>
      </c>
      <c r="G24" s="42">
        <f t="shared" si="1"/>
        <v>-1.9269123319596289</v>
      </c>
    </row>
    <row r="25" spans="1:7">
      <c r="A25" s="5">
        <v>40214</v>
      </c>
      <c r="B25" s="6">
        <v>193.74</v>
      </c>
      <c r="C25" s="6">
        <v>26</v>
      </c>
      <c r="D25" s="30">
        <v>1.7600037700000001E-2</v>
      </c>
      <c r="E25" s="31">
        <v>6.1728590999999998E-3</v>
      </c>
      <c r="F25" s="42">
        <f t="shared" si="0"/>
        <v>0.97875176029947775</v>
      </c>
      <c r="G25" s="42">
        <f t="shared" si="1"/>
        <v>0.44848966461975331</v>
      </c>
    </row>
    <row r="26" spans="1:7">
      <c r="A26" s="5">
        <v>40217</v>
      </c>
      <c r="B26" s="6">
        <v>192.41</v>
      </c>
      <c r="C26" s="6">
        <v>25.72</v>
      </c>
      <c r="D26" s="32">
        <v>-6.8885420000000001E-3</v>
      </c>
      <c r="E26" s="33">
        <v>-1.0827639E-2</v>
      </c>
      <c r="F26" s="42">
        <f t="shared" si="0"/>
        <v>-0.48909382198006907</v>
      </c>
      <c r="G26" s="42">
        <f t="shared" si="1"/>
        <v>-0.73813140402699107</v>
      </c>
    </row>
    <row r="27" spans="1:7">
      <c r="A27" s="5">
        <v>40218</v>
      </c>
      <c r="B27" s="6">
        <v>194.46</v>
      </c>
      <c r="C27" s="6">
        <v>25.99</v>
      </c>
      <c r="D27" s="30">
        <v>1.05979744E-2</v>
      </c>
      <c r="E27" s="31">
        <v>1.0442949300000001E-2</v>
      </c>
      <c r="F27" s="42">
        <f t="shared" si="0"/>
        <v>0.55904805319772433</v>
      </c>
      <c r="G27" s="42">
        <f t="shared" si="1"/>
        <v>0.74653851980841346</v>
      </c>
    </row>
    <row r="28" spans="1:7">
      <c r="A28" s="5">
        <v>40219</v>
      </c>
      <c r="B28" s="6">
        <v>193.4</v>
      </c>
      <c r="C28" s="6">
        <v>25.97</v>
      </c>
      <c r="D28" s="32">
        <v>-5.4659030000000003E-3</v>
      </c>
      <c r="E28" s="33">
        <v>-7.6982299999999999E-4</v>
      </c>
      <c r="F28" s="42">
        <f t="shared" si="0"/>
        <v>-0.40382083363568616</v>
      </c>
      <c r="G28" s="42">
        <f t="shared" si="1"/>
        <v>-3.6103951656502924E-2</v>
      </c>
    </row>
    <row r="29" spans="1:7">
      <c r="A29" s="5">
        <v>40220</v>
      </c>
      <c r="B29" s="6">
        <v>196.92</v>
      </c>
      <c r="C29" s="6">
        <v>26.1</v>
      </c>
      <c r="D29" s="30">
        <v>1.80369719E-2</v>
      </c>
      <c r="E29" s="31">
        <v>4.9932887E-3</v>
      </c>
      <c r="F29" s="42">
        <f t="shared" si="0"/>
        <v>1.0049415983004479</v>
      </c>
      <c r="G29" s="42">
        <f t="shared" si="1"/>
        <v>0.36615660117897875</v>
      </c>
    </row>
    <row r="30" spans="1:7">
      <c r="A30" s="5">
        <v>40221</v>
      </c>
      <c r="B30" s="6">
        <v>198.62</v>
      </c>
      <c r="C30" s="6">
        <v>25.92</v>
      </c>
      <c r="D30" s="30">
        <v>8.5958965999999998E-3</v>
      </c>
      <c r="E30" s="33">
        <v>-6.9204430000000001E-3</v>
      </c>
      <c r="F30" s="42">
        <f t="shared" si="0"/>
        <v>0.43904350045880192</v>
      </c>
      <c r="G30" s="42">
        <f t="shared" si="1"/>
        <v>-0.46541227158390786</v>
      </c>
    </row>
    <row r="31" spans="1:7">
      <c r="A31" s="5">
        <v>40225</v>
      </c>
      <c r="B31" s="6">
        <v>201.61</v>
      </c>
      <c r="C31" s="6">
        <v>26.43</v>
      </c>
      <c r="D31" s="30">
        <v>1.49416867E-2</v>
      </c>
      <c r="E31" s="31">
        <v>1.9484857099999999E-2</v>
      </c>
      <c r="F31" s="42">
        <f t="shared" si="0"/>
        <v>0.8194101888690033</v>
      </c>
      <c r="G31" s="42">
        <f t="shared" si="1"/>
        <v>1.3776563984217072</v>
      </c>
    </row>
    <row r="32" spans="1:7">
      <c r="A32" s="5">
        <v>40226</v>
      </c>
      <c r="B32" s="6">
        <v>200.77</v>
      </c>
      <c r="C32" s="6">
        <v>26.66</v>
      </c>
      <c r="D32" s="32">
        <v>-4.1751640000000003E-3</v>
      </c>
      <c r="E32" s="31">
        <v>8.6645860999999998E-3</v>
      </c>
      <c r="F32" s="42">
        <f t="shared" si="0"/>
        <v>-0.32645393191104588</v>
      </c>
      <c r="G32" s="42">
        <f t="shared" si="1"/>
        <v>0.62241020142543357</v>
      </c>
    </row>
    <row r="33" spans="1:7">
      <c r="A33" s="5">
        <v>40227</v>
      </c>
      <c r="B33" s="6">
        <v>201.14</v>
      </c>
      <c r="C33" s="6">
        <v>27.01</v>
      </c>
      <c r="D33" s="30">
        <v>1.8412088E-3</v>
      </c>
      <c r="E33" s="31">
        <v>1.30428531E-2</v>
      </c>
      <c r="F33" s="42">
        <f t="shared" si="0"/>
        <v>3.4167481989362036E-2</v>
      </c>
      <c r="G33" s="42">
        <f t="shared" si="1"/>
        <v>0.92800971008693423</v>
      </c>
    </row>
    <row r="34" spans="1:7">
      <c r="A34" s="5">
        <v>40228</v>
      </c>
      <c r="B34" s="6">
        <v>199.89</v>
      </c>
      <c r="C34" s="6">
        <v>26.82</v>
      </c>
      <c r="D34" s="32">
        <v>-6.2339680000000003E-3</v>
      </c>
      <c r="E34" s="33">
        <v>-7.0592900000000002E-3</v>
      </c>
      <c r="F34" s="42">
        <f t="shared" si="0"/>
        <v>-0.44985865334450087</v>
      </c>
      <c r="G34" s="42">
        <f t="shared" si="1"/>
        <v>-0.47510368030318501</v>
      </c>
    </row>
    <row r="35" spans="1:7">
      <c r="A35" s="5">
        <v>40231</v>
      </c>
      <c r="B35" s="6">
        <v>198.66</v>
      </c>
      <c r="C35" s="6">
        <v>26.79</v>
      </c>
      <c r="D35" s="32">
        <v>-6.1723940000000003E-3</v>
      </c>
      <c r="E35" s="33">
        <v>-1.119194E-3</v>
      </c>
      <c r="F35" s="42">
        <f t="shared" si="0"/>
        <v>-0.44616790749519053</v>
      </c>
      <c r="G35" s="42">
        <f t="shared" si="1"/>
        <v>-6.0489765938861031E-2</v>
      </c>
    </row>
    <row r="36" spans="1:7">
      <c r="A36" s="5">
        <v>40232</v>
      </c>
      <c r="B36" s="6">
        <v>195.33</v>
      </c>
      <c r="C36" s="6">
        <v>26.41</v>
      </c>
      <c r="D36" s="32">
        <v>-1.6904385000000001E-2</v>
      </c>
      <c r="E36" s="33">
        <v>-1.4285957E-2</v>
      </c>
      <c r="F36" s="42">
        <f t="shared" si="0"/>
        <v>-1.0894434984603072</v>
      </c>
      <c r="G36" s="42">
        <f t="shared" si="1"/>
        <v>-0.97951921376888762</v>
      </c>
    </row>
    <row r="37" spans="1:7">
      <c r="A37" s="5">
        <v>40233</v>
      </c>
      <c r="B37" s="6">
        <v>198.89</v>
      </c>
      <c r="C37" s="6">
        <v>26.69</v>
      </c>
      <c r="D37" s="30">
        <v>1.8061472200000001E-2</v>
      </c>
      <c r="E37" s="31">
        <v>1.05462371E-2</v>
      </c>
      <c r="F37" s="42">
        <f t="shared" si="0"/>
        <v>1.0064101463975645</v>
      </c>
      <c r="G37" s="42">
        <f t="shared" si="1"/>
        <v>0.75374792502073307</v>
      </c>
    </row>
    <row r="38" spans="1:7">
      <c r="A38" s="5">
        <v>40234</v>
      </c>
      <c r="B38" s="6">
        <v>200.22</v>
      </c>
      <c r="C38" s="6">
        <v>26.66</v>
      </c>
      <c r="D38" s="30">
        <v>6.6648539E-3</v>
      </c>
      <c r="E38" s="33">
        <v>-1.1246489999999999E-3</v>
      </c>
      <c r="F38" s="42">
        <f t="shared" si="0"/>
        <v>0.32329679194764366</v>
      </c>
      <c r="G38" s="42">
        <f t="shared" si="1"/>
        <v>-6.0870520543308056E-2</v>
      </c>
    </row>
    <row r="39" spans="1:7">
      <c r="A39" s="5">
        <v>40235</v>
      </c>
      <c r="B39" s="6">
        <v>202.82</v>
      </c>
      <c r="C39" s="6">
        <v>26.73</v>
      </c>
      <c r="D39" s="30">
        <v>1.29021242E-2</v>
      </c>
      <c r="E39" s="31">
        <v>2.6222153999999999E-3</v>
      </c>
      <c r="F39" s="42">
        <f t="shared" si="0"/>
        <v>0.69715880303595612</v>
      </c>
      <c r="G39" s="42">
        <f t="shared" si="1"/>
        <v>0.2006575954124499</v>
      </c>
    </row>
    <row r="40" spans="1:7">
      <c r="A40" s="5">
        <v>40238</v>
      </c>
      <c r="B40" s="6">
        <v>207.15</v>
      </c>
      <c r="C40" s="6">
        <v>27.06</v>
      </c>
      <c r="D40" s="30">
        <v>2.1124282300000002E-2</v>
      </c>
      <c r="E40" s="31">
        <v>1.2270092599999999E-2</v>
      </c>
      <c r="F40" s="42">
        <f t="shared" si="0"/>
        <v>1.1899949981824223</v>
      </c>
      <c r="G40" s="42">
        <f t="shared" si="1"/>
        <v>0.87407164986515795</v>
      </c>
    </row>
    <row r="41" spans="1:7">
      <c r="A41" s="5">
        <v>40239</v>
      </c>
      <c r="B41" s="6">
        <v>207.01</v>
      </c>
      <c r="C41" s="6">
        <v>26.53</v>
      </c>
      <c r="D41" s="32">
        <v>-6.7606700000000003E-4</v>
      </c>
      <c r="E41" s="33">
        <v>-1.9780454999999999E-2</v>
      </c>
      <c r="F41" s="42">
        <f t="shared" si="0"/>
        <v>-0.11671804129025928</v>
      </c>
      <c r="G41" s="42">
        <f t="shared" si="1"/>
        <v>-1.3630307467890526</v>
      </c>
    </row>
    <row r="42" spans="1:7">
      <c r="A42" s="5">
        <v>40240</v>
      </c>
      <c r="B42" s="6">
        <v>207.49</v>
      </c>
      <c r="C42" s="6">
        <v>26.53</v>
      </c>
      <c r="D42" s="30">
        <v>2.3160444999999999E-3</v>
      </c>
      <c r="E42" s="31">
        <v>0</v>
      </c>
      <c r="F42" s="42">
        <f t="shared" si="0"/>
        <v>6.262913607841547E-2</v>
      </c>
      <c r="G42" s="42">
        <f t="shared" si="1"/>
        <v>1.7629073432264487E-2</v>
      </c>
    </row>
    <row r="43" spans="1:7">
      <c r="A43" s="5">
        <v>40241</v>
      </c>
      <c r="B43" s="6">
        <v>208.86</v>
      </c>
      <c r="C43" s="6">
        <v>26.69</v>
      </c>
      <c r="D43" s="30">
        <v>6.5810253000000004E-3</v>
      </c>
      <c r="E43" s="31">
        <v>6.0127953000000001E-3</v>
      </c>
      <c r="F43" s="42">
        <f t="shared" si="0"/>
        <v>0.31827210526976824</v>
      </c>
      <c r="G43" s="42">
        <f t="shared" si="1"/>
        <v>0.43731734035663905</v>
      </c>
    </row>
    <row r="44" spans="1:7">
      <c r="A44" s="5">
        <v>40242</v>
      </c>
      <c r="B44" s="6">
        <v>217.02</v>
      </c>
      <c r="C44" s="6">
        <v>26.66</v>
      </c>
      <c r="D44" s="30">
        <v>3.8325344099999999E-2</v>
      </c>
      <c r="E44" s="33">
        <v>-1.1246489999999999E-3</v>
      </c>
      <c r="F44" s="42">
        <f t="shared" si="0"/>
        <v>2.2210267232949841</v>
      </c>
      <c r="G44" s="42">
        <f t="shared" si="1"/>
        <v>-6.0870520543308056E-2</v>
      </c>
    </row>
    <row r="45" spans="1:7">
      <c r="A45" s="5">
        <v>40245</v>
      </c>
      <c r="B45" s="6">
        <v>217.15</v>
      </c>
      <c r="C45" s="6">
        <v>26.69</v>
      </c>
      <c r="D45" s="30">
        <v>5.988438E-4</v>
      </c>
      <c r="E45" s="31">
        <v>1.1246487E-3</v>
      </c>
      <c r="F45" s="42">
        <f t="shared" si="0"/>
        <v>-4.02998819479891E-2</v>
      </c>
      <c r="G45" s="42">
        <f t="shared" si="1"/>
        <v>9.6128646468078768E-2</v>
      </c>
    </row>
    <row r="46" spans="1:7">
      <c r="A46" s="5">
        <v>40246</v>
      </c>
      <c r="B46" s="6">
        <v>221.06</v>
      </c>
      <c r="C46" s="6">
        <v>26.85</v>
      </c>
      <c r="D46" s="30">
        <v>1.7845798900000001E-2</v>
      </c>
      <c r="E46" s="31">
        <v>5.9768575000000001E-3</v>
      </c>
      <c r="F46" s="42">
        <f t="shared" si="0"/>
        <v>0.99348268778220628</v>
      </c>
      <c r="G46" s="42">
        <f t="shared" si="1"/>
        <v>0.43480891087475154</v>
      </c>
    </row>
    <row r="47" spans="1:7">
      <c r="A47" s="5">
        <v>40247</v>
      </c>
      <c r="B47" s="6">
        <v>222.86</v>
      </c>
      <c r="C47" s="6">
        <v>27.01</v>
      </c>
      <c r="D47" s="30">
        <v>8.1096137000000006E-3</v>
      </c>
      <c r="E47" s="31">
        <v>5.9413468000000004E-3</v>
      </c>
      <c r="F47" s="42">
        <f t="shared" si="0"/>
        <v>0.40989570114796298</v>
      </c>
      <c r="G47" s="42">
        <f t="shared" si="1"/>
        <v>0.43233029262871359</v>
      </c>
    </row>
    <row r="48" spans="1:7">
      <c r="A48" s="5">
        <v>40248</v>
      </c>
      <c r="B48" s="6">
        <v>223.52</v>
      </c>
      <c r="C48" s="6">
        <v>27.21</v>
      </c>
      <c r="D48" s="30">
        <v>2.9571239000000002E-3</v>
      </c>
      <c r="E48" s="31">
        <v>7.3773850000000002E-3</v>
      </c>
      <c r="F48" s="42">
        <f t="shared" si="0"/>
        <v>0.10105543832657823</v>
      </c>
      <c r="G48" s="42">
        <f t="shared" si="1"/>
        <v>0.53256460185177967</v>
      </c>
    </row>
    <row r="49" spans="1:7">
      <c r="A49" s="5">
        <v>40249</v>
      </c>
      <c r="B49" s="6">
        <v>224.61</v>
      </c>
      <c r="C49" s="6">
        <v>27.29</v>
      </c>
      <c r="D49" s="30">
        <v>4.8646694000000004E-3</v>
      </c>
      <c r="E49" s="31">
        <v>2.9357819E-3</v>
      </c>
      <c r="F49" s="42">
        <f t="shared" si="0"/>
        <v>0.21539372455933306</v>
      </c>
      <c r="G49" s="42">
        <f t="shared" si="1"/>
        <v>0.22254428444550944</v>
      </c>
    </row>
    <row r="50" spans="1:7">
      <c r="A50" s="5">
        <v>40252</v>
      </c>
      <c r="B50" s="6">
        <v>221.87</v>
      </c>
      <c r="C50" s="6">
        <v>27.31</v>
      </c>
      <c r="D50" s="32">
        <v>-1.2273940000000001E-2</v>
      </c>
      <c r="E50" s="31">
        <v>7.3260079999999997E-4</v>
      </c>
      <c r="F50" s="42">
        <f t="shared" si="0"/>
        <v>-0.81189460340379149</v>
      </c>
      <c r="G50" s="42">
        <f t="shared" si="1"/>
        <v>6.8764018954093634E-2</v>
      </c>
    </row>
    <row r="51" spans="1:7">
      <c r="A51" s="5">
        <v>40253</v>
      </c>
      <c r="B51" s="6">
        <v>222.47</v>
      </c>
      <c r="C51" s="6">
        <v>27.38</v>
      </c>
      <c r="D51" s="30">
        <v>2.7006362999999999E-3</v>
      </c>
      <c r="E51" s="31">
        <v>2.5598843999999998E-3</v>
      </c>
      <c r="F51" s="42">
        <f t="shared" si="0"/>
        <v>8.568157037745075E-2</v>
      </c>
      <c r="G51" s="42">
        <f t="shared" si="1"/>
        <v>0.19630694183778669</v>
      </c>
    </row>
    <row r="52" spans="1:7">
      <c r="A52" s="5">
        <v>40254</v>
      </c>
      <c r="B52" s="6">
        <v>222.15</v>
      </c>
      <c r="C52" s="6">
        <v>27.63</v>
      </c>
      <c r="D52" s="32">
        <v>-1.439432E-3</v>
      </c>
      <c r="E52" s="31">
        <v>9.0893190999999998E-3</v>
      </c>
      <c r="F52" s="42">
        <f t="shared" si="0"/>
        <v>-0.16247414297699067</v>
      </c>
      <c r="G52" s="42">
        <f t="shared" si="1"/>
        <v>0.65205622258228058</v>
      </c>
    </row>
    <row r="53" spans="1:7">
      <c r="A53" s="5">
        <v>40255</v>
      </c>
      <c r="B53" s="6">
        <v>222.67</v>
      </c>
      <c r="C53" s="6">
        <v>27.61</v>
      </c>
      <c r="D53" s="30">
        <v>2.3380253999999998E-3</v>
      </c>
      <c r="E53" s="33">
        <v>-7.2411299999999997E-4</v>
      </c>
      <c r="F53" s="42">
        <f t="shared" si="0"/>
        <v>6.3946671327694479E-2</v>
      </c>
      <c r="G53" s="42">
        <f t="shared" si="1"/>
        <v>-3.2913430488900039E-2</v>
      </c>
    </row>
    <row r="54" spans="1:7">
      <c r="A54" s="5">
        <v>40256</v>
      </c>
      <c r="B54" s="6">
        <v>220.29</v>
      </c>
      <c r="C54" s="6">
        <v>27.59</v>
      </c>
      <c r="D54" s="32">
        <v>-1.0745995E-2</v>
      </c>
      <c r="E54" s="33">
        <v>-7.24638E-4</v>
      </c>
      <c r="F54" s="42">
        <f t="shared" si="0"/>
        <v>-0.72030957292461983</v>
      </c>
      <c r="G54" s="42">
        <f t="shared" si="1"/>
        <v>-3.2950075065863317E-2</v>
      </c>
    </row>
    <row r="55" spans="1:7">
      <c r="A55" s="5">
        <v>40259</v>
      </c>
      <c r="B55" s="6">
        <v>222.77</v>
      </c>
      <c r="C55" s="6">
        <v>27.6</v>
      </c>
      <c r="D55" s="30">
        <v>1.1194988899999999E-2</v>
      </c>
      <c r="E55" s="31">
        <v>3.623845E-4</v>
      </c>
      <c r="F55" s="42">
        <f t="shared" si="0"/>
        <v>0.5948331051328446</v>
      </c>
      <c r="G55" s="42">
        <f t="shared" si="1"/>
        <v>4.2923219528549529E-2</v>
      </c>
    </row>
    <row r="56" spans="1:7">
      <c r="A56" s="5">
        <v>40260</v>
      </c>
      <c r="B56" s="6">
        <v>226.35</v>
      </c>
      <c r="C56" s="6">
        <v>27.86</v>
      </c>
      <c r="D56" s="30">
        <v>1.5942624799999999E-2</v>
      </c>
      <c r="E56" s="31">
        <v>9.3761955999999997E-3</v>
      </c>
      <c r="F56" s="42">
        <f t="shared" si="0"/>
        <v>0.87940642328599083</v>
      </c>
      <c r="G56" s="42">
        <f t="shared" si="1"/>
        <v>0.67207997112172124</v>
      </c>
    </row>
    <row r="57" spans="1:7">
      <c r="A57" s="5">
        <v>40261</v>
      </c>
      <c r="B57" s="6">
        <v>227.35</v>
      </c>
      <c r="C57" s="6">
        <v>27.64</v>
      </c>
      <c r="D57" s="30">
        <v>4.4082063999999997E-3</v>
      </c>
      <c r="E57" s="33">
        <v>-7.927969E-3</v>
      </c>
      <c r="F57" s="42">
        <f t="shared" si="0"/>
        <v>0.18803333019460516</v>
      </c>
      <c r="G57" s="42">
        <f t="shared" si="1"/>
        <v>-0.53573677453534663</v>
      </c>
    </row>
    <row r="58" spans="1:7">
      <c r="A58" s="5">
        <v>40262</v>
      </c>
      <c r="B58" s="6">
        <v>224.65</v>
      </c>
      <c r="C58" s="6">
        <v>27.98</v>
      </c>
      <c r="D58" s="32">
        <v>-1.1947045E-2</v>
      </c>
      <c r="E58" s="31">
        <v>1.22259703E-2</v>
      </c>
      <c r="F58" s="42">
        <f t="shared" si="0"/>
        <v>-0.7923005155678492</v>
      </c>
      <c r="G58" s="42">
        <f t="shared" si="1"/>
        <v>0.87099194887821152</v>
      </c>
    </row>
    <row r="59" spans="1:7">
      <c r="A59" s="5">
        <v>40263</v>
      </c>
      <c r="B59" s="6">
        <v>228.87</v>
      </c>
      <c r="C59" s="6">
        <v>27.65</v>
      </c>
      <c r="D59" s="30">
        <v>1.8610521299999998E-2</v>
      </c>
      <c r="E59" s="33">
        <v>-1.1864240999999999E-2</v>
      </c>
      <c r="F59" s="42">
        <f t="shared" si="0"/>
        <v>1.0393201520313153</v>
      </c>
      <c r="G59" s="42">
        <f t="shared" si="1"/>
        <v>-0.81048538834944761</v>
      </c>
    </row>
    <row r="60" spans="1:7">
      <c r="A60" s="5">
        <v>40266</v>
      </c>
      <c r="B60" s="6">
        <v>230.34</v>
      </c>
      <c r="C60" s="6">
        <v>27.59</v>
      </c>
      <c r="D60" s="30">
        <v>6.4023214999999996E-3</v>
      </c>
      <c r="E60" s="33">
        <v>-2.17234E-3</v>
      </c>
      <c r="F60" s="42">
        <f t="shared" si="0"/>
        <v>0.30756059865811414</v>
      </c>
      <c r="G60" s="42">
        <f t="shared" si="1"/>
        <v>-0.1339985081304233</v>
      </c>
    </row>
    <row r="61" spans="1:7">
      <c r="A61" s="5">
        <v>40267</v>
      </c>
      <c r="B61" s="6">
        <v>233.77</v>
      </c>
      <c r="C61" s="6">
        <v>27.76</v>
      </c>
      <c r="D61" s="30">
        <v>1.4781247799999999E-2</v>
      </c>
      <c r="E61" s="31">
        <v>6.1427473999999998E-3</v>
      </c>
      <c r="F61" s="42">
        <f t="shared" si="0"/>
        <v>0.80979348044916832</v>
      </c>
      <c r="G61" s="42">
        <f t="shared" si="1"/>
        <v>0.44638789222328629</v>
      </c>
    </row>
    <row r="62" spans="1:7">
      <c r="A62" s="5">
        <v>40268</v>
      </c>
      <c r="B62" s="6">
        <v>232.93</v>
      </c>
      <c r="C62" s="6">
        <v>27.31</v>
      </c>
      <c r="D62" s="32">
        <v>-3.5997469999999999E-3</v>
      </c>
      <c r="E62" s="33">
        <v>-1.6343199999999999E-2</v>
      </c>
      <c r="F62" s="42">
        <f t="shared" si="0"/>
        <v>-0.29196343422740317</v>
      </c>
      <c r="G62" s="42">
        <f t="shared" si="1"/>
        <v>-1.1231131174749227</v>
      </c>
    </row>
    <row r="63" spans="1:7">
      <c r="A63" s="5">
        <v>40269</v>
      </c>
      <c r="B63" s="6">
        <v>233.89</v>
      </c>
      <c r="C63" s="6">
        <v>27.19</v>
      </c>
      <c r="D63" s="30">
        <v>4.1129401000000003E-3</v>
      </c>
      <c r="E63" s="33">
        <v>-4.4036769999999999E-3</v>
      </c>
      <c r="F63" s="42">
        <f t="shared" si="0"/>
        <v>0.17033506678527294</v>
      </c>
      <c r="G63" s="42">
        <f t="shared" si="1"/>
        <v>-0.28974403275425892</v>
      </c>
    </row>
    <row r="64" spans="1:7">
      <c r="A64" s="5">
        <v>40273</v>
      </c>
      <c r="B64" s="6">
        <v>236.39</v>
      </c>
      <c r="C64" s="6">
        <v>27.29</v>
      </c>
      <c r="D64" s="30">
        <v>1.06320641E-2</v>
      </c>
      <c r="E64" s="31">
        <v>3.6710761000000001E-3</v>
      </c>
      <c r="F64" s="42">
        <f t="shared" si="0"/>
        <v>0.56109138997589747</v>
      </c>
      <c r="G64" s="42">
        <f t="shared" si="1"/>
        <v>0.27386722711703937</v>
      </c>
    </row>
    <row r="65" spans="1:7">
      <c r="A65" s="5">
        <v>40274</v>
      </c>
      <c r="B65" s="6">
        <v>237.43</v>
      </c>
      <c r="C65" s="6">
        <v>27.34</v>
      </c>
      <c r="D65" s="30">
        <v>4.3898597000000001E-3</v>
      </c>
      <c r="E65" s="31">
        <v>1.8304966E-3</v>
      </c>
      <c r="F65" s="42">
        <f t="shared" si="0"/>
        <v>0.18693362891040177</v>
      </c>
      <c r="G65" s="42">
        <f t="shared" si="1"/>
        <v>0.14539626112697285</v>
      </c>
    </row>
    <row r="66" spans="1:7">
      <c r="A66" s="5">
        <v>40275</v>
      </c>
      <c r="B66" s="6">
        <v>238.48</v>
      </c>
      <c r="C66" s="6">
        <v>27.36</v>
      </c>
      <c r="D66" s="30">
        <v>4.4126062000000004E-3</v>
      </c>
      <c r="E66" s="31">
        <v>7.3126150000000004E-4</v>
      </c>
      <c r="F66" s="42">
        <f t="shared" si="0"/>
        <v>0.18829705422727802</v>
      </c>
      <c r="G66" s="42">
        <f t="shared" si="1"/>
        <v>6.8670536893280468E-2</v>
      </c>
    </row>
    <row r="67" spans="1:7">
      <c r="A67" s="5">
        <v>40276</v>
      </c>
      <c r="B67" s="6">
        <v>237.84</v>
      </c>
      <c r="C67" s="6">
        <v>27.9</v>
      </c>
      <c r="D67" s="32">
        <v>-2.6872710000000002E-3</v>
      </c>
      <c r="E67" s="31">
        <v>1.9544596099999999E-2</v>
      </c>
      <c r="F67" s="42">
        <f t="shared" si="0"/>
        <v>-0.23726961850006184</v>
      </c>
      <c r="G67" s="42">
        <f t="shared" si="1"/>
        <v>1.3818261324849634</v>
      </c>
    </row>
    <row r="68" spans="1:7">
      <c r="A68" s="5">
        <v>40277</v>
      </c>
      <c r="B68" s="6">
        <v>239.66</v>
      </c>
      <c r="C68" s="6">
        <v>28.29</v>
      </c>
      <c r="D68" s="30">
        <v>7.6230736000000004E-3</v>
      </c>
      <c r="E68" s="31">
        <v>1.38816965E-2</v>
      </c>
      <c r="F68" s="42">
        <f t="shared" ref="F68:F131" si="2">(D68-$K$2)/$K$3</f>
        <v>0.38073248526791542</v>
      </c>
      <c r="G68" s="42">
        <f t="shared" ref="G68:G131" si="3">(E68-$L$2)/$L$3</f>
        <v>0.98656030348015189</v>
      </c>
    </row>
    <row r="69" spans="1:7">
      <c r="A69" s="5">
        <v>40280</v>
      </c>
      <c r="B69" s="6">
        <v>240.16</v>
      </c>
      <c r="C69" s="6">
        <v>28.27</v>
      </c>
      <c r="D69" s="30">
        <v>2.0841155999999999E-3</v>
      </c>
      <c r="E69" s="33">
        <v>-7.0721399999999995E-4</v>
      </c>
      <c r="F69" s="42">
        <f t="shared" si="2"/>
        <v>4.872731672267902E-2</v>
      </c>
      <c r="G69" s="42">
        <f t="shared" si="3"/>
        <v>-3.1733893905847722E-2</v>
      </c>
    </row>
    <row r="70" spans="1:7">
      <c r="A70" s="5">
        <v>40281</v>
      </c>
      <c r="B70" s="6">
        <v>240.3</v>
      </c>
      <c r="C70" s="6">
        <v>28.39</v>
      </c>
      <c r="D70" s="30">
        <v>5.8277489999999997E-4</v>
      </c>
      <c r="E70" s="31">
        <v>4.2357988000000001E-3</v>
      </c>
      <c r="F70" s="42">
        <f t="shared" si="2"/>
        <v>-4.1263051889490115E-2</v>
      </c>
      <c r="G70" s="42">
        <f t="shared" si="3"/>
        <v>0.31328441653239386</v>
      </c>
    </row>
    <row r="71" spans="1:7">
      <c r="A71" s="5">
        <v>40282</v>
      </c>
      <c r="B71" s="6">
        <v>243.53</v>
      </c>
      <c r="C71" s="6">
        <v>28.73</v>
      </c>
      <c r="D71" s="30">
        <v>1.33519955E-2</v>
      </c>
      <c r="E71" s="31">
        <v>1.19049025E-2</v>
      </c>
      <c r="F71" s="42">
        <f t="shared" si="2"/>
        <v>0.72412409087171237</v>
      </c>
      <c r="G71" s="42">
        <f t="shared" si="3"/>
        <v>0.84858167514958116</v>
      </c>
    </row>
    <row r="72" spans="1:7">
      <c r="A72" s="5">
        <v>40283</v>
      </c>
      <c r="B72" s="6">
        <v>246.73</v>
      </c>
      <c r="C72" s="6">
        <v>28.78</v>
      </c>
      <c r="D72" s="30">
        <v>1.30544831E-2</v>
      </c>
      <c r="E72" s="31">
        <v>1.7388284999999999E-3</v>
      </c>
      <c r="F72" s="42">
        <f t="shared" si="2"/>
        <v>0.70629119621782654</v>
      </c>
      <c r="G72" s="42">
        <f t="shared" si="3"/>
        <v>0.13899790161168213</v>
      </c>
    </row>
    <row r="73" spans="1:7">
      <c r="A73" s="5">
        <v>40284</v>
      </c>
      <c r="B73" s="6">
        <v>245.22</v>
      </c>
      <c r="C73" s="6">
        <v>28.59</v>
      </c>
      <c r="D73" s="32">
        <v>-6.1388550000000004E-3</v>
      </c>
      <c r="E73" s="33">
        <v>-6.6236949999999998E-3</v>
      </c>
      <c r="F73" s="42">
        <f t="shared" si="2"/>
        <v>-0.44415757967760483</v>
      </c>
      <c r="G73" s="42">
        <f t="shared" si="3"/>
        <v>-0.44469950029876626</v>
      </c>
    </row>
    <row r="74" spans="1:7">
      <c r="A74" s="5">
        <v>40287</v>
      </c>
      <c r="B74" s="6">
        <v>244.9</v>
      </c>
      <c r="C74" s="6">
        <v>28.94</v>
      </c>
      <c r="D74" s="32">
        <v>-1.3058029999999999E-3</v>
      </c>
      <c r="E74" s="31">
        <v>1.2167714899999999E-2</v>
      </c>
      <c r="F74" s="42">
        <f t="shared" si="2"/>
        <v>-0.15446442008912414</v>
      </c>
      <c r="G74" s="42">
        <f t="shared" si="3"/>
        <v>0.86692576889949402</v>
      </c>
    </row>
    <row r="75" spans="1:7">
      <c r="A75" s="5">
        <v>40288</v>
      </c>
      <c r="B75" s="6">
        <v>242.44</v>
      </c>
      <c r="C75" s="6">
        <v>29.24</v>
      </c>
      <c r="D75" s="32">
        <v>-1.0095707000000001E-2</v>
      </c>
      <c r="E75" s="31">
        <v>1.0312913700000001E-2</v>
      </c>
      <c r="F75" s="42">
        <f t="shared" si="2"/>
        <v>-0.68133130714918988</v>
      </c>
      <c r="G75" s="42">
        <f t="shared" si="3"/>
        <v>0.73746213970904917</v>
      </c>
    </row>
    <row r="76" spans="1:7">
      <c r="A76" s="5">
        <v>40289</v>
      </c>
      <c r="B76" s="6">
        <v>256.94</v>
      </c>
      <c r="C76" s="6">
        <v>29.21</v>
      </c>
      <c r="D76" s="30">
        <v>5.8088337499999997E-2</v>
      </c>
      <c r="E76" s="33">
        <v>-1.0265179999999999E-3</v>
      </c>
      <c r="F76" s="42">
        <f t="shared" si="2"/>
        <v>3.4056206405489866</v>
      </c>
      <c r="G76" s="42">
        <f t="shared" si="3"/>
        <v>-5.402105581572024E-2</v>
      </c>
    </row>
    <row r="77" spans="1:7">
      <c r="A77" s="5">
        <v>40290</v>
      </c>
      <c r="B77" s="6">
        <v>264.12</v>
      </c>
      <c r="C77" s="6">
        <v>29.27</v>
      </c>
      <c r="D77" s="30">
        <v>2.75609507E-2</v>
      </c>
      <c r="E77" s="31">
        <v>2.0519842999999999E-3</v>
      </c>
      <c r="F77" s="42">
        <f t="shared" si="2"/>
        <v>1.5758089323216227</v>
      </c>
      <c r="G77" s="42">
        <f t="shared" si="3"/>
        <v>0.1608559241156772</v>
      </c>
    </row>
    <row r="78" spans="1:7">
      <c r="A78" s="5">
        <v>40291</v>
      </c>
      <c r="B78" s="6">
        <v>268.45</v>
      </c>
      <c r="C78" s="6">
        <v>28.87</v>
      </c>
      <c r="D78" s="30">
        <v>1.6261131500000001E-2</v>
      </c>
      <c r="E78" s="33">
        <v>-1.3760107000000001E-2</v>
      </c>
      <c r="F78" s="42">
        <f t="shared" si="2"/>
        <v>0.89849771638052012</v>
      </c>
      <c r="G78" s="42">
        <f t="shared" si="3"/>
        <v>-0.94281530749052445</v>
      </c>
    </row>
    <row r="79" spans="1:7">
      <c r="A79" s="5">
        <v>40294</v>
      </c>
      <c r="B79" s="6">
        <v>267.13</v>
      </c>
      <c r="C79" s="6">
        <v>29.01</v>
      </c>
      <c r="D79" s="32">
        <v>-4.929246E-3</v>
      </c>
      <c r="E79" s="31">
        <v>4.8376045000000003E-3</v>
      </c>
      <c r="F79" s="42">
        <f t="shared" si="2"/>
        <v>-0.37165361053416035</v>
      </c>
      <c r="G79" s="42">
        <f t="shared" si="3"/>
        <v>0.35528996946685187</v>
      </c>
    </row>
    <row r="80" spans="1:7">
      <c r="A80" s="5">
        <v>40295</v>
      </c>
      <c r="B80" s="6">
        <v>259.73</v>
      </c>
      <c r="C80" s="6">
        <v>28.76</v>
      </c>
      <c r="D80" s="32">
        <v>-2.8092801000000001E-2</v>
      </c>
      <c r="E80" s="33">
        <v>-8.655065E-3</v>
      </c>
      <c r="F80" s="42">
        <f t="shared" si="2"/>
        <v>-1.760077206069973</v>
      </c>
      <c r="G80" s="42">
        <f t="shared" si="3"/>
        <v>-0.58648748945285678</v>
      </c>
    </row>
    <row r="81" spans="1:7">
      <c r="A81" s="5">
        <v>40296</v>
      </c>
      <c r="B81" s="6">
        <v>259.3</v>
      </c>
      <c r="C81" s="6">
        <v>28.82</v>
      </c>
      <c r="D81" s="32">
        <v>-1.656937E-3</v>
      </c>
      <c r="E81" s="31">
        <v>2.0840577000000001E-3</v>
      </c>
      <c r="F81" s="42">
        <f t="shared" si="2"/>
        <v>-0.1755113936989553</v>
      </c>
      <c r="G81" s="42">
        <f t="shared" si="3"/>
        <v>0.16309462159143734</v>
      </c>
    </row>
    <row r="82" spans="1:7">
      <c r="A82" s="5">
        <v>40297</v>
      </c>
      <c r="B82" s="6">
        <v>266.27999999999997</v>
      </c>
      <c r="C82" s="6">
        <v>28.9</v>
      </c>
      <c r="D82" s="30">
        <v>2.65626942E-2</v>
      </c>
      <c r="E82" s="31">
        <v>2.7720045E-3</v>
      </c>
      <c r="F82" s="42">
        <f t="shared" si="2"/>
        <v>1.5159734330212347</v>
      </c>
      <c r="G82" s="42">
        <f t="shared" si="3"/>
        <v>0.21111275389475545</v>
      </c>
    </row>
    <row r="83" spans="1:7">
      <c r="A83" s="5">
        <v>40298</v>
      </c>
      <c r="B83" s="6">
        <v>258.79000000000002</v>
      </c>
      <c r="C83" s="6">
        <v>28.47</v>
      </c>
      <c r="D83" s="32">
        <v>-2.8531464999999999E-2</v>
      </c>
      <c r="E83" s="33">
        <v>-1.4990694000000001E-2</v>
      </c>
      <c r="F83" s="42">
        <f t="shared" si="2"/>
        <v>-1.7863707282910706</v>
      </c>
      <c r="G83" s="42">
        <f t="shared" si="3"/>
        <v>-1.0287092885029274</v>
      </c>
    </row>
    <row r="84" spans="1:7">
      <c r="A84" s="5">
        <v>40301</v>
      </c>
      <c r="B84" s="6">
        <v>264.01</v>
      </c>
      <c r="C84" s="6">
        <v>28.77</v>
      </c>
      <c r="D84" s="30">
        <v>1.9970059200000001E-2</v>
      </c>
      <c r="E84" s="31">
        <v>1.0482276299999999E-2</v>
      </c>
      <c r="F84" s="42">
        <f t="shared" si="2"/>
        <v>1.1208108601452129</v>
      </c>
      <c r="G84" s="42">
        <f t="shared" si="3"/>
        <v>0.74928351271933702</v>
      </c>
    </row>
    <row r="85" spans="1:7">
      <c r="A85" s="5">
        <v>40302</v>
      </c>
      <c r="B85" s="6">
        <v>256.39999999999998</v>
      </c>
      <c r="C85" s="6">
        <v>28.09</v>
      </c>
      <c r="D85" s="32">
        <v>-2.9248256E-2</v>
      </c>
      <c r="E85" s="33">
        <v>-2.3919536000000002E-2</v>
      </c>
      <c r="F85" s="42">
        <f t="shared" si="2"/>
        <v>-1.8293351841989705</v>
      </c>
      <c r="G85" s="42">
        <f t="shared" si="3"/>
        <v>-1.6519352653828601</v>
      </c>
    </row>
    <row r="86" spans="1:7">
      <c r="A86" s="5">
        <v>40303</v>
      </c>
      <c r="B86" s="6">
        <v>253.74</v>
      </c>
      <c r="C86" s="6">
        <v>27.83</v>
      </c>
      <c r="D86" s="32">
        <v>-1.0428603999999999E-2</v>
      </c>
      <c r="E86" s="33">
        <v>-9.2990659999999999E-3</v>
      </c>
      <c r="F86" s="42">
        <f t="shared" si="2"/>
        <v>-0.70128515489333287</v>
      </c>
      <c r="G86" s="42">
        <f t="shared" si="3"/>
        <v>-0.63143824032700746</v>
      </c>
    </row>
    <row r="87" spans="1:7">
      <c r="A87" s="5">
        <v>40304</v>
      </c>
      <c r="B87" s="6">
        <v>244.08</v>
      </c>
      <c r="C87" s="6">
        <v>27.02</v>
      </c>
      <c r="D87" s="32">
        <v>-3.8814080000000001E-2</v>
      </c>
      <c r="E87" s="33">
        <v>-2.9537243000000001E-2</v>
      </c>
      <c r="F87" s="42">
        <f t="shared" si="2"/>
        <v>-2.4027107197047584</v>
      </c>
      <c r="G87" s="42">
        <f t="shared" si="3"/>
        <v>-2.0440466873231555</v>
      </c>
    </row>
    <row r="88" spans="1:7">
      <c r="A88" s="5">
        <v>40305</v>
      </c>
      <c r="B88" s="6">
        <v>233.78</v>
      </c>
      <c r="C88" s="6">
        <v>26.3</v>
      </c>
      <c r="D88" s="32">
        <v>-4.3115538000000002E-2</v>
      </c>
      <c r="E88" s="33">
        <v>-2.7008392999999999E-2</v>
      </c>
      <c r="F88" s="42">
        <f t="shared" si="2"/>
        <v>-2.6605401324355022</v>
      </c>
      <c r="G88" s="42">
        <f t="shared" si="3"/>
        <v>-1.8675349950306031</v>
      </c>
    </row>
    <row r="89" spans="1:7">
      <c r="A89" s="5">
        <v>40308</v>
      </c>
      <c r="B89" s="6">
        <v>251.75</v>
      </c>
      <c r="C89" s="6">
        <v>26.98</v>
      </c>
      <c r="D89" s="30">
        <v>7.4056029400000001E-2</v>
      </c>
      <c r="E89" s="31">
        <v>2.55269116E-2</v>
      </c>
      <c r="F89" s="42">
        <f t="shared" si="2"/>
        <v>4.3627241680604616</v>
      </c>
      <c r="G89" s="42">
        <f t="shared" si="3"/>
        <v>1.7993869339294801</v>
      </c>
    </row>
    <row r="90" spans="1:7">
      <c r="A90" s="5">
        <v>40309</v>
      </c>
      <c r="B90" s="6">
        <v>254.26</v>
      </c>
      <c r="C90" s="6">
        <v>26.93</v>
      </c>
      <c r="D90" s="30">
        <v>9.9208339000000003E-3</v>
      </c>
      <c r="E90" s="33">
        <v>-1.8549440000000001E-3</v>
      </c>
      <c r="F90" s="42">
        <f t="shared" si="2"/>
        <v>0.51846024844612559</v>
      </c>
      <c r="G90" s="42">
        <f t="shared" si="3"/>
        <v>-0.11184452308311449</v>
      </c>
    </row>
    <row r="91" spans="1:7">
      <c r="A91" s="5">
        <v>40310</v>
      </c>
      <c r="B91" s="6">
        <v>259.77999999999997</v>
      </c>
      <c r="C91" s="6">
        <v>27.45</v>
      </c>
      <c r="D91" s="30">
        <v>2.1477753499999998E-2</v>
      </c>
      <c r="E91" s="31">
        <v>1.9125261099999999E-2</v>
      </c>
      <c r="F91" s="42">
        <f t="shared" si="2"/>
        <v>1.2111820635712347</v>
      </c>
      <c r="G91" s="42">
        <f t="shared" si="3"/>
        <v>1.352556887378493</v>
      </c>
    </row>
    <row r="92" spans="1:7">
      <c r="A92" s="5">
        <v>40311</v>
      </c>
      <c r="B92" s="6">
        <v>256.08999999999997</v>
      </c>
      <c r="C92" s="6">
        <v>27.26</v>
      </c>
      <c r="D92" s="32">
        <v>-1.4306174E-2</v>
      </c>
      <c r="E92" s="33">
        <v>-6.9457420000000004E-3</v>
      </c>
      <c r="F92" s="42">
        <f t="shared" si="2"/>
        <v>-0.93370671891240509</v>
      </c>
      <c r="G92" s="42">
        <f t="shared" si="3"/>
        <v>-0.46717812139837267</v>
      </c>
    </row>
    <row r="93" spans="1:7">
      <c r="A93" s="5">
        <v>40312</v>
      </c>
      <c r="B93" s="6">
        <v>251.59</v>
      </c>
      <c r="C93" s="6">
        <v>26.97</v>
      </c>
      <c r="D93" s="32">
        <v>-1.7728167E-2</v>
      </c>
      <c r="E93" s="33">
        <v>-1.0695289E-2</v>
      </c>
      <c r="F93" s="42">
        <f t="shared" si="2"/>
        <v>-1.1388209954109125</v>
      </c>
      <c r="G93" s="42">
        <f t="shared" si="3"/>
        <v>-0.72889348067253379</v>
      </c>
    </row>
    <row r="94" spans="1:7">
      <c r="A94" s="5">
        <v>40315</v>
      </c>
      <c r="B94" s="6">
        <v>251.98</v>
      </c>
      <c r="C94" s="6">
        <v>26.98</v>
      </c>
      <c r="D94" s="30">
        <v>1.5489409E-3</v>
      </c>
      <c r="E94" s="31">
        <v>3.7071359999999999E-4</v>
      </c>
      <c r="F94" s="42">
        <f t="shared" si="2"/>
        <v>1.6648942690117973E-2</v>
      </c>
      <c r="G94" s="42">
        <f t="shared" si="3"/>
        <v>4.3504583997092096E-2</v>
      </c>
    </row>
    <row r="95" spans="1:7">
      <c r="A95" s="5">
        <v>40316</v>
      </c>
      <c r="B95" s="6">
        <v>250.14</v>
      </c>
      <c r="C95" s="6">
        <v>26.79</v>
      </c>
      <c r="D95" s="32">
        <v>-7.328958E-3</v>
      </c>
      <c r="E95" s="33">
        <v>-7.0671670000000001E-3</v>
      </c>
      <c r="F95" s="42">
        <f t="shared" si="2"/>
        <v>-0.51549235908939872</v>
      </c>
      <c r="G95" s="42">
        <f t="shared" si="3"/>
        <v>-0.47565348855602263</v>
      </c>
    </row>
    <row r="96" spans="1:7">
      <c r="A96" s="5">
        <v>40317</v>
      </c>
      <c r="B96" s="6">
        <v>246.15</v>
      </c>
      <c r="C96" s="6">
        <v>26.45</v>
      </c>
      <c r="D96" s="32">
        <v>-1.6079655000000002E-2</v>
      </c>
      <c r="E96" s="33">
        <v>-1.2772525E-2</v>
      </c>
      <c r="F96" s="42">
        <f t="shared" si="2"/>
        <v>-1.0400091783852474</v>
      </c>
      <c r="G96" s="42">
        <f t="shared" si="3"/>
        <v>-0.87388287966852496</v>
      </c>
    </row>
    <row r="97" spans="1:7">
      <c r="A97" s="5">
        <v>40318</v>
      </c>
      <c r="B97" s="6">
        <v>235.67</v>
      </c>
      <c r="C97" s="6">
        <v>25.39</v>
      </c>
      <c r="D97" s="32">
        <v>-4.3508585000000002E-2</v>
      </c>
      <c r="E97" s="33">
        <v>-4.0900763E-2</v>
      </c>
      <c r="F97" s="42">
        <f t="shared" si="2"/>
        <v>-2.6840993714622647</v>
      </c>
      <c r="G97" s="42">
        <f t="shared" si="3"/>
        <v>-2.8372112267779523</v>
      </c>
    </row>
    <row r="98" spans="1:7">
      <c r="A98" s="5">
        <v>40319</v>
      </c>
      <c r="B98" s="6">
        <v>240.19</v>
      </c>
      <c r="C98" s="6">
        <v>25.14</v>
      </c>
      <c r="D98" s="30">
        <v>1.89977554E-2</v>
      </c>
      <c r="E98" s="33">
        <v>-9.895193E-3</v>
      </c>
      <c r="F98" s="42">
        <f t="shared" si="2"/>
        <v>1.0625309658047659</v>
      </c>
      <c r="G98" s="42">
        <f t="shared" si="3"/>
        <v>-0.6730474245772724</v>
      </c>
    </row>
    <row r="99" spans="1:7">
      <c r="A99" s="5">
        <v>40322</v>
      </c>
      <c r="B99" s="6">
        <v>244.59</v>
      </c>
      <c r="C99" s="6">
        <v>24.6</v>
      </c>
      <c r="D99" s="30">
        <v>1.8153062500000001E-2</v>
      </c>
      <c r="E99" s="33">
        <v>-2.1713759999999999E-2</v>
      </c>
      <c r="F99" s="42">
        <f t="shared" si="2"/>
        <v>1.011900069409909</v>
      </c>
      <c r="G99" s="42">
        <f t="shared" si="3"/>
        <v>-1.4979738779623732</v>
      </c>
    </row>
    <row r="100" spans="1:7">
      <c r="A100" s="5">
        <v>40323</v>
      </c>
      <c r="B100" s="6">
        <v>243.06</v>
      </c>
      <c r="C100" s="6">
        <v>24.42</v>
      </c>
      <c r="D100" s="32">
        <v>-6.2750130000000003E-3</v>
      </c>
      <c r="E100" s="33">
        <v>-7.3439739999999996E-3</v>
      </c>
      <c r="F100" s="42">
        <f t="shared" si="2"/>
        <v>-0.4523188908373541</v>
      </c>
      <c r="G100" s="42">
        <f t="shared" si="3"/>
        <v>-0.49497439410930749</v>
      </c>
    </row>
    <row r="101" spans="1:7">
      <c r="A101" s="5">
        <v>40324</v>
      </c>
      <c r="B101" s="6">
        <v>241.96</v>
      </c>
      <c r="C101" s="6">
        <v>23.42</v>
      </c>
      <c r="D101" s="32">
        <v>-4.535903E-3</v>
      </c>
      <c r="E101" s="33">
        <v>-4.1812110999999999E-2</v>
      </c>
      <c r="F101" s="42">
        <f t="shared" si="2"/>
        <v>-0.34807662926600691</v>
      </c>
      <c r="G101" s="42">
        <f t="shared" si="3"/>
        <v>-2.9008225828281069</v>
      </c>
    </row>
    <row r="102" spans="1:7">
      <c r="A102" s="5">
        <v>40325</v>
      </c>
      <c r="B102" s="6">
        <v>251.12</v>
      </c>
      <c r="C102" s="6">
        <v>24.35</v>
      </c>
      <c r="D102" s="30">
        <v>3.71584893E-2</v>
      </c>
      <c r="E102" s="31">
        <v>3.89414914E-2</v>
      </c>
      <c r="F102" s="42">
        <f t="shared" si="2"/>
        <v>2.1510854411004239</v>
      </c>
      <c r="G102" s="42">
        <f t="shared" si="3"/>
        <v>2.7357137947126375</v>
      </c>
    </row>
    <row r="103" spans="1:7">
      <c r="A103" s="5">
        <v>40326</v>
      </c>
      <c r="B103" s="6">
        <v>254.62</v>
      </c>
      <c r="C103" s="6">
        <v>24.16</v>
      </c>
      <c r="D103" s="30">
        <v>1.3841325099999999E-2</v>
      </c>
      <c r="E103" s="33">
        <v>-7.8334760000000007E-3</v>
      </c>
      <c r="F103" s="42">
        <f t="shared" si="2"/>
        <v>0.75345450939486647</v>
      </c>
      <c r="G103" s="42">
        <f t="shared" si="3"/>
        <v>-0.52914123927631584</v>
      </c>
    </row>
    <row r="104" spans="1:7">
      <c r="A104" s="5">
        <v>40330</v>
      </c>
      <c r="B104" s="6">
        <v>258.52999999999997</v>
      </c>
      <c r="C104" s="6">
        <v>24.25</v>
      </c>
      <c r="D104" s="30">
        <v>1.52395037E-2</v>
      </c>
      <c r="E104" s="31">
        <v>3.7182443E-3</v>
      </c>
      <c r="F104" s="42">
        <f t="shared" si="2"/>
        <v>0.8372613412483203</v>
      </c>
      <c r="G104" s="42">
        <f t="shared" si="3"/>
        <v>0.27715952946964761</v>
      </c>
    </row>
    <row r="105" spans="1:7">
      <c r="A105" s="5">
        <v>40331</v>
      </c>
      <c r="B105" s="6">
        <v>261.63</v>
      </c>
      <c r="C105" s="6">
        <v>24.78</v>
      </c>
      <c r="D105" s="30">
        <v>1.1919550500000001E-2</v>
      </c>
      <c r="E105" s="31">
        <v>2.16202588E-2</v>
      </c>
      <c r="F105" s="42">
        <f t="shared" si="2"/>
        <v>0.63826333084125519</v>
      </c>
      <c r="G105" s="42">
        <f t="shared" si="3"/>
        <v>1.5267057164086948</v>
      </c>
    </row>
    <row r="106" spans="1:7">
      <c r="A106" s="5">
        <v>40332</v>
      </c>
      <c r="B106" s="6">
        <v>260.8</v>
      </c>
      <c r="C106" s="6">
        <v>25.16</v>
      </c>
      <c r="D106" s="32">
        <v>-3.1774619999999998E-3</v>
      </c>
      <c r="E106" s="31">
        <v>1.5218555599999999E-2</v>
      </c>
      <c r="F106" s="42">
        <f t="shared" si="2"/>
        <v>-0.2666516693432634</v>
      </c>
      <c r="G106" s="42">
        <f t="shared" si="3"/>
        <v>1.0798719914401724</v>
      </c>
    </row>
    <row r="107" spans="1:7">
      <c r="A107" s="5">
        <v>40333</v>
      </c>
      <c r="B107" s="6">
        <v>253.71</v>
      </c>
      <c r="C107" s="6">
        <v>24.15</v>
      </c>
      <c r="D107" s="32">
        <v>-2.7561947999999999E-2</v>
      </c>
      <c r="E107" s="33">
        <v>-4.0971052000000001E-2</v>
      </c>
      <c r="F107" s="42">
        <f t="shared" si="2"/>
        <v>-1.7282578747557176</v>
      </c>
      <c r="G107" s="42">
        <f t="shared" si="3"/>
        <v>-2.8421173423401851</v>
      </c>
    </row>
    <row r="108" spans="1:7">
      <c r="A108" s="5">
        <v>40336</v>
      </c>
      <c r="B108" s="6">
        <v>248.73</v>
      </c>
      <c r="C108" s="6">
        <v>23.69</v>
      </c>
      <c r="D108" s="32">
        <v>-1.9823911999999999E-2</v>
      </c>
      <c r="E108" s="33">
        <v>-1.9231361999999998E-2</v>
      </c>
      <c r="F108" s="42">
        <f t="shared" si="2"/>
        <v>-1.2644399605579377</v>
      </c>
      <c r="G108" s="42">
        <f t="shared" si="3"/>
        <v>-1.3247044978395321</v>
      </c>
    </row>
    <row r="109" spans="1:7">
      <c r="A109" s="5">
        <v>40337</v>
      </c>
      <c r="B109" s="6">
        <v>247.14</v>
      </c>
      <c r="C109" s="6">
        <v>23.52</v>
      </c>
      <c r="D109" s="32">
        <v>-6.4129929999999996E-3</v>
      </c>
      <c r="E109" s="33">
        <v>-7.2018949999999998E-3</v>
      </c>
      <c r="F109" s="42">
        <f t="shared" si="2"/>
        <v>-0.46058941268566411</v>
      </c>
      <c r="G109" s="42">
        <f t="shared" si="3"/>
        <v>-0.48505739439432499</v>
      </c>
    </row>
    <row r="110" spans="1:7">
      <c r="A110" s="5">
        <v>40338</v>
      </c>
      <c r="B110" s="6">
        <v>241.06</v>
      </c>
      <c r="C110" s="6">
        <v>23.22</v>
      </c>
      <c r="D110" s="32">
        <v>-2.4909113E-2</v>
      </c>
      <c r="E110" s="33">
        <v>-1.2837147E-2</v>
      </c>
      <c r="F110" s="42">
        <f t="shared" si="2"/>
        <v>-1.5692469323911606</v>
      </c>
      <c r="G110" s="42">
        <f t="shared" si="3"/>
        <v>-0.87839344319713653</v>
      </c>
    </row>
    <row r="111" spans="1:7">
      <c r="A111" s="5">
        <v>40339</v>
      </c>
      <c r="B111" s="6">
        <v>248.3</v>
      </c>
      <c r="C111" s="6">
        <v>23.41</v>
      </c>
      <c r="D111" s="30">
        <v>2.95918274E-2</v>
      </c>
      <c r="E111" s="31">
        <v>8.1493052E-3</v>
      </c>
      <c r="F111" s="42">
        <f t="shared" si="2"/>
        <v>1.6975396912618588</v>
      </c>
      <c r="G111" s="42">
        <f t="shared" si="3"/>
        <v>0.58644400981065636</v>
      </c>
    </row>
    <row r="112" spans="1:7">
      <c r="A112" s="5">
        <v>40340</v>
      </c>
      <c r="B112" s="6">
        <v>251.28</v>
      </c>
      <c r="C112" s="6">
        <v>24.03</v>
      </c>
      <c r="D112" s="30">
        <v>1.19301627E-2</v>
      </c>
      <c r="E112" s="31">
        <v>2.61397682E-2</v>
      </c>
      <c r="F112" s="42">
        <f t="shared" si="2"/>
        <v>0.63889942615911743</v>
      </c>
      <c r="G112" s="42">
        <f t="shared" si="3"/>
        <v>1.8421638307792969</v>
      </c>
    </row>
    <row r="113" spans="1:7">
      <c r="A113" s="5">
        <v>40343</v>
      </c>
      <c r="B113" s="6">
        <v>252.04</v>
      </c>
      <c r="C113" s="6">
        <v>23.88</v>
      </c>
      <c r="D113" s="30">
        <v>3.0199497999999999E-3</v>
      </c>
      <c r="E113" s="33">
        <v>-6.2617610000000002E-3</v>
      </c>
      <c r="F113" s="42">
        <f t="shared" si="2"/>
        <v>0.10482122306777072</v>
      </c>
      <c r="G113" s="42">
        <f t="shared" si="3"/>
        <v>-0.41943679873947542</v>
      </c>
    </row>
    <row r="114" spans="1:7">
      <c r="A114" s="5">
        <v>40344</v>
      </c>
      <c r="B114" s="6">
        <v>257.39999999999998</v>
      </c>
      <c r="C114" s="6">
        <v>24.89</v>
      </c>
      <c r="D114" s="30">
        <v>2.1043490099999999E-2</v>
      </c>
      <c r="E114" s="31">
        <v>4.1424827900000002E-2</v>
      </c>
      <c r="F114" s="42">
        <f t="shared" si="2"/>
        <v>1.1851523133348136</v>
      </c>
      <c r="G114" s="42">
        <f t="shared" si="3"/>
        <v>2.9090486813792507</v>
      </c>
    </row>
    <row r="115" spans="1:7">
      <c r="A115" s="5">
        <v>40345</v>
      </c>
      <c r="B115" s="6">
        <v>264.89999999999998</v>
      </c>
      <c r="C115" s="6">
        <v>24.65</v>
      </c>
      <c r="D115" s="30">
        <v>2.87211011E-2</v>
      </c>
      <c r="E115" s="33">
        <v>-9.6892160000000005E-3</v>
      </c>
      <c r="F115" s="42">
        <f t="shared" si="2"/>
        <v>1.6453483527486819</v>
      </c>
      <c r="G115" s="42">
        <f t="shared" si="3"/>
        <v>-0.65867039595029053</v>
      </c>
    </row>
    <row r="116" spans="1:7">
      <c r="A116" s="5">
        <v>40346</v>
      </c>
      <c r="B116" s="6">
        <v>269.48</v>
      </c>
      <c r="C116" s="6">
        <v>24.7</v>
      </c>
      <c r="D116" s="30">
        <v>1.71417798E-2</v>
      </c>
      <c r="E116" s="31">
        <v>2.0263430999999999E-3</v>
      </c>
      <c r="F116" s="42">
        <f t="shared" si="2"/>
        <v>0.95128377962031629</v>
      </c>
      <c r="G116" s="42">
        <f t="shared" si="3"/>
        <v>0.1590661890169518</v>
      </c>
    </row>
    <row r="117" spans="1:7">
      <c r="A117" s="5">
        <v>40347</v>
      </c>
      <c r="B117" s="6">
        <v>271.66000000000003</v>
      </c>
      <c r="C117" s="6">
        <v>24.76</v>
      </c>
      <c r="D117" s="30">
        <v>8.0571083000000009E-3</v>
      </c>
      <c r="E117" s="31">
        <v>2.4262042E-3</v>
      </c>
      <c r="F117" s="42">
        <f t="shared" si="2"/>
        <v>0.40674852722526217</v>
      </c>
      <c r="G117" s="42">
        <f t="shared" si="3"/>
        <v>0.18697617159518359</v>
      </c>
    </row>
    <row r="118" spans="1:7">
      <c r="A118" s="5">
        <v>40350</v>
      </c>
      <c r="B118" s="6">
        <v>267.79000000000002</v>
      </c>
      <c r="C118" s="6">
        <v>24.3</v>
      </c>
      <c r="D118" s="32">
        <v>-1.4348193E-2</v>
      </c>
      <c r="E118" s="33">
        <v>-1.8753097E-2</v>
      </c>
      <c r="F118" s="42">
        <f t="shared" si="2"/>
        <v>-0.93622533796983476</v>
      </c>
      <c r="G118" s="42">
        <f t="shared" si="3"/>
        <v>-1.2913219862179266</v>
      </c>
    </row>
    <row r="119" spans="1:7">
      <c r="A119" s="5">
        <v>40351</v>
      </c>
      <c r="B119" s="6">
        <v>271.44</v>
      </c>
      <c r="C119" s="6">
        <v>24.13</v>
      </c>
      <c r="D119" s="30">
        <v>1.3538029199999999E-2</v>
      </c>
      <c r="E119" s="33">
        <v>-7.0204710000000004E-3</v>
      </c>
      <c r="F119" s="42">
        <f t="shared" si="2"/>
        <v>0.73527495172380652</v>
      </c>
      <c r="G119" s="42">
        <f t="shared" si="3"/>
        <v>-0.47239414538292301</v>
      </c>
    </row>
    <row r="120" spans="1:7">
      <c r="A120" s="5">
        <v>40352</v>
      </c>
      <c r="B120" s="6">
        <v>268.58</v>
      </c>
      <c r="C120" s="6">
        <v>23.7</v>
      </c>
      <c r="D120" s="32">
        <v>-1.0592298999999999E-2</v>
      </c>
      <c r="E120" s="33">
        <v>-1.7980830999999999E-2</v>
      </c>
      <c r="F120" s="42">
        <f t="shared" si="2"/>
        <v>-0.71109703396246693</v>
      </c>
      <c r="G120" s="42">
        <f t="shared" si="3"/>
        <v>-1.2374184416976899</v>
      </c>
    </row>
    <row r="121" spans="1:7">
      <c r="A121" s="5">
        <v>40353</v>
      </c>
      <c r="B121" s="6">
        <v>266.63</v>
      </c>
      <c r="C121" s="6">
        <v>23.41</v>
      </c>
      <c r="D121" s="32">
        <v>-7.2868919999999997E-3</v>
      </c>
      <c r="E121" s="33">
        <v>-1.2311767E-2</v>
      </c>
      <c r="F121" s="42">
        <f t="shared" si="2"/>
        <v>-0.51297092285174828</v>
      </c>
      <c r="G121" s="42">
        <f t="shared" si="3"/>
        <v>-0.84172234254005474</v>
      </c>
    </row>
    <row r="122" spans="1:7">
      <c r="A122" s="5">
        <v>40354</v>
      </c>
      <c r="B122" s="6">
        <v>264.35000000000002</v>
      </c>
      <c r="C122" s="6">
        <v>22.97</v>
      </c>
      <c r="D122" s="32">
        <v>-8.5879470000000003E-3</v>
      </c>
      <c r="E122" s="33">
        <v>-1.8974265000000001E-2</v>
      </c>
      <c r="F122" s="42">
        <f t="shared" si="2"/>
        <v>-0.59095616566485909</v>
      </c>
      <c r="G122" s="42">
        <f t="shared" si="3"/>
        <v>-1.3067593344042403</v>
      </c>
    </row>
    <row r="123" spans="1:7">
      <c r="A123" s="5">
        <v>40357</v>
      </c>
      <c r="B123" s="6">
        <v>265.94</v>
      </c>
      <c r="C123" s="6">
        <v>22.77</v>
      </c>
      <c r="D123" s="30">
        <v>5.9967366999999997E-3</v>
      </c>
      <c r="E123" s="33">
        <v>-8.745137E-3</v>
      </c>
      <c r="F123" s="42">
        <f t="shared" si="2"/>
        <v>0.28324984384044161</v>
      </c>
      <c r="G123" s="42">
        <f t="shared" si="3"/>
        <v>-0.5927744424742597</v>
      </c>
    </row>
    <row r="124" spans="1:7">
      <c r="A124" s="5">
        <v>40358</v>
      </c>
      <c r="B124" s="6">
        <v>253.92</v>
      </c>
      <c r="C124" s="6">
        <v>21.83</v>
      </c>
      <c r="D124" s="32">
        <v>-4.6251463E-2</v>
      </c>
      <c r="E124" s="33">
        <v>-4.2158710000000002E-2</v>
      </c>
      <c r="F124" s="42">
        <f t="shared" si="2"/>
        <v>-2.848507491669896</v>
      </c>
      <c r="G124" s="42">
        <f t="shared" si="3"/>
        <v>-2.9250149137440991</v>
      </c>
    </row>
    <row r="125" spans="1:7">
      <c r="A125" s="5">
        <v>40359</v>
      </c>
      <c r="B125" s="6">
        <v>249.32</v>
      </c>
      <c r="C125" s="6">
        <v>21.55</v>
      </c>
      <c r="D125" s="32">
        <v>-1.8282045E-2</v>
      </c>
      <c r="E125" s="33">
        <v>-1.2909354E-2</v>
      </c>
      <c r="F125" s="42">
        <f t="shared" si="2"/>
        <v>-1.1720204453333525</v>
      </c>
      <c r="G125" s="42">
        <f t="shared" si="3"/>
        <v>-0.88343343361387461</v>
      </c>
    </row>
    <row r="126" spans="1:7">
      <c r="A126" s="5">
        <v>40360</v>
      </c>
      <c r="B126" s="6">
        <v>246.29</v>
      </c>
      <c r="C126" s="6">
        <v>21.69</v>
      </c>
      <c r="D126" s="32">
        <v>-1.2227508999999999E-2</v>
      </c>
      <c r="E126" s="31">
        <v>6.4755083000000001E-3</v>
      </c>
      <c r="F126" s="42">
        <f t="shared" si="2"/>
        <v>-0.80911152904563166</v>
      </c>
      <c r="G126" s="42">
        <f t="shared" si="3"/>
        <v>0.46961433490980109</v>
      </c>
    </row>
    <row r="127" spans="1:7">
      <c r="A127" s="5">
        <v>40361</v>
      </c>
      <c r="B127" s="6">
        <v>244.77</v>
      </c>
      <c r="C127" s="6">
        <v>21.79</v>
      </c>
      <c r="D127" s="32">
        <v>-6.190709E-3</v>
      </c>
      <c r="E127" s="31">
        <v>4.5998241000000002E-3</v>
      </c>
      <c r="F127" s="42">
        <f t="shared" si="2"/>
        <v>-0.44726570868124499</v>
      </c>
      <c r="G127" s="42">
        <f t="shared" si="3"/>
        <v>0.33869308914654817</v>
      </c>
    </row>
    <row r="128" spans="1:7">
      <c r="A128" s="5">
        <v>40365</v>
      </c>
      <c r="B128" s="6">
        <v>246.44</v>
      </c>
      <c r="C128" s="6">
        <v>22.31</v>
      </c>
      <c r="D128" s="30">
        <v>6.7995620000000003E-3</v>
      </c>
      <c r="E128" s="31">
        <v>2.3583859499999998E-2</v>
      </c>
      <c r="F128" s="42">
        <f t="shared" si="2"/>
        <v>0.33137119609458043</v>
      </c>
      <c r="G128" s="42">
        <f t="shared" si="3"/>
        <v>1.6637634630302185</v>
      </c>
    </row>
    <row r="129" spans="1:7">
      <c r="A129" s="5">
        <v>40366</v>
      </c>
      <c r="B129" s="6">
        <v>256.39</v>
      </c>
      <c r="C129" s="6">
        <v>22.76</v>
      </c>
      <c r="D129" s="30">
        <v>3.9581166600000002E-2</v>
      </c>
      <c r="E129" s="31">
        <v>1.9969600800000001E-2</v>
      </c>
      <c r="F129" s="42">
        <f t="shared" si="2"/>
        <v>2.2963007298455667</v>
      </c>
      <c r="G129" s="42">
        <f t="shared" si="3"/>
        <v>1.4114911180828789</v>
      </c>
    </row>
    <row r="130" spans="1:7">
      <c r="A130" s="5">
        <v>40367</v>
      </c>
      <c r="B130" s="6">
        <v>255.82</v>
      </c>
      <c r="C130" s="6">
        <v>22.86</v>
      </c>
      <c r="D130" s="32">
        <v>-2.2256509999999999E-3</v>
      </c>
      <c r="E130" s="31">
        <v>4.3840490999999997E-3</v>
      </c>
      <c r="F130" s="42">
        <f t="shared" si="2"/>
        <v>-0.20960011353110342</v>
      </c>
      <c r="G130" s="42">
        <f t="shared" si="3"/>
        <v>0.32363216801464018</v>
      </c>
    </row>
    <row r="131" spans="1:7">
      <c r="A131" s="5">
        <v>40368</v>
      </c>
      <c r="B131" s="6">
        <v>257.33</v>
      </c>
      <c r="C131" s="6">
        <v>22.73</v>
      </c>
      <c r="D131" s="30">
        <v>5.8852356999999998E-3</v>
      </c>
      <c r="E131" s="33">
        <v>-5.703021E-3</v>
      </c>
      <c r="F131" s="42">
        <f t="shared" si="2"/>
        <v>0.27656647337654527</v>
      </c>
      <c r="G131" s="42">
        <f t="shared" si="3"/>
        <v>-0.38043719696335559</v>
      </c>
    </row>
    <row r="132" spans="1:7">
      <c r="A132" s="5">
        <v>40371</v>
      </c>
      <c r="B132" s="6">
        <v>255.03</v>
      </c>
      <c r="C132" s="6">
        <v>23.25</v>
      </c>
      <c r="D132" s="32">
        <v>-8.9781229999999993E-3</v>
      </c>
      <c r="E132" s="31">
        <v>2.26194942E-2</v>
      </c>
      <c r="F132" s="42">
        <f t="shared" ref="F132:F195" si="4">(D132-$K$2)/$K$3</f>
        <v>-0.61434331693813216</v>
      </c>
      <c r="G132" s="42">
        <f t="shared" ref="G132:G195" si="5">(E132-$L$2)/$L$3</f>
        <v>1.5964515421605683</v>
      </c>
    </row>
    <row r="133" spans="1:7">
      <c r="A133" s="5">
        <v>40372</v>
      </c>
      <c r="B133" s="6">
        <v>249.58</v>
      </c>
      <c r="C133" s="6">
        <v>23.54</v>
      </c>
      <c r="D133" s="32">
        <v>-2.1601680000000002E-2</v>
      </c>
      <c r="E133" s="31">
        <v>1.23959698E-2</v>
      </c>
      <c r="F133" s="42">
        <f t="shared" si="4"/>
        <v>-1.3709993828309228</v>
      </c>
      <c r="G133" s="42">
        <f t="shared" si="5"/>
        <v>0.88285777699529544</v>
      </c>
    </row>
    <row r="134" spans="1:7">
      <c r="A134" s="5">
        <v>40373</v>
      </c>
      <c r="B134" s="6">
        <v>250.51</v>
      </c>
      <c r="C134" s="6">
        <v>23.83</v>
      </c>
      <c r="D134" s="30">
        <v>3.7193348000000002E-3</v>
      </c>
      <c r="E134" s="31">
        <v>1.22441893E-2</v>
      </c>
      <c r="F134" s="42">
        <f t="shared" si="4"/>
        <v>0.14674236325388698</v>
      </c>
      <c r="G134" s="42">
        <f t="shared" si="5"/>
        <v>0.87226362039762861</v>
      </c>
    </row>
    <row r="135" spans="1:7">
      <c r="A135" s="5">
        <v>40374</v>
      </c>
      <c r="B135" s="6">
        <v>249.24</v>
      </c>
      <c r="C135" s="6">
        <v>23.89</v>
      </c>
      <c r="D135" s="32">
        <v>-5.0825519999999997E-3</v>
      </c>
      <c r="E135" s="31">
        <v>2.5146702000000002E-3</v>
      </c>
      <c r="F135" s="42">
        <f t="shared" si="4"/>
        <v>-0.38084277289448087</v>
      </c>
      <c r="G135" s="42">
        <f t="shared" si="5"/>
        <v>0.193151027110676</v>
      </c>
    </row>
    <row r="136" spans="1:7">
      <c r="A136" s="5">
        <v>40375</v>
      </c>
      <c r="B136" s="6">
        <v>247.7</v>
      </c>
      <c r="C136" s="6">
        <v>23.31</v>
      </c>
      <c r="D136" s="32">
        <v>-6.1979510000000002E-3</v>
      </c>
      <c r="E136" s="33">
        <v>-2.4577508000000001E-2</v>
      </c>
      <c r="F136" s="42">
        <f t="shared" si="4"/>
        <v>-0.44769979419527206</v>
      </c>
      <c r="G136" s="42">
        <f t="shared" si="5"/>
        <v>-1.6978611807993991</v>
      </c>
    </row>
    <row r="137" spans="1:7">
      <c r="A137" s="5">
        <v>40378</v>
      </c>
      <c r="B137" s="6">
        <v>243.42</v>
      </c>
      <c r="C137" s="6">
        <v>23.63</v>
      </c>
      <c r="D137" s="32">
        <v>-1.7429989999999999E-2</v>
      </c>
      <c r="E137" s="31">
        <v>1.36346382E-2</v>
      </c>
      <c r="F137" s="42">
        <f t="shared" si="4"/>
        <v>-1.120948264629904</v>
      </c>
      <c r="G137" s="42">
        <f t="shared" si="5"/>
        <v>0.9693158332158337</v>
      </c>
    </row>
    <row r="138" spans="1:7">
      <c r="A138" s="5">
        <v>40379</v>
      </c>
      <c r="B138" s="6">
        <v>249.67</v>
      </c>
      <c r="C138" s="6">
        <v>23.86</v>
      </c>
      <c r="D138" s="30">
        <v>2.53516994E-2</v>
      </c>
      <c r="E138" s="31">
        <v>9.6863255000000006E-3</v>
      </c>
      <c r="F138" s="42">
        <f t="shared" si="4"/>
        <v>1.443386399019279</v>
      </c>
      <c r="G138" s="42">
        <f t="shared" si="5"/>
        <v>0.69372678824393885</v>
      </c>
    </row>
    <row r="139" spans="1:7">
      <c r="A139" s="5">
        <v>40380</v>
      </c>
      <c r="B139" s="6">
        <v>252</v>
      </c>
      <c r="C139" s="6">
        <v>23.53</v>
      </c>
      <c r="D139" s="30">
        <v>9.2890416000000007E-3</v>
      </c>
      <c r="E139" s="33">
        <v>-1.3927214E-2</v>
      </c>
      <c r="F139" s="42">
        <f t="shared" si="4"/>
        <v>0.48059061501559908</v>
      </c>
      <c r="G139" s="42">
        <f t="shared" si="5"/>
        <v>-0.95447924143833929</v>
      </c>
    </row>
    <row r="140" spans="1:7">
      <c r="A140" s="5">
        <v>40381</v>
      </c>
      <c r="B140" s="6">
        <v>256.74</v>
      </c>
      <c r="C140" s="6">
        <v>24.2</v>
      </c>
      <c r="D140" s="30">
        <v>1.8634812099999998E-2</v>
      </c>
      <c r="E140" s="31">
        <v>2.8076430400000001E-2</v>
      </c>
      <c r="F140" s="42">
        <f t="shared" si="4"/>
        <v>1.0407761426974478</v>
      </c>
      <c r="G140" s="42">
        <f t="shared" si="5"/>
        <v>1.9773412918074391</v>
      </c>
    </row>
    <row r="141" spans="1:7">
      <c r="A141" s="5">
        <v>40382</v>
      </c>
      <c r="B141" s="6">
        <v>257.64999999999998</v>
      </c>
      <c r="C141" s="6">
        <v>24.17</v>
      </c>
      <c r="D141" s="30">
        <v>3.5381751000000002E-3</v>
      </c>
      <c r="E141" s="33">
        <v>-1.240438E-3</v>
      </c>
      <c r="F141" s="42">
        <f t="shared" si="4"/>
        <v>0.13588364998469368</v>
      </c>
      <c r="G141" s="42">
        <f t="shared" si="5"/>
        <v>-6.8952499442357956E-2</v>
      </c>
    </row>
    <row r="142" spans="1:7">
      <c r="A142" s="5">
        <v>40385</v>
      </c>
      <c r="B142" s="6">
        <v>257</v>
      </c>
      <c r="C142" s="6">
        <v>24.44</v>
      </c>
      <c r="D142" s="32">
        <v>-2.5259900000000001E-3</v>
      </c>
      <c r="E142" s="31">
        <v>1.1108939599999999E-2</v>
      </c>
      <c r="F142" s="42">
        <f t="shared" si="4"/>
        <v>-0.2276024346022702</v>
      </c>
      <c r="G142" s="42">
        <f t="shared" si="5"/>
        <v>0.79302410610393292</v>
      </c>
    </row>
    <row r="143" spans="1:7">
      <c r="A143" s="5">
        <v>40386</v>
      </c>
      <c r="B143" s="6">
        <v>261.76</v>
      </c>
      <c r="C143" s="6">
        <v>24.5</v>
      </c>
      <c r="D143" s="30">
        <v>1.8351968499999999E-2</v>
      </c>
      <c r="E143" s="31">
        <v>2.4519832000000001E-3</v>
      </c>
      <c r="F143" s="42">
        <f t="shared" si="4"/>
        <v>1.0238224959844846</v>
      </c>
      <c r="G143" s="42">
        <f t="shared" si="5"/>
        <v>0.18877552502287195</v>
      </c>
    </row>
    <row r="144" spans="1:7">
      <c r="A144" s="5">
        <v>40387</v>
      </c>
      <c r="B144" s="6">
        <v>258.66000000000003</v>
      </c>
      <c r="C144" s="6">
        <v>24.3</v>
      </c>
      <c r="D144" s="32">
        <v>-1.1913595000000001E-2</v>
      </c>
      <c r="E144" s="33">
        <v>-8.1967670000000006E-3</v>
      </c>
      <c r="F144" s="42">
        <f t="shared" si="4"/>
        <v>-0.79029552241068179</v>
      </c>
      <c r="G144" s="42">
        <f t="shared" si="5"/>
        <v>-0.5544986583421575</v>
      </c>
    </row>
    <row r="145" spans="1:7">
      <c r="A145" s="5">
        <v>40388</v>
      </c>
      <c r="B145" s="6">
        <v>255.84</v>
      </c>
      <c r="C145" s="6">
        <v>24.38</v>
      </c>
      <c r="D145" s="32">
        <v>-1.0962209000000001E-2</v>
      </c>
      <c r="E145" s="31">
        <v>3.2867737E-3</v>
      </c>
      <c r="F145" s="42">
        <f t="shared" si="4"/>
        <v>-0.73326944110051862</v>
      </c>
      <c r="G145" s="42">
        <f t="shared" si="5"/>
        <v>0.24704322926185246</v>
      </c>
    </row>
    <row r="146" spans="1:7">
      <c r="A146" s="5">
        <v>40389</v>
      </c>
      <c r="B146" s="6">
        <v>254.99</v>
      </c>
      <c r="C146" s="6">
        <v>24.17</v>
      </c>
      <c r="D146" s="32">
        <v>-3.3279199999999998E-3</v>
      </c>
      <c r="E146" s="33">
        <v>-8.6509289999999999E-3</v>
      </c>
      <c r="F146" s="42">
        <f t="shared" si="4"/>
        <v>-0.27567012257020229</v>
      </c>
      <c r="G146" s="42">
        <f t="shared" si="5"/>
        <v>-0.58619879998558044</v>
      </c>
    </row>
    <row r="147" spans="1:7">
      <c r="A147" s="5">
        <v>40392</v>
      </c>
      <c r="B147" s="6">
        <v>259.55</v>
      </c>
      <c r="C147" s="6">
        <v>24.66</v>
      </c>
      <c r="D147" s="30">
        <v>1.7725033599999999E-2</v>
      </c>
      <c r="E147" s="31">
        <v>2.0070303000000001E-2</v>
      </c>
      <c r="F147" s="42">
        <f t="shared" si="4"/>
        <v>0.98624401513278082</v>
      </c>
      <c r="G147" s="42">
        <f t="shared" si="5"/>
        <v>1.4185200504986342</v>
      </c>
    </row>
    <row r="148" spans="1:7">
      <c r="A148" s="5">
        <v>40393</v>
      </c>
      <c r="B148" s="6">
        <v>259.62</v>
      </c>
      <c r="C148" s="6">
        <v>24.5</v>
      </c>
      <c r="D148" s="30">
        <v>2.6966119999999999E-4</v>
      </c>
      <c r="E148" s="33">
        <v>-6.5093800000000004E-3</v>
      </c>
      <c r="F148" s="42">
        <f t="shared" si="4"/>
        <v>-6.0031088538679826E-2</v>
      </c>
      <c r="G148" s="42">
        <f t="shared" si="5"/>
        <v>-0.43672040541199042</v>
      </c>
    </row>
    <row r="149" spans="1:7">
      <c r="A149" s="5">
        <v>40394</v>
      </c>
      <c r="B149" s="6">
        <v>260.67</v>
      </c>
      <c r="C149" s="6">
        <v>24.1</v>
      </c>
      <c r="D149" s="30">
        <v>4.0362161000000001E-3</v>
      </c>
      <c r="E149" s="33">
        <v>-1.6461277E-2</v>
      </c>
      <c r="F149" s="42">
        <f t="shared" si="4"/>
        <v>0.16573622986477907</v>
      </c>
      <c r="G149" s="42">
        <f t="shared" si="5"/>
        <v>-1.1313547969303384</v>
      </c>
    </row>
    <row r="150" spans="1:7">
      <c r="A150" s="5">
        <v>40395</v>
      </c>
      <c r="B150" s="6">
        <v>259.39999999999998</v>
      </c>
      <c r="C150" s="6">
        <v>23.76</v>
      </c>
      <c r="D150" s="32">
        <v>-4.8839679999999998E-3</v>
      </c>
      <c r="E150" s="33">
        <v>-1.4208346E-2</v>
      </c>
      <c r="F150" s="42">
        <f t="shared" si="4"/>
        <v>-0.36893964700141807</v>
      </c>
      <c r="G150" s="42">
        <f t="shared" si="5"/>
        <v>-0.97410202850660732</v>
      </c>
    </row>
    <row r="151" spans="1:7">
      <c r="A151" s="5">
        <v>40396</v>
      </c>
      <c r="B151" s="6">
        <v>257.8</v>
      </c>
      <c r="C151" s="6">
        <v>23.93</v>
      </c>
      <c r="D151" s="32">
        <v>-6.1871809999999999E-3</v>
      </c>
      <c r="E151" s="31">
        <v>7.1294074000000001E-3</v>
      </c>
      <c r="F151" s="42">
        <f t="shared" si="4"/>
        <v>-0.44705424034466834</v>
      </c>
      <c r="G151" s="42">
        <f t="shared" si="5"/>
        <v>0.51525596518821881</v>
      </c>
    </row>
    <row r="152" spans="1:7">
      <c r="A152" s="5">
        <v>40399</v>
      </c>
      <c r="B152" s="6">
        <v>259.45</v>
      </c>
      <c r="C152" s="6">
        <v>23.98</v>
      </c>
      <c r="D152" s="30">
        <v>6.3799153000000004E-3</v>
      </c>
      <c r="E152" s="31">
        <v>2.0872477000000002E-3</v>
      </c>
      <c r="F152" s="42">
        <f t="shared" si="4"/>
        <v>0.30621757092483692</v>
      </c>
      <c r="G152" s="42">
        <f t="shared" si="5"/>
        <v>0.16331728102098567</v>
      </c>
    </row>
    <row r="153" spans="1:7">
      <c r="A153" s="5">
        <v>40400</v>
      </c>
      <c r="B153" s="6">
        <v>257.13</v>
      </c>
      <c r="C153" s="6">
        <v>23.48</v>
      </c>
      <c r="D153" s="32">
        <v>-8.9822119999999998E-3</v>
      </c>
      <c r="E153" s="33">
        <v>-2.1071155000000001E-2</v>
      </c>
      <c r="F153" s="42">
        <f t="shared" si="4"/>
        <v>-0.61458841161734468</v>
      </c>
      <c r="G153" s="42">
        <f t="shared" si="5"/>
        <v>-1.453120566763348</v>
      </c>
    </row>
    <row r="154" spans="1:7">
      <c r="A154" s="5">
        <v>40401</v>
      </c>
      <c r="B154" s="6">
        <v>247.99</v>
      </c>
      <c r="C154" s="6">
        <v>23.28</v>
      </c>
      <c r="D154" s="32">
        <v>-3.6193371000000002E-2</v>
      </c>
      <c r="E154" s="33">
        <v>-8.5543719999999993E-3</v>
      </c>
      <c r="F154" s="42">
        <f t="shared" si="4"/>
        <v>-2.2456254099311477</v>
      </c>
      <c r="G154" s="42">
        <f t="shared" si="5"/>
        <v>-0.57945919918968813</v>
      </c>
    </row>
    <row r="155" spans="1:7">
      <c r="A155" s="5">
        <v>40402</v>
      </c>
      <c r="B155" s="6">
        <v>249.57</v>
      </c>
      <c r="C155" s="6">
        <v>22.94</v>
      </c>
      <c r="D155" s="30">
        <v>6.3510142000000004E-3</v>
      </c>
      <c r="E155" s="33">
        <v>-1.4712510999999999E-2</v>
      </c>
      <c r="F155" s="42">
        <f t="shared" si="4"/>
        <v>0.30448523885504275</v>
      </c>
      <c r="G155" s="42">
        <f t="shared" si="5"/>
        <v>-1.0092923392584014</v>
      </c>
    </row>
    <row r="156" spans="1:7">
      <c r="A156" s="5">
        <v>40403</v>
      </c>
      <c r="B156" s="6">
        <v>246.91</v>
      </c>
      <c r="C156" s="6">
        <v>22.85</v>
      </c>
      <c r="D156" s="32">
        <v>-1.0715539E-2</v>
      </c>
      <c r="E156" s="33">
        <v>-3.9309940000000002E-3</v>
      </c>
      <c r="F156" s="42">
        <f t="shared" si="4"/>
        <v>-0.7184840401415199</v>
      </c>
      <c r="G156" s="42">
        <f t="shared" si="5"/>
        <v>-0.2567511402347657</v>
      </c>
    </row>
    <row r="157" spans="1:7">
      <c r="A157" s="5">
        <v>40406</v>
      </c>
      <c r="B157" s="6">
        <v>245.46</v>
      </c>
      <c r="C157" s="6">
        <v>22.95</v>
      </c>
      <c r="D157" s="32">
        <v>-5.8898969999999998E-3</v>
      </c>
      <c r="E157" s="31">
        <v>4.3668192000000002E-3</v>
      </c>
      <c r="F157" s="42">
        <f t="shared" si="4"/>
        <v>-0.42923503598785573</v>
      </c>
      <c r="G157" s="42">
        <f t="shared" si="5"/>
        <v>0.3224295348782219</v>
      </c>
    </row>
    <row r="158" spans="1:7">
      <c r="A158" s="5">
        <v>40407</v>
      </c>
      <c r="B158" s="6">
        <v>249.75</v>
      </c>
      <c r="C158" s="6">
        <v>23.27</v>
      </c>
      <c r="D158" s="30">
        <v>1.7326416399999999E-2</v>
      </c>
      <c r="E158" s="31">
        <v>1.38470408E-2</v>
      </c>
      <c r="F158" s="42">
        <f t="shared" si="4"/>
        <v>0.96235089829184606</v>
      </c>
      <c r="G158" s="42">
        <f t="shared" si="5"/>
        <v>0.98414136354516835</v>
      </c>
    </row>
    <row r="159" spans="1:7">
      <c r="A159" s="5">
        <v>40408</v>
      </c>
      <c r="B159" s="6">
        <v>250.84</v>
      </c>
      <c r="C159" s="6">
        <v>23.37</v>
      </c>
      <c r="D159" s="30">
        <v>4.3548681000000001E-3</v>
      </c>
      <c r="E159" s="31">
        <v>4.2881712000000004E-3</v>
      </c>
      <c r="F159" s="42">
        <f t="shared" si="4"/>
        <v>0.18483623224199094</v>
      </c>
      <c r="G159" s="42">
        <f t="shared" si="5"/>
        <v>0.31693996785153994</v>
      </c>
    </row>
    <row r="160" spans="1:7">
      <c r="A160" s="5">
        <v>40409</v>
      </c>
      <c r="B160" s="6">
        <v>247.68</v>
      </c>
      <c r="C160" s="6">
        <v>23.01</v>
      </c>
      <c r="D160" s="32">
        <v>-1.2677694999999999E-2</v>
      </c>
      <c r="E160" s="33">
        <v>-1.5524245000000001E-2</v>
      </c>
      <c r="F160" s="42">
        <f t="shared" si="4"/>
        <v>-0.83609568000086654</v>
      </c>
      <c r="G160" s="42">
        <f t="shared" si="5"/>
        <v>-1.0659507183759462</v>
      </c>
    </row>
    <row r="161" spans="1:7">
      <c r="A161" s="5">
        <v>40410</v>
      </c>
      <c r="B161" s="6">
        <v>247.44</v>
      </c>
      <c r="C161" s="6">
        <v>22.81</v>
      </c>
      <c r="D161" s="32">
        <v>-9.6946200000000004E-4</v>
      </c>
      <c r="E161" s="33">
        <v>-8.729868E-3</v>
      </c>
      <c r="F161" s="42">
        <f t="shared" si="4"/>
        <v>-0.13430413896879911</v>
      </c>
      <c r="G161" s="42">
        <f t="shared" si="5"/>
        <v>-0.59170867857777909</v>
      </c>
    </row>
    <row r="162" spans="1:7">
      <c r="A162" s="5">
        <v>40413</v>
      </c>
      <c r="B162" s="6">
        <v>243.64</v>
      </c>
      <c r="C162" s="6">
        <v>22.86</v>
      </c>
      <c r="D162" s="32">
        <v>-1.5476402E-2</v>
      </c>
      <c r="E162" s="31">
        <v>2.1896221E-3</v>
      </c>
      <c r="F162" s="42">
        <f t="shared" si="4"/>
        <v>-1.0038501907308151</v>
      </c>
      <c r="G162" s="42">
        <f t="shared" si="5"/>
        <v>0.17046293164930865</v>
      </c>
    </row>
    <row r="163" spans="1:7">
      <c r="A163" s="5">
        <v>40414</v>
      </c>
      <c r="B163" s="6">
        <v>237.82</v>
      </c>
      <c r="C163" s="6">
        <v>22.63</v>
      </c>
      <c r="D163" s="32">
        <v>-2.4177641E-2</v>
      </c>
      <c r="E163" s="33">
        <v>-1.0112199000000001E-2</v>
      </c>
      <c r="F163" s="42">
        <f t="shared" si="4"/>
        <v>-1.525402497274281</v>
      </c>
      <c r="G163" s="42">
        <f t="shared" si="5"/>
        <v>-0.68819426851725995</v>
      </c>
    </row>
    <row r="164" spans="1:7">
      <c r="A164" s="5">
        <v>40415</v>
      </c>
      <c r="B164" s="6">
        <v>240.75</v>
      </c>
      <c r="C164" s="6">
        <v>22.69</v>
      </c>
      <c r="D164" s="30">
        <v>1.2244965700000001E-2</v>
      </c>
      <c r="E164" s="31">
        <v>2.6478391E-3</v>
      </c>
      <c r="F164" s="42">
        <f t="shared" si="4"/>
        <v>0.65776871945824444</v>
      </c>
      <c r="G164" s="42">
        <f t="shared" si="5"/>
        <v>0.20244610902527654</v>
      </c>
    </row>
    <row r="165" spans="1:7">
      <c r="A165" s="5">
        <v>40416</v>
      </c>
      <c r="B165" s="6">
        <v>238.16</v>
      </c>
      <c r="C165" s="6">
        <v>22.43</v>
      </c>
      <c r="D165" s="32">
        <v>-1.0816334E-2</v>
      </c>
      <c r="E165" s="33">
        <v>-1.1524950000000001E-2</v>
      </c>
      <c r="F165" s="42">
        <f t="shared" si="4"/>
        <v>-0.72452569291511326</v>
      </c>
      <c r="G165" s="42">
        <f t="shared" si="5"/>
        <v>-0.78680314994478462</v>
      </c>
    </row>
    <row r="166" spans="1:7">
      <c r="A166" s="5">
        <v>40417</v>
      </c>
      <c r="B166" s="6">
        <v>239.49</v>
      </c>
      <c r="C166" s="6">
        <v>22.53</v>
      </c>
      <c r="D166" s="30">
        <v>5.5689455999999998E-3</v>
      </c>
      <c r="E166" s="31">
        <v>4.4484058999999998E-3</v>
      </c>
      <c r="F166" s="42">
        <f t="shared" si="4"/>
        <v>0.257608043296431</v>
      </c>
      <c r="G166" s="42">
        <f t="shared" si="5"/>
        <v>0.3281242207969457</v>
      </c>
    </row>
    <row r="167" spans="1:7">
      <c r="A167" s="5">
        <v>40420</v>
      </c>
      <c r="B167" s="6">
        <v>240.37</v>
      </c>
      <c r="C167" s="6">
        <v>22.26</v>
      </c>
      <c r="D167" s="30">
        <v>3.6677404999999998E-3</v>
      </c>
      <c r="E167" s="33">
        <v>-1.2056409000000001E-2</v>
      </c>
      <c r="F167" s="42">
        <f t="shared" si="4"/>
        <v>0.14364980066946703</v>
      </c>
      <c r="G167" s="42">
        <f t="shared" si="5"/>
        <v>-0.82389855990350402</v>
      </c>
    </row>
    <row r="168" spans="1:7">
      <c r="A168" s="5">
        <v>40421</v>
      </c>
      <c r="B168" s="6">
        <v>240.96</v>
      </c>
      <c r="C168" s="6">
        <v>22.1</v>
      </c>
      <c r="D168" s="30">
        <v>2.4515418000000001E-3</v>
      </c>
      <c r="E168" s="33">
        <v>-7.2137369999999996E-3</v>
      </c>
      <c r="F168" s="42">
        <f t="shared" si="4"/>
        <v>7.0750844877060362E-2</v>
      </c>
      <c r="G168" s="42">
        <f t="shared" si="5"/>
        <v>-0.48588395645222815</v>
      </c>
    </row>
    <row r="169" spans="1:7">
      <c r="A169" s="5">
        <v>40422</v>
      </c>
      <c r="B169" s="6">
        <v>248.13</v>
      </c>
      <c r="C169" s="6">
        <v>22.5</v>
      </c>
      <c r="D169" s="30">
        <v>2.93218578E-2</v>
      </c>
      <c r="E169" s="31">
        <v>1.79377007E-2</v>
      </c>
      <c r="F169" s="42">
        <f t="shared" si="4"/>
        <v>1.6813577121693852</v>
      </c>
      <c r="G169" s="42">
        <f t="shared" si="5"/>
        <v>1.2696661283759343</v>
      </c>
    </row>
    <row r="170" spans="1:7">
      <c r="A170" s="5">
        <v>40423</v>
      </c>
      <c r="B170" s="6">
        <v>249.95</v>
      </c>
      <c r="C170" s="6">
        <v>22.54</v>
      </c>
      <c r="D170" s="30">
        <v>7.3080955000000003E-3</v>
      </c>
      <c r="E170" s="31">
        <v>1.7761993999999999E-3</v>
      </c>
      <c r="F170" s="42">
        <f t="shared" si="4"/>
        <v>0.36185269647396567</v>
      </c>
      <c r="G170" s="42">
        <f t="shared" si="5"/>
        <v>0.14160636031880028</v>
      </c>
    </row>
    <row r="171" spans="1:7">
      <c r="A171" s="5">
        <v>40424</v>
      </c>
      <c r="B171" s="6">
        <v>256.49</v>
      </c>
      <c r="C171" s="6">
        <v>22.87</v>
      </c>
      <c r="D171" s="30">
        <v>2.5828779600000001E-2</v>
      </c>
      <c r="E171" s="31">
        <v>1.4534499399999999E-2</v>
      </c>
      <c r="F171" s="42">
        <f t="shared" si="4"/>
        <v>1.4719825884488784</v>
      </c>
      <c r="G171" s="42">
        <f t="shared" si="5"/>
        <v>1.0321254198818703</v>
      </c>
    </row>
    <row r="172" spans="1:7">
      <c r="A172" s="5">
        <v>40428</v>
      </c>
      <c r="B172" s="6">
        <v>255.54</v>
      </c>
      <c r="C172" s="6">
        <v>22.56</v>
      </c>
      <c r="D172" s="32">
        <v>-3.7107239999999999E-3</v>
      </c>
      <c r="E172" s="33">
        <v>-1.3647581000000001E-2</v>
      </c>
      <c r="F172" s="42">
        <f t="shared" si="4"/>
        <v>-0.29861539612883747</v>
      </c>
      <c r="G172" s="42">
        <f t="shared" si="5"/>
        <v>-0.93496108336220063</v>
      </c>
    </row>
    <row r="173" spans="1:7">
      <c r="A173" s="5">
        <v>40429</v>
      </c>
      <c r="B173" s="6">
        <v>260.61</v>
      </c>
      <c r="C173" s="6">
        <v>22.53</v>
      </c>
      <c r="D173" s="30">
        <v>1.9646083799999998E-2</v>
      </c>
      <c r="E173" s="33">
        <v>-1.330672E-3</v>
      </c>
      <c r="F173" s="42">
        <f t="shared" si="4"/>
        <v>1.1013917731469884</v>
      </c>
      <c r="G173" s="42">
        <f t="shared" si="5"/>
        <v>-7.5250759933223832E-2</v>
      </c>
    </row>
    <row r="174" spans="1:7">
      <c r="A174" s="5">
        <v>40430</v>
      </c>
      <c r="B174" s="6">
        <v>260.75</v>
      </c>
      <c r="C174" s="6">
        <v>22.61</v>
      </c>
      <c r="D174" s="30">
        <v>5.3705690000000004E-4</v>
      </c>
      <c r="E174" s="31">
        <v>3.5445317999999999E-3</v>
      </c>
      <c r="F174" s="42">
        <f t="shared" si="4"/>
        <v>-4.4003389024299781E-2</v>
      </c>
      <c r="G174" s="42">
        <f t="shared" si="5"/>
        <v>0.26503453694444057</v>
      </c>
    </row>
    <row r="175" spans="1:7">
      <c r="A175" s="5">
        <v>40431</v>
      </c>
      <c r="B175" s="6">
        <v>261.08999999999997</v>
      </c>
      <c r="C175" s="6">
        <v>22.46</v>
      </c>
      <c r="D175" s="30">
        <v>1.3030816E-3</v>
      </c>
      <c r="E175" s="33">
        <v>-6.656337E-3</v>
      </c>
      <c r="F175" s="42">
        <f t="shared" si="4"/>
        <v>1.9121350929284214E-3</v>
      </c>
      <c r="G175" s="42">
        <f t="shared" si="5"/>
        <v>-0.44697788559635743</v>
      </c>
    </row>
    <row r="176" spans="1:7">
      <c r="A176" s="5">
        <v>40434</v>
      </c>
      <c r="B176" s="6">
        <v>264.69</v>
      </c>
      <c r="C176" s="6">
        <v>23.64</v>
      </c>
      <c r="D176" s="30">
        <v>1.36941544E-2</v>
      </c>
      <c r="E176" s="31">
        <v>5.1204243199999999E-2</v>
      </c>
      <c r="F176" s="42">
        <f t="shared" si="4"/>
        <v>0.74463309694537327</v>
      </c>
      <c r="G176" s="42">
        <f t="shared" si="5"/>
        <v>3.591643989220632</v>
      </c>
    </row>
    <row r="177" spans="1:7">
      <c r="A177" s="5">
        <v>40435</v>
      </c>
      <c r="B177" s="6">
        <v>265.7</v>
      </c>
      <c r="C177" s="6">
        <v>23.57</v>
      </c>
      <c r="D177" s="30">
        <v>3.8085228999999998E-3</v>
      </c>
      <c r="E177" s="33">
        <v>-2.9654759999999999E-3</v>
      </c>
      <c r="F177" s="42">
        <f t="shared" si="4"/>
        <v>0.15208829838694438</v>
      </c>
      <c r="G177" s="42">
        <f t="shared" si="5"/>
        <v>-0.18935876183394298</v>
      </c>
    </row>
    <row r="178" spans="1:7">
      <c r="A178" s="5">
        <v>40436</v>
      </c>
      <c r="B178" s="6">
        <v>267.83999999999997</v>
      </c>
      <c r="C178" s="6">
        <v>23.65</v>
      </c>
      <c r="D178" s="30">
        <v>8.0219344999999994E-3</v>
      </c>
      <c r="E178" s="31">
        <v>3.3883979999999999E-3</v>
      </c>
      <c r="F178" s="42">
        <f t="shared" si="4"/>
        <v>0.40464020948799517</v>
      </c>
      <c r="G178" s="42">
        <f t="shared" si="5"/>
        <v>0.2541365235145942</v>
      </c>
    </row>
    <row r="179" spans="1:7">
      <c r="A179" s="5">
        <v>40437</v>
      </c>
      <c r="B179" s="6">
        <v>274.14</v>
      </c>
      <c r="C179" s="6">
        <v>23.85</v>
      </c>
      <c r="D179" s="30">
        <v>2.3249137499999999E-2</v>
      </c>
      <c r="E179" s="31">
        <v>8.4211023999999999E-3</v>
      </c>
      <c r="F179" s="42">
        <f t="shared" si="4"/>
        <v>1.317358828854224</v>
      </c>
      <c r="G179" s="42">
        <f t="shared" si="5"/>
        <v>0.60541523536075903</v>
      </c>
    </row>
    <row r="180" spans="1:7">
      <c r="A180" s="5">
        <v>40438</v>
      </c>
      <c r="B180" s="6">
        <v>272.95</v>
      </c>
      <c r="C180" s="6">
        <v>23.75</v>
      </c>
      <c r="D180" s="32">
        <v>-4.3502970000000004E-3</v>
      </c>
      <c r="E180" s="33">
        <v>-4.201687E-3</v>
      </c>
      <c r="F180" s="42">
        <f t="shared" si="4"/>
        <v>-0.33695140475392232</v>
      </c>
      <c r="G180" s="42">
        <f t="shared" si="5"/>
        <v>-0.27564529351461536</v>
      </c>
    </row>
    <row r="181" spans="1:7">
      <c r="A181" s="5">
        <v>40441</v>
      </c>
      <c r="B181" s="6">
        <v>280.74</v>
      </c>
      <c r="C181" s="6">
        <v>23.94</v>
      </c>
      <c r="D181" s="30">
        <v>2.8140345899999999E-2</v>
      </c>
      <c r="E181" s="31">
        <v>7.9681696E-3</v>
      </c>
      <c r="F181" s="42">
        <f t="shared" si="4"/>
        <v>1.610537883331957</v>
      </c>
      <c r="G181" s="42">
        <f t="shared" si="5"/>
        <v>0.57380089088686614</v>
      </c>
    </row>
    <row r="182" spans="1:7">
      <c r="A182" s="5">
        <v>40442</v>
      </c>
      <c r="B182" s="6">
        <v>281.27</v>
      </c>
      <c r="C182" s="6">
        <v>23.68</v>
      </c>
      <c r="D182" s="30">
        <v>1.886088E-3</v>
      </c>
      <c r="E182" s="33">
        <v>-1.091989E-2</v>
      </c>
      <c r="F182" s="42">
        <f t="shared" si="4"/>
        <v>3.6857541448230537E-2</v>
      </c>
      <c r="G182" s="42">
        <f t="shared" si="5"/>
        <v>-0.74457044949259021</v>
      </c>
    </row>
    <row r="183" spans="1:7">
      <c r="A183" s="5">
        <v>40443</v>
      </c>
      <c r="B183" s="6">
        <v>285.22000000000003</v>
      </c>
      <c r="C183" s="6">
        <v>23.17</v>
      </c>
      <c r="D183" s="30">
        <v>1.3945750200000001E-2</v>
      </c>
      <c r="E183" s="33">
        <v>-2.1772472000000001E-2</v>
      </c>
      <c r="F183" s="42">
        <f t="shared" si="4"/>
        <v>0.75971375037951627</v>
      </c>
      <c r="G183" s="42">
        <f t="shared" si="5"/>
        <v>-1.5020719282531698</v>
      </c>
    </row>
    <row r="184" spans="1:7">
      <c r="A184" s="5">
        <v>40444</v>
      </c>
      <c r="B184" s="6">
        <v>286.38</v>
      </c>
      <c r="C184" s="6">
        <v>23</v>
      </c>
      <c r="D184" s="30">
        <v>4.0587879000000002E-3</v>
      </c>
      <c r="E184" s="33">
        <v>-7.3641230000000002E-3</v>
      </c>
      <c r="F184" s="42">
        <f t="shared" si="4"/>
        <v>0.16708918366283448</v>
      </c>
      <c r="G184" s="42">
        <f t="shared" si="5"/>
        <v>-0.49638077807356112</v>
      </c>
    </row>
    <row r="185" spans="1:7">
      <c r="A185" s="5">
        <v>40445</v>
      </c>
      <c r="B185" s="6">
        <v>289.75</v>
      </c>
      <c r="C185" s="6">
        <v>23.33</v>
      </c>
      <c r="D185" s="30">
        <v>1.1698882000000001E-2</v>
      </c>
      <c r="E185" s="31">
        <v>1.42458701E-2</v>
      </c>
      <c r="F185" s="42">
        <f t="shared" si="4"/>
        <v>0.62503645991442658</v>
      </c>
      <c r="G185" s="42">
        <f t="shared" si="5"/>
        <v>1.0119793273148083</v>
      </c>
    </row>
    <row r="186" spans="1:7">
      <c r="A186" s="5">
        <v>40448</v>
      </c>
      <c r="B186" s="6">
        <v>288.60000000000002</v>
      </c>
      <c r="C186" s="6">
        <v>23.28</v>
      </c>
      <c r="D186" s="32">
        <v>-3.9768360000000001E-3</v>
      </c>
      <c r="E186" s="33">
        <v>-2.1454629999999998E-3</v>
      </c>
      <c r="F186" s="42">
        <f t="shared" si="4"/>
        <v>-0.31456615065918597</v>
      </c>
      <c r="G186" s="42">
        <f t="shared" si="5"/>
        <v>-0.13212251518748602</v>
      </c>
    </row>
    <row r="187" spans="1:7">
      <c r="A187" s="5">
        <v>40449</v>
      </c>
      <c r="B187" s="6">
        <v>284.33</v>
      </c>
      <c r="C187" s="6">
        <v>23.24</v>
      </c>
      <c r="D187" s="32">
        <v>-1.4906111E-2</v>
      </c>
      <c r="E187" s="33">
        <v>-1.719691E-3</v>
      </c>
      <c r="F187" s="42">
        <f t="shared" si="4"/>
        <v>-0.96966694551125709</v>
      </c>
      <c r="G187" s="42">
        <f t="shared" si="5"/>
        <v>-0.10240397266784881</v>
      </c>
    </row>
    <row r="188" spans="1:7">
      <c r="A188" s="5">
        <v>40450</v>
      </c>
      <c r="B188" s="6">
        <v>284.83999999999997</v>
      </c>
      <c r="C188" s="6">
        <v>23.07</v>
      </c>
      <c r="D188" s="30">
        <v>1.7920836999999999E-3</v>
      </c>
      <c r="E188" s="33">
        <v>-7.3418600000000004E-3</v>
      </c>
      <c r="F188" s="42">
        <f t="shared" si="4"/>
        <v>3.1222923264543824E-2</v>
      </c>
      <c r="G188" s="42">
        <f t="shared" si="5"/>
        <v>-0.49482683861273541</v>
      </c>
    </row>
    <row r="189" spans="1:7">
      <c r="A189" s="5">
        <v>40451</v>
      </c>
      <c r="B189" s="6">
        <v>281.25</v>
      </c>
      <c r="C189" s="6">
        <v>23.06</v>
      </c>
      <c r="D189" s="32">
        <v>-1.2683666E-2</v>
      </c>
      <c r="E189" s="33">
        <v>-4.33557E-4</v>
      </c>
      <c r="F189" s="42">
        <f t="shared" si="4"/>
        <v>-0.83645358176892171</v>
      </c>
      <c r="G189" s="42">
        <f t="shared" si="5"/>
        <v>-1.2632855814342503E-2</v>
      </c>
    </row>
    <row r="190" spans="1:7">
      <c r="A190" s="5">
        <v>40452</v>
      </c>
      <c r="B190" s="6">
        <v>280.02999999999997</v>
      </c>
      <c r="C190" s="6">
        <v>22.95</v>
      </c>
      <c r="D190" s="32">
        <v>-4.3472129999999999E-3</v>
      </c>
      <c r="E190" s="33">
        <v>-4.7815779999999999E-3</v>
      </c>
      <c r="F190" s="42">
        <f t="shared" si="4"/>
        <v>-0.33676654977943188</v>
      </c>
      <c r="G190" s="42">
        <f t="shared" si="5"/>
        <v>-0.31612121804759297</v>
      </c>
    </row>
    <row r="191" spans="1:7">
      <c r="A191" s="5">
        <v>40455</v>
      </c>
      <c r="B191" s="6">
        <v>276.19</v>
      </c>
      <c r="C191" s="6">
        <v>22.51</v>
      </c>
      <c r="D191" s="32">
        <v>-1.3807705999999999E-2</v>
      </c>
      <c r="E191" s="33">
        <v>-1.9358282000000001E-2</v>
      </c>
      <c r="F191" s="42">
        <f t="shared" si="4"/>
        <v>-0.90382854465031337</v>
      </c>
      <c r="G191" s="42">
        <f t="shared" si="5"/>
        <v>-1.3335634115693979</v>
      </c>
    </row>
    <row r="192" spans="1:7">
      <c r="A192" s="5">
        <v>40456</v>
      </c>
      <c r="B192" s="6">
        <v>286.39999999999998</v>
      </c>
      <c r="C192" s="6">
        <v>22.93</v>
      </c>
      <c r="D192" s="30">
        <v>3.6300400400000002E-2</v>
      </c>
      <c r="E192" s="31">
        <v>1.8486441999999999E-2</v>
      </c>
      <c r="F192" s="42">
        <f t="shared" si="4"/>
        <v>2.099651588402625</v>
      </c>
      <c r="G192" s="42">
        <f t="shared" si="5"/>
        <v>1.307967828948849</v>
      </c>
    </row>
    <row r="193" spans="1:7">
      <c r="A193" s="5">
        <v>40457</v>
      </c>
      <c r="B193" s="6">
        <v>286.64</v>
      </c>
      <c r="C193" s="6">
        <v>23</v>
      </c>
      <c r="D193" s="30">
        <v>8.376379E-4</v>
      </c>
      <c r="E193" s="31">
        <v>3.0481191000000002E-3</v>
      </c>
      <c r="F193" s="42">
        <f t="shared" si="4"/>
        <v>-2.5986562471995961E-2</v>
      </c>
      <c r="G193" s="42">
        <f t="shared" si="5"/>
        <v>0.23038533048596535</v>
      </c>
    </row>
    <row r="194" spans="1:7">
      <c r="A194" s="5">
        <v>40458</v>
      </c>
      <c r="B194" s="6">
        <v>286.67</v>
      </c>
      <c r="C194" s="6">
        <v>23.1</v>
      </c>
      <c r="D194" s="30">
        <v>1.0465539999999999E-4</v>
      </c>
      <c r="E194" s="31">
        <v>4.3384015999999997E-3</v>
      </c>
      <c r="F194" s="42">
        <f t="shared" si="4"/>
        <v>-6.9921536965972753E-2</v>
      </c>
      <c r="G194" s="42">
        <f t="shared" si="5"/>
        <v>0.32044600929667577</v>
      </c>
    </row>
    <row r="195" spans="1:7">
      <c r="A195" s="5">
        <v>40459</v>
      </c>
      <c r="B195" s="6">
        <v>291.48</v>
      </c>
      <c r="C195" s="6">
        <v>23.13</v>
      </c>
      <c r="D195" s="30">
        <v>1.66396644E-2</v>
      </c>
      <c r="E195" s="31">
        <v>1.2978587000000001E-3</v>
      </c>
      <c r="F195" s="42">
        <f t="shared" si="4"/>
        <v>0.92118698018508716</v>
      </c>
      <c r="G195" s="42">
        <f t="shared" si="5"/>
        <v>0.10821856489819245</v>
      </c>
    </row>
    <row r="196" spans="1:7">
      <c r="A196" s="5">
        <v>40462</v>
      </c>
      <c r="B196" s="6">
        <v>292.76</v>
      </c>
      <c r="C196" s="6">
        <v>23.15</v>
      </c>
      <c r="D196" s="30">
        <v>4.3817678999999998E-3</v>
      </c>
      <c r="E196" s="31">
        <v>8.6430429999999998E-4</v>
      </c>
      <c r="F196" s="42">
        <f t="shared" ref="F196:F259" si="6">(D196-$K$2)/$K$3</f>
        <v>0.18644860638038177</v>
      </c>
      <c r="G196" s="42">
        <f t="shared" ref="G196:G259" si="7">(E196-$L$2)/$L$3</f>
        <v>7.7956817129490416E-2</v>
      </c>
    </row>
    <row r="197" spans="1:7">
      <c r="A197" s="5">
        <v>40463</v>
      </c>
      <c r="B197" s="6">
        <v>295.91000000000003</v>
      </c>
      <c r="C197" s="6">
        <v>23.38</v>
      </c>
      <c r="D197" s="30">
        <v>1.0702193299999999E-2</v>
      </c>
      <c r="E197" s="31">
        <v>9.8861755000000003E-3</v>
      </c>
      <c r="F197" s="42">
        <f t="shared" si="6"/>
        <v>0.56529493455340507</v>
      </c>
      <c r="G197" s="42">
        <f t="shared" si="7"/>
        <v>0.70767615720796062</v>
      </c>
    </row>
    <row r="198" spans="1:7">
      <c r="A198" s="5">
        <v>40464</v>
      </c>
      <c r="B198" s="6">
        <v>297.5</v>
      </c>
      <c r="C198" s="6">
        <v>23.86</v>
      </c>
      <c r="D198" s="30">
        <v>5.3588708999999998E-3</v>
      </c>
      <c r="E198" s="31">
        <v>2.0322460600000002E-2</v>
      </c>
      <c r="F198" s="42">
        <f t="shared" si="6"/>
        <v>0.24501616479137825</v>
      </c>
      <c r="G198" s="42">
        <f t="shared" si="7"/>
        <v>1.436120447794017</v>
      </c>
    </row>
    <row r="199" spans="1:7">
      <c r="A199" s="5">
        <v>40465</v>
      </c>
      <c r="B199" s="6">
        <v>299.64999999999998</v>
      </c>
      <c r="C199" s="6">
        <v>23.76</v>
      </c>
      <c r="D199" s="30">
        <v>7.2009018999999999E-3</v>
      </c>
      <c r="E199" s="33">
        <v>-4.199922E-3</v>
      </c>
      <c r="F199" s="42">
        <f t="shared" si="6"/>
        <v>0.35542751158630792</v>
      </c>
      <c r="G199" s="42">
        <f t="shared" si="7"/>
        <v>-0.27552209793682453</v>
      </c>
    </row>
    <row r="200" spans="1:7">
      <c r="A200" s="5">
        <v>40466</v>
      </c>
      <c r="B200" s="6">
        <v>311.97000000000003</v>
      </c>
      <c r="C200" s="6">
        <v>24.05</v>
      </c>
      <c r="D200" s="30">
        <v>4.0291902400000003E-2</v>
      </c>
      <c r="E200" s="31">
        <v>1.21315021E-2</v>
      </c>
      <c r="F200" s="42">
        <f t="shared" si="6"/>
        <v>2.3389022370370158</v>
      </c>
      <c r="G200" s="42">
        <f t="shared" si="7"/>
        <v>0.86439814463919729</v>
      </c>
    </row>
    <row r="201" spans="1:7">
      <c r="A201" s="5">
        <v>40469</v>
      </c>
      <c r="B201" s="6">
        <v>315.2</v>
      </c>
      <c r="C201" s="6">
        <v>24.31</v>
      </c>
      <c r="D201" s="30">
        <v>1.03003286E-2</v>
      </c>
      <c r="E201" s="31">
        <v>1.07527918E-2</v>
      </c>
      <c r="F201" s="42">
        <f t="shared" si="6"/>
        <v>0.5412071625472118</v>
      </c>
      <c r="G201" s="42">
        <f t="shared" si="7"/>
        <v>0.76816527664221346</v>
      </c>
    </row>
    <row r="202" spans="1:7">
      <c r="A202" s="5">
        <v>40470</v>
      </c>
      <c r="B202" s="6">
        <v>306.77</v>
      </c>
      <c r="C202" s="6">
        <v>23.63</v>
      </c>
      <c r="D202" s="32">
        <v>-2.7109076999999999E-2</v>
      </c>
      <c r="E202" s="33">
        <v>-2.8370697E-2</v>
      </c>
      <c r="F202" s="42">
        <f t="shared" si="6"/>
        <v>-1.7011127848878671</v>
      </c>
      <c r="G202" s="42">
        <f t="shared" si="7"/>
        <v>-1.9626227165075247</v>
      </c>
    </row>
    <row r="203" spans="1:7">
      <c r="A203" s="5">
        <v>40471</v>
      </c>
      <c r="B203" s="6">
        <v>307.8</v>
      </c>
      <c r="C203" s="6">
        <v>23.83</v>
      </c>
      <c r="D203" s="30">
        <v>3.3519403E-3</v>
      </c>
      <c r="E203" s="31">
        <v>8.4281999000000007E-3</v>
      </c>
      <c r="F203" s="42">
        <f t="shared" si="6"/>
        <v>0.12472073519765459</v>
      </c>
      <c r="G203" s="42">
        <f t="shared" si="7"/>
        <v>0.60591063514170551</v>
      </c>
    </row>
    <row r="204" spans="1:7">
      <c r="A204" s="5">
        <v>40472</v>
      </c>
      <c r="B204" s="6">
        <v>306.8</v>
      </c>
      <c r="C204" s="6">
        <v>23.93</v>
      </c>
      <c r="D204" s="32">
        <v>-3.2541520000000002E-3</v>
      </c>
      <c r="E204" s="31">
        <v>4.1876107999999999E-3</v>
      </c>
      <c r="F204" s="42">
        <f t="shared" si="6"/>
        <v>-0.2712484683035975</v>
      </c>
      <c r="G204" s="42">
        <f t="shared" si="7"/>
        <v>0.30992093296152429</v>
      </c>
    </row>
    <row r="205" spans="1:7">
      <c r="A205" s="5">
        <v>40473</v>
      </c>
      <c r="B205" s="6">
        <v>304.76</v>
      </c>
      <c r="C205" s="6">
        <v>23.9</v>
      </c>
      <c r="D205" s="32">
        <v>-6.6714879999999997E-3</v>
      </c>
      <c r="E205" s="33">
        <v>-1.2544430000000001E-3</v>
      </c>
      <c r="F205" s="42">
        <f t="shared" si="6"/>
        <v>-0.47608360420022344</v>
      </c>
      <c r="G205" s="42">
        <f t="shared" si="7"/>
        <v>-6.9930037157349828E-2</v>
      </c>
    </row>
    <row r="206" spans="1:7">
      <c r="A206" s="5">
        <v>40476</v>
      </c>
      <c r="B206" s="6">
        <v>306.12</v>
      </c>
      <c r="C206" s="6">
        <v>23.72</v>
      </c>
      <c r="D206" s="30">
        <v>4.4526002999999998E-3</v>
      </c>
      <c r="E206" s="33">
        <v>-7.5598849999999997E-3</v>
      </c>
      <c r="F206" s="42">
        <f t="shared" si="6"/>
        <v>0.19069430076919347</v>
      </c>
      <c r="G206" s="42">
        <f t="shared" si="7"/>
        <v>-0.51004480793162876</v>
      </c>
    </row>
    <row r="207" spans="1:7">
      <c r="A207" s="5">
        <v>40477</v>
      </c>
      <c r="B207" s="6">
        <v>305.33999999999997</v>
      </c>
      <c r="C207" s="6">
        <v>24.39</v>
      </c>
      <c r="D207" s="32">
        <v>-2.5512719999999998E-3</v>
      </c>
      <c r="E207" s="31">
        <v>2.7854638099999999E-2</v>
      </c>
      <c r="F207" s="42">
        <f t="shared" si="6"/>
        <v>-0.22911783780105965</v>
      </c>
      <c r="G207" s="42">
        <f t="shared" si="7"/>
        <v>1.9618603679841764</v>
      </c>
    </row>
    <row r="208" spans="1:7">
      <c r="A208" s="5">
        <v>40478</v>
      </c>
      <c r="B208" s="6">
        <v>305.12</v>
      </c>
      <c r="C208" s="6">
        <v>24.53</v>
      </c>
      <c r="D208" s="32">
        <v>-7.2076799999999999E-4</v>
      </c>
      <c r="E208" s="31">
        <v>5.7236459999999998E-3</v>
      </c>
      <c r="F208" s="42">
        <f t="shared" si="6"/>
        <v>-0.1193974194402905</v>
      </c>
      <c r="G208" s="42">
        <f t="shared" si="7"/>
        <v>0.41713495220858482</v>
      </c>
    </row>
    <row r="209" spans="1:7">
      <c r="A209" s="5">
        <v>40479</v>
      </c>
      <c r="B209" s="6">
        <v>302.55</v>
      </c>
      <c r="C209" s="6">
        <v>24.74</v>
      </c>
      <c r="D209" s="32">
        <v>-8.4585890000000007E-3</v>
      </c>
      <c r="E209" s="31">
        <v>8.5245087000000008E-3</v>
      </c>
      <c r="F209" s="42">
        <f t="shared" si="6"/>
        <v>-0.58320244653706022</v>
      </c>
      <c r="G209" s="42">
        <f t="shared" si="7"/>
        <v>0.61263291177759338</v>
      </c>
    </row>
    <row r="210" spans="1:7">
      <c r="A210" s="5">
        <v>40480</v>
      </c>
      <c r="B210" s="6">
        <v>298.33</v>
      </c>
      <c r="C210" s="6">
        <v>25.11</v>
      </c>
      <c r="D210" s="32">
        <v>-1.4046296999999999E-2</v>
      </c>
      <c r="E210" s="31">
        <v>1.48448062E-2</v>
      </c>
      <c r="F210" s="42">
        <f t="shared" si="6"/>
        <v>-0.91812969031135228</v>
      </c>
      <c r="G210" s="42">
        <f t="shared" si="7"/>
        <v>1.0537845844815448</v>
      </c>
    </row>
    <row r="211" spans="1:7">
      <c r="A211" s="5">
        <v>40483</v>
      </c>
      <c r="B211" s="6">
        <v>301.5</v>
      </c>
      <c r="C211" s="6">
        <v>25.37</v>
      </c>
      <c r="D211" s="30">
        <v>1.05697598E-2</v>
      </c>
      <c r="E211" s="31">
        <v>1.03012004E-2</v>
      </c>
      <c r="F211" s="42">
        <f t="shared" si="6"/>
        <v>0.55735686994115574</v>
      </c>
      <c r="G211" s="42">
        <f t="shared" si="7"/>
        <v>0.73664456080744156</v>
      </c>
    </row>
    <row r="212" spans="1:7">
      <c r="A212" s="5">
        <v>40484</v>
      </c>
      <c r="B212" s="6">
        <v>306.64</v>
      </c>
      <c r="C212" s="6">
        <v>25.79</v>
      </c>
      <c r="D212" s="30">
        <v>1.6904404899999999E-2</v>
      </c>
      <c r="E212" s="31">
        <v>1.6419446300000001E-2</v>
      </c>
      <c r="F212" s="42">
        <f t="shared" si="6"/>
        <v>0.93705552699899131</v>
      </c>
      <c r="G212" s="42">
        <f t="shared" si="7"/>
        <v>1.163693194641386</v>
      </c>
    </row>
    <row r="213" spans="1:7">
      <c r="A213" s="5">
        <v>40485</v>
      </c>
      <c r="B213" s="6">
        <v>310.05</v>
      </c>
      <c r="C213" s="6">
        <v>25.45</v>
      </c>
      <c r="D213" s="30">
        <v>1.1059153699999999E-2</v>
      </c>
      <c r="E213" s="33">
        <v>-1.3271076999999999E-2</v>
      </c>
      <c r="F213" s="42">
        <f t="shared" si="6"/>
        <v>0.58669114260661204</v>
      </c>
      <c r="G213" s="42">
        <f t="shared" si="7"/>
        <v>-0.90868140754318594</v>
      </c>
    </row>
    <row r="214" spans="1:7">
      <c r="A214" s="5">
        <v>40486</v>
      </c>
      <c r="B214" s="6">
        <v>315.47000000000003</v>
      </c>
      <c r="C214" s="6">
        <v>25.55</v>
      </c>
      <c r="D214" s="30">
        <v>1.73300155E-2</v>
      </c>
      <c r="E214" s="31">
        <v>3.9215737000000001E-3</v>
      </c>
      <c r="F214" s="42">
        <f t="shared" si="6"/>
        <v>0.96256662836275675</v>
      </c>
      <c r="G214" s="42">
        <f t="shared" si="7"/>
        <v>0.29135175775002387</v>
      </c>
    </row>
    <row r="215" spans="1:7">
      <c r="A215" s="5">
        <v>40487</v>
      </c>
      <c r="B215" s="6">
        <v>314.33999999999997</v>
      </c>
      <c r="C215" s="6">
        <v>25.28</v>
      </c>
      <c r="D215" s="32">
        <v>-3.5883880000000001E-3</v>
      </c>
      <c r="E215" s="33">
        <v>-1.0623746999999999E-2</v>
      </c>
      <c r="F215" s="42">
        <f t="shared" si="6"/>
        <v>-0.29128257571403199</v>
      </c>
      <c r="G215" s="42">
        <f t="shared" si="7"/>
        <v>-0.72389990671994908</v>
      </c>
    </row>
    <row r="216" spans="1:7">
      <c r="A216" s="5">
        <v>40490</v>
      </c>
      <c r="B216" s="6">
        <v>315.82</v>
      </c>
      <c r="C216" s="6">
        <v>25.24</v>
      </c>
      <c r="D216" s="30">
        <v>4.6972283999999996E-3</v>
      </c>
      <c r="E216" s="33">
        <v>-1.5835319999999999E-3</v>
      </c>
      <c r="F216" s="42">
        <f t="shared" si="6"/>
        <v>0.20535731023259809</v>
      </c>
      <c r="G216" s="42">
        <f t="shared" si="7"/>
        <v>-9.2900184182623663E-2</v>
      </c>
    </row>
    <row r="217" spans="1:7">
      <c r="A217" s="5">
        <v>40491</v>
      </c>
      <c r="B217" s="6">
        <v>313.3</v>
      </c>
      <c r="C217" s="6">
        <v>25.37</v>
      </c>
      <c r="D217" s="32">
        <v>-8.0112329999999995E-3</v>
      </c>
      <c r="E217" s="31">
        <v>5.1373358999999997E-3</v>
      </c>
      <c r="F217" s="42">
        <f t="shared" si="6"/>
        <v>-0.55638792579512231</v>
      </c>
      <c r="G217" s="42">
        <f t="shared" si="7"/>
        <v>0.37621097966801675</v>
      </c>
    </row>
    <row r="218" spans="1:7">
      <c r="A218" s="5">
        <v>40492</v>
      </c>
      <c r="B218" s="6">
        <v>315.23</v>
      </c>
      <c r="C218" s="6">
        <v>25.37</v>
      </c>
      <c r="D218" s="30">
        <v>6.1413331999999998E-3</v>
      </c>
      <c r="E218" s="31">
        <v>0</v>
      </c>
      <c r="F218" s="42">
        <f t="shared" si="6"/>
        <v>0.29191695872983986</v>
      </c>
      <c r="G218" s="42">
        <f t="shared" si="7"/>
        <v>1.7629073432264487E-2</v>
      </c>
    </row>
    <row r="219" spans="1:7">
      <c r="A219" s="5">
        <v>40493</v>
      </c>
      <c r="B219" s="6">
        <v>313.86</v>
      </c>
      <c r="C219" s="6">
        <v>25.12</v>
      </c>
      <c r="D219" s="32">
        <v>-4.355505E-3</v>
      </c>
      <c r="E219" s="33">
        <v>-9.9030320000000008E-3</v>
      </c>
      <c r="F219" s="42">
        <f t="shared" si="6"/>
        <v>-0.33726357229839249</v>
      </c>
      <c r="G219" s="42">
        <f t="shared" si="7"/>
        <v>-0.67359458046072984</v>
      </c>
    </row>
    <row r="220" spans="1:7">
      <c r="A220" s="5">
        <v>40494</v>
      </c>
      <c r="B220" s="6">
        <v>305.32</v>
      </c>
      <c r="C220" s="6">
        <v>24.73</v>
      </c>
      <c r="D220" s="32">
        <v>-2.7586619999999999E-2</v>
      </c>
      <c r="E220" s="33">
        <v>-1.564726E-2</v>
      </c>
      <c r="F220" s="42">
        <f t="shared" si="6"/>
        <v>-1.7297367145516409</v>
      </c>
      <c r="G220" s="42">
        <f t="shared" si="7"/>
        <v>-1.0745370662523992</v>
      </c>
    </row>
    <row r="221" spans="1:7">
      <c r="A221" s="5">
        <v>40497</v>
      </c>
      <c r="B221" s="6">
        <v>304.33999999999997</v>
      </c>
      <c r="C221" s="6">
        <v>24.67</v>
      </c>
      <c r="D221" s="32">
        <v>-3.2149090000000002E-3</v>
      </c>
      <c r="E221" s="33">
        <v>-2.4291510000000001E-3</v>
      </c>
      <c r="F221" s="42">
        <f t="shared" si="6"/>
        <v>-0.26889624269921109</v>
      </c>
      <c r="G221" s="42">
        <f t="shared" si="7"/>
        <v>-0.15192370899616967</v>
      </c>
    </row>
    <row r="222" spans="1:7">
      <c r="A222" s="5">
        <v>40498</v>
      </c>
      <c r="B222" s="6">
        <v>298.94</v>
      </c>
      <c r="C222" s="6">
        <v>24.45</v>
      </c>
      <c r="D222" s="32">
        <v>-1.7902613000000001E-2</v>
      </c>
      <c r="E222" s="33">
        <v>-8.9577149999999998E-3</v>
      </c>
      <c r="F222" s="42">
        <f t="shared" si="6"/>
        <v>-1.1492772894705612</v>
      </c>
      <c r="G222" s="42">
        <f t="shared" si="7"/>
        <v>-0.60761221558225986</v>
      </c>
    </row>
    <row r="223" spans="1:7">
      <c r="A223" s="5">
        <v>40499</v>
      </c>
      <c r="B223" s="6">
        <v>297.85000000000002</v>
      </c>
      <c r="C223" s="6">
        <v>24.22</v>
      </c>
      <c r="D223" s="32">
        <v>-3.6528799999999998E-3</v>
      </c>
      <c r="E223" s="33">
        <v>-9.4514779999999993E-3</v>
      </c>
      <c r="F223" s="42">
        <f t="shared" si="6"/>
        <v>-0.2951482264970528</v>
      </c>
      <c r="G223" s="42">
        <f t="shared" si="7"/>
        <v>-0.64207647511582155</v>
      </c>
    </row>
    <row r="224" spans="1:7">
      <c r="A224" s="5">
        <v>40500</v>
      </c>
      <c r="B224" s="6">
        <v>305.72000000000003</v>
      </c>
      <c r="C224" s="6">
        <v>24.48</v>
      </c>
      <c r="D224" s="30">
        <v>2.6079646299999999E-2</v>
      </c>
      <c r="E224" s="31">
        <v>1.06777195E-2</v>
      </c>
      <c r="F224" s="42">
        <f t="shared" si="6"/>
        <v>1.4870195396255954</v>
      </c>
      <c r="G224" s="42">
        <f t="shared" si="7"/>
        <v>0.76292529059428882</v>
      </c>
    </row>
    <row r="225" spans="1:7">
      <c r="A225" s="5">
        <v>40501</v>
      </c>
      <c r="B225" s="6">
        <v>304.02999999999997</v>
      </c>
      <c r="C225" s="6">
        <v>24.34</v>
      </c>
      <c r="D225" s="32">
        <v>-5.5432700000000003E-3</v>
      </c>
      <c r="E225" s="33">
        <v>-5.7353700000000001E-3</v>
      </c>
      <c r="F225" s="42">
        <f t="shared" si="6"/>
        <v>-0.40845821197920118</v>
      </c>
      <c r="G225" s="42">
        <f t="shared" si="7"/>
        <v>-0.38269513109704156</v>
      </c>
    </row>
    <row r="226" spans="1:7">
      <c r="A226" s="5">
        <v>40504</v>
      </c>
      <c r="B226" s="6">
        <v>310.60000000000002</v>
      </c>
      <c r="C226" s="6">
        <v>24.37</v>
      </c>
      <c r="D226" s="30">
        <v>2.1379530000000001E-2</v>
      </c>
      <c r="E226" s="31">
        <v>1.2317801000000001E-3</v>
      </c>
      <c r="F226" s="42">
        <f t="shared" si="6"/>
        <v>1.205294546519724</v>
      </c>
      <c r="G226" s="42">
        <f t="shared" si="7"/>
        <v>0.10360633186328622</v>
      </c>
    </row>
    <row r="227" spans="1:7">
      <c r="A227" s="5">
        <v>40505</v>
      </c>
      <c r="B227" s="6">
        <v>306.01</v>
      </c>
      <c r="C227" s="6">
        <v>23.8</v>
      </c>
      <c r="D227" s="32">
        <v>-1.4888129999999999E-2</v>
      </c>
      <c r="E227" s="33">
        <v>-2.3667286999999999E-2</v>
      </c>
      <c r="F227" s="42">
        <f t="shared" si="6"/>
        <v>-0.96858916428677189</v>
      </c>
      <c r="G227" s="42">
        <f t="shared" si="7"/>
        <v>-1.6343284884411258</v>
      </c>
    </row>
    <row r="228" spans="1:7">
      <c r="A228" s="5">
        <v>40506</v>
      </c>
      <c r="B228" s="6">
        <v>312.02999999999997</v>
      </c>
      <c r="C228" s="6">
        <v>24.03</v>
      </c>
      <c r="D228" s="30">
        <v>1.9481555899999999E-2</v>
      </c>
      <c r="E228" s="31">
        <v>9.6174690999999996E-3</v>
      </c>
      <c r="F228" s="42">
        <f t="shared" si="6"/>
        <v>1.0915299700479411</v>
      </c>
      <c r="G228" s="42">
        <f t="shared" si="7"/>
        <v>0.68892066700734</v>
      </c>
    </row>
    <row r="229" spans="1:7">
      <c r="A229" s="5">
        <v>40508</v>
      </c>
      <c r="B229" s="6">
        <v>312.23</v>
      </c>
      <c r="C229" s="6">
        <v>23.92</v>
      </c>
      <c r="D229" s="30">
        <v>6.4075869999999997E-4</v>
      </c>
      <c r="E229" s="33">
        <v>-4.5881209999999997E-3</v>
      </c>
      <c r="F229" s="42">
        <f t="shared" si="6"/>
        <v>-3.7787502645048598E-2</v>
      </c>
      <c r="G229" s="42">
        <f t="shared" si="7"/>
        <v>-0.30261807533219259</v>
      </c>
    </row>
    <row r="230" spans="1:7">
      <c r="A230" s="5">
        <v>40511</v>
      </c>
      <c r="B230" s="6">
        <v>314.08</v>
      </c>
      <c r="C230" s="6">
        <v>23.98</v>
      </c>
      <c r="D230" s="30">
        <v>5.9076348000000004E-3</v>
      </c>
      <c r="E230" s="31">
        <v>2.5052205E-3</v>
      </c>
      <c r="F230" s="42">
        <f t="shared" si="6"/>
        <v>0.27790907553578931</v>
      </c>
      <c r="G230" s="42">
        <f t="shared" si="7"/>
        <v>0.19249144566509521</v>
      </c>
    </row>
    <row r="231" spans="1:7">
      <c r="A231" s="5">
        <v>40512</v>
      </c>
      <c r="B231" s="6">
        <v>308.41000000000003</v>
      </c>
      <c r="C231" s="6">
        <v>23.93</v>
      </c>
      <c r="D231" s="32">
        <v>-1.8217664000000001E-2</v>
      </c>
      <c r="E231" s="33">
        <v>-2.0872479999999999E-3</v>
      </c>
      <c r="F231" s="42">
        <f t="shared" si="6"/>
        <v>-1.1681614478908533</v>
      </c>
      <c r="G231" s="42">
        <f t="shared" si="7"/>
        <v>-0.12805915509621493</v>
      </c>
    </row>
    <row r="232" spans="1:7">
      <c r="A232" s="5">
        <v>40513</v>
      </c>
      <c r="B232" s="6">
        <v>313.61</v>
      </c>
      <c r="C232" s="6">
        <v>24.67</v>
      </c>
      <c r="D232" s="30">
        <v>1.6720109100000002E-2</v>
      </c>
      <c r="E232" s="31">
        <v>3.04550286E-2</v>
      </c>
      <c r="F232" s="42">
        <f t="shared" si="6"/>
        <v>0.92600883588106309</v>
      </c>
      <c r="G232" s="42">
        <f t="shared" si="7"/>
        <v>2.1433655295305223</v>
      </c>
    </row>
    <row r="233" spans="1:7">
      <c r="A233" s="5">
        <v>40514</v>
      </c>
      <c r="B233" s="6">
        <v>315.35000000000002</v>
      </c>
      <c r="C233" s="6">
        <v>25.47</v>
      </c>
      <c r="D233" s="30">
        <v>5.5329573999999999E-3</v>
      </c>
      <c r="E233" s="31">
        <v>3.1913358500000003E-2</v>
      </c>
      <c r="F233" s="42">
        <f t="shared" si="6"/>
        <v>0.2554509104193376</v>
      </c>
      <c r="G233" s="42">
        <f t="shared" si="7"/>
        <v>2.2451557814512886</v>
      </c>
    </row>
    <row r="234" spans="1:7">
      <c r="A234" s="5">
        <v>40515</v>
      </c>
      <c r="B234" s="6">
        <v>314.64999999999998</v>
      </c>
      <c r="C234" s="6">
        <v>25.6</v>
      </c>
      <c r="D234" s="32">
        <v>-2.2222230000000002E-3</v>
      </c>
      <c r="E234" s="31">
        <v>5.0910625000000001E-3</v>
      </c>
      <c r="F234" s="42">
        <f t="shared" si="6"/>
        <v>-0.20939463919499668</v>
      </c>
      <c r="G234" s="42">
        <f t="shared" si="7"/>
        <v>0.37298113363439273</v>
      </c>
    </row>
    <row r="235" spans="1:7">
      <c r="A235" s="5">
        <v>40518</v>
      </c>
      <c r="B235" s="6">
        <v>317.33</v>
      </c>
      <c r="C235" s="6">
        <v>25.43</v>
      </c>
      <c r="D235" s="30">
        <v>8.4813318999999998E-3</v>
      </c>
      <c r="E235" s="33">
        <v>-6.662772E-3</v>
      </c>
      <c r="F235" s="42">
        <f t="shared" si="6"/>
        <v>0.43217649180251055</v>
      </c>
      <c r="G235" s="42">
        <f t="shared" si="7"/>
        <v>-0.44742704341113593</v>
      </c>
    </row>
    <row r="236" spans="1:7">
      <c r="A236" s="5">
        <v>40519</v>
      </c>
      <c r="B236" s="6">
        <v>315.41000000000003</v>
      </c>
      <c r="C236" s="6">
        <v>25.45</v>
      </c>
      <c r="D236" s="32">
        <v>-6.0688620000000004E-3</v>
      </c>
      <c r="E236" s="31">
        <v>7.8616359999999998E-4</v>
      </c>
      <c r="F236" s="42">
        <f t="shared" si="6"/>
        <v>-0.43996219892873717</v>
      </c>
      <c r="G236" s="42">
        <f t="shared" si="7"/>
        <v>7.2502659234034136E-2</v>
      </c>
    </row>
    <row r="237" spans="1:7">
      <c r="A237" s="5">
        <v>40520</v>
      </c>
      <c r="B237" s="6">
        <v>318.18</v>
      </c>
      <c r="C237" s="6">
        <v>25.8</v>
      </c>
      <c r="D237" s="30">
        <v>8.7438806000000001E-3</v>
      </c>
      <c r="E237" s="31">
        <v>1.36587489E-2</v>
      </c>
      <c r="F237" s="42">
        <f t="shared" si="6"/>
        <v>0.4479136621141166</v>
      </c>
      <c r="G237" s="42">
        <f t="shared" si="7"/>
        <v>0.97099874064781189</v>
      </c>
    </row>
    <row r="238" spans="1:7">
      <c r="A238" s="5">
        <v>40521</v>
      </c>
      <c r="B238" s="6">
        <v>316.95</v>
      </c>
      <c r="C238" s="6">
        <v>25.65</v>
      </c>
      <c r="D238" s="32">
        <v>-3.8732279999999998E-3</v>
      </c>
      <c r="E238" s="33">
        <v>-5.8309199999999999E-3</v>
      </c>
      <c r="F238" s="42">
        <f t="shared" si="6"/>
        <v>-0.30835588665237545</v>
      </c>
      <c r="G238" s="42">
        <f t="shared" si="7"/>
        <v>-0.38936444410435844</v>
      </c>
    </row>
    <row r="239" spans="1:7">
      <c r="A239" s="5">
        <v>40522</v>
      </c>
      <c r="B239" s="6">
        <v>317.74</v>
      </c>
      <c r="C239" s="6">
        <v>25.9</v>
      </c>
      <c r="D239" s="30">
        <v>2.4894055999999999E-3</v>
      </c>
      <c r="E239" s="31">
        <v>9.6993970999999998E-3</v>
      </c>
      <c r="F239" s="42">
        <f t="shared" si="6"/>
        <v>7.3020401226966444E-2</v>
      </c>
      <c r="G239" s="42">
        <f t="shared" si="7"/>
        <v>0.69463917539104969</v>
      </c>
    </row>
    <row r="240" spans="1:7">
      <c r="A240" s="5">
        <v>40525</v>
      </c>
      <c r="B240" s="6">
        <v>318.83999999999997</v>
      </c>
      <c r="C240" s="6">
        <v>25.81</v>
      </c>
      <c r="D240" s="30">
        <v>3.4559713000000001E-3</v>
      </c>
      <c r="E240" s="33">
        <v>-3.480955E-3</v>
      </c>
      <c r="F240" s="42">
        <f t="shared" si="6"/>
        <v>0.13095635382645254</v>
      </c>
      <c r="G240" s="42">
        <f t="shared" si="7"/>
        <v>-0.22533878066909435</v>
      </c>
    </row>
    <row r="241" spans="1:7">
      <c r="A241" s="5">
        <v>40526</v>
      </c>
      <c r="B241" s="6">
        <v>317.47000000000003</v>
      </c>
      <c r="C241" s="6">
        <v>26.17</v>
      </c>
      <c r="D241" s="32">
        <v>-4.306084E-3</v>
      </c>
      <c r="E241" s="31">
        <v>1.3851702800000001E-2</v>
      </c>
      <c r="F241" s="42">
        <f t="shared" si="6"/>
        <v>-0.33430127732618392</v>
      </c>
      <c r="G241" s="42">
        <f t="shared" si="7"/>
        <v>0.98446676738860239</v>
      </c>
    </row>
    <row r="242" spans="1:7">
      <c r="A242" s="5">
        <v>40527</v>
      </c>
      <c r="B242" s="6">
        <v>317.54000000000002</v>
      </c>
      <c r="C242" s="6">
        <v>26.38</v>
      </c>
      <c r="D242" s="30">
        <v>2.2046899999999999E-4</v>
      </c>
      <c r="E242" s="31">
        <v>7.9924307000000007E-3</v>
      </c>
      <c r="F242" s="42">
        <f t="shared" si="6"/>
        <v>-6.2979669237813299E-2</v>
      </c>
      <c r="G242" s="42">
        <f t="shared" si="7"/>
        <v>0.57549429611765446</v>
      </c>
    </row>
    <row r="243" spans="1:7">
      <c r="A243" s="5">
        <v>40528</v>
      </c>
      <c r="B243" s="6">
        <v>318.42</v>
      </c>
      <c r="C243" s="6">
        <v>26.52</v>
      </c>
      <c r="D243" s="30">
        <v>2.7674714000000002E-3</v>
      </c>
      <c r="E243" s="31">
        <v>5.293018E-3</v>
      </c>
      <c r="F243" s="42">
        <f t="shared" si="6"/>
        <v>8.9687666585480816E-2</v>
      </c>
      <c r="G243" s="42">
        <f t="shared" si="7"/>
        <v>0.38707746480183586</v>
      </c>
    </row>
    <row r="244" spans="1:7">
      <c r="A244" s="5">
        <v>40529</v>
      </c>
      <c r="B244" s="6">
        <v>317.79000000000002</v>
      </c>
      <c r="C244" s="6">
        <v>26.43</v>
      </c>
      <c r="D244" s="32">
        <v>-1.9804789999999998E-3</v>
      </c>
      <c r="E244" s="33">
        <v>-3.3994369999999999E-3</v>
      </c>
      <c r="F244" s="42">
        <f t="shared" si="6"/>
        <v>-0.1949045026991432</v>
      </c>
      <c r="G244" s="42">
        <f t="shared" si="7"/>
        <v>-0.21964888995501314</v>
      </c>
    </row>
    <row r="245" spans="1:7">
      <c r="A245" s="5">
        <v>40532</v>
      </c>
      <c r="B245" s="6">
        <v>319.37</v>
      </c>
      <c r="C245" s="6">
        <v>26.35</v>
      </c>
      <c r="D245" s="30">
        <v>4.9595180000000004E-3</v>
      </c>
      <c r="E245" s="33">
        <v>-3.0314539999999998E-3</v>
      </c>
      <c r="F245" s="42">
        <f t="shared" si="6"/>
        <v>0.22107895008898679</v>
      </c>
      <c r="G245" s="42">
        <f t="shared" si="7"/>
        <v>-0.19396397306991112</v>
      </c>
    </row>
    <row r="246" spans="1:7">
      <c r="A246" s="5">
        <v>40533</v>
      </c>
      <c r="B246" s="6">
        <v>321.35000000000002</v>
      </c>
      <c r="C246" s="6">
        <v>26.59</v>
      </c>
      <c r="D246" s="30">
        <v>6.1805666000000004E-3</v>
      </c>
      <c r="E246" s="31">
        <v>9.0669302999999996E-3</v>
      </c>
      <c r="F246" s="42">
        <f t="shared" si="6"/>
        <v>0.29426860891018108</v>
      </c>
      <c r="G246" s="42">
        <f t="shared" si="7"/>
        <v>0.65049350238282255</v>
      </c>
    </row>
    <row r="247" spans="1:7">
      <c r="A247" s="5">
        <v>40534</v>
      </c>
      <c r="B247" s="6">
        <v>322.3</v>
      </c>
      <c r="C247" s="6">
        <v>26.71</v>
      </c>
      <c r="D247" s="30">
        <v>2.9519170000000001E-3</v>
      </c>
      <c r="E247" s="31">
        <v>4.5028218999999996E-3</v>
      </c>
      <c r="F247" s="42">
        <f t="shared" si="6"/>
        <v>0.10074333671611319</v>
      </c>
      <c r="G247" s="42">
        <f t="shared" si="7"/>
        <v>0.33192241374939108</v>
      </c>
    </row>
    <row r="248" spans="1:7">
      <c r="A248" s="5">
        <v>40535</v>
      </c>
      <c r="B248" s="6">
        <v>320.75</v>
      </c>
      <c r="C248" s="6">
        <v>26.81</v>
      </c>
      <c r="D248" s="32">
        <v>-4.8207850000000002E-3</v>
      </c>
      <c r="E248" s="31">
        <v>3.7369250999999999E-3</v>
      </c>
      <c r="F248" s="42">
        <f t="shared" si="6"/>
        <v>-0.36515245768454774</v>
      </c>
      <c r="G248" s="42">
        <f t="shared" si="7"/>
        <v>0.27846343425695363</v>
      </c>
    </row>
    <row r="249" spans="1:7">
      <c r="A249" s="5">
        <v>40539</v>
      </c>
      <c r="B249" s="6">
        <v>321.82</v>
      </c>
      <c r="C249" s="6">
        <v>26.59</v>
      </c>
      <c r="D249" s="30">
        <v>3.3303794999999998E-3</v>
      </c>
      <c r="E249" s="33">
        <v>-8.2397470000000004E-3</v>
      </c>
      <c r="F249" s="42">
        <f t="shared" si="6"/>
        <v>0.12342838074434945</v>
      </c>
      <c r="G249" s="42">
        <f t="shared" si="7"/>
        <v>-0.55749862770955128</v>
      </c>
    </row>
    <row r="250" spans="1:7">
      <c r="A250" s="5">
        <v>40540</v>
      </c>
      <c r="B250" s="6">
        <v>322.61</v>
      </c>
      <c r="C250" s="6">
        <v>26.53</v>
      </c>
      <c r="D250" s="30">
        <v>2.4517802999999999E-3</v>
      </c>
      <c r="E250" s="33">
        <v>-2.2590370000000002E-3</v>
      </c>
      <c r="F250" s="42">
        <f t="shared" si="6"/>
        <v>7.0765140568180965E-2</v>
      </c>
      <c r="G250" s="42">
        <f t="shared" si="7"/>
        <v>-0.14004988887134801</v>
      </c>
    </row>
    <row r="251" spans="1:7">
      <c r="A251" s="5">
        <v>40541</v>
      </c>
      <c r="B251" s="6">
        <v>322.43</v>
      </c>
      <c r="C251" s="6">
        <v>26.5</v>
      </c>
      <c r="D251" s="32">
        <v>-5.5810500000000004E-4</v>
      </c>
      <c r="E251" s="33">
        <v>-1.1314350000000001E-3</v>
      </c>
      <c r="F251" s="42">
        <f t="shared" si="6"/>
        <v>-0.10964739845600541</v>
      </c>
      <c r="G251" s="42">
        <f t="shared" si="7"/>
        <v>-6.1344177875256284E-2</v>
      </c>
    </row>
    <row r="252" spans="1:7">
      <c r="A252" s="5">
        <v>40542</v>
      </c>
      <c r="B252" s="6">
        <v>320.81</v>
      </c>
      <c r="C252" s="6">
        <v>26.38</v>
      </c>
      <c r="D252" s="32">
        <v>-5.0370110000000001E-3</v>
      </c>
      <c r="E252" s="33">
        <v>-4.5385859999999998E-3</v>
      </c>
      <c r="F252" s="42">
        <f t="shared" si="6"/>
        <v>-0.37811304514050287</v>
      </c>
      <c r="G252" s="42">
        <f t="shared" si="7"/>
        <v>-0.29916057224671438</v>
      </c>
    </row>
    <row r="253" spans="1:7">
      <c r="A253" s="5">
        <v>40543</v>
      </c>
      <c r="B253" s="6">
        <v>319.72000000000003</v>
      </c>
      <c r="C253" s="6">
        <v>26.44</v>
      </c>
      <c r="D253" s="32">
        <v>-3.4034349999999998E-3</v>
      </c>
      <c r="E253" s="31">
        <v>2.2718677000000001E-3</v>
      </c>
      <c r="F253" s="42">
        <f t="shared" si="6"/>
        <v>-0.28019649202501551</v>
      </c>
      <c r="G253" s="42">
        <f t="shared" si="7"/>
        <v>0.17620360825710127</v>
      </c>
    </row>
    <row r="254" spans="1:7">
      <c r="A254" s="5">
        <v>40546</v>
      </c>
      <c r="B254" s="6">
        <v>326.67</v>
      </c>
      <c r="C254" s="6">
        <v>26.51</v>
      </c>
      <c r="D254" s="30">
        <v>2.1504874300000001E-2</v>
      </c>
      <c r="E254" s="31">
        <v>2.6440053000000002E-3</v>
      </c>
      <c r="F254" s="42">
        <f t="shared" si="6"/>
        <v>1.2128076844506641</v>
      </c>
      <c r="G254" s="42">
        <f t="shared" si="7"/>
        <v>0.20217851287449215</v>
      </c>
    </row>
    <row r="255" spans="1:7">
      <c r="A255" s="5">
        <v>40547</v>
      </c>
      <c r="B255" s="6">
        <v>328.37</v>
      </c>
      <c r="C255" s="6">
        <v>26.61</v>
      </c>
      <c r="D255" s="30">
        <v>5.1905344000000003E-3</v>
      </c>
      <c r="E255" s="31">
        <v>3.7650647000000001E-3</v>
      </c>
      <c r="F255" s="42">
        <f t="shared" si="6"/>
        <v>0.23492607419043579</v>
      </c>
      <c r="G255" s="42">
        <f t="shared" si="7"/>
        <v>0.28042755566250777</v>
      </c>
    </row>
    <row r="256" spans="1:7">
      <c r="A256" s="5">
        <v>40548</v>
      </c>
      <c r="B256" s="6">
        <v>331.06</v>
      </c>
      <c r="C256" s="6">
        <v>26.53</v>
      </c>
      <c r="D256" s="30">
        <v>8.1586064000000007E-3</v>
      </c>
      <c r="E256" s="33">
        <v>-3.0109170000000001E-3</v>
      </c>
      <c r="F256" s="42">
        <f t="shared" si="6"/>
        <v>0.41283232381615909</v>
      </c>
      <c r="G256" s="42">
        <f t="shared" si="7"/>
        <v>-0.19253050701830185</v>
      </c>
    </row>
    <row r="257" spans="1:7">
      <c r="A257" s="5">
        <v>40549</v>
      </c>
      <c r="B257" s="6">
        <v>330.79</v>
      </c>
      <c r="C257" s="6">
        <v>27.3</v>
      </c>
      <c r="D257" s="32">
        <v>-8.1589499999999997E-4</v>
      </c>
      <c r="E257" s="31">
        <v>2.8610534E-2</v>
      </c>
      <c r="F257" s="42">
        <f t="shared" si="6"/>
        <v>-0.12509933226725231</v>
      </c>
      <c r="G257" s="42">
        <f t="shared" si="7"/>
        <v>2.0146212927151819</v>
      </c>
    </row>
    <row r="258" spans="1:7">
      <c r="A258" s="5">
        <v>40550</v>
      </c>
      <c r="B258" s="6">
        <v>333.16</v>
      </c>
      <c r="C258" s="6">
        <v>27.09</v>
      </c>
      <c r="D258" s="30">
        <v>7.1391220999999999E-3</v>
      </c>
      <c r="E258" s="33">
        <v>-7.7220459999999998E-3</v>
      </c>
      <c r="F258" s="42">
        <f t="shared" si="6"/>
        <v>0.35172443008403059</v>
      </c>
      <c r="G258" s="42">
        <f t="shared" si="7"/>
        <v>-0.52136351506485246</v>
      </c>
    </row>
    <row r="259" spans="1:7">
      <c r="A259" s="5">
        <v>40553</v>
      </c>
      <c r="B259" s="6">
        <v>339.44</v>
      </c>
      <c r="C259" s="6">
        <v>26.73</v>
      </c>
      <c r="D259" s="30">
        <v>1.8674345799999999E-2</v>
      </c>
      <c r="E259" s="33">
        <v>-1.3378126000000001E-2</v>
      </c>
      <c r="F259" s="42">
        <f t="shared" si="6"/>
        <v>1.0431457928612</v>
      </c>
      <c r="G259" s="42">
        <f t="shared" si="7"/>
        <v>-0.91615334148479011</v>
      </c>
    </row>
    <row r="260" spans="1:7">
      <c r="A260" s="5">
        <v>40554</v>
      </c>
      <c r="B260" s="6">
        <v>338.63</v>
      </c>
      <c r="C260" s="6">
        <v>26.63</v>
      </c>
      <c r="D260" s="32">
        <v>-2.3891350000000001E-3</v>
      </c>
      <c r="E260" s="33">
        <v>-3.7481300000000001E-3</v>
      </c>
      <c r="F260" s="42">
        <f t="shared" ref="F260:F323" si="8">(D260-$K$2)/$K$3</f>
        <v>-0.21939934525924604</v>
      </c>
      <c r="G260" s="42">
        <f t="shared" ref="G260:G323" si="9">(E260-$L$2)/$L$3</f>
        <v>-0.24398738038369297</v>
      </c>
    </row>
    <row r="261" spans="1:7">
      <c r="A261" s="5">
        <v>40555</v>
      </c>
      <c r="B261" s="6">
        <v>341.39</v>
      </c>
      <c r="C261" s="6">
        <v>27.05</v>
      </c>
      <c r="D261" s="30">
        <v>8.1174529000000006E-3</v>
      </c>
      <c r="E261" s="31">
        <v>1.5648605499999999E-2</v>
      </c>
      <c r="F261" s="42">
        <f t="shared" si="8"/>
        <v>0.41036558283279606</v>
      </c>
      <c r="G261" s="42">
        <f t="shared" si="9"/>
        <v>1.1098891279327452</v>
      </c>
    </row>
    <row r="262" spans="1:7">
      <c r="A262" s="5">
        <v>40556</v>
      </c>
      <c r="B262" s="6">
        <v>342.64</v>
      </c>
      <c r="C262" s="6">
        <v>26.71</v>
      </c>
      <c r="D262" s="30">
        <v>3.6548144999999999E-3</v>
      </c>
      <c r="E262" s="33">
        <v>-1.2648978E-2</v>
      </c>
      <c r="F262" s="42">
        <f t="shared" si="8"/>
        <v>0.14287501616873319</v>
      </c>
      <c r="G262" s="42">
        <f t="shared" si="9"/>
        <v>-0.86525939862074908</v>
      </c>
    </row>
    <row r="263" spans="1:7">
      <c r="A263" s="5">
        <v>40557</v>
      </c>
      <c r="B263" s="6">
        <v>345.41</v>
      </c>
      <c r="C263" s="6">
        <v>26.81</v>
      </c>
      <c r="D263" s="30">
        <v>8.0517838999999997E-3</v>
      </c>
      <c r="E263" s="31">
        <v>3.7369250999999999E-3</v>
      </c>
      <c r="F263" s="42">
        <f t="shared" si="8"/>
        <v>0.40642938266424494</v>
      </c>
      <c r="G263" s="42">
        <f t="shared" si="9"/>
        <v>0.27846343425695363</v>
      </c>
    </row>
    <row r="264" spans="1:7">
      <c r="A264" s="5">
        <v>40561</v>
      </c>
      <c r="B264" s="6">
        <v>337.65</v>
      </c>
      <c r="C264" s="6">
        <v>27.15</v>
      </c>
      <c r="D264" s="32">
        <v>-2.2722261000000001E-2</v>
      </c>
      <c r="E264" s="31">
        <v>1.2602094100000001E-2</v>
      </c>
      <c r="F264" s="42">
        <f t="shared" si="8"/>
        <v>-1.438167013236062</v>
      </c>
      <c r="G264" s="42">
        <f t="shared" si="9"/>
        <v>0.8972450870435853</v>
      </c>
    </row>
    <row r="265" spans="1:7">
      <c r="A265" s="5">
        <v>40562</v>
      </c>
      <c r="B265" s="6">
        <v>335.86</v>
      </c>
      <c r="C265" s="6">
        <v>26.97</v>
      </c>
      <c r="D265" s="32">
        <v>-5.3154500000000002E-3</v>
      </c>
      <c r="E265" s="33">
        <v>-6.6519090000000001E-3</v>
      </c>
      <c r="F265" s="42">
        <f t="shared" si="8"/>
        <v>-0.39480268010877073</v>
      </c>
      <c r="G265" s="42">
        <f t="shared" si="9"/>
        <v>-0.44666881476437004</v>
      </c>
    </row>
    <row r="266" spans="1:7">
      <c r="A266" s="5">
        <v>40563</v>
      </c>
      <c r="B266" s="6">
        <v>329.75</v>
      </c>
      <c r="C266" s="6">
        <v>26.86</v>
      </c>
      <c r="D266" s="32">
        <v>-1.8359614999999999E-2</v>
      </c>
      <c r="E266" s="33">
        <v>-4.0869460000000002E-3</v>
      </c>
      <c r="F266" s="42">
        <f t="shared" si="8"/>
        <v>-1.1766699914978214</v>
      </c>
      <c r="G266" s="42">
        <f t="shared" si="9"/>
        <v>-0.26763646417110359</v>
      </c>
    </row>
    <row r="267" spans="1:7">
      <c r="A267" s="5">
        <v>40564</v>
      </c>
      <c r="B267" s="6">
        <v>323.83999999999997</v>
      </c>
      <c r="C267" s="6">
        <v>26.54</v>
      </c>
      <c r="D267" s="32">
        <v>-1.8085225E-2</v>
      </c>
      <c r="E267" s="33">
        <v>-1.1985162000000001E-2</v>
      </c>
      <c r="F267" s="42">
        <f t="shared" si="8"/>
        <v>-1.160223053608578</v>
      </c>
      <c r="G267" s="42">
        <f t="shared" si="9"/>
        <v>-0.81892557671321298</v>
      </c>
    </row>
    <row r="268" spans="1:7">
      <c r="A268" s="5">
        <v>40567</v>
      </c>
      <c r="B268" s="6">
        <v>334.48</v>
      </c>
      <c r="C268" s="6">
        <v>26.89</v>
      </c>
      <c r="D268" s="30">
        <v>3.2327520399999997E-2</v>
      </c>
      <c r="E268" s="31">
        <v>1.31014414E-2</v>
      </c>
      <c r="F268" s="42">
        <f t="shared" si="8"/>
        <v>1.8615171425357306</v>
      </c>
      <c r="G268" s="42">
        <f t="shared" si="9"/>
        <v>0.93209912621740609</v>
      </c>
    </row>
    <row r="269" spans="1:7">
      <c r="A269" s="5">
        <v>40568</v>
      </c>
      <c r="B269" s="6">
        <v>338.39</v>
      </c>
      <c r="C269" s="6">
        <v>26.95</v>
      </c>
      <c r="D269" s="30">
        <v>1.1621989399999999E-2</v>
      </c>
      <c r="E269" s="31">
        <v>2.2288271000000001E-3</v>
      </c>
      <c r="F269" s="42">
        <f t="shared" si="8"/>
        <v>0.62042751710914046</v>
      </c>
      <c r="G269" s="42">
        <f t="shared" si="9"/>
        <v>0.17319940905853795</v>
      </c>
    </row>
    <row r="270" spans="1:7">
      <c r="A270" s="5">
        <v>40569</v>
      </c>
      <c r="B270" s="6">
        <v>340.82</v>
      </c>
      <c r="C270" s="6">
        <v>27.26</v>
      </c>
      <c r="D270" s="30">
        <v>7.1554022E-3</v>
      </c>
      <c r="E270" s="31">
        <v>1.1437128899999999E-2</v>
      </c>
      <c r="F270" s="42">
        <f t="shared" si="8"/>
        <v>0.35270025935452393</v>
      </c>
      <c r="G270" s="42">
        <f t="shared" si="9"/>
        <v>0.81593145479417084</v>
      </c>
    </row>
    <row r="271" spans="1:7">
      <c r="A271" s="5">
        <v>40570</v>
      </c>
      <c r="B271" s="6">
        <v>340.19</v>
      </c>
      <c r="C271" s="6">
        <v>27.35</v>
      </c>
      <c r="D271" s="32">
        <v>-1.8501940000000001E-3</v>
      </c>
      <c r="E271" s="31">
        <v>3.2961026000000002E-3</v>
      </c>
      <c r="F271" s="42">
        <f t="shared" si="8"/>
        <v>-0.18709521918698871</v>
      </c>
      <c r="G271" s="42">
        <f t="shared" si="9"/>
        <v>0.24769437896477198</v>
      </c>
    </row>
    <row r="272" spans="1:7">
      <c r="A272" s="5">
        <v>40571</v>
      </c>
      <c r="B272" s="6">
        <v>333.14</v>
      </c>
      <c r="C272" s="6">
        <v>26.29</v>
      </c>
      <c r="D272" s="32">
        <v>-2.0941463E-2</v>
      </c>
      <c r="E272" s="33">
        <v>-3.9527890000000003E-2</v>
      </c>
      <c r="F272" s="42">
        <f t="shared" si="8"/>
        <v>-1.3314259727488404</v>
      </c>
      <c r="G272" s="42">
        <f t="shared" si="9"/>
        <v>-2.7413857976173648</v>
      </c>
    </row>
    <row r="273" spans="1:7">
      <c r="A273" s="5">
        <v>40574</v>
      </c>
      <c r="B273" s="6">
        <v>336.33</v>
      </c>
      <c r="C273" s="6">
        <v>26.27</v>
      </c>
      <c r="D273" s="30">
        <v>9.5299987999999999E-3</v>
      </c>
      <c r="E273" s="33">
        <v>-7.6103499999999997E-4</v>
      </c>
      <c r="F273" s="42">
        <f t="shared" si="8"/>
        <v>0.4950335907157557</v>
      </c>
      <c r="G273" s="42">
        <f t="shared" si="9"/>
        <v>-3.5490556337734729E-2</v>
      </c>
    </row>
    <row r="274" spans="1:7">
      <c r="A274" s="5">
        <v>40575</v>
      </c>
      <c r="B274" s="6">
        <v>341.99</v>
      </c>
      <c r="C274" s="6">
        <v>26.52</v>
      </c>
      <c r="D274" s="30">
        <v>1.6688676E-2</v>
      </c>
      <c r="E274" s="31">
        <v>9.4715615999999992E-3</v>
      </c>
      <c r="F274" s="42">
        <f t="shared" si="8"/>
        <v>0.92412473571937204</v>
      </c>
      <c r="G274" s="42">
        <f t="shared" si="9"/>
        <v>0.67873644107730235</v>
      </c>
    </row>
    <row r="275" spans="1:7">
      <c r="A275" s="5">
        <v>40576</v>
      </c>
      <c r="B275" s="6">
        <v>341.29</v>
      </c>
      <c r="C275" s="6">
        <v>26.47</v>
      </c>
      <c r="D275" s="32">
        <v>-2.0489409999999999E-3</v>
      </c>
      <c r="E275" s="33">
        <v>-1.8871490000000001E-3</v>
      </c>
      <c r="F275" s="42">
        <f t="shared" si="8"/>
        <v>-0.19900811530081736</v>
      </c>
      <c r="G275" s="42">
        <f t="shared" si="9"/>
        <v>-0.11409240613283339</v>
      </c>
    </row>
    <row r="276" spans="1:7">
      <c r="A276" s="5">
        <v>40577</v>
      </c>
      <c r="B276" s="6">
        <v>340.42</v>
      </c>
      <c r="C276" s="6">
        <v>26.19</v>
      </c>
      <c r="D276" s="32">
        <v>-2.5524060000000001E-3</v>
      </c>
      <c r="E276" s="33">
        <v>-1.0634358E-2</v>
      </c>
      <c r="F276" s="42">
        <f t="shared" si="8"/>
        <v>-0.22918580976638786</v>
      </c>
      <c r="G276" s="42">
        <f t="shared" si="9"/>
        <v>-0.72464054596977268</v>
      </c>
    </row>
    <row r="277" spans="1:7">
      <c r="A277" s="5">
        <v>40578</v>
      </c>
      <c r="B277" s="6">
        <v>343.45</v>
      </c>
      <c r="C277" s="6">
        <v>26.31</v>
      </c>
      <c r="D277" s="30">
        <v>8.8613913000000002E-3</v>
      </c>
      <c r="E277" s="31">
        <v>4.5714364999999996E-3</v>
      </c>
      <c r="F277" s="42">
        <f t="shared" si="8"/>
        <v>0.45495725402425002</v>
      </c>
      <c r="G277" s="42">
        <f t="shared" si="9"/>
        <v>0.33671165754082849</v>
      </c>
    </row>
    <row r="278" spans="1:7">
      <c r="A278" s="5">
        <v>40581</v>
      </c>
      <c r="B278" s="6">
        <v>348.78</v>
      </c>
      <c r="C278" s="6">
        <v>26.71</v>
      </c>
      <c r="D278" s="30">
        <v>1.53998103E-2</v>
      </c>
      <c r="E278" s="31">
        <v>1.5088932100000001E-2</v>
      </c>
      <c r="F278" s="42">
        <f t="shared" si="8"/>
        <v>0.84687011960553371</v>
      </c>
      <c r="G278" s="42">
        <f t="shared" si="9"/>
        <v>1.0708243755887445</v>
      </c>
    </row>
    <row r="279" spans="1:7">
      <c r="A279" s="5">
        <v>40582</v>
      </c>
      <c r="B279" s="6">
        <v>352.07</v>
      </c>
      <c r="C279" s="6">
        <v>26.79</v>
      </c>
      <c r="D279" s="30">
        <v>9.3886685000000008E-3</v>
      </c>
      <c r="E279" s="31">
        <v>2.9906564000000001E-3</v>
      </c>
      <c r="F279" s="42">
        <f t="shared" si="8"/>
        <v>0.48656225186970403</v>
      </c>
      <c r="G279" s="42">
        <f t="shared" si="9"/>
        <v>0.22637448032850277</v>
      </c>
    </row>
    <row r="280" spans="1:7">
      <c r="A280" s="5">
        <v>40583</v>
      </c>
      <c r="B280" s="6">
        <v>355.01</v>
      </c>
      <c r="C280" s="6">
        <v>26.5</v>
      </c>
      <c r="D280" s="30">
        <v>8.3159385999999995E-3</v>
      </c>
      <c r="E280" s="33">
        <v>-1.0883950999999999E-2</v>
      </c>
      <c r="F280" s="42">
        <f t="shared" si="8"/>
        <v>0.42226281662339687</v>
      </c>
      <c r="G280" s="42">
        <f t="shared" si="9"/>
        <v>-0.74206193625166961</v>
      </c>
    </row>
    <row r="281" spans="1:7">
      <c r="A281" s="5">
        <v>40584</v>
      </c>
      <c r="B281" s="6">
        <v>351.42</v>
      </c>
      <c r="C281" s="6">
        <v>26.05</v>
      </c>
      <c r="D281" s="32">
        <v>-1.0163869000000001E-2</v>
      </c>
      <c r="E281" s="33">
        <v>-1.7126965000000001E-2</v>
      </c>
      <c r="F281" s="42">
        <f t="shared" si="8"/>
        <v>-0.68541693774945445</v>
      </c>
      <c r="G281" s="42">
        <f t="shared" si="9"/>
        <v>-1.1778192829294465</v>
      </c>
    </row>
    <row r="282" spans="1:7">
      <c r="A282" s="5">
        <v>40585</v>
      </c>
      <c r="B282" s="6">
        <v>353.71</v>
      </c>
      <c r="C282" s="6">
        <v>25.81</v>
      </c>
      <c r="D282" s="30">
        <v>6.4952789999999996E-3</v>
      </c>
      <c r="E282" s="33">
        <v>-9.2557539999999997E-3</v>
      </c>
      <c r="F282" s="42">
        <f t="shared" si="8"/>
        <v>0.31313247164488245</v>
      </c>
      <c r="G282" s="42">
        <f t="shared" si="9"/>
        <v>-0.62841509762713399</v>
      </c>
    </row>
    <row r="283" spans="1:7">
      <c r="A283" s="5">
        <v>40588</v>
      </c>
      <c r="B283" s="6">
        <v>356.02</v>
      </c>
      <c r="C283" s="6">
        <v>25.8</v>
      </c>
      <c r="D283" s="30">
        <v>6.5095407000000001E-3</v>
      </c>
      <c r="E283" s="33">
        <v>-3.8752200000000001E-4</v>
      </c>
      <c r="F283" s="42">
        <f t="shared" si="8"/>
        <v>0.31398731800989221</v>
      </c>
      <c r="G283" s="42">
        <f t="shared" si="9"/>
        <v>-9.4196499086194908E-3</v>
      </c>
    </row>
    <row r="284" spans="1:7">
      <c r="A284" s="5">
        <v>40589</v>
      </c>
      <c r="B284" s="6">
        <v>356.73</v>
      </c>
      <c r="C284" s="6">
        <v>25.69</v>
      </c>
      <c r="D284" s="30">
        <v>1.9922841E-3</v>
      </c>
      <c r="E284" s="33">
        <v>-4.2726810000000004E-3</v>
      </c>
      <c r="F284" s="42">
        <f t="shared" si="8"/>
        <v>4.3222936181201391E-2</v>
      </c>
      <c r="G284" s="42">
        <f t="shared" si="9"/>
        <v>-0.28060061750876986</v>
      </c>
    </row>
    <row r="285" spans="1:7">
      <c r="A285" s="5">
        <v>40590</v>
      </c>
      <c r="B285" s="6">
        <v>359.93</v>
      </c>
      <c r="C285" s="6">
        <v>25.75</v>
      </c>
      <c r="D285" s="30">
        <v>8.9303750000000008E-3</v>
      </c>
      <c r="E285" s="31">
        <v>2.3328160000000001E-3</v>
      </c>
      <c r="F285" s="42">
        <f t="shared" si="8"/>
        <v>0.45909213732637544</v>
      </c>
      <c r="G285" s="42">
        <f t="shared" si="9"/>
        <v>0.18045775048592236</v>
      </c>
    </row>
    <row r="286" spans="1:7">
      <c r="A286" s="5">
        <v>40591</v>
      </c>
      <c r="B286" s="6">
        <v>355.15</v>
      </c>
      <c r="C286" s="6">
        <v>25.93</v>
      </c>
      <c r="D286" s="32">
        <v>-1.3369333000000001E-2</v>
      </c>
      <c r="E286" s="31">
        <v>6.9659724000000001E-3</v>
      </c>
      <c r="F286" s="42">
        <f t="shared" si="8"/>
        <v>-0.87755246497058292</v>
      </c>
      <c r="G286" s="42">
        <f t="shared" si="9"/>
        <v>0.50384833388156436</v>
      </c>
    </row>
    <row r="287" spans="1:7">
      <c r="A287" s="5">
        <v>40592</v>
      </c>
      <c r="B287" s="6">
        <v>347.47</v>
      </c>
      <c r="C287" s="6">
        <v>25.79</v>
      </c>
      <c r="D287" s="32">
        <v>-2.1861905000000001E-2</v>
      </c>
      <c r="E287" s="33">
        <v>-5.41378E-3</v>
      </c>
      <c r="F287" s="42">
        <f t="shared" si="8"/>
        <v>-1.3865972705536107</v>
      </c>
      <c r="G287" s="42">
        <f t="shared" si="9"/>
        <v>-0.3602484082291918</v>
      </c>
    </row>
    <row r="288" spans="1:7">
      <c r="A288" s="5">
        <v>40596</v>
      </c>
      <c r="B288" s="6">
        <v>335.63</v>
      </c>
      <c r="C288" s="6">
        <v>25.34</v>
      </c>
      <c r="D288" s="32">
        <v>-3.4668968000000001E-2</v>
      </c>
      <c r="E288" s="33">
        <v>-1.7602645E-2</v>
      </c>
      <c r="F288" s="42">
        <f t="shared" si="8"/>
        <v>-2.1542526869486185</v>
      </c>
      <c r="G288" s="42">
        <f t="shared" si="9"/>
        <v>-1.2110213636340041</v>
      </c>
    </row>
    <row r="289" spans="1:7">
      <c r="A289" s="5">
        <v>40597</v>
      </c>
      <c r="B289" s="6">
        <v>339.6</v>
      </c>
      <c r="C289" s="6">
        <v>25.34</v>
      </c>
      <c r="D289" s="30">
        <v>1.17590917E-2</v>
      </c>
      <c r="E289" s="31">
        <v>0</v>
      </c>
      <c r="F289" s="42">
        <f t="shared" si="8"/>
        <v>0.62864542961532666</v>
      </c>
      <c r="G289" s="42">
        <f t="shared" si="9"/>
        <v>1.7629073432264487E-2</v>
      </c>
    </row>
    <row r="290" spans="1:7">
      <c r="A290" s="5">
        <v>40598</v>
      </c>
      <c r="B290" s="6">
        <v>339.86</v>
      </c>
      <c r="C290" s="6">
        <v>25.51</v>
      </c>
      <c r="D290" s="30">
        <v>7.6531370000000002E-4</v>
      </c>
      <c r="E290" s="31">
        <v>6.6863573000000001E-3</v>
      </c>
      <c r="F290" s="42">
        <f t="shared" si="8"/>
        <v>-3.0321675359816988E-2</v>
      </c>
      <c r="G290" s="42">
        <f t="shared" si="9"/>
        <v>0.48433142521100214</v>
      </c>
    </row>
    <row r="291" spans="1:7">
      <c r="A291" s="5">
        <v>40599</v>
      </c>
      <c r="B291" s="6">
        <v>345.1</v>
      </c>
      <c r="C291" s="6">
        <v>25.3</v>
      </c>
      <c r="D291" s="30">
        <v>1.5300462000000001E-2</v>
      </c>
      <c r="E291" s="33">
        <v>-8.2661360000000003E-3</v>
      </c>
      <c r="F291" s="42">
        <f t="shared" si="8"/>
        <v>0.84091518203673776</v>
      </c>
      <c r="G291" s="42">
        <f t="shared" si="9"/>
        <v>-0.55934055864571131</v>
      </c>
    </row>
    <row r="292" spans="1:7">
      <c r="A292" s="5">
        <v>40602</v>
      </c>
      <c r="B292" s="6">
        <v>350.1</v>
      </c>
      <c r="C292" s="6">
        <v>25.33</v>
      </c>
      <c r="D292" s="30">
        <v>1.4384597900000001E-2</v>
      </c>
      <c r="E292" s="31">
        <v>1.1850682999999999E-3</v>
      </c>
      <c r="F292" s="42">
        <f t="shared" si="8"/>
        <v>0.78601828357947712</v>
      </c>
      <c r="G292" s="42">
        <f t="shared" si="9"/>
        <v>0.10034588586291796</v>
      </c>
    </row>
    <row r="293" spans="1:7">
      <c r="A293" s="5">
        <v>40603</v>
      </c>
      <c r="B293" s="6">
        <v>346.24</v>
      </c>
      <c r="C293" s="6">
        <v>24.93</v>
      </c>
      <c r="D293" s="32">
        <v>-1.1086652000000001E-2</v>
      </c>
      <c r="E293" s="33">
        <v>-1.5917566000000001E-2</v>
      </c>
      <c r="F293" s="42">
        <f t="shared" si="8"/>
        <v>-0.74072855510522406</v>
      </c>
      <c r="G293" s="42">
        <f t="shared" si="9"/>
        <v>-1.0934042072440873</v>
      </c>
    </row>
    <row r="294" spans="1:7">
      <c r="A294" s="5">
        <v>40604</v>
      </c>
      <c r="B294" s="6">
        <v>349.02</v>
      </c>
      <c r="C294" s="6">
        <v>24.85</v>
      </c>
      <c r="D294" s="30">
        <v>7.9970509000000002E-3</v>
      </c>
      <c r="E294" s="33">
        <v>-3.2141449999999998E-3</v>
      </c>
      <c r="F294" s="42">
        <f t="shared" si="8"/>
        <v>0.40314868638707763</v>
      </c>
      <c r="G294" s="42">
        <f t="shared" si="9"/>
        <v>-0.20671565766038452</v>
      </c>
    </row>
    <row r="295" spans="1:7">
      <c r="A295" s="5">
        <v>40605</v>
      </c>
      <c r="B295" s="6">
        <v>356.4</v>
      </c>
      <c r="C295" s="6">
        <v>24.97</v>
      </c>
      <c r="D295" s="30">
        <v>2.09244684E-2</v>
      </c>
      <c r="E295" s="31">
        <v>4.8173516999999999E-3</v>
      </c>
      <c r="F295" s="42">
        <f t="shared" si="8"/>
        <v>1.1780181520775808</v>
      </c>
      <c r="G295" s="42">
        <f t="shared" si="9"/>
        <v>0.35387634034623866</v>
      </c>
    </row>
    <row r="296" spans="1:7">
      <c r="A296" s="5">
        <v>40606</v>
      </c>
      <c r="B296" s="6">
        <v>356.83</v>
      </c>
      <c r="C296" s="6">
        <v>24.73</v>
      </c>
      <c r="D296" s="30">
        <v>1.2057823E-3</v>
      </c>
      <c r="E296" s="33">
        <v>-9.658023E-3</v>
      </c>
      <c r="F296" s="42">
        <f t="shared" si="8"/>
        <v>-3.9199854062401084E-3</v>
      </c>
      <c r="G296" s="42">
        <f t="shared" si="9"/>
        <v>-0.65649314968511796</v>
      </c>
    </row>
    <row r="297" spans="1:7">
      <c r="A297" s="5">
        <v>40609</v>
      </c>
      <c r="B297" s="6">
        <v>352.23</v>
      </c>
      <c r="C297" s="6">
        <v>24.51</v>
      </c>
      <c r="D297" s="32">
        <v>-1.2975107E-2</v>
      </c>
      <c r="E297" s="33">
        <v>-8.9358839999999998E-3</v>
      </c>
      <c r="F297" s="42">
        <f t="shared" si="8"/>
        <v>-0.85392255667828054</v>
      </c>
      <c r="G297" s="42">
        <f t="shared" si="9"/>
        <v>-0.6060884293733354</v>
      </c>
    </row>
    <row r="298" spans="1:7">
      <c r="A298" s="5">
        <v>40610</v>
      </c>
      <c r="B298" s="6">
        <v>352.63</v>
      </c>
      <c r="C298" s="6">
        <v>24.69</v>
      </c>
      <c r="D298" s="30">
        <v>1.1349773E-3</v>
      </c>
      <c r="E298" s="31">
        <v>7.3171058000000002E-3</v>
      </c>
      <c r="F298" s="42">
        <f t="shared" si="8"/>
        <v>-8.1640374389230514E-3</v>
      </c>
      <c r="G298" s="42">
        <f t="shared" si="9"/>
        <v>0.52835716226380836</v>
      </c>
    </row>
    <row r="299" spans="1:7">
      <c r="A299" s="5">
        <v>40611</v>
      </c>
      <c r="B299" s="6">
        <v>349.37</v>
      </c>
      <c r="C299" s="6">
        <v>24.67</v>
      </c>
      <c r="D299" s="32">
        <v>-9.2878160000000008E-3</v>
      </c>
      <c r="E299" s="33">
        <v>-8.1037299999999997E-4</v>
      </c>
      <c r="F299" s="42">
        <f t="shared" si="8"/>
        <v>-0.63290631681324949</v>
      </c>
      <c r="G299" s="42">
        <f t="shared" si="9"/>
        <v>-3.8934308981952437E-2</v>
      </c>
    </row>
    <row r="300" spans="1:7">
      <c r="A300" s="5">
        <v>40612</v>
      </c>
      <c r="B300" s="6">
        <v>343.62</v>
      </c>
      <c r="C300" s="6">
        <v>24.21</v>
      </c>
      <c r="D300" s="32">
        <v>-1.6595136999999999E-2</v>
      </c>
      <c r="E300" s="33">
        <v>-1.8822160000000001E-2</v>
      </c>
      <c r="F300" s="42">
        <f t="shared" si="8"/>
        <v>-1.0709071718872807</v>
      </c>
      <c r="G300" s="42">
        <f t="shared" si="9"/>
        <v>-1.2961425279680505</v>
      </c>
    </row>
    <row r="301" spans="1:7">
      <c r="A301" s="5">
        <v>40613</v>
      </c>
      <c r="B301" s="6">
        <v>348.89</v>
      </c>
      <c r="C301" s="6">
        <v>24.47</v>
      </c>
      <c r="D301" s="30">
        <v>1.52202906E-2</v>
      </c>
      <c r="E301" s="31">
        <v>1.06821065E-2</v>
      </c>
      <c r="F301" s="42">
        <f t="shared" si="8"/>
        <v>0.83610970794404604</v>
      </c>
      <c r="G301" s="42">
        <f t="shared" si="9"/>
        <v>0.76323149965931336</v>
      </c>
    </row>
    <row r="302" spans="1:7">
      <c r="A302" s="5">
        <v>40616</v>
      </c>
      <c r="B302" s="6">
        <v>350.45</v>
      </c>
      <c r="C302" s="6">
        <v>24.48</v>
      </c>
      <c r="D302" s="30">
        <v>4.4613567000000003E-3</v>
      </c>
      <c r="E302" s="31">
        <v>4.0858019999999998E-4</v>
      </c>
      <c r="F302" s="42">
        <f t="shared" si="8"/>
        <v>0.19121915942633613</v>
      </c>
      <c r="G302" s="42">
        <f t="shared" si="9"/>
        <v>4.6147642164783016E-2</v>
      </c>
    </row>
    <row r="303" spans="1:7">
      <c r="A303" s="5">
        <v>40617</v>
      </c>
      <c r="B303" s="6">
        <v>342.39</v>
      </c>
      <c r="C303" s="6">
        <v>24.19</v>
      </c>
      <c r="D303" s="32">
        <v>-2.3267605E-2</v>
      </c>
      <c r="E303" s="33">
        <v>-1.1917133E-2</v>
      </c>
      <c r="F303" s="42">
        <f t="shared" si="8"/>
        <v>-1.4708549351584042</v>
      </c>
      <c r="G303" s="42">
        <f t="shared" si="9"/>
        <v>-0.81417720732990817</v>
      </c>
    </row>
    <row r="304" spans="1:7">
      <c r="A304" s="5">
        <v>40618</v>
      </c>
      <c r="B304" s="6">
        <v>327.11</v>
      </c>
      <c r="C304" s="6">
        <v>23.62</v>
      </c>
      <c r="D304" s="32">
        <v>-4.5653932000000001E-2</v>
      </c>
      <c r="E304" s="33">
        <v>-2.3845514000000002E-2</v>
      </c>
      <c r="F304" s="42">
        <f t="shared" si="8"/>
        <v>-2.8126914807223491</v>
      </c>
      <c r="G304" s="42">
        <f t="shared" si="9"/>
        <v>-1.6467685894286201</v>
      </c>
    </row>
    <row r="305" spans="1:7">
      <c r="A305" s="5">
        <v>40619</v>
      </c>
      <c r="B305" s="6">
        <v>331.69</v>
      </c>
      <c r="C305" s="6">
        <v>23.61</v>
      </c>
      <c r="D305" s="30">
        <v>1.3904292E-2</v>
      </c>
      <c r="E305" s="33">
        <v>-4.2346000000000001E-4</v>
      </c>
      <c r="F305" s="42">
        <f t="shared" si="8"/>
        <v>0.75722874567672149</v>
      </c>
      <c r="G305" s="42">
        <f t="shared" si="9"/>
        <v>-1.1928093350345866E-2</v>
      </c>
    </row>
    <row r="306" spans="1:7">
      <c r="A306" s="5">
        <v>40620</v>
      </c>
      <c r="B306" s="6">
        <v>327.76</v>
      </c>
      <c r="C306" s="6">
        <v>23.63</v>
      </c>
      <c r="D306" s="32">
        <v>-1.1919165000000001E-2</v>
      </c>
      <c r="E306" s="31">
        <v>8.4674010000000005E-4</v>
      </c>
      <c r="F306" s="42">
        <f t="shared" si="8"/>
        <v>-0.7906293882368528</v>
      </c>
      <c r="G306" s="42">
        <f t="shared" si="9"/>
        <v>7.6730850122445765E-2</v>
      </c>
    </row>
    <row r="307" spans="1:7">
      <c r="A307" s="5">
        <v>40623</v>
      </c>
      <c r="B307" s="6">
        <v>336.31</v>
      </c>
      <c r="C307" s="6">
        <v>24.14</v>
      </c>
      <c r="D307" s="30">
        <v>2.5751720400000001E-2</v>
      </c>
      <c r="E307" s="31">
        <v>2.1353124500000001E-2</v>
      </c>
      <c r="F307" s="42">
        <f t="shared" si="8"/>
        <v>1.4673636596388095</v>
      </c>
      <c r="G307" s="42">
        <f t="shared" si="9"/>
        <v>1.508059957521301</v>
      </c>
    </row>
    <row r="308" spans="1:7">
      <c r="A308" s="5">
        <v>40624</v>
      </c>
      <c r="B308" s="6">
        <v>338.2</v>
      </c>
      <c r="C308" s="6">
        <v>24.11</v>
      </c>
      <c r="D308" s="30">
        <v>5.6040828000000001E-3</v>
      </c>
      <c r="E308" s="33">
        <v>-1.2435230000000001E-3</v>
      </c>
      <c r="F308" s="42">
        <f t="shared" si="8"/>
        <v>0.25971416722952595</v>
      </c>
      <c r="G308" s="42">
        <f t="shared" si="9"/>
        <v>-6.9167829956513618E-2</v>
      </c>
    </row>
    <row r="309" spans="1:7">
      <c r="A309" s="5">
        <v>40625</v>
      </c>
      <c r="B309" s="6">
        <v>336.2</v>
      </c>
      <c r="C309" s="6">
        <v>24.34</v>
      </c>
      <c r="D309" s="32">
        <v>-5.9312150000000001E-3</v>
      </c>
      <c r="E309" s="31">
        <v>9.4943953999999994E-3</v>
      </c>
      <c r="F309" s="42">
        <f t="shared" si="8"/>
        <v>-0.43171163710199167</v>
      </c>
      <c r="G309" s="42">
        <f t="shared" si="9"/>
        <v>0.68033022191818648</v>
      </c>
    </row>
    <row r="310" spans="1:7">
      <c r="A310" s="5">
        <v>40626</v>
      </c>
      <c r="B310" s="6">
        <v>341.93</v>
      </c>
      <c r="C310" s="6">
        <v>24.6</v>
      </c>
      <c r="D310" s="30">
        <v>1.6899816799999998E-2</v>
      </c>
      <c r="E310" s="31">
        <v>1.06253554E-2</v>
      </c>
      <c r="F310" s="42">
        <f t="shared" si="8"/>
        <v>0.93678051626343373</v>
      </c>
      <c r="G310" s="42">
        <f t="shared" si="9"/>
        <v>0.75927031860845473</v>
      </c>
    </row>
    <row r="311" spans="1:7">
      <c r="A311" s="5">
        <v>40627</v>
      </c>
      <c r="B311" s="6">
        <v>348.45</v>
      </c>
      <c r="C311" s="6">
        <v>24.41</v>
      </c>
      <c r="D311" s="30">
        <v>1.8888710100000001E-2</v>
      </c>
      <c r="E311" s="33">
        <v>-7.7535590000000001E-3</v>
      </c>
      <c r="F311" s="42">
        <f t="shared" si="8"/>
        <v>1.0559947900104079</v>
      </c>
      <c r="G311" s="42">
        <f t="shared" si="9"/>
        <v>-0.52356309707217408</v>
      </c>
    </row>
    <row r="312" spans="1:7">
      <c r="A312" s="5">
        <v>40630</v>
      </c>
      <c r="B312" s="6">
        <v>347.36</v>
      </c>
      <c r="C312" s="6">
        <v>24.21</v>
      </c>
      <c r="D312" s="32">
        <v>-3.1330419999999999E-3</v>
      </c>
      <c r="E312" s="33">
        <v>-8.2271129999999994E-3</v>
      </c>
      <c r="F312" s="42">
        <f t="shared" si="8"/>
        <v>-0.26398913433455251</v>
      </c>
      <c r="G312" s="42">
        <f t="shared" si="9"/>
        <v>-0.55661678468982922</v>
      </c>
    </row>
    <row r="313" spans="1:7">
      <c r="A313" s="5">
        <v>40631</v>
      </c>
      <c r="B313" s="6">
        <v>347.87</v>
      </c>
      <c r="C313" s="6">
        <v>24.29</v>
      </c>
      <c r="D313" s="30">
        <v>1.4671406E-3</v>
      </c>
      <c r="E313" s="31">
        <v>3.2989720999999999E-3</v>
      </c>
      <c r="F313" s="42">
        <f t="shared" si="8"/>
        <v>1.1745832323772732E-2</v>
      </c>
      <c r="G313" s="42">
        <f t="shared" si="9"/>
        <v>0.24789466775257413</v>
      </c>
    </row>
    <row r="314" spans="1:7">
      <c r="A314" s="5">
        <v>40632</v>
      </c>
      <c r="B314" s="6">
        <v>345.56</v>
      </c>
      <c r="C314" s="6">
        <v>24.4</v>
      </c>
      <c r="D314" s="32">
        <v>-6.6625570000000004E-3</v>
      </c>
      <c r="E314" s="31">
        <v>4.5183892999999999E-3</v>
      </c>
      <c r="F314" s="42">
        <f t="shared" si="8"/>
        <v>-0.47554828001826049</v>
      </c>
      <c r="G314" s="42">
        <f t="shared" si="9"/>
        <v>0.33300900572542569</v>
      </c>
    </row>
    <row r="315" spans="1:7">
      <c r="A315" s="5">
        <v>40633</v>
      </c>
      <c r="B315" s="6">
        <v>345.44</v>
      </c>
      <c r="C315" s="6">
        <v>24.19</v>
      </c>
      <c r="D315" s="32">
        <v>-3.4732300000000002E-4</v>
      </c>
      <c r="E315" s="33">
        <v>-8.6438079999999994E-3</v>
      </c>
      <c r="F315" s="42">
        <f t="shared" si="8"/>
        <v>-9.7013124385629354E-2</v>
      </c>
      <c r="G315" s="42">
        <f t="shared" si="9"/>
        <v>-0.58570175992356988</v>
      </c>
    </row>
    <row r="316" spans="1:7">
      <c r="A316" s="5">
        <v>40634</v>
      </c>
      <c r="B316" s="6">
        <v>341.53</v>
      </c>
      <c r="C316" s="6">
        <v>24.28</v>
      </c>
      <c r="D316" s="32">
        <v>-1.1383444E-2</v>
      </c>
      <c r="E316" s="31">
        <v>3.7136415999999999E-3</v>
      </c>
      <c r="F316" s="42">
        <f t="shared" si="8"/>
        <v>-0.75851826897972485</v>
      </c>
      <c r="G316" s="42">
        <f t="shared" si="9"/>
        <v>0.2768382647184307</v>
      </c>
    </row>
    <row r="317" spans="1:7">
      <c r="A317" s="5">
        <v>40637</v>
      </c>
      <c r="B317" s="6">
        <v>338.19</v>
      </c>
      <c r="C317" s="6">
        <v>24.35</v>
      </c>
      <c r="D317" s="32">
        <v>-9.8276549999999994E-3</v>
      </c>
      <c r="E317" s="31">
        <v>2.8788833000000002E-3</v>
      </c>
      <c r="F317" s="42">
        <f t="shared" si="8"/>
        <v>-0.66526426900972602</v>
      </c>
      <c r="G317" s="42">
        <f t="shared" si="9"/>
        <v>0.21857280801350398</v>
      </c>
    </row>
    <row r="318" spans="1:7">
      <c r="A318" s="5">
        <v>40638</v>
      </c>
      <c r="B318" s="6">
        <v>335.91</v>
      </c>
      <c r="C318" s="6">
        <v>24.57</v>
      </c>
      <c r="D318" s="32">
        <v>-6.7646010000000003E-3</v>
      </c>
      <c r="E318" s="31">
        <v>8.9943369999999998E-3</v>
      </c>
      <c r="F318" s="42">
        <f t="shared" si="8"/>
        <v>-0.48166479785772232</v>
      </c>
      <c r="G318" s="42">
        <f t="shared" si="9"/>
        <v>0.64542654853735881</v>
      </c>
    </row>
    <row r="319" spans="1:7">
      <c r="A319" s="5">
        <v>40639</v>
      </c>
      <c r="B319" s="6">
        <v>335.06</v>
      </c>
      <c r="C319" s="6">
        <v>24.92</v>
      </c>
      <c r="D319" s="32">
        <v>-2.533647E-3</v>
      </c>
      <c r="E319" s="31">
        <v>1.4144507400000001E-2</v>
      </c>
      <c r="F319" s="42">
        <f t="shared" si="8"/>
        <v>-0.2280613952182472</v>
      </c>
      <c r="G319" s="42">
        <f t="shared" si="9"/>
        <v>1.0049042925312734</v>
      </c>
    </row>
    <row r="320" spans="1:7">
      <c r="A320" s="5">
        <v>40640</v>
      </c>
      <c r="B320" s="6">
        <v>335.1</v>
      </c>
      <c r="C320" s="6">
        <v>24.97</v>
      </c>
      <c r="D320" s="30">
        <v>1.1937449999999999E-4</v>
      </c>
      <c r="E320" s="31">
        <v>2.0044104E-3</v>
      </c>
      <c r="F320" s="42">
        <f t="shared" si="8"/>
        <v>-6.9039274042813889E-2</v>
      </c>
      <c r="G320" s="42">
        <f t="shared" si="9"/>
        <v>0.15753530422997555</v>
      </c>
    </row>
    <row r="321" spans="1:7">
      <c r="A321" s="5">
        <v>40641</v>
      </c>
      <c r="B321" s="6">
        <v>332.11</v>
      </c>
      <c r="C321" s="6">
        <v>24.84</v>
      </c>
      <c r="D321" s="32">
        <v>-8.9627549999999993E-3</v>
      </c>
      <c r="E321" s="33">
        <v>-5.2198469999999997E-3</v>
      </c>
      <c r="F321" s="42">
        <f t="shared" si="8"/>
        <v>-0.61342215894592433</v>
      </c>
      <c r="G321" s="42">
        <f t="shared" si="9"/>
        <v>-0.34671204109734466</v>
      </c>
    </row>
    <row r="322" spans="1:7">
      <c r="A322" s="5">
        <v>40644</v>
      </c>
      <c r="B322" s="6">
        <v>327.89</v>
      </c>
      <c r="C322" s="6">
        <v>24.76</v>
      </c>
      <c r="D322" s="32">
        <v>-1.2788053000000001E-2</v>
      </c>
      <c r="E322" s="33">
        <v>-3.2258090000000001E-3</v>
      </c>
      <c r="F322" s="42">
        <f t="shared" si="8"/>
        <v>-0.84271053903939241</v>
      </c>
      <c r="G322" s="42">
        <f t="shared" si="9"/>
        <v>-0.20752979546171729</v>
      </c>
    </row>
    <row r="323" spans="1:7">
      <c r="A323" s="5">
        <v>40645</v>
      </c>
      <c r="B323" s="6">
        <v>329.47</v>
      </c>
      <c r="C323" s="6">
        <v>24.43</v>
      </c>
      <c r="D323" s="30">
        <v>4.8071164999999999E-3</v>
      </c>
      <c r="E323" s="33">
        <v>-1.3417563E-2</v>
      </c>
      <c r="F323" s="42">
        <f t="shared" si="8"/>
        <v>0.21194400346291614</v>
      </c>
      <c r="G323" s="42">
        <f t="shared" si="9"/>
        <v>-0.91890601230707747</v>
      </c>
    </row>
    <row r="324" spans="1:7">
      <c r="A324" s="5">
        <v>40646</v>
      </c>
      <c r="B324" s="6">
        <v>333.17</v>
      </c>
      <c r="C324" s="6">
        <v>24.42</v>
      </c>
      <c r="D324" s="30">
        <v>1.11675675E-2</v>
      </c>
      <c r="E324" s="33">
        <v>-4.0941699999999997E-4</v>
      </c>
      <c r="F324" s="42">
        <f t="shared" ref="F324:F387" si="10">(D324-$K$2)/$K$3</f>
        <v>0.59318946628800295</v>
      </c>
      <c r="G324" s="42">
        <f t="shared" ref="G324:G387" si="11">(E324-$L$2)/$L$3</f>
        <v>-1.0947903265973792E-2</v>
      </c>
    </row>
    <row r="325" spans="1:7">
      <c r="A325" s="5">
        <v>40647</v>
      </c>
      <c r="B325" s="6">
        <v>329.49</v>
      </c>
      <c r="C325" s="6">
        <v>24.22</v>
      </c>
      <c r="D325" s="32">
        <v>-1.1106866E-2</v>
      </c>
      <c r="E325" s="33">
        <v>-8.2237309999999997E-3</v>
      </c>
      <c r="F325" s="42">
        <f t="shared" si="10"/>
        <v>-0.74194018236020109</v>
      </c>
      <c r="G325" s="42">
        <f t="shared" si="11"/>
        <v>-0.55638072381499148</v>
      </c>
    </row>
    <row r="326" spans="1:7">
      <c r="A326" s="5">
        <v>40648</v>
      </c>
      <c r="B326" s="6">
        <v>324.58</v>
      </c>
      <c r="C326" s="6">
        <v>24.18</v>
      </c>
      <c r="D326" s="32">
        <v>-1.5013966E-2</v>
      </c>
      <c r="E326" s="33">
        <v>-1.6528929999999999E-3</v>
      </c>
      <c r="F326" s="42">
        <f t="shared" si="10"/>
        <v>-0.97613177471802248</v>
      </c>
      <c r="G326" s="42">
        <f t="shared" si="11"/>
        <v>-9.7741526092623737E-2</v>
      </c>
    </row>
    <row r="327" spans="1:7">
      <c r="A327" s="5">
        <v>40651</v>
      </c>
      <c r="B327" s="6">
        <v>328.93</v>
      </c>
      <c r="C327" s="6">
        <v>23.9</v>
      </c>
      <c r="D327" s="30">
        <v>1.33129233E-2</v>
      </c>
      <c r="E327" s="33">
        <v>-1.1647385999999999E-2</v>
      </c>
      <c r="F327" s="42">
        <f t="shared" si="10"/>
        <v>0.72178210302012846</v>
      </c>
      <c r="G327" s="42">
        <f t="shared" si="11"/>
        <v>-0.7953490840877866</v>
      </c>
    </row>
    <row r="328" spans="1:7">
      <c r="A328" s="5">
        <v>40652</v>
      </c>
      <c r="B328" s="6">
        <v>334.89</v>
      </c>
      <c r="C328" s="6">
        <v>23.97</v>
      </c>
      <c r="D328" s="30">
        <v>1.7957157500000001E-2</v>
      </c>
      <c r="E328" s="31">
        <v>2.9245895000000002E-3</v>
      </c>
      <c r="F328" s="42">
        <f t="shared" si="10"/>
        <v>1.0001575227894335</v>
      </c>
      <c r="G328" s="42">
        <f t="shared" si="11"/>
        <v>0.22176306394416886</v>
      </c>
    </row>
    <row r="329" spans="1:7">
      <c r="A329" s="5">
        <v>40653</v>
      </c>
      <c r="B329" s="6">
        <v>339.4</v>
      </c>
      <c r="C329" s="6">
        <v>24.55</v>
      </c>
      <c r="D329" s="30">
        <v>1.33772331E-2</v>
      </c>
      <c r="E329" s="31">
        <v>2.3908805799999999E-2</v>
      </c>
      <c r="F329" s="42">
        <f t="shared" si="10"/>
        <v>0.72563683273429325</v>
      </c>
      <c r="G329" s="42">
        <f t="shared" si="11"/>
        <v>1.6864444529336144</v>
      </c>
    </row>
    <row r="330" spans="1:7">
      <c r="A330" s="5">
        <v>40654</v>
      </c>
      <c r="B330" s="6">
        <v>347.61</v>
      </c>
      <c r="C330" s="6">
        <v>24.32</v>
      </c>
      <c r="D330" s="30">
        <v>2.3901808900000002E-2</v>
      </c>
      <c r="E330" s="33">
        <v>-9.4127970000000005E-3</v>
      </c>
      <c r="F330" s="42">
        <f t="shared" si="10"/>
        <v>1.3564799556368528</v>
      </c>
      <c r="G330" s="42">
        <f t="shared" si="11"/>
        <v>-0.63937657248436142</v>
      </c>
    </row>
    <row r="331" spans="1:7">
      <c r="A331" s="5">
        <v>40658</v>
      </c>
      <c r="B331" s="6">
        <v>349.9</v>
      </c>
      <c r="C331" s="6">
        <v>24.4</v>
      </c>
      <c r="D331" s="30">
        <v>6.5662376999999997E-3</v>
      </c>
      <c r="E331" s="31">
        <v>3.2840752000000001E-3</v>
      </c>
      <c r="F331" s="42">
        <f t="shared" si="10"/>
        <v>0.31738573645628754</v>
      </c>
      <c r="G331" s="42">
        <f t="shared" si="11"/>
        <v>0.2468548761362612</v>
      </c>
    </row>
    <row r="332" spans="1:7">
      <c r="A332" s="5">
        <v>40659</v>
      </c>
      <c r="B332" s="6">
        <v>347.34</v>
      </c>
      <c r="C332" s="6">
        <v>24.96</v>
      </c>
      <c r="D332" s="32">
        <v>-7.3432719999999996E-3</v>
      </c>
      <c r="E332" s="31">
        <v>2.2691411200000001E-2</v>
      </c>
      <c r="F332" s="42">
        <f t="shared" si="10"/>
        <v>-0.51635034031665417</v>
      </c>
      <c r="G332" s="42">
        <f t="shared" si="11"/>
        <v>1.6014712908109838</v>
      </c>
    </row>
    <row r="333" spans="1:7">
      <c r="A333" s="5">
        <v>40660</v>
      </c>
      <c r="B333" s="6">
        <v>347.07</v>
      </c>
      <c r="C333" s="6">
        <v>25.14</v>
      </c>
      <c r="D333" s="32">
        <v>-7.77639E-4</v>
      </c>
      <c r="E333" s="31">
        <v>7.1856597000000003E-3</v>
      </c>
      <c r="F333" s="42">
        <f t="shared" si="10"/>
        <v>-0.12280626744750343</v>
      </c>
      <c r="G333" s="42">
        <f t="shared" si="11"/>
        <v>0.5191823304010027</v>
      </c>
    </row>
    <row r="334" spans="1:7">
      <c r="A334" s="5">
        <v>40661</v>
      </c>
      <c r="B334" s="6">
        <v>343.7</v>
      </c>
      <c r="C334" s="6">
        <v>25.45</v>
      </c>
      <c r="D334" s="32">
        <v>-9.7573050000000008E-3</v>
      </c>
      <c r="E334" s="31">
        <v>1.22555398E-2</v>
      </c>
      <c r="F334" s="42">
        <f t="shared" si="10"/>
        <v>-0.66104748967918103</v>
      </c>
      <c r="G334" s="42">
        <f t="shared" si="11"/>
        <v>0.87305587615157476</v>
      </c>
    </row>
    <row r="335" spans="1:7">
      <c r="A335" s="5">
        <v>40662</v>
      </c>
      <c r="B335" s="6">
        <v>347.05</v>
      </c>
      <c r="C335" s="6">
        <v>24.7</v>
      </c>
      <c r="D335" s="30">
        <v>9.6996779000000002E-3</v>
      </c>
      <c r="E335" s="33">
        <v>-2.9912498999999999E-2</v>
      </c>
      <c r="F335" s="42">
        <f t="shared" si="10"/>
        <v>0.50520415676700647</v>
      </c>
      <c r="G335" s="42">
        <f t="shared" si="11"/>
        <v>-2.0702392537477889</v>
      </c>
    </row>
    <row r="336" spans="1:7">
      <c r="A336" s="5">
        <v>40665</v>
      </c>
      <c r="B336" s="6">
        <v>343.23</v>
      </c>
      <c r="C336" s="6">
        <v>24.45</v>
      </c>
      <c r="D336" s="32">
        <v>-1.1068085E-2</v>
      </c>
      <c r="E336" s="33">
        <v>-1.0173028000000001E-2</v>
      </c>
      <c r="F336" s="42">
        <f t="shared" si="10"/>
        <v>-0.73961564903798549</v>
      </c>
      <c r="G336" s="42">
        <f t="shared" si="11"/>
        <v>-0.69244008370221111</v>
      </c>
    </row>
    <row r="337" spans="1:7">
      <c r="A337" s="5">
        <v>40666</v>
      </c>
      <c r="B337" s="6">
        <v>345.14</v>
      </c>
      <c r="C337" s="6">
        <v>24.6</v>
      </c>
      <c r="D337" s="30">
        <v>5.5493553999999999E-3</v>
      </c>
      <c r="E337" s="31">
        <v>6.1162270000000001E-3</v>
      </c>
      <c r="F337" s="42">
        <f t="shared" si="10"/>
        <v>0.25643380661638482</v>
      </c>
      <c r="G337" s="42">
        <f t="shared" si="11"/>
        <v>0.44453678967300642</v>
      </c>
    </row>
    <row r="338" spans="1:7">
      <c r="A338" s="5">
        <v>40667</v>
      </c>
      <c r="B338" s="6">
        <v>346.49</v>
      </c>
      <c r="C338" s="6">
        <v>24.83</v>
      </c>
      <c r="D338" s="30">
        <v>3.9038264000000001E-3</v>
      </c>
      <c r="E338" s="31">
        <v>9.3061566000000005E-3</v>
      </c>
      <c r="F338" s="42">
        <f t="shared" si="10"/>
        <v>0.15780079062473551</v>
      </c>
      <c r="G338" s="42">
        <f t="shared" si="11"/>
        <v>0.66719130535804283</v>
      </c>
    </row>
    <row r="339" spans="1:7">
      <c r="A339" s="5">
        <v>40668</v>
      </c>
      <c r="B339" s="6">
        <v>343.7</v>
      </c>
      <c r="C339" s="6">
        <v>24.58</v>
      </c>
      <c r="D339" s="32">
        <v>-8.0847739999999994E-3</v>
      </c>
      <c r="E339" s="33">
        <v>-1.0119494999999999E-2</v>
      </c>
      <c r="F339" s="42">
        <f t="shared" si="10"/>
        <v>-0.56079597368066048</v>
      </c>
      <c r="G339" s="42">
        <f t="shared" si="11"/>
        <v>-0.68870352343825814</v>
      </c>
    </row>
    <row r="340" spans="1:7">
      <c r="A340" s="5">
        <v>40669</v>
      </c>
      <c r="B340" s="6">
        <v>343.61</v>
      </c>
      <c r="C340" s="6">
        <v>24.65</v>
      </c>
      <c r="D340" s="32">
        <v>-2.6189099999999999E-4</v>
      </c>
      <c r="E340" s="31">
        <v>2.8437964000000001E-3</v>
      </c>
      <c r="F340" s="42">
        <f t="shared" si="10"/>
        <v>-9.1892329904220277E-2</v>
      </c>
      <c r="G340" s="42">
        <f t="shared" si="11"/>
        <v>0.21612377066597466</v>
      </c>
    </row>
    <row r="341" spans="1:7">
      <c r="A341" s="5">
        <v>40672</v>
      </c>
      <c r="B341" s="6">
        <v>344.54</v>
      </c>
      <c r="C341" s="6">
        <v>24.61</v>
      </c>
      <c r="D341" s="30">
        <v>2.7029007000000001E-3</v>
      </c>
      <c r="E341" s="33">
        <v>-1.6240359999999999E-3</v>
      </c>
      <c r="F341" s="42">
        <f t="shared" si="10"/>
        <v>8.5817298524090216E-2</v>
      </c>
      <c r="G341" s="42">
        <f t="shared" si="11"/>
        <v>-9.5727330745139241E-2</v>
      </c>
    </row>
    <row r="342" spans="1:7">
      <c r="A342" s="5">
        <v>40673</v>
      </c>
      <c r="B342" s="6">
        <v>346.37</v>
      </c>
      <c r="C342" s="6">
        <v>24.46</v>
      </c>
      <c r="D342" s="30">
        <v>5.2973737999999996E-3</v>
      </c>
      <c r="E342" s="33">
        <v>-6.113734E-3</v>
      </c>
      <c r="F342" s="42">
        <f t="shared" si="10"/>
        <v>0.2413300283284292</v>
      </c>
      <c r="G342" s="42">
        <f t="shared" si="11"/>
        <v>-0.40910463341729753</v>
      </c>
    </row>
    <row r="343" spans="1:7">
      <c r="A343" s="5">
        <v>40674</v>
      </c>
      <c r="B343" s="6">
        <v>344.17</v>
      </c>
      <c r="C343" s="6">
        <v>24.17</v>
      </c>
      <c r="D343" s="32">
        <v>-6.3718469999999999E-3</v>
      </c>
      <c r="E343" s="33">
        <v>-1.1926936000000001E-2</v>
      </c>
      <c r="F343" s="42">
        <f t="shared" si="10"/>
        <v>-0.45812312125233629</v>
      </c>
      <c r="G343" s="42">
        <f t="shared" si="11"/>
        <v>-0.81486144883080547</v>
      </c>
    </row>
    <row r="344" spans="1:7">
      <c r="A344" s="5">
        <v>40675</v>
      </c>
      <c r="B344" s="6">
        <v>343.52</v>
      </c>
      <c r="C344" s="6">
        <v>24.13</v>
      </c>
      <c r="D344" s="32">
        <v>-1.8903870000000001E-3</v>
      </c>
      <c r="E344" s="33">
        <v>-1.656315E-3</v>
      </c>
      <c r="F344" s="42">
        <f t="shared" si="10"/>
        <v>-0.18950438779583872</v>
      </c>
      <c r="G344" s="42">
        <f t="shared" si="11"/>
        <v>-9.7980378935230122E-2</v>
      </c>
    </row>
    <row r="345" spans="1:7">
      <c r="A345" s="5">
        <v>40676</v>
      </c>
      <c r="B345" s="6">
        <v>337.5</v>
      </c>
      <c r="C345" s="6">
        <v>23.85</v>
      </c>
      <c r="D345" s="32">
        <v>-1.7679824E-2</v>
      </c>
      <c r="E345" s="33">
        <v>-1.1671661999999999E-2</v>
      </c>
      <c r="F345" s="42">
        <f t="shared" si="10"/>
        <v>-1.1359233157637691</v>
      </c>
      <c r="G345" s="42">
        <f t="shared" si="11"/>
        <v>-0.79704352932656863</v>
      </c>
    </row>
    <row r="346" spans="1:7">
      <c r="A346" s="5">
        <v>40679</v>
      </c>
      <c r="B346" s="6">
        <v>330.37</v>
      </c>
      <c r="C346" s="6">
        <v>23.41</v>
      </c>
      <c r="D346" s="32">
        <v>-2.1352271999999999E-2</v>
      </c>
      <c r="E346" s="33">
        <v>-1.8620936000000001E-2</v>
      </c>
      <c r="F346" s="42">
        <f t="shared" si="10"/>
        <v>-1.3560498661390592</v>
      </c>
      <c r="G346" s="42">
        <f t="shared" si="11"/>
        <v>-1.2820972549111762</v>
      </c>
    </row>
    <row r="347" spans="1:7">
      <c r="A347" s="5">
        <v>40680</v>
      </c>
      <c r="B347" s="6">
        <v>333.18</v>
      </c>
      <c r="C347" s="6">
        <v>23.52</v>
      </c>
      <c r="D347" s="30">
        <v>8.4696460000000008E-3</v>
      </c>
      <c r="E347" s="31">
        <v>4.6878414999999996E-3</v>
      </c>
      <c r="F347" s="42">
        <f t="shared" si="10"/>
        <v>0.43147603890160346</v>
      </c>
      <c r="G347" s="42">
        <f t="shared" si="11"/>
        <v>0.34483663274351534</v>
      </c>
    </row>
    <row r="348" spans="1:7">
      <c r="A348" s="5">
        <v>40681</v>
      </c>
      <c r="B348" s="6">
        <v>336.88</v>
      </c>
      <c r="C348" s="6">
        <v>23.68</v>
      </c>
      <c r="D348" s="30">
        <v>1.10438994E-2</v>
      </c>
      <c r="E348" s="31">
        <v>6.7796870000000004E-3</v>
      </c>
      <c r="F348" s="42">
        <f t="shared" si="10"/>
        <v>0.58577679979293851</v>
      </c>
      <c r="G348" s="42">
        <f t="shared" si="11"/>
        <v>0.4908457630674018</v>
      </c>
    </row>
    <row r="349" spans="1:7">
      <c r="A349" s="5">
        <v>40682</v>
      </c>
      <c r="B349" s="6">
        <v>337.53</v>
      </c>
      <c r="C349" s="6">
        <v>23.71</v>
      </c>
      <c r="D349" s="30">
        <v>1.9276114E-3</v>
      </c>
      <c r="E349" s="31">
        <v>1.2660900999999999E-3</v>
      </c>
      <c r="F349" s="42">
        <f t="shared" si="10"/>
        <v>3.9346454239331544E-2</v>
      </c>
      <c r="G349" s="42">
        <f t="shared" si="11"/>
        <v>0.1060011422168293</v>
      </c>
    </row>
    <row r="350" spans="1:7">
      <c r="A350" s="5">
        <v>40683</v>
      </c>
      <c r="B350" s="6">
        <v>332.27</v>
      </c>
      <c r="C350" s="6">
        <v>23.49</v>
      </c>
      <c r="D350" s="32">
        <v>-1.5706504E-2</v>
      </c>
      <c r="E350" s="33">
        <v>-9.3221009999999993E-3</v>
      </c>
      <c r="F350" s="42">
        <f t="shared" si="10"/>
        <v>-1.0176425056919676</v>
      </c>
      <c r="G350" s="42">
        <f t="shared" si="11"/>
        <v>-0.63304606476576775</v>
      </c>
    </row>
    <row r="351" spans="1:7">
      <c r="A351" s="5">
        <v>40686</v>
      </c>
      <c r="B351" s="6">
        <v>331.46</v>
      </c>
      <c r="C351" s="6">
        <v>23.18</v>
      </c>
      <c r="D351" s="32">
        <v>-2.4407529999999999E-3</v>
      </c>
      <c r="E351" s="33">
        <v>-1.3284961E-2</v>
      </c>
      <c r="F351" s="42">
        <f t="shared" si="10"/>
        <v>-0.22249332842177733</v>
      </c>
      <c r="G351" s="42">
        <f t="shared" si="11"/>
        <v>-0.90965049955567767</v>
      </c>
    </row>
    <row r="352" spans="1:7">
      <c r="A352" s="5">
        <v>40687</v>
      </c>
      <c r="B352" s="6">
        <v>329.27</v>
      </c>
      <c r="C352" s="6">
        <v>23.16</v>
      </c>
      <c r="D352" s="32">
        <v>-6.6290560000000004E-3</v>
      </c>
      <c r="E352" s="33">
        <v>-8.6318500000000004E-4</v>
      </c>
      <c r="F352" s="42">
        <f t="shared" si="10"/>
        <v>-0.47354022992085337</v>
      </c>
      <c r="G352" s="42">
        <f t="shared" si="11"/>
        <v>-4.2620544026875734E-2</v>
      </c>
    </row>
    <row r="353" spans="1:7">
      <c r="A353" s="5">
        <v>40688</v>
      </c>
      <c r="B353" s="6">
        <v>333.82</v>
      </c>
      <c r="C353" s="6">
        <v>23.2</v>
      </c>
      <c r="D353" s="30">
        <v>1.3723842700000001E-2</v>
      </c>
      <c r="E353" s="31">
        <v>1.7256260000000001E-3</v>
      </c>
      <c r="F353" s="42">
        <f t="shared" si="10"/>
        <v>0.74641261378686607</v>
      </c>
      <c r="G353" s="42">
        <f t="shared" si="11"/>
        <v>0.13807637775004838</v>
      </c>
    </row>
    <row r="354" spans="1:7">
      <c r="A354" s="5">
        <v>40689</v>
      </c>
      <c r="B354" s="6">
        <v>332.05</v>
      </c>
      <c r="C354" s="6">
        <v>23.66</v>
      </c>
      <c r="D354" s="32">
        <v>-5.3163660000000003E-3</v>
      </c>
      <c r="E354" s="31">
        <v>1.96335799E-2</v>
      </c>
      <c r="F354" s="42">
        <f t="shared" si="10"/>
        <v>-0.39485758515307462</v>
      </c>
      <c r="G354" s="42">
        <f t="shared" si="11"/>
        <v>1.3880371300232206</v>
      </c>
    </row>
    <row r="355" spans="1:7">
      <c r="A355" s="5">
        <v>40690</v>
      </c>
      <c r="B355" s="6">
        <v>334.44</v>
      </c>
      <c r="C355" s="6">
        <v>23.75</v>
      </c>
      <c r="D355" s="30">
        <v>7.1719313E-3</v>
      </c>
      <c r="E355" s="31">
        <v>3.7966719E-3</v>
      </c>
      <c r="F355" s="42">
        <f t="shared" si="10"/>
        <v>0.35369101368618727</v>
      </c>
      <c r="G355" s="42">
        <f t="shared" si="11"/>
        <v>0.28263371275392446</v>
      </c>
    </row>
    <row r="356" spans="1:7">
      <c r="A356" s="5">
        <v>40694</v>
      </c>
      <c r="B356" s="6">
        <v>344.77</v>
      </c>
      <c r="C356" s="6">
        <v>23.99</v>
      </c>
      <c r="D356" s="30">
        <v>3.0420036800000001E-2</v>
      </c>
      <c r="E356" s="31">
        <v>1.0054546399999999E-2</v>
      </c>
      <c r="F356" s="42">
        <f t="shared" si="10"/>
        <v>1.7471825665892668</v>
      </c>
      <c r="G356" s="42">
        <f t="shared" si="11"/>
        <v>0.71942831035734478</v>
      </c>
    </row>
    <row r="357" spans="1:7">
      <c r="A357" s="5">
        <v>40695</v>
      </c>
      <c r="B357" s="6">
        <v>342.47</v>
      </c>
      <c r="C357" s="6">
        <v>23.43</v>
      </c>
      <c r="D357" s="32">
        <v>-6.693465E-3</v>
      </c>
      <c r="E357" s="33">
        <v>-2.3619824000000001E-2</v>
      </c>
      <c r="F357" s="42">
        <f t="shared" si="10"/>
        <v>-0.4774009056834842</v>
      </c>
      <c r="G357" s="42">
        <f t="shared" si="11"/>
        <v>-1.6310156092860628</v>
      </c>
    </row>
    <row r="358" spans="1:7">
      <c r="A358" s="5">
        <v>40696</v>
      </c>
      <c r="B358" s="6">
        <v>343.05</v>
      </c>
      <c r="C358" s="6">
        <v>23.23</v>
      </c>
      <c r="D358" s="30">
        <v>1.6921465E-3</v>
      </c>
      <c r="E358" s="33">
        <v>-8.5727059999999994E-3</v>
      </c>
      <c r="F358" s="42">
        <f t="shared" si="10"/>
        <v>2.5232687026980918E-2</v>
      </c>
      <c r="G358" s="42">
        <f t="shared" si="11"/>
        <v>-0.58073889761644015</v>
      </c>
    </row>
    <row r="359" spans="1:7">
      <c r="A359" s="5">
        <v>40697</v>
      </c>
      <c r="B359" s="6">
        <v>340.42</v>
      </c>
      <c r="C359" s="6">
        <v>22.93</v>
      </c>
      <c r="D359" s="32">
        <v>-7.6960600000000002E-3</v>
      </c>
      <c r="E359" s="33">
        <v>-1.299845E-2</v>
      </c>
      <c r="F359" s="42">
        <f t="shared" si="10"/>
        <v>-0.53749645469425689</v>
      </c>
      <c r="G359" s="42">
        <f t="shared" si="11"/>
        <v>-0.88965226262172303</v>
      </c>
    </row>
    <row r="360" spans="1:7">
      <c r="A360" s="5">
        <v>40700</v>
      </c>
      <c r="B360" s="6">
        <v>335.06</v>
      </c>
      <c r="C360" s="6">
        <v>23.03</v>
      </c>
      <c r="D360" s="32">
        <v>-1.5870529000000001E-2</v>
      </c>
      <c r="E360" s="31">
        <v>4.3516170000000003E-3</v>
      </c>
      <c r="F360" s="42">
        <f t="shared" si="10"/>
        <v>-1.0274741649626522</v>
      </c>
      <c r="G360" s="42">
        <f t="shared" si="11"/>
        <v>0.32136843356791489</v>
      </c>
    </row>
    <row r="361" spans="1:7">
      <c r="A361" s="5">
        <v>40701</v>
      </c>
      <c r="B361" s="6">
        <v>329.12</v>
      </c>
      <c r="C361" s="6">
        <v>23.08</v>
      </c>
      <c r="D361" s="32">
        <v>-1.7887193999999999E-2</v>
      </c>
      <c r="E361" s="31">
        <v>2.1687277999999999E-3</v>
      </c>
      <c r="F361" s="42">
        <f t="shared" si="10"/>
        <v>-1.1483530745381134</v>
      </c>
      <c r="G361" s="42">
        <f t="shared" si="11"/>
        <v>0.16900452634560606</v>
      </c>
    </row>
    <row r="362" spans="1:7">
      <c r="A362" s="5">
        <v>40702</v>
      </c>
      <c r="B362" s="6">
        <v>329.32</v>
      </c>
      <c r="C362" s="6">
        <v>22.96</v>
      </c>
      <c r="D362" s="30">
        <v>6.0749649999999997E-4</v>
      </c>
      <c r="E362" s="33">
        <v>-5.2128699999999997E-3</v>
      </c>
      <c r="F362" s="42">
        <f t="shared" si="10"/>
        <v>-3.9781239069333701E-2</v>
      </c>
      <c r="G362" s="42">
        <f t="shared" si="11"/>
        <v>-0.34622505211930121</v>
      </c>
    </row>
    <row r="363" spans="1:7">
      <c r="A363" s="5">
        <v>40703</v>
      </c>
      <c r="B363" s="6">
        <v>328.57</v>
      </c>
      <c r="C363" s="6">
        <v>22.98</v>
      </c>
      <c r="D363" s="32">
        <v>-2.2800170000000001E-3</v>
      </c>
      <c r="E363" s="31">
        <v>8.7070099999999998E-4</v>
      </c>
      <c r="F363" s="42">
        <f t="shared" si="10"/>
        <v>-0.2128588118265464</v>
      </c>
      <c r="G363" s="42">
        <f t="shared" si="11"/>
        <v>7.8403301635130443E-2</v>
      </c>
    </row>
    <row r="364" spans="1:7">
      <c r="A364" s="5">
        <v>40704</v>
      </c>
      <c r="B364" s="6">
        <v>323.02999999999997</v>
      </c>
      <c r="C364" s="6">
        <v>22.74</v>
      </c>
      <c r="D364" s="32">
        <v>-1.7004707000000001E-2</v>
      </c>
      <c r="E364" s="33">
        <v>-1.0498784000000001E-2</v>
      </c>
      <c r="F364" s="42">
        <f t="shared" si="10"/>
        <v>-1.095456799611678</v>
      </c>
      <c r="G364" s="42">
        <f t="shared" si="11"/>
        <v>-0.71517759001316383</v>
      </c>
    </row>
    <row r="365" spans="1:7">
      <c r="A365" s="5">
        <v>40707</v>
      </c>
      <c r="B365" s="6">
        <v>323.73</v>
      </c>
      <c r="C365" s="6">
        <v>23.06</v>
      </c>
      <c r="D365" s="30">
        <v>2.1646369E-3</v>
      </c>
      <c r="E365" s="31">
        <v>1.39740265E-2</v>
      </c>
      <c r="F365" s="42">
        <f t="shared" si="10"/>
        <v>5.3553763823014786E-2</v>
      </c>
      <c r="G365" s="42">
        <f t="shared" si="11"/>
        <v>0.99300486308209401</v>
      </c>
    </row>
    <row r="366" spans="1:7">
      <c r="A366" s="5">
        <v>40708</v>
      </c>
      <c r="B366" s="6">
        <v>329.51</v>
      </c>
      <c r="C366" s="6">
        <v>23.23</v>
      </c>
      <c r="D366" s="30">
        <v>1.7696867500000001E-2</v>
      </c>
      <c r="E366" s="31">
        <v>7.3450319E-3</v>
      </c>
      <c r="F366" s="42">
        <f t="shared" si="10"/>
        <v>0.98455573896644022</v>
      </c>
      <c r="G366" s="42">
        <f t="shared" si="11"/>
        <v>0.53030638154139731</v>
      </c>
    </row>
    <row r="367" spans="1:7">
      <c r="A367" s="5">
        <v>40709</v>
      </c>
      <c r="B367" s="6">
        <v>323.87</v>
      </c>
      <c r="C367" s="6">
        <v>22.77</v>
      </c>
      <c r="D367" s="32">
        <v>-1.7264502000000001E-2</v>
      </c>
      <c r="E367" s="33">
        <v>-2.0000667E-2</v>
      </c>
      <c r="F367" s="42">
        <f t="shared" si="10"/>
        <v>-1.1110289131323456</v>
      </c>
      <c r="G367" s="42">
        <f t="shared" si="11"/>
        <v>-1.3784013669456956</v>
      </c>
    </row>
    <row r="368" spans="1:7">
      <c r="A368" s="5">
        <v>40710</v>
      </c>
      <c r="B368" s="6">
        <v>322.3</v>
      </c>
      <c r="C368" s="6">
        <v>23.02</v>
      </c>
      <c r="D368" s="32">
        <v>-4.8594119999999996E-3</v>
      </c>
      <c r="E368" s="31">
        <v>1.09195232E-2</v>
      </c>
      <c r="F368" s="42">
        <f t="shared" si="10"/>
        <v>-0.36746776024603972</v>
      </c>
      <c r="G368" s="42">
        <f t="shared" si="11"/>
        <v>0.77980299401268083</v>
      </c>
    </row>
    <row r="369" spans="1:7">
      <c r="A369" s="5">
        <v>40711</v>
      </c>
      <c r="B369" s="6">
        <v>317.44</v>
      </c>
      <c r="C369" s="6">
        <v>23.27</v>
      </c>
      <c r="D369" s="32">
        <v>-1.5193965E-2</v>
      </c>
      <c r="E369" s="31">
        <v>1.0801574E-2</v>
      </c>
      <c r="F369" s="42">
        <f t="shared" si="10"/>
        <v>-0.98692091562376216</v>
      </c>
      <c r="G369" s="42">
        <f t="shared" si="11"/>
        <v>0.771570234894286</v>
      </c>
    </row>
    <row r="370" spans="1:7">
      <c r="A370" s="5">
        <v>40714</v>
      </c>
      <c r="B370" s="6">
        <v>312.54000000000002</v>
      </c>
      <c r="C370" s="6">
        <v>23.47</v>
      </c>
      <c r="D370" s="32">
        <v>-1.5556363E-2</v>
      </c>
      <c r="E370" s="31">
        <v>8.5580324999999999E-3</v>
      </c>
      <c r="F370" s="42">
        <f t="shared" si="10"/>
        <v>-1.0086430534465181</v>
      </c>
      <c r="G370" s="42">
        <f t="shared" si="11"/>
        <v>0.61497284600464397</v>
      </c>
    </row>
    <row r="371" spans="1:7">
      <c r="A371" s="5">
        <v>40715</v>
      </c>
      <c r="B371" s="6">
        <v>322.44</v>
      </c>
      <c r="C371" s="6">
        <v>23.75</v>
      </c>
      <c r="D371" s="30">
        <v>3.1184611399999999E-2</v>
      </c>
      <c r="E371" s="31">
        <v>1.1859520599999999E-2</v>
      </c>
      <c r="F371" s="42">
        <f t="shared" si="10"/>
        <v>1.7930111717056816</v>
      </c>
      <c r="G371" s="42">
        <f t="shared" si="11"/>
        <v>0.84541405509760048</v>
      </c>
    </row>
    <row r="372" spans="1:7">
      <c r="A372" s="5">
        <v>40716</v>
      </c>
      <c r="B372" s="6">
        <v>319.77</v>
      </c>
      <c r="C372" s="6">
        <v>23.64</v>
      </c>
      <c r="D372" s="32">
        <v>-8.3150849999999998E-3</v>
      </c>
      <c r="E372" s="33">
        <v>-4.6423380000000002E-3</v>
      </c>
      <c r="F372" s="42">
        <f t="shared" si="10"/>
        <v>-0.57460081610279512</v>
      </c>
      <c r="G372" s="42">
        <f t="shared" si="11"/>
        <v>-0.30640237824498906</v>
      </c>
    </row>
    <row r="373" spans="1:7">
      <c r="A373" s="5">
        <v>40717</v>
      </c>
      <c r="B373" s="6">
        <v>328.31</v>
      </c>
      <c r="C373" s="6">
        <v>23.62</v>
      </c>
      <c r="D373" s="30">
        <v>2.6356296599999999E-2</v>
      </c>
      <c r="E373" s="33">
        <v>-8.4638200000000002E-4</v>
      </c>
      <c r="F373" s="42">
        <f t="shared" si="10"/>
        <v>1.503601959907459</v>
      </c>
      <c r="G373" s="42">
        <f t="shared" si="11"/>
        <v>-4.1447708166468131E-2</v>
      </c>
    </row>
    <row r="374" spans="1:7">
      <c r="A374" s="5">
        <v>40718</v>
      </c>
      <c r="B374" s="6">
        <v>323.48</v>
      </c>
      <c r="C374" s="6">
        <v>23.31</v>
      </c>
      <c r="D374" s="32">
        <v>-1.4820995999999999E-2</v>
      </c>
      <c r="E374" s="33">
        <v>-1.3211357999999999E-2</v>
      </c>
      <c r="F374" s="42">
        <f t="shared" si="10"/>
        <v>-0.96456515201133752</v>
      </c>
      <c r="G374" s="42">
        <f t="shared" si="11"/>
        <v>-0.90451306946381427</v>
      </c>
    </row>
    <row r="375" spans="1:7">
      <c r="A375" s="5">
        <v>40721</v>
      </c>
      <c r="B375" s="6">
        <v>329.12</v>
      </c>
      <c r="C375" s="6">
        <v>24.17</v>
      </c>
      <c r="D375" s="30">
        <v>1.7285137700000001E-2</v>
      </c>
      <c r="E375" s="31">
        <v>3.6229741699999998E-2</v>
      </c>
      <c r="F375" s="42">
        <f t="shared" si="10"/>
        <v>0.95987665281989498</v>
      </c>
      <c r="G375" s="42">
        <f t="shared" si="11"/>
        <v>2.5464358507377787</v>
      </c>
    </row>
    <row r="376" spans="1:7">
      <c r="A376" s="5">
        <v>40722</v>
      </c>
      <c r="B376" s="6">
        <v>332.31</v>
      </c>
      <c r="C376" s="6">
        <v>24.75</v>
      </c>
      <c r="D376" s="30">
        <v>9.6458423000000005E-3</v>
      </c>
      <c r="E376" s="31">
        <v>2.37132943E-2</v>
      </c>
      <c r="F376" s="42">
        <f t="shared" si="10"/>
        <v>0.50197725065005572</v>
      </c>
      <c r="G376" s="42">
        <f t="shared" si="11"/>
        <v>1.6727979077736981</v>
      </c>
    </row>
    <row r="377" spans="1:7">
      <c r="A377" s="5">
        <v>40723</v>
      </c>
      <c r="B377" s="6">
        <v>331.1</v>
      </c>
      <c r="C377" s="6">
        <v>24.57</v>
      </c>
      <c r="D377" s="32">
        <v>-3.647824E-3</v>
      </c>
      <c r="E377" s="33">
        <v>-7.2993019999999997E-3</v>
      </c>
      <c r="F377" s="42">
        <f t="shared" si="10"/>
        <v>-0.29484516983329684</v>
      </c>
      <c r="G377" s="42">
        <f t="shared" si="11"/>
        <v>-0.49185632450530059</v>
      </c>
    </row>
    <row r="378" spans="1:7">
      <c r="A378" s="5">
        <v>40724</v>
      </c>
      <c r="B378" s="6">
        <v>332.72</v>
      </c>
      <c r="C378" s="6">
        <v>24.94</v>
      </c>
      <c r="D378" s="30">
        <v>4.8808508999999998E-3</v>
      </c>
      <c r="E378" s="31">
        <v>1.4946753700000001E-2</v>
      </c>
      <c r="F378" s="42">
        <f t="shared" si="10"/>
        <v>0.2163636437453631</v>
      </c>
      <c r="G378" s="42">
        <f t="shared" si="11"/>
        <v>1.0609004378338571</v>
      </c>
    </row>
    <row r="379" spans="1:7">
      <c r="A379" s="5">
        <v>40725</v>
      </c>
      <c r="B379" s="6">
        <v>340.24</v>
      </c>
      <c r="C379" s="6">
        <v>24.96</v>
      </c>
      <c r="D379" s="30">
        <v>2.2349955500000001E-2</v>
      </c>
      <c r="E379" s="31">
        <v>8.0160319999999998E-4</v>
      </c>
      <c r="F379" s="42">
        <f t="shared" si="10"/>
        <v>1.2634618555493458</v>
      </c>
      <c r="G379" s="42">
        <f t="shared" si="11"/>
        <v>7.3580330873047939E-2</v>
      </c>
    </row>
    <row r="380" spans="1:7">
      <c r="A380" s="5">
        <v>40729</v>
      </c>
      <c r="B380" s="6">
        <v>346.35</v>
      </c>
      <c r="C380" s="6">
        <v>24.97</v>
      </c>
      <c r="D380" s="30">
        <v>1.7798573500000001E-2</v>
      </c>
      <c r="E380" s="31">
        <v>4.005608E-4</v>
      </c>
      <c r="F380" s="42">
        <f t="shared" si="10"/>
        <v>0.99065199708431406</v>
      </c>
      <c r="G380" s="42">
        <f t="shared" si="11"/>
        <v>4.5587894506689056E-2</v>
      </c>
    </row>
    <row r="381" spans="1:7">
      <c r="A381" s="5">
        <v>40730</v>
      </c>
      <c r="B381" s="6">
        <v>348.66</v>
      </c>
      <c r="C381" s="6">
        <v>25.26</v>
      </c>
      <c r="D381" s="30">
        <v>6.6474107999999997E-3</v>
      </c>
      <c r="E381" s="31">
        <v>1.15470126E-2</v>
      </c>
      <c r="F381" s="42">
        <f t="shared" si="10"/>
        <v>0.32225125245168584</v>
      </c>
      <c r="G381" s="42">
        <f t="shared" si="11"/>
        <v>0.82360124851161842</v>
      </c>
    </row>
    <row r="382" spans="1:7">
      <c r="A382" s="5">
        <v>40731</v>
      </c>
      <c r="B382" s="6">
        <v>354.06</v>
      </c>
      <c r="C382" s="6">
        <v>25.68</v>
      </c>
      <c r="D382" s="30">
        <v>1.5369155000000001E-2</v>
      </c>
      <c r="E382" s="31">
        <v>1.64903619E-2</v>
      </c>
      <c r="F382" s="42">
        <f t="shared" si="10"/>
        <v>0.84503264077949736</v>
      </c>
      <c r="G382" s="42">
        <f t="shared" si="11"/>
        <v>1.1686430463787136</v>
      </c>
    </row>
    <row r="383" spans="1:7">
      <c r="A383" s="5">
        <v>40732</v>
      </c>
      <c r="B383" s="6">
        <v>356.54</v>
      </c>
      <c r="C383" s="6">
        <v>25.82</v>
      </c>
      <c r="D383" s="30">
        <v>6.9800451999999999E-3</v>
      </c>
      <c r="E383" s="31">
        <v>5.4369066000000002E-3</v>
      </c>
      <c r="F383" s="42">
        <f t="shared" si="10"/>
        <v>0.34218935995059513</v>
      </c>
      <c r="G383" s="42">
        <f t="shared" si="11"/>
        <v>0.39712077313867122</v>
      </c>
    </row>
    <row r="384" spans="1:7">
      <c r="A384" s="5">
        <v>40735</v>
      </c>
      <c r="B384" s="6">
        <v>350.88</v>
      </c>
      <c r="C384" s="6">
        <v>25.54</v>
      </c>
      <c r="D384" s="32">
        <v>-1.6002150999999999E-2</v>
      </c>
      <c r="E384" s="33">
        <v>-1.0903535000000001E-2</v>
      </c>
      <c r="F384" s="42">
        <f t="shared" si="10"/>
        <v>-1.0353635882610885</v>
      </c>
      <c r="G384" s="42">
        <f t="shared" si="11"/>
        <v>-0.74342888367119131</v>
      </c>
    </row>
    <row r="385" spans="1:7">
      <c r="A385" s="5">
        <v>40736</v>
      </c>
      <c r="B385" s="6">
        <v>350.64</v>
      </c>
      <c r="C385" s="6">
        <v>25.46</v>
      </c>
      <c r="D385" s="32">
        <v>-6.8422899999999996E-4</v>
      </c>
      <c r="E385" s="33">
        <v>-3.1372570000000001E-3</v>
      </c>
      <c r="F385" s="42">
        <f t="shared" si="10"/>
        <v>-0.1172072716086091</v>
      </c>
      <c r="G385" s="42">
        <f t="shared" si="11"/>
        <v>-0.20134893721552233</v>
      </c>
    </row>
    <row r="386" spans="1:7">
      <c r="A386" s="5">
        <v>40737</v>
      </c>
      <c r="B386" s="6">
        <v>354.87</v>
      </c>
      <c r="C386" s="6">
        <v>25.54</v>
      </c>
      <c r="D386" s="30">
        <v>1.1991469100000001E-2</v>
      </c>
      <c r="E386" s="31">
        <v>3.1372574999999998E-3</v>
      </c>
      <c r="F386" s="42">
        <f t="shared" si="10"/>
        <v>0.64257413206317049</v>
      </c>
      <c r="G386" s="42">
        <f t="shared" si="11"/>
        <v>0.2366071189796484</v>
      </c>
    </row>
    <row r="387" spans="1:7">
      <c r="A387" s="5">
        <v>40738</v>
      </c>
      <c r="B387" s="6">
        <v>354.62</v>
      </c>
      <c r="C387" s="6">
        <v>25.39</v>
      </c>
      <c r="D387" s="32">
        <v>-7.0473200000000001E-4</v>
      </c>
      <c r="E387" s="33">
        <v>-5.8904550000000002E-3</v>
      </c>
      <c r="F387" s="42">
        <f t="shared" si="10"/>
        <v>-0.11843622152494407</v>
      </c>
      <c r="G387" s="42">
        <f t="shared" si="11"/>
        <v>-0.3935199391319944</v>
      </c>
    </row>
    <row r="388" spans="1:7">
      <c r="A388" s="5">
        <v>40739</v>
      </c>
      <c r="B388" s="6">
        <v>361.71</v>
      </c>
      <c r="C388" s="6">
        <v>25.69</v>
      </c>
      <c r="D388" s="30">
        <v>1.9795992200000001E-2</v>
      </c>
      <c r="E388" s="31">
        <v>1.17464154E-2</v>
      </c>
      <c r="F388" s="42">
        <f t="shared" ref="F388:F451" si="12">(D388-$K$2)/$K$3</f>
        <v>1.1103772833473453</v>
      </c>
      <c r="G388" s="42">
        <f t="shared" ref="G388:G451" si="13">(E388-$L$2)/$L$3</f>
        <v>0.83751940327598684</v>
      </c>
    </row>
    <row r="389" spans="1:7">
      <c r="A389" s="5">
        <v>40742</v>
      </c>
      <c r="B389" s="6">
        <v>370.51</v>
      </c>
      <c r="C389" s="6">
        <v>25.5</v>
      </c>
      <c r="D389" s="30">
        <v>2.4037649099999999E-2</v>
      </c>
      <c r="E389" s="33">
        <v>-7.423359E-3</v>
      </c>
      <c r="F389" s="42">
        <f t="shared" si="12"/>
        <v>1.3646222178631087</v>
      </c>
      <c r="G389" s="42">
        <f t="shared" si="13"/>
        <v>-0.5005154031421265</v>
      </c>
    </row>
    <row r="390" spans="1:7">
      <c r="A390" s="5">
        <v>40743</v>
      </c>
      <c r="B390" s="6">
        <v>373.53</v>
      </c>
      <c r="C390" s="6">
        <v>26.42</v>
      </c>
      <c r="D390" s="30">
        <v>8.1178876999999997E-3</v>
      </c>
      <c r="E390" s="31">
        <v>3.5442846899999998E-2</v>
      </c>
      <c r="F390" s="42">
        <f t="shared" si="12"/>
        <v>0.41039164474683892</v>
      </c>
      <c r="G390" s="42">
        <f t="shared" si="13"/>
        <v>2.4915112277651987</v>
      </c>
    </row>
    <row r="391" spans="1:7">
      <c r="A391" s="5">
        <v>40744</v>
      </c>
      <c r="B391" s="6">
        <v>383.49</v>
      </c>
      <c r="C391" s="6">
        <v>25.96</v>
      </c>
      <c r="D391" s="30">
        <v>2.6315222199999998E-2</v>
      </c>
      <c r="E391" s="33">
        <v>-1.7564407000000001E-2</v>
      </c>
      <c r="F391" s="42">
        <f t="shared" si="12"/>
        <v>1.5011399601784676</v>
      </c>
      <c r="G391" s="42">
        <f t="shared" si="13"/>
        <v>-1.2083523820455819</v>
      </c>
    </row>
    <row r="392" spans="1:7">
      <c r="A392" s="5">
        <v>40745</v>
      </c>
      <c r="B392" s="6">
        <v>383.88</v>
      </c>
      <c r="C392" s="6">
        <v>25.99</v>
      </c>
      <c r="D392" s="30">
        <v>1.0164588999999999E-3</v>
      </c>
      <c r="E392" s="31">
        <v>1.1549568E-3</v>
      </c>
      <c r="F392" s="42">
        <f t="shared" si="12"/>
        <v>-1.5268030891791221E-2</v>
      </c>
      <c r="G392" s="42">
        <f t="shared" si="13"/>
        <v>9.8244127426289782E-2</v>
      </c>
    </row>
    <row r="393" spans="1:7">
      <c r="A393" s="5">
        <v>40746</v>
      </c>
      <c r="B393" s="6">
        <v>389.84</v>
      </c>
      <c r="C393" s="6">
        <v>26.41</v>
      </c>
      <c r="D393" s="30">
        <v>1.5406394800000001E-2</v>
      </c>
      <c r="E393" s="31">
        <v>1.6030877700000001E-2</v>
      </c>
      <c r="F393" s="42">
        <f t="shared" si="12"/>
        <v>0.84726479456647152</v>
      </c>
      <c r="G393" s="42">
        <f t="shared" si="13"/>
        <v>1.1365714194638357</v>
      </c>
    </row>
    <row r="394" spans="1:7">
      <c r="A394" s="5">
        <v>40749</v>
      </c>
      <c r="B394" s="6">
        <v>394.99</v>
      </c>
      <c r="C394" s="6">
        <v>26.77</v>
      </c>
      <c r="D394" s="30">
        <v>1.31240496E-2</v>
      </c>
      <c r="E394" s="31">
        <v>1.35391312E-2</v>
      </c>
      <c r="F394" s="42">
        <f t="shared" si="12"/>
        <v>0.7104610125546903</v>
      </c>
      <c r="G394" s="42">
        <f t="shared" si="13"/>
        <v>0.96264952157386807</v>
      </c>
    </row>
    <row r="395" spans="1:7">
      <c r="A395" s="5">
        <v>40750</v>
      </c>
      <c r="B395" s="6">
        <v>399.86</v>
      </c>
      <c r="C395" s="6">
        <v>26.93</v>
      </c>
      <c r="D395" s="30">
        <v>1.22540377E-2</v>
      </c>
      <c r="E395" s="31">
        <v>5.9590492999999998E-3</v>
      </c>
      <c r="F395" s="42">
        <f t="shared" si="12"/>
        <v>0.65831249518086987</v>
      </c>
      <c r="G395" s="42">
        <f t="shared" si="13"/>
        <v>0.43356591286431823</v>
      </c>
    </row>
    <row r="396" spans="1:7">
      <c r="A396" s="5">
        <v>40751</v>
      </c>
      <c r="B396" s="6">
        <v>389.13</v>
      </c>
      <c r="C396" s="6">
        <v>26.21</v>
      </c>
      <c r="D396" s="32">
        <v>-2.7201007999999999E-2</v>
      </c>
      <c r="E396" s="33">
        <v>-2.7099888999999999E-2</v>
      </c>
      <c r="F396" s="42">
        <f t="shared" si="12"/>
        <v>-1.7066231294598122</v>
      </c>
      <c r="G396" s="42">
        <f t="shared" si="13"/>
        <v>-1.8739213421045695</v>
      </c>
    </row>
    <row r="397" spans="1:7">
      <c r="A397" s="5">
        <v>40752</v>
      </c>
      <c r="B397" s="6">
        <v>388.37</v>
      </c>
      <c r="C397" s="6">
        <v>26.59</v>
      </c>
      <c r="D397" s="32">
        <v>-1.9549849999999998E-3</v>
      </c>
      <c r="E397" s="31">
        <v>1.4394187899999999E-2</v>
      </c>
      <c r="F397" s="42">
        <f t="shared" si="12"/>
        <v>-0.1933763922193576</v>
      </c>
      <c r="G397" s="42">
        <f t="shared" si="13"/>
        <v>1.0223317902426641</v>
      </c>
    </row>
    <row r="398" spans="1:7">
      <c r="A398" s="5">
        <v>40753</v>
      </c>
      <c r="B398" s="6">
        <v>387.04</v>
      </c>
      <c r="C398" s="6">
        <v>26.28</v>
      </c>
      <c r="D398" s="32">
        <v>-3.4304470000000001E-3</v>
      </c>
      <c r="E398" s="33">
        <v>-1.1727012E-2</v>
      </c>
      <c r="F398" s="42">
        <f t="shared" si="12"/>
        <v>-0.28181559143193363</v>
      </c>
      <c r="G398" s="42">
        <f t="shared" si="13"/>
        <v>-0.80090691472641162</v>
      </c>
    </row>
    <row r="399" spans="1:7">
      <c r="A399" s="5">
        <v>40756</v>
      </c>
      <c r="B399" s="6">
        <v>393.26</v>
      </c>
      <c r="C399" s="6">
        <v>26.16</v>
      </c>
      <c r="D399" s="30">
        <v>1.5942923899999999E-2</v>
      </c>
      <c r="E399" s="33">
        <v>-4.5766670000000004E-3</v>
      </c>
      <c r="F399" s="42">
        <f t="shared" si="12"/>
        <v>0.87942435134139618</v>
      </c>
      <c r="G399" s="42">
        <f t="shared" si="13"/>
        <v>-0.30181859536164518</v>
      </c>
    </row>
    <row r="400" spans="1:7">
      <c r="A400" s="5">
        <v>40757</v>
      </c>
      <c r="B400" s="6">
        <v>385.49</v>
      </c>
      <c r="C400" s="6">
        <v>25.71</v>
      </c>
      <c r="D400" s="32">
        <v>-1.9955718000000001E-2</v>
      </c>
      <c r="E400" s="33">
        <v>-1.7351505E-2</v>
      </c>
      <c r="F400" s="42">
        <f t="shared" si="12"/>
        <v>-1.2723404128172389</v>
      </c>
      <c r="G400" s="42">
        <f t="shared" si="13"/>
        <v>-1.1934919939986557</v>
      </c>
    </row>
    <row r="401" spans="1:7">
      <c r="A401" s="5">
        <v>40758</v>
      </c>
      <c r="B401" s="6">
        <v>389.11</v>
      </c>
      <c r="C401" s="6">
        <v>25.82</v>
      </c>
      <c r="D401" s="30">
        <v>9.3468276999999992E-3</v>
      </c>
      <c r="E401" s="31">
        <v>4.2693640999999999E-3</v>
      </c>
      <c r="F401" s="42">
        <f t="shared" si="12"/>
        <v>0.48405431412111161</v>
      </c>
      <c r="G401" s="42">
        <f t="shared" si="13"/>
        <v>0.31562724742600451</v>
      </c>
    </row>
    <row r="402" spans="1:7">
      <c r="A402" s="5">
        <v>40759</v>
      </c>
      <c r="B402" s="6">
        <v>374.05</v>
      </c>
      <c r="C402" s="6">
        <v>24.88</v>
      </c>
      <c r="D402" s="32">
        <v>-3.9472602000000002E-2</v>
      </c>
      <c r="E402" s="33">
        <v>-3.7085118E-2</v>
      </c>
      <c r="F402" s="42">
        <f t="shared" si="12"/>
        <v>-2.4421825314788763</v>
      </c>
      <c r="G402" s="42">
        <f t="shared" si="13"/>
        <v>-2.5708822803645175</v>
      </c>
    </row>
    <row r="403" spans="1:7">
      <c r="A403" s="5">
        <v>40760</v>
      </c>
      <c r="B403" s="6">
        <v>370.33</v>
      </c>
      <c r="C403" s="6">
        <v>24.63</v>
      </c>
      <c r="D403" s="32">
        <v>-9.9949779999999998E-3</v>
      </c>
      <c r="E403" s="33">
        <v>-1.0099056E-2</v>
      </c>
      <c r="F403" s="42">
        <f t="shared" si="12"/>
        <v>-0.67529361041590652</v>
      </c>
      <c r="G403" s="42">
        <f t="shared" si="13"/>
        <v>-0.68727689770768208</v>
      </c>
    </row>
    <row r="404" spans="1:7">
      <c r="A404" s="5">
        <v>40763</v>
      </c>
      <c r="B404" s="6">
        <v>350.1</v>
      </c>
      <c r="C404" s="6">
        <v>23.48</v>
      </c>
      <c r="D404" s="32">
        <v>-5.6175672000000003E-2</v>
      </c>
      <c r="E404" s="33">
        <v>-4.7816217000000001E-2</v>
      </c>
      <c r="F404" s="42">
        <f t="shared" si="12"/>
        <v>-3.4433646257595845</v>
      </c>
      <c r="G404" s="42">
        <f t="shared" si="13"/>
        <v>-3.3199043436141826</v>
      </c>
    </row>
    <row r="405" spans="1:7">
      <c r="A405" s="5">
        <v>40764</v>
      </c>
      <c r="B405" s="6">
        <v>370.72</v>
      </c>
      <c r="C405" s="6">
        <v>24.54</v>
      </c>
      <c r="D405" s="30">
        <v>5.7228232699999999E-2</v>
      </c>
      <c r="E405" s="31">
        <v>4.4155444299999999E-2</v>
      </c>
      <c r="F405" s="42">
        <f t="shared" si="12"/>
        <v>3.3540659547957157</v>
      </c>
      <c r="G405" s="42">
        <f t="shared" si="13"/>
        <v>3.0996435058116196</v>
      </c>
    </row>
    <row r="406" spans="1:7">
      <c r="A406" s="5">
        <v>40765</v>
      </c>
      <c r="B406" s="6">
        <v>360.49</v>
      </c>
      <c r="C406" s="6">
        <v>23.21</v>
      </c>
      <c r="D406" s="32">
        <v>-2.7982844E-2</v>
      </c>
      <c r="E406" s="33">
        <v>-5.5721219000000002E-2</v>
      </c>
      <c r="F406" s="42">
        <f t="shared" si="12"/>
        <v>-1.7534863829733311</v>
      </c>
      <c r="G406" s="42">
        <f t="shared" si="13"/>
        <v>-3.8716671134882401</v>
      </c>
    </row>
    <row r="407" spans="1:7">
      <c r="A407" s="5">
        <v>40766</v>
      </c>
      <c r="B407" s="6">
        <v>370.41</v>
      </c>
      <c r="C407" s="6">
        <v>24.16</v>
      </c>
      <c r="D407" s="30">
        <v>2.7146283199999999E-2</v>
      </c>
      <c r="E407" s="31">
        <v>4.0115152799999998E-2</v>
      </c>
      <c r="F407" s="42">
        <f t="shared" si="12"/>
        <v>1.5509537604232742</v>
      </c>
      <c r="G407" s="42">
        <f t="shared" si="13"/>
        <v>2.8176344147147909</v>
      </c>
    </row>
    <row r="408" spans="1:7">
      <c r="A408" s="5">
        <v>40767</v>
      </c>
      <c r="B408" s="6">
        <v>373.67</v>
      </c>
      <c r="C408" s="6">
        <v>24.08</v>
      </c>
      <c r="D408" s="30">
        <v>8.7625546999999995E-3</v>
      </c>
      <c r="E408" s="33">
        <v>-3.316753E-3</v>
      </c>
      <c r="F408" s="42">
        <f t="shared" si="12"/>
        <v>0.44903298775585831</v>
      </c>
      <c r="G408" s="42">
        <f t="shared" si="13"/>
        <v>-0.21387761338047634</v>
      </c>
    </row>
    <row r="409" spans="1:7">
      <c r="A409" s="5">
        <v>40770</v>
      </c>
      <c r="B409" s="6">
        <v>380.04</v>
      </c>
      <c r="C409" s="6">
        <v>24.47</v>
      </c>
      <c r="D409" s="30">
        <v>1.69034554E-2</v>
      </c>
      <c r="E409" s="31">
        <v>1.6066257E-2</v>
      </c>
      <c r="F409" s="42">
        <f t="shared" si="12"/>
        <v>0.9369986139645301</v>
      </c>
      <c r="G409" s="42">
        <f t="shared" si="13"/>
        <v>1.1390408660957536</v>
      </c>
    </row>
    <row r="410" spans="1:7">
      <c r="A410" s="5">
        <v>40771</v>
      </c>
      <c r="B410" s="6">
        <v>377.13</v>
      </c>
      <c r="C410" s="6">
        <v>24.47</v>
      </c>
      <c r="D410" s="32">
        <v>-7.6865550000000003E-3</v>
      </c>
      <c r="E410" s="31">
        <v>0</v>
      </c>
      <c r="F410" s="42">
        <f t="shared" si="12"/>
        <v>-0.53692672494959681</v>
      </c>
      <c r="G410" s="42">
        <f t="shared" si="13"/>
        <v>1.7629073432264487E-2</v>
      </c>
    </row>
    <row r="411" spans="1:7">
      <c r="A411" s="5">
        <v>40772</v>
      </c>
      <c r="B411" s="6">
        <v>377.09</v>
      </c>
      <c r="C411" s="6">
        <v>24.37</v>
      </c>
      <c r="D411" s="32">
        <v>-1.0607000000000001E-4</v>
      </c>
      <c r="E411" s="33">
        <v>-4.0950099999999996E-3</v>
      </c>
      <c r="F411" s="42">
        <f t="shared" si="12"/>
        <v>-8.2552418432082872E-2</v>
      </c>
      <c r="G411" s="42">
        <f t="shared" si="13"/>
        <v>-0.26819932487325954</v>
      </c>
    </row>
    <row r="412" spans="1:7">
      <c r="A412" s="5">
        <v>40773</v>
      </c>
      <c r="B412" s="6">
        <v>362.83</v>
      </c>
      <c r="C412" s="6">
        <v>23.81</v>
      </c>
      <c r="D412" s="32">
        <v>-3.8549480999999997E-2</v>
      </c>
      <c r="E412" s="33">
        <v>-2.3247206999999999E-2</v>
      </c>
      <c r="F412" s="42">
        <f t="shared" si="12"/>
        <v>-2.3868506544015182</v>
      </c>
      <c r="G412" s="42">
        <f t="shared" si="13"/>
        <v>-1.6050072429349644</v>
      </c>
    </row>
    <row r="413" spans="1:7">
      <c r="A413" s="5">
        <v>40774</v>
      </c>
      <c r="B413" s="6">
        <v>352.9</v>
      </c>
      <c r="C413" s="6">
        <v>23.21</v>
      </c>
      <c r="D413" s="32">
        <v>-2.7749673999999998E-2</v>
      </c>
      <c r="E413" s="33">
        <v>-2.552244E-2</v>
      </c>
      <c r="F413" s="42">
        <f t="shared" si="12"/>
        <v>-1.7395101720777633</v>
      </c>
      <c r="G413" s="42">
        <f t="shared" si="13"/>
        <v>-1.7638166729880957</v>
      </c>
    </row>
    <row r="414" spans="1:7">
      <c r="A414" s="5">
        <v>40777</v>
      </c>
      <c r="B414" s="6">
        <v>353.3</v>
      </c>
      <c r="C414" s="6">
        <v>23.15</v>
      </c>
      <c r="D414" s="30">
        <v>1.1328237000000001E-3</v>
      </c>
      <c r="E414" s="33">
        <v>-2.58844E-3</v>
      </c>
      <c r="F414" s="42">
        <f t="shared" si="12"/>
        <v>-8.2931242330419094E-3</v>
      </c>
      <c r="G414" s="42">
        <f t="shared" si="13"/>
        <v>-0.16304195284360559</v>
      </c>
    </row>
    <row r="415" spans="1:7">
      <c r="A415" s="5">
        <v>40778</v>
      </c>
      <c r="B415" s="6">
        <v>370.31</v>
      </c>
      <c r="C415" s="6">
        <v>23.86</v>
      </c>
      <c r="D415" s="30">
        <v>4.7022938299999997E-2</v>
      </c>
      <c r="E415" s="31">
        <v>3.0208636099999998E-2</v>
      </c>
      <c r="F415" s="42">
        <f t="shared" si="12"/>
        <v>2.7423605605093249</v>
      </c>
      <c r="G415" s="42">
        <f t="shared" si="13"/>
        <v>2.1261675315697128</v>
      </c>
    </row>
    <row r="416" spans="1:7">
      <c r="A416" s="5">
        <v>40779</v>
      </c>
      <c r="B416" s="6">
        <v>372.87</v>
      </c>
      <c r="C416" s="6">
        <v>24.03</v>
      </c>
      <c r="D416" s="30">
        <v>6.8893406999999997E-3</v>
      </c>
      <c r="E416" s="31">
        <v>7.0996330999999998E-3</v>
      </c>
      <c r="F416" s="42">
        <f t="shared" si="12"/>
        <v>0.33675253179441278</v>
      </c>
      <c r="G416" s="42">
        <f t="shared" si="13"/>
        <v>0.51317774303988017</v>
      </c>
    </row>
    <row r="417" spans="1:7">
      <c r="A417" s="5">
        <v>40780</v>
      </c>
      <c r="B417" s="6">
        <v>370.43</v>
      </c>
      <c r="C417" s="6">
        <v>23.72</v>
      </c>
      <c r="D417" s="32">
        <v>-6.5653400000000002E-3</v>
      </c>
      <c r="E417" s="33">
        <v>-1.2984476E-2</v>
      </c>
      <c r="F417" s="42">
        <f t="shared" si="12"/>
        <v>-0.46972109258147865</v>
      </c>
      <c r="G417" s="42">
        <f t="shared" si="13"/>
        <v>-0.88867688868175176</v>
      </c>
    </row>
    <row r="418" spans="1:7">
      <c r="A418" s="5">
        <v>40781</v>
      </c>
      <c r="B418" s="6">
        <v>380.2</v>
      </c>
      <c r="C418" s="6">
        <v>24.37</v>
      </c>
      <c r="D418" s="30">
        <v>2.6032936999999999E-2</v>
      </c>
      <c r="E418" s="31">
        <v>2.7034293500000001E-2</v>
      </c>
      <c r="F418" s="42">
        <f t="shared" si="12"/>
        <v>1.4842197839641282</v>
      </c>
      <c r="G418" s="42">
        <f t="shared" si="13"/>
        <v>1.9046009759249181</v>
      </c>
    </row>
    <row r="419" spans="1:7">
      <c r="A419" s="5">
        <v>40784</v>
      </c>
      <c r="B419" s="6">
        <v>386.54</v>
      </c>
      <c r="C419" s="6">
        <v>24.94</v>
      </c>
      <c r="D419" s="30">
        <v>1.6537925500000002E-2</v>
      </c>
      <c r="E419" s="31">
        <v>2.31200726E-2</v>
      </c>
      <c r="F419" s="42">
        <f t="shared" si="12"/>
        <v>0.91508875004105883</v>
      </c>
      <c r="G419" s="42">
        <f t="shared" si="13"/>
        <v>1.6313915111223882</v>
      </c>
    </row>
    <row r="420" spans="1:7">
      <c r="A420" s="5">
        <v>40785</v>
      </c>
      <c r="B420" s="6">
        <v>386.56</v>
      </c>
      <c r="C420" s="6">
        <v>25.32</v>
      </c>
      <c r="D420" s="30">
        <v>5.1739700000000002E-5</v>
      </c>
      <c r="E420" s="31">
        <v>1.5121657E-2</v>
      </c>
      <c r="F420" s="42">
        <f t="shared" si="12"/>
        <v>-7.3093304272601384E-2</v>
      </c>
      <c r="G420" s="42">
        <f t="shared" si="13"/>
        <v>1.0731085472395363</v>
      </c>
    </row>
    <row r="421" spans="1:7">
      <c r="A421" s="5">
        <v>40786</v>
      </c>
      <c r="B421" s="6">
        <v>381.44</v>
      </c>
      <c r="C421" s="6">
        <v>25.68</v>
      </c>
      <c r="D421" s="32">
        <v>-1.3333530999999999E-2</v>
      </c>
      <c r="E421" s="31">
        <v>1.41178815E-2</v>
      </c>
      <c r="F421" s="42">
        <f t="shared" si="12"/>
        <v>-0.87540649292236428</v>
      </c>
      <c r="G421" s="42">
        <f t="shared" si="13"/>
        <v>1.0030458261660038</v>
      </c>
    </row>
    <row r="422" spans="1:7">
      <c r="A422" s="5">
        <v>40787</v>
      </c>
      <c r="B422" s="6">
        <v>377.68</v>
      </c>
      <c r="C422" s="6">
        <v>25.3</v>
      </c>
      <c r="D422" s="32">
        <v>-9.9062879999999992E-3</v>
      </c>
      <c r="E422" s="33">
        <v>-1.4908083000000001E-2</v>
      </c>
      <c r="F422" s="42">
        <f t="shared" si="12"/>
        <v>-0.66997753139918947</v>
      </c>
      <c r="G422" s="42">
        <f t="shared" si="13"/>
        <v>-1.0229431072695683</v>
      </c>
    </row>
    <row r="423" spans="1:7">
      <c r="A423" s="5">
        <v>40788</v>
      </c>
      <c r="B423" s="6">
        <v>370.76</v>
      </c>
      <c r="C423" s="6">
        <v>24.9</v>
      </c>
      <c r="D423" s="32">
        <v>-1.8492323000000001E-2</v>
      </c>
      <c r="E423" s="33">
        <v>-1.5936591999999999E-2</v>
      </c>
      <c r="F423" s="42">
        <f t="shared" si="12"/>
        <v>-1.1846245096413606</v>
      </c>
      <c r="G423" s="42">
        <f t="shared" si="13"/>
        <v>-1.0947322067132363</v>
      </c>
    </row>
    <row r="424" spans="1:7">
      <c r="A424" s="5">
        <v>40792</v>
      </c>
      <c r="B424" s="6">
        <v>376.4</v>
      </c>
      <c r="C424" s="6">
        <v>24.62</v>
      </c>
      <c r="D424" s="30">
        <v>1.50974547E-2</v>
      </c>
      <c r="E424" s="33">
        <v>-1.1308683E-2</v>
      </c>
      <c r="F424" s="42">
        <f t="shared" si="12"/>
        <v>0.82874692352089174</v>
      </c>
      <c r="G424" s="42">
        <f t="shared" si="13"/>
        <v>-0.77170788760932241</v>
      </c>
    </row>
    <row r="425" spans="1:7">
      <c r="A425" s="5">
        <v>40793</v>
      </c>
      <c r="B425" s="6">
        <v>380.55</v>
      </c>
      <c r="C425" s="6">
        <v>25.1</v>
      </c>
      <c r="D425" s="30">
        <v>1.0965167E-2</v>
      </c>
      <c r="E425" s="31">
        <v>1.9308725400000001E-2</v>
      </c>
      <c r="F425" s="42">
        <f t="shared" si="12"/>
        <v>0.58105757936700808</v>
      </c>
      <c r="G425" s="42">
        <f t="shared" si="13"/>
        <v>1.3653625476858533</v>
      </c>
    </row>
    <row r="426" spans="1:7">
      <c r="A426" s="5">
        <v>40794</v>
      </c>
      <c r="B426" s="6">
        <v>380.76</v>
      </c>
      <c r="C426" s="6">
        <v>25.31</v>
      </c>
      <c r="D426" s="30">
        <v>5.5168070000000005E-4</v>
      </c>
      <c r="E426" s="31">
        <v>8.3317284000000002E-3</v>
      </c>
      <c r="F426" s="42">
        <f t="shared" si="12"/>
        <v>-4.3126838383588689E-2</v>
      </c>
      <c r="G426" s="42">
        <f t="shared" si="13"/>
        <v>0.59917700217691883</v>
      </c>
    </row>
    <row r="427" spans="1:7">
      <c r="A427" s="5">
        <v>40795</v>
      </c>
      <c r="B427" s="6">
        <v>374.16</v>
      </c>
      <c r="C427" s="6">
        <v>24.84</v>
      </c>
      <c r="D427" s="32">
        <v>-1.7485741999999999E-2</v>
      </c>
      <c r="E427" s="33">
        <v>-1.8744317E-2</v>
      </c>
      <c r="F427" s="42">
        <f t="shared" si="12"/>
        <v>-1.1242900397718592</v>
      </c>
      <c r="G427" s="42">
        <f t="shared" si="13"/>
        <v>-1.2907091492927121</v>
      </c>
    </row>
    <row r="428" spans="1:7">
      <c r="A428" s="5">
        <v>40798</v>
      </c>
      <c r="B428" s="6">
        <v>376.6</v>
      </c>
      <c r="C428" s="6">
        <v>24.99</v>
      </c>
      <c r="D428" s="30">
        <v>6.5001028000000001E-3</v>
      </c>
      <c r="E428" s="31">
        <v>6.0204878E-3</v>
      </c>
      <c r="F428" s="42">
        <f t="shared" si="12"/>
        <v>0.3134216102395474</v>
      </c>
      <c r="G428" s="42">
        <f t="shared" si="13"/>
        <v>0.43785427065814386</v>
      </c>
    </row>
    <row r="429" spans="1:7">
      <c r="A429" s="5">
        <v>40799</v>
      </c>
      <c r="B429" s="6">
        <v>381.23</v>
      </c>
      <c r="C429" s="6">
        <v>25.13</v>
      </c>
      <c r="D429" s="30">
        <v>1.2219251299999999E-2</v>
      </c>
      <c r="E429" s="31">
        <v>5.5866066999999998E-3</v>
      </c>
      <c r="F429" s="42">
        <f t="shared" si="12"/>
        <v>0.65622739820142317</v>
      </c>
      <c r="G429" s="42">
        <f t="shared" si="13"/>
        <v>0.40756971949269155</v>
      </c>
    </row>
    <row r="430" spans="1:7">
      <c r="A430" s="5">
        <v>40800</v>
      </c>
      <c r="B430" s="6">
        <v>385.87</v>
      </c>
      <c r="C430" s="6">
        <v>25.58</v>
      </c>
      <c r="D430" s="30">
        <v>1.2097657600000001E-2</v>
      </c>
      <c r="E430" s="31">
        <v>1.77484446E-2</v>
      </c>
      <c r="F430" s="42">
        <f t="shared" si="12"/>
        <v>0.64893907125210559</v>
      </c>
      <c r="G430" s="42">
        <f t="shared" si="13"/>
        <v>1.2564562050955148</v>
      </c>
    </row>
    <row r="431" spans="1:7">
      <c r="A431" s="5">
        <v>40801</v>
      </c>
      <c r="B431" s="6">
        <v>389.5</v>
      </c>
      <c r="C431" s="6">
        <v>26.05</v>
      </c>
      <c r="D431" s="30">
        <v>9.3633401000000008E-3</v>
      </c>
      <c r="E431" s="31">
        <v>1.8206971999999998E-2</v>
      </c>
      <c r="F431" s="42">
        <f t="shared" si="12"/>
        <v>0.48504406745469653</v>
      </c>
      <c r="G431" s="42">
        <f t="shared" si="13"/>
        <v>1.2884610481413672</v>
      </c>
    </row>
    <row r="432" spans="1:7">
      <c r="A432" s="5">
        <v>40802</v>
      </c>
      <c r="B432" s="6">
        <v>396.97</v>
      </c>
      <c r="C432" s="6">
        <v>26.18</v>
      </c>
      <c r="D432" s="30">
        <v>1.8996845799999999E-2</v>
      </c>
      <c r="E432" s="31">
        <v>4.9779923000000002E-3</v>
      </c>
      <c r="F432" s="42">
        <f t="shared" si="12"/>
        <v>1.062476444376492</v>
      </c>
      <c r="G432" s="42">
        <f t="shared" si="13"/>
        <v>0.36508892478457666</v>
      </c>
    </row>
    <row r="433" spans="1:7">
      <c r="A433" s="5">
        <v>40805</v>
      </c>
      <c r="B433" s="6">
        <v>408.01</v>
      </c>
      <c r="C433" s="6">
        <v>26.26</v>
      </c>
      <c r="D433" s="30">
        <v>2.7430972800000002E-2</v>
      </c>
      <c r="E433" s="31">
        <v>3.0511084E-3</v>
      </c>
      <c r="F433" s="42">
        <f t="shared" si="12"/>
        <v>1.5680180563849111</v>
      </c>
      <c r="G433" s="42">
        <f t="shared" si="13"/>
        <v>0.23059398121723454</v>
      </c>
    </row>
    <row r="434" spans="1:7">
      <c r="A434" s="5">
        <v>40806</v>
      </c>
      <c r="B434" s="6">
        <v>409.81</v>
      </c>
      <c r="C434" s="6">
        <v>26.04</v>
      </c>
      <c r="D434" s="30">
        <v>4.4019536999999999E-3</v>
      </c>
      <c r="E434" s="33">
        <v>-8.4130520000000007E-3</v>
      </c>
      <c r="F434" s="42">
        <f t="shared" si="12"/>
        <v>0.18765854332722637</v>
      </c>
      <c r="G434" s="42">
        <f t="shared" si="13"/>
        <v>-0.56959517706311547</v>
      </c>
    </row>
    <row r="435" spans="1:7">
      <c r="A435" s="5">
        <v>40807</v>
      </c>
      <c r="B435" s="6">
        <v>408.51</v>
      </c>
      <c r="C435" s="6">
        <v>25.09</v>
      </c>
      <c r="D435" s="32">
        <v>-3.1772440000000001E-3</v>
      </c>
      <c r="E435" s="33">
        <v>-3.7164456999999998E-2</v>
      </c>
      <c r="F435" s="42">
        <f t="shared" si="12"/>
        <v>-0.26663860242223913</v>
      </c>
      <c r="G435" s="42">
        <f t="shared" si="13"/>
        <v>-2.5764200786344023</v>
      </c>
    </row>
    <row r="436" spans="1:7">
      <c r="A436" s="5">
        <v>40808</v>
      </c>
      <c r="B436" s="6">
        <v>398.28</v>
      </c>
      <c r="C436" s="6">
        <v>24.19</v>
      </c>
      <c r="D436" s="32">
        <v>-2.5361117999999998E-2</v>
      </c>
      <c r="E436" s="33">
        <v>-3.6530036000000002E-2</v>
      </c>
      <c r="F436" s="42">
        <f t="shared" si="12"/>
        <v>-1.596340114214942</v>
      </c>
      <c r="G436" s="42">
        <f t="shared" si="13"/>
        <v>-2.532138004040839</v>
      </c>
    </row>
    <row r="437" spans="1:7">
      <c r="A437" s="5">
        <v>40809</v>
      </c>
      <c r="B437" s="6">
        <v>400.74</v>
      </c>
      <c r="C437" s="6">
        <v>24.19</v>
      </c>
      <c r="D437" s="30">
        <v>6.1575624000000002E-3</v>
      </c>
      <c r="E437" s="31">
        <v>0</v>
      </c>
      <c r="F437" s="42">
        <f t="shared" si="12"/>
        <v>0.29288973705409405</v>
      </c>
      <c r="G437" s="42">
        <f t="shared" si="13"/>
        <v>1.7629073432264487E-2</v>
      </c>
    </row>
    <row r="438" spans="1:7">
      <c r="A438" s="5">
        <v>40812</v>
      </c>
      <c r="B438" s="6">
        <v>399.62</v>
      </c>
      <c r="C438" s="6">
        <v>24.56</v>
      </c>
      <c r="D438" s="32">
        <v>-2.7987419999999999E-3</v>
      </c>
      <c r="E438" s="31">
        <v>1.51797787E-2</v>
      </c>
      <c r="F438" s="42">
        <f t="shared" si="12"/>
        <v>-0.24395119076381719</v>
      </c>
      <c r="G438" s="42">
        <f t="shared" si="13"/>
        <v>1.0771653950659872</v>
      </c>
    </row>
    <row r="439" spans="1:7">
      <c r="A439" s="5">
        <v>40813</v>
      </c>
      <c r="B439" s="6">
        <v>395.75</v>
      </c>
      <c r="C439" s="6">
        <v>24.78</v>
      </c>
      <c r="D439" s="32">
        <v>-9.7313969999999993E-3</v>
      </c>
      <c r="E439" s="31">
        <v>8.9177729000000008E-3</v>
      </c>
      <c r="F439" s="42">
        <f t="shared" si="12"/>
        <v>-0.6594945640374501</v>
      </c>
      <c r="G439" s="42">
        <f t="shared" si="13"/>
        <v>0.64008243605150317</v>
      </c>
    </row>
    <row r="440" spans="1:7">
      <c r="A440" s="5">
        <v>40814</v>
      </c>
      <c r="B440" s="6">
        <v>393.52</v>
      </c>
      <c r="C440" s="6">
        <v>24.69</v>
      </c>
      <c r="D440" s="32">
        <v>-5.6508060000000004E-3</v>
      </c>
      <c r="E440" s="33">
        <v>-3.638573E-3</v>
      </c>
      <c r="F440" s="42">
        <f t="shared" si="12"/>
        <v>-0.41490392032446766</v>
      </c>
      <c r="G440" s="42">
        <f t="shared" si="13"/>
        <v>-0.23634039006299573</v>
      </c>
    </row>
    <row r="441" spans="1:7">
      <c r="A441" s="5">
        <v>40815</v>
      </c>
      <c r="B441" s="6">
        <v>387.13</v>
      </c>
      <c r="C441" s="6">
        <v>24.57</v>
      </c>
      <c r="D441" s="32">
        <v>-1.6371338999999999E-2</v>
      </c>
      <c r="E441" s="33">
        <v>-4.8721169999999996E-3</v>
      </c>
      <c r="F441" s="42">
        <f t="shared" si="12"/>
        <v>-1.0574927187157477</v>
      </c>
      <c r="G441" s="42">
        <f t="shared" si="13"/>
        <v>-0.32244076729269466</v>
      </c>
    </row>
    <row r="442" spans="1:7">
      <c r="A442" s="5">
        <v>40816</v>
      </c>
      <c r="B442" s="6">
        <v>377.96</v>
      </c>
      <c r="C442" s="6">
        <v>24.02</v>
      </c>
      <c r="D442" s="32">
        <v>-2.3972184000000001E-2</v>
      </c>
      <c r="E442" s="33">
        <v>-2.2639369999999999E-2</v>
      </c>
      <c r="F442" s="42">
        <f t="shared" si="12"/>
        <v>-1.513087403728925</v>
      </c>
      <c r="G442" s="42">
        <f t="shared" si="13"/>
        <v>-1.562580710120433</v>
      </c>
    </row>
    <row r="443" spans="1:7">
      <c r="A443" s="5">
        <v>40819</v>
      </c>
      <c r="B443" s="6">
        <v>371.3</v>
      </c>
      <c r="C443" s="6">
        <v>23.68</v>
      </c>
      <c r="D443" s="32">
        <v>-1.7778009000000001E-2</v>
      </c>
      <c r="E443" s="33">
        <v>-1.4256006999999999E-2</v>
      </c>
      <c r="F443" s="42">
        <f t="shared" si="12"/>
        <v>-1.1418085251250991</v>
      </c>
      <c r="G443" s="42">
        <f t="shared" si="13"/>
        <v>-0.97742872790212521</v>
      </c>
    </row>
    <row r="444" spans="1:7">
      <c r="A444" s="5">
        <v>40820</v>
      </c>
      <c r="B444" s="6">
        <v>369.22</v>
      </c>
      <c r="C444" s="6">
        <v>24.46</v>
      </c>
      <c r="D444" s="32">
        <v>-5.6176890000000004E-3</v>
      </c>
      <c r="E444" s="31">
        <v>3.24083202E-2</v>
      </c>
      <c r="F444" s="42">
        <f t="shared" si="12"/>
        <v>-0.41291888718886477</v>
      </c>
      <c r="G444" s="42">
        <f t="shared" si="13"/>
        <v>2.2797037092789565</v>
      </c>
    </row>
    <row r="445" spans="1:7">
      <c r="A445" s="5">
        <v>40821</v>
      </c>
      <c r="B445" s="6">
        <v>374.92</v>
      </c>
      <c r="C445" s="6">
        <v>24.99</v>
      </c>
      <c r="D445" s="30">
        <v>1.53199975E-2</v>
      </c>
      <c r="E445" s="31">
        <v>2.1436614600000001E-2</v>
      </c>
      <c r="F445" s="42">
        <f t="shared" si="12"/>
        <v>0.84208613999852677</v>
      </c>
      <c r="G445" s="42">
        <f t="shared" si="13"/>
        <v>1.513887499226295</v>
      </c>
    </row>
    <row r="446" spans="1:7">
      <c r="A446" s="5">
        <v>40822</v>
      </c>
      <c r="B446" s="6">
        <v>374.05</v>
      </c>
      <c r="C446" s="6">
        <v>25.42</v>
      </c>
      <c r="D446" s="32">
        <v>-2.323192E-3</v>
      </c>
      <c r="E446" s="31">
        <v>1.7060520900000001E-2</v>
      </c>
      <c r="F446" s="42">
        <f t="shared" si="12"/>
        <v>-0.21544672152940758</v>
      </c>
      <c r="G446" s="42">
        <f t="shared" si="13"/>
        <v>1.2084396851535835</v>
      </c>
    </row>
    <row r="447" spans="1:7">
      <c r="A447" s="5">
        <v>40823</v>
      </c>
      <c r="B447" s="6">
        <v>366.54</v>
      </c>
      <c r="C447" s="6">
        <v>25.34</v>
      </c>
      <c r="D447" s="32">
        <v>-2.0281822000000001E-2</v>
      </c>
      <c r="E447" s="33">
        <v>-3.1520910000000001E-3</v>
      </c>
      <c r="F447" s="42">
        <f t="shared" si="12"/>
        <v>-1.2918870881094646</v>
      </c>
      <c r="G447" s="42">
        <f t="shared" si="13"/>
        <v>-0.20238433846251908</v>
      </c>
    </row>
    <row r="448" spans="1:7">
      <c r="A448" s="5">
        <v>40826</v>
      </c>
      <c r="B448" s="6">
        <v>385.39</v>
      </c>
      <c r="C448" s="6">
        <v>26</v>
      </c>
      <c r="D448" s="30">
        <v>5.0148152699999997E-2</v>
      </c>
      <c r="E448" s="31">
        <v>2.57123631E-2</v>
      </c>
      <c r="F448" s="42">
        <f t="shared" si="12"/>
        <v>2.9296859263293942</v>
      </c>
      <c r="G448" s="42">
        <f t="shared" si="13"/>
        <v>1.812331299195586</v>
      </c>
    </row>
    <row r="449" spans="1:7">
      <c r="A449" s="5">
        <v>40827</v>
      </c>
      <c r="B449" s="6">
        <v>396.77</v>
      </c>
      <c r="C449" s="6">
        <v>26.06</v>
      </c>
      <c r="D449" s="30">
        <v>2.91009591E-2</v>
      </c>
      <c r="E449" s="31">
        <v>2.3050337E-3</v>
      </c>
      <c r="F449" s="42">
        <f t="shared" si="12"/>
        <v>1.6681170430534751</v>
      </c>
      <c r="G449" s="42">
        <f t="shared" si="13"/>
        <v>0.17851856833246152</v>
      </c>
    </row>
    <row r="450" spans="1:7">
      <c r="A450" s="5">
        <v>40828</v>
      </c>
      <c r="B450" s="6">
        <v>398.65</v>
      </c>
      <c r="C450" s="6">
        <v>26.02</v>
      </c>
      <c r="D450" s="30">
        <v>4.7270712000000003E-3</v>
      </c>
      <c r="E450" s="33">
        <v>-1.536099E-3</v>
      </c>
      <c r="F450" s="42">
        <f t="shared" si="12"/>
        <v>0.20714608780481691</v>
      </c>
      <c r="G450" s="42">
        <f t="shared" si="13"/>
        <v>-8.9589399003386999E-2</v>
      </c>
    </row>
    <row r="451" spans="1:7">
      <c r="A451" s="5">
        <v>40829</v>
      </c>
      <c r="B451" s="6">
        <v>404.83</v>
      </c>
      <c r="C451" s="6">
        <v>26.23</v>
      </c>
      <c r="D451" s="30">
        <v>1.5383387E-2</v>
      </c>
      <c r="E451" s="31">
        <v>8.0383208000000001E-3</v>
      </c>
      <c r="F451" s="42">
        <f t="shared" si="12"/>
        <v>0.84588570692636744</v>
      </c>
      <c r="G451" s="42">
        <f t="shared" si="13"/>
        <v>0.57869738812013549</v>
      </c>
    </row>
    <row r="452" spans="1:7">
      <c r="A452" s="5">
        <v>40830</v>
      </c>
      <c r="B452" s="6">
        <v>418.29</v>
      </c>
      <c r="C452" s="6">
        <v>26.32</v>
      </c>
      <c r="D452" s="30">
        <v>3.2707746000000003E-2</v>
      </c>
      <c r="E452" s="31">
        <v>3.4253126E-3</v>
      </c>
      <c r="F452" s="42">
        <f t="shared" ref="F452:F504" si="14">(D452-$K$2)/$K$3</f>
        <v>1.8843078667862514</v>
      </c>
      <c r="G452" s="42">
        <f t="shared" ref="G452:G504" si="15">(E452-$L$2)/$L$3</f>
        <v>0.25671313284939173</v>
      </c>
    </row>
    <row r="453" spans="1:7">
      <c r="A453" s="5">
        <v>40833</v>
      </c>
      <c r="B453" s="6">
        <v>416.29</v>
      </c>
      <c r="C453" s="6">
        <v>26.04</v>
      </c>
      <c r="D453" s="32">
        <v>-4.7928390000000001E-3</v>
      </c>
      <c r="E453" s="33">
        <v>-1.0695289E-2</v>
      </c>
      <c r="F453" s="42">
        <f t="shared" si="14"/>
        <v>-0.36347737431324117</v>
      </c>
      <c r="G453" s="42">
        <f t="shared" si="15"/>
        <v>-0.72889348067253379</v>
      </c>
    </row>
    <row r="454" spans="1:7">
      <c r="A454" s="5">
        <v>40834</v>
      </c>
      <c r="B454" s="6">
        <v>418.52</v>
      </c>
      <c r="C454" s="6">
        <v>26.36</v>
      </c>
      <c r="D454" s="30">
        <v>5.3425457000000004E-3</v>
      </c>
      <c r="E454" s="31">
        <v>1.2213892299999999E-2</v>
      </c>
      <c r="F454" s="42">
        <f t="shared" si="14"/>
        <v>0.24403763222667299</v>
      </c>
      <c r="G454" s="42">
        <f t="shared" si="15"/>
        <v>0.87014891421047336</v>
      </c>
    </row>
    <row r="455" spans="1:7">
      <c r="A455" s="5">
        <v>40835</v>
      </c>
      <c r="B455" s="6">
        <v>395.11</v>
      </c>
      <c r="C455" s="6">
        <v>26.19</v>
      </c>
      <c r="D455" s="32">
        <v>-5.7560471000000002E-2</v>
      </c>
      <c r="E455" s="33">
        <v>-6.4700510000000001E-3</v>
      </c>
      <c r="F455" s="42">
        <f t="shared" si="14"/>
        <v>-3.5263694843261728</v>
      </c>
      <c r="G455" s="42">
        <f t="shared" si="15"/>
        <v>-0.43397527290267834</v>
      </c>
    </row>
    <row r="456" spans="1:7">
      <c r="A456" s="5">
        <v>40836</v>
      </c>
      <c r="B456" s="6">
        <v>391.83</v>
      </c>
      <c r="C456" s="6">
        <v>26.1</v>
      </c>
      <c r="D456" s="32">
        <v>-8.3361349999999997E-3</v>
      </c>
      <c r="E456" s="33">
        <v>-3.442344E-3</v>
      </c>
      <c r="F456" s="42">
        <f t="shared" si="14"/>
        <v>-0.57586255320170032</v>
      </c>
      <c r="G456" s="42">
        <f t="shared" si="15"/>
        <v>-0.22264376398122923</v>
      </c>
    </row>
    <row r="457" spans="1:7">
      <c r="A457" s="5">
        <v>40837</v>
      </c>
      <c r="B457" s="6">
        <v>389.41</v>
      </c>
      <c r="C457" s="6">
        <v>26.22</v>
      </c>
      <c r="D457" s="32">
        <v>-6.1952989999999996E-3</v>
      </c>
      <c r="E457" s="31">
        <v>4.5871640000000003E-3</v>
      </c>
      <c r="F457" s="42">
        <f t="shared" si="14"/>
        <v>-0.44754083330281141</v>
      </c>
      <c r="G457" s="42">
        <f t="shared" si="15"/>
        <v>0.3378094243678571</v>
      </c>
    </row>
    <row r="458" spans="1:7">
      <c r="A458" s="5">
        <v>40840</v>
      </c>
      <c r="B458" s="6">
        <v>402.2</v>
      </c>
      <c r="C458" s="6">
        <v>26.24</v>
      </c>
      <c r="D458" s="30">
        <v>3.2316704199999997E-2</v>
      </c>
      <c r="E458" s="31">
        <v>7.6248570000000005E-4</v>
      </c>
      <c r="F458" s="42">
        <f t="shared" si="14"/>
        <v>1.8608688194569099</v>
      </c>
      <c r="G458" s="42">
        <f t="shared" si="15"/>
        <v>7.0849960893312525E-2</v>
      </c>
    </row>
    <row r="459" spans="1:7">
      <c r="A459" s="5">
        <v>40841</v>
      </c>
      <c r="B459" s="6">
        <v>394.27</v>
      </c>
      <c r="C459" s="6">
        <v>25.88</v>
      </c>
      <c r="D459" s="32">
        <v>-1.9913523999999998E-2</v>
      </c>
      <c r="E459" s="33">
        <v>-1.3814494E-2</v>
      </c>
      <c r="F459" s="42">
        <f t="shared" si="14"/>
        <v>-1.2698113042589867</v>
      </c>
      <c r="G459" s="42">
        <f t="shared" si="15"/>
        <v>-0.94661147626633757</v>
      </c>
    </row>
    <row r="460" spans="1:7">
      <c r="A460" s="5">
        <v>40842</v>
      </c>
      <c r="B460" s="6">
        <v>397.07</v>
      </c>
      <c r="C460" s="6">
        <v>25.67</v>
      </c>
      <c r="D460" s="30">
        <v>7.0766338E-3</v>
      </c>
      <c r="E460" s="33">
        <v>-8.1474749999999995E-3</v>
      </c>
      <c r="F460" s="42">
        <f t="shared" si="14"/>
        <v>0.34797888108842434</v>
      </c>
      <c r="G460" s="42">
        <f t="shared" si="15"/>
        <v>-0.55105811646087366</v>
      </c>
    </row>
    <row r="461" spans="1:7">
      <c r="A461" s="5">
        <v>40843</v>
      </c>
      <c r="B461" s="6">
        <v>401.13</v>
      </c>
      <c r="C461" s="6">
        <v>26.3</v>
      </c>
      <c r="D461" s="30">
        <v>1.0172976699999999E-2</v>
      </c>
      <c r="E461" s="31">
        <v>2.4245944299999999E-2</v>
      </c>
      <c r="F461" s="42">
        <f t="shared" si="14"/>
        <v>0.53357368906283864</v>
      </c>
      <c r="G461" s="42">
        <f t="shared" si="15"/>
        <v>1.7099764485727282</v>
      </c>
    </row>
    <row r="462" spans="1:7">
      <c r="A462" s="5">
        <v>40844</v>
      </c>
      <c r="B462" s="6">
        <v>401.39</v>
      </c>
      <c r="C462" s="6">
        <v>26.04</v>
      </c>
      <c r="D462" s="30">
        <v>6.4795900000000003E-4</v>
      </c>
      <c r="E462" s="33">
        <v>-9.9351219999999994E-3</v>
      </c>
      <c r="F462" s="42">
        <f t="shared" si="14"/>
        <v>-3.735591662921741E-2</v>
      </c>
      <c r="G462" s="42">
        <f t="shared" si="15"/>
        <v>-0.67583443660311382</v>
      </c>
    </row>
    <row r="463" spans="1:7">
      <c r="A463" s="5">
        <v>40847</v>
      </c>
      <c r="B463" s="6">
        <v>401.22</v>
      </c>
      <c r="C463" s="6">
        <v>25.7</v>
      </c>
      <c r="D463" s="32">
        <v>-4.2361800000000001E-4</v>
      </c>
      <c r="E463" s="33">
        <v>-1.3142825E-2</v>
      </c>
      <c r="F463" s="42">
        <f t="shared" si="14"/>
        <v>-0.1015862470441075</v>
      </c>
      <c r="G463" s="42">
        <f t="shared" si="15"/>
        <v>-0.89972952128662498</v>
      </c>
    </row>
    <row r="464" spans="1:7">
      <c r="A464" s="5">
        <v>40848</v>
      </c>
      <c r="B464" s="6">
        <v>393.02</v>
      </c>
      <c r="C464" s="6">
        <v>25.09</v>
      </c>
      <c r="D464" s="32">
        <v>-2.0649404E-2</v>
      </c>
      <c r="E464" s="33">
        <v>-2.4021632000000001E-2</v>
      </c>
      <c r="F464" s="42">
        <f t="shared" si="14"/>
        <v>-1.3139199549165779</v>
      </c>
      <c r="G464" s="42">
        <f t="shared" si="15"/>
        <v>-1.6590614839155131</v>
      </c>
    </row>
    <row r="465" spans="1:7">
      <c r="A465" s="5">
        <v>40849</v>
      </c>
      <c r="B465" s="6">
        <v>393.91</v>
      </c>
      <c r="C465" s="6">
        <v>25.11</v>
      </c>
      <c r="D465" s="30">
        <v>2.2619556000000002E-3</v>
      </c>
      <c r="E465" s="31">
        <v>7.9681279999999999E-4</v>
      </c>
      <c r="F465" s="42">
        <f t="shared" si="14"/>
        <v>5.9387047158274475E-2</v>
      </c>
      <c r="G465" s="42">
        <f t="shared" si="15"/>
        <v>7.3245964813076714E-2</v>
      </c>
    </row>
    <row r="466" spans="1:7">
      <c r="A466" s="5">
        <v>40850</v>
      </c>
      <c r="B466" s="6">
        <v>399.52</v>
      </c>
      <c r="C466" s="6">
        <v>25.61</v>
      </c>
      <c r="D466" s="30">
        <v>1.41413697E-2</v>
      </c>
      <c r="E466" s="31">
        <v>1.9716727E-2</v>
      </c>
      <c r="F466" s="42">
        <f t="shared" si="14"/>
        <v>0.77143918412864998</v>
      </c>
      <c r="G466" s="42">
        <f t="shared" si="15"/>
        <v>1.3938407306045986</v>
      </c>
    </row>
    <row r="467" spans="1:7">
      <c r="A467" s="5">
        <v>40851</v>
      </c>
      <c r="B467" s="6">
        <v>396.72</v>
      </c>
      <c r="C467" s="6">
        <v>25.34</v>
      </c>
      <c r="D467" s="32">
        <v>-7.0330840000000002E-3</v>
      </c>
      <c r="E467" s="33">
        <v>-1.0598725E-2</v>
      </c>
      <c r="F467" s="42">
        <f t="shared" si="14"/>
        <v>-0.49775767013921113</v>
      </c>
      <c r="G467" s="42">
        <f t="shared" si="15"/>
        <v>-0.72215339128228206</v>
      </c>
    </row>
    <row r="468" spans="1:7">
      <c r="A468" s="5">
        <v>40854</v>
      </c>
      <c r="B468" s="6">
        <v>396.21</v>
      </c>
      <c r="C468" s="6">
        <v>25.87</v>
      </c>
      <c r="D468" s="32">
        <v>-1.286368E-3</v>
      </c>
      <c r="E468" s="31">
        <v>2.0699821300000001E-2</v>
      </c>
      <c r="F468" s="42">
        <f t="shared" si="14"/>
        <v>-0.15329948609780725</v>
      </c>
      <c r="G468" s="42">
        <f t="shared" si="15"/>
        <v>1.462459920582716</v>
      </c>
    </row>
    <row r="469" spans="1:7">
      <c r="A469" s="5">
        <v>40855</v>
      </c>
      <c r="B469" s="6">
        <v>402.65</v>
      </c>
      <c r="C469" s="6">
        <v>26.22</v>
      </c>
      <c r="D469" s="30">
        <v>1.6123324500000001E-2</v>
      </c>
      <c r="E469" s="31">
        <v>1.3438482099999999E-2</v>
      </c>
      <c r="F469" s="42">
        <f t="shared" si="14"/>
        <v>0.89023756415302291</v>
      </c>
      <c r="G469" s="42">
        <f t="shared" si="15"/>
        <v>0.95562429549532546</v>
      </c>
    </row>
    <row r="470" spans="1:7">
      <c r="A470" s="5">
        <v>40856</v>
      </c>
      <c r="B470" s="6">
        <v>391.8</v>
      </c>
      <c r="C470" s="6">
        <v>25.29</v>
      </c>
      <c r="D470" s="32">
        <v>-2.7316192999999999E-2</v>
      </c>
      <c r="E470" s="33">
        <v>-3.6113418000000001E-2</v>
      </c>
      <c r="F470" s="42">
        <f t="shared" si="14"/>
        <v>-1.7135273189010181</v>
      </c>
      <c r="G470" s="42">
        <f t="shared" si="15"/>
        <v>-2.5030584033450527</v>
      </c>
    </row>
    <row r="471" spans="1:7">
      <c r="A471" s="5">
        <v>40857</v>
      </c>
      <c r="B471" s="6">
        <v>381.83</v>
      </c>
      <c r="C471" s="6">
        <v>25.37</v>
      </c>
      <c r="D471" s="32">
        <v>-2.5776021999999999E-2</v>
      </c>
      <c r="E471" s="31">
        <v>3.1583128999999998E-3</v>
      </c>
      <c r="F471" s="42">
        <f t="shared" si="14"/>
        <v>-1.6212094619244017</v>
      </c>
      <c r="G471" s="42">
        <f t="shared" si="15"/>
        <v>0.23807676893353916</v>
      </c>
    </row>
    <row r="472" spans="1:7">
      <c r="A472" s="5">
        <v>40858</v>
      </c>
      <c r="B472" s="6">
        <v>381.23</v>
      </c>
      <c r="C472" s="6">
        <v>25.97</v>
      </c>
      <c r="D472" s="32">
        <v>-1.572616E-3</v>
      </c>
      <c r="E472" s="31">
        <v>2.3374652100000001E-2</v>
      </c>
      <c r="F472" s="42">
        <f t="shared" si="14"/>
        <v>-0.17045719256276634</v>
      </c>
      <c r="G472" s="42">
        <f t="shared" si="15"/>
        <v>1.6491609550862418</v>
      </c>
    </row>
    <row r="473" spans="1:7">
      <c r="A473" s="5">
        <v>40861</v>
      </c>
      <c r="B473" s="6">
        <v>375.92</v>
      </c>
      <c r="C473" s="6">
        <v>25.83</v>
      </c>
      <c r="D473" s="32">
        <v>-1.4026512999999999E-2</v>
      </c>
      <c r="E473" s="33">
        <v>-5.4054189999999998E-3</v>
      </c>
      <c r="F473" s="42">
        <f t="shared" si="14"/>
        <v>-0.91694383725839557</v>
      </c>
      <c r="G473" s="42">
        <f t="shared" si="15"/>
        <v>-0.35966481716635373</v>
      </c>
    </row>
    <row r="474" spans="1:7">
      <c r="A474" s="5">
        <v>40862</v>
      </c>
      <c r="B474" s="6">
        <v>385.41</v>
      </c>
      <c r="C474" s="6">
        <v>26</v>
      </c>
      <c r="D474" s="30">
        <v>2.4931347900000001E-2</v>
      </c>
      <c r="E474" s="31">
        <v>6.5599309000000001E-3</v>
      </c>
      <c r="F474" s="42">
        <f t="shared" si="14"/>
        <v>1.418190528134224</v>
      </c>
      <c r="G474" s="42">
        <f t="shared" si="15"/>
        <v>0.4755069643634014</v>
      </c>
    </row>
    <row r="475" spans="1:7">
      <c r="A475" s="5">
        <v>40863</v>
      </c>
      <c r="B475" s="6">
        <v>381.38</v>
      </c>
      <c r="C475" s="6">
        <v>25.35</v>
      </c>
      <c r="D475" s="32">
        <v>-1.0511449000000001E-2</v>
      </c>
      <c r="E475" s="33">
        <v>-2.5317808000000001E-2</v>
      </c>
      <c r="F475" s="42">
        <f t="shared" si="14"/>
        <v>-0.70625088458258678</v>
      </c>
      <c r="G475" s="42">
        <f t="shared" si="15"/>
        <v>-1.7495335242773344</v>
      </c>
    </row>
    <row r="476" spans="1:7">
      <c r="A476" s="5">
        <v>40864</v>
      </c>
      <c r="B476" s="6">
        <v>374.09</v>
      </c>
      <c r="C476" s="6">
        <v>24.84</v>
      </c>
      <c r="D476" s="32">
        <v>-1.9299843000000001E-2</v>
      </c>
      <c r="E476" s="33">
        <v>-2.0323473000000002E-2</v>
      </c>
      <c r="F476" s="42">
        <f t="shared" si="14"/>
        <v>-1.2330272622355578</v>
      </c>
      <c r="G476" s="42">
        <f t="shared" si="15"/>
        <v>-1.4009329656337119</v>
      </c>
    </row>
    <row r="477" spans="1:7">
      <c r="A477" s="5">
        <v>40865</v>
      </c>
      <c r="B477" s="6">
        <v>371.64</v>
      </c>
      <c r="C477" s="6">
        <v>24.6</v>
      </c>
      <c r="D477" s="32">
        <v>-6.5707659999999996E-3</v>
      </c>
      <c r="E477" s="33">
        <v>-9.7088139999999996E-3</v>
      </c>
      <c r="F477" s="42">
        <f t="shared" si="14"/>
        <v>-0.47004632704697313</v>
      </c>
      <c r="G477" s="42">
        <f t="shared" si="15"/>
        <v>-0.66003832055853118</v>
      </c>
    </row>
    <row r="478" spans="1:7">
      <c r="A478" s="5">
        <v>40868</v>
      </c>
      <c r="B478" s="6">
        <v>365.76</v>
      </c>
      <c r="C478" s="6">
        <v>24.31</v>
      </c>
      <c r="D478" s="32">
        <v>-1.5948263000000001E-2</v>
      </c>
      <c r="E478" s="33">
        <v>-1.1858654999999999E-2</v>
      </c>
      <c r="F478" s="42">
        <f t="shared" si="14"/>
        <v>-1.0321335412878916</v>
      </c>
      <c r="G478" s="42">
        <f t="shared" si="15"/>
        <v>-0.81009549005055836</v>
      </c>
    </row>
    <row r="479" spans="1:7">
      <c r="A479" s="5">
        <v>40869</v>
      </c>
      <c r="B479" s="6">
        <v>373.2</v>
      </c>
      <c r="C479" s="6">
        <v>24.11</v>
      </c>
      <c r="D479" s="30">
        <v>2.0137088399999999E-2</v>
      </c>
      <c r="E479" s="33">
        <v>-8.2610960000000008E-3</v>
      </c>
      <c r="F479" s="42">
        <f t="shared" si="14"/>
        <v>1.1308225911780128</v>
      </c>
      <c r="G479" s="42">
        <f t="shared" si="15"/>
        <v>-0.55898877070686381</v>
      </c>
    </row>
    <row r="480" spans="1:7">
      <c r="A480" s="5">
        <v>40870</v>
      </c>
      <c r="B480" s="6">
        <v>363.76</v>
      </c>
      <c r="C480" s="6">
        <v>23.8</v>
      </c>
      <c r="D480" s="32">
        <v>-2.5620159E-2</v>
      </c>
      <c r="E480" s="33">
        <v>-1.2941111999999999E-2</v>
      </c>
      <c r="F480" s="42">
        <f t="shared" si="14"/>
        <v>-1.611867032972067</v>
      </c>
      <c r="G480" s="42">
        <f t="shared" si="15"/>
        <v>-0.88565011642377911</v>
      </c>
    </row>
    <row r="481" spans="1:7">
      <c r="A481" s="5">
        <v>40872</v>
      </c>
      <c r="B481" s="6">
        <v>360.37</v>
      </c>
      <c r="C481" s="6">
        <v>23.63</v>
      </c>
      <c r="D481" s="32">
        <v>-9.3630280000000007E-3</v>
      </c>
      <c r="E481" s="33">
        <v>-7.1684890000000001E-3</v>
      </c>
      <c r="F481" s="42">
        <f t="shared" si="14"/>
        <v>-0.63741452444663904</v>
      </c>
      <c r="G481" s="42">
        <f t="shared" si="15"/>
        <v>-0.48272568251235298</v>
      </c>
    </row>
    <row r="482" spans="1:7">
      <c r="A482" s="5">
        <v>40875</v>
      </c>
      <c r="B482" s="6">
        <v>372.81</v>
      </c>
      <c r="C482" s="6">
        <v>24.19</v>
      </c>
      <c r="D482" s="30">
        <v>3.39376251E-2</v>
      </c>
      <c r="E482" s="31">
        <v>2.3422233399999999E-2</v>
      </c>
      <c r="F482" s="42">
        <f t="shared" si="14"/>
        <v>1.9580268258189364</v>
      </c>
      <c r="G482" s="42">
        <f t="shared" si="15"/>
        <v>1.652482091485981</v>
      </c>
    </row>
    <row r="483" spans="1:7">
      <c r="A483" s="5">
        <v>40876</v>
      </c>
      <c r="B483" s="6">
        <v>369.91</v>
      </c>
      <c r="C483" s="6">
        <v>24.16</v>
      </c>
      <c r="D483" s="32">
        <v>-7.8091740000000003E-3</v>
      </c>
      <c r="E483" s="33">
        <v>-1.240952E-3</v>
      </c>
      <c r="F483" s="42">
        <f t="shared" si="14"/>
        <v>-0.54427650838573194</v>
      </c>
      <c r="G483" s="42">
        <f t="shared" si="15"/>
        <v>-6.8988376228184864E-2</v>
      </c>
    </row>
    <row r="484" spans="1:7">
      <c r="A484" s="5">
        <v>40877</v>
      </c>
      <c r="B484" s="6">
        <v>378.84</v>
      </c>
      <c r="C484" s="6">
        <v>24.88</v>
      </c>
      <c r="D484" s="30">
        <v>2.38542196E-2</v>
      </c>
      <c r="E484" s="31">
        <v>2.93658948E-2</v>
      </c>
      <c r="F484" s="42">
        <f t="shared" si="14"/>
        <v>1.3536274527712506</v>
      </c>
      <c r="G484" s="42">
        <f t="shared" si="15"/>
        <v>2.0673448678973618</v>
      </c>
    </row>
    <row r="485" spans="1:7">
      <c r="A485" s="5">
        <v>40878</v>
      </c>
      <c r="B485" s="6">
        <v>384.52</v>
      </c>
      <c r="C485" s="6">
        <v>24.58</v>
      </c>
      <c r="D485" s="30">
        <v>1.4881850800000001E-2</v>
      </c>
      <c r="E485" s="33">
        <v>-1.2131164E-2</v>
      </c>
      <c r="F485" s="42">
        <f t="shared" si="14"/>
        <v>0.81582362474185965</v>
      </c>
      <c r="G485" s="42">
        <f t="shared" si="15"/>
        <v>-0.82911639866710385</v>
      </c>
    </row>
    <row r="486" spans="1:7">
      <c r="A486" s="5">
        <v>40879</v>
      </c>
      <c r="B486" s="6">
        <v>386.27</v>
      </c>
      <c r="C486" s="6">
        <v>24.53</v>
      </c>
      <c r="D486" s="30">
        <v>4.5408035999999997E-3</v>
      </c>
      <c r="E486" s="33">
        <v>-2.0362459999999998E-3</v>
      </c>
      <c r="F486" s="42">
        <f t="shared" si="14"/>
        <v>0.19598120698562371</v>
      </c>
      <c r="G486" s="42">
        <f t="shared" si="15"/>
        <v>-0.12449925659282217</v>
      </c>
    </row>
    <row r="487" spans="1:7">
      <c r="A487" s="5">
        <v>40882</v>
      </c>
      <c r="B487" s="6">
        <v>389.55</v>
      </c>
      <c r="C487" s="6">
        <v>24.99</v>
      </c>
      <c r="D487" s="30">
        <v>8.4556200000000005E-3</v>
      </c>
      <c r="E487" s="31">
        <v>1.85788866E-2</v>
      </c>
      <c r="F487" s="42">
        <f t="shared" si="14"/>
        <v>0.43063532039570118</v>
      </c>
      <c r="G487" s="42">
        <f t="shared" si="15"/>
        <v>1.3144203875384481</v>
      </c>
    </row>
    <row r="488" spans="1:7">
      <c r="A488" s="5">
        <v>40883</v>
      </c>
      <c r="B488" s="6">
        <v>387.51</v>
      </c>
      <c r="C488" s="6">
        <v>24.95</v>
      </c>
      <c r="D488" s="32">
        <v>-5.2505720000000002E-3</v>
      </c>
      <c r="E488" s="33">
        <v>-1.6019230000000001E-3</v>
      </c>
      <c r="F488" s="42">
        <f t="shared" si="14"/>
        <v>-0.39091389248393621</v>
      </c>
      <c r="G488" s="42">
        <f t="shared" si="15"/>
        <v>-9.4183861163445917E-2</v>
      </c>
    </row>
    <row r="489" spans="1:7">
      <c r="A489" s="5">
        <v>40884</v>
      </c>
      <c r="B489" s="6">
        <v>385.67</v>
      </c>
      <c r="C489" s="6">
        <v>24.9</v>
      </c>
      <c r="D489" s="32">
        <v>-4.7595729999999996E-3</v>
      </c>
      <c r="E489" s="33">
        <v>-2.0060189999999999E-3</v>
      </c>
      <c r="F489" s="42">
        <f t="shared" si="14"/>
        <v>-0.36148341011693819</v>
      </c>
      <c r="G489" s="42">
        <f t="shared" si="15"/>
        <v>-0.12238943634926207</v>
      </c>
    </row>
    <row r="490" spans="1:7">
      <c r="A490" s="5">
        <v>40885</v>
      </c>
      <c r="B490" s="6">
        <v>387.22</v>
      </c>
      <c r="C490" s="6">
        <v>24.7</v>
      </c>
      <c r="D490" s="30">
        <v>4.0109254000000004E-3</v>
      </c>
      <c r="E490" s="33">
        <v>-8.0645600000000001E-3</v>
      </c>
      <c r="F490" s="42">
        <f t="shared" si="14"/>
        <v>0.16422030518794872</v>
      </c>
      <c r="G490" s="42">
        <f t="shared" si="15"/>
        <v>-0.54527071627247303</v>
      </c>
    </row>
    <row r="491" spans="1:7">
      <c r="A491" s="5">
        <v>40886</v>
      </c>
      <c r="B491" s="6">
        <v>390.16</v>
      </c>
      <c r="C491" s="6">
        <v>24.99</v>
      </c>
      <c r="D491" s="30">
        <v>7.5639043999999999E-3</v>
      </c>
      <c r="E491" s="31">
        <v>1.1672501199999999E-2</v>
      </c>
      <c r="F491" s="42">
        <f t="shared" si="14"/>
        <v>0.37718588314190421</v>
      </c>
      <c r="G491" s="42">
        <f t="shared" si="15"/>
        <v>0.83236025167488348</v>
      </c>
    </row>
    <row r="492" spans="1:7">
      <c r="A492" s="5">
        <v>40889</v>
      </c>
      <c r="B492" s="6">
        <v>388.39</v>
      </c>
      <c r="C492" s="6">
        <v>24.81</v>
      </c>
      <c r="D492" s="32">
        <v>-4.5469220000000001E-3</v>
      </c>
      <c r="E492" s="33">
        <v>-7.2289470000000003E-3</v>
      </c>
      <c r="F492" s="42">
        <f t="shared" si="14"/>
        <v>-0.34873710817778053</v>
      </c>
      <c r="G492" s="42">
        <f t="shared" si="15"/>
        <v>-0.48694560219625005</v>
      </c>
    </row>
    <row r="493" spans="1:7">
      <c r="A493" s="5">
        <v>40890</v>
      </c>
      <c r="B493" s="6">
        <v>385.39</v>
      </c>
      <c r="C493" s="6">
        <v>25.05</v>
      </c>
      <c r="D493" s="32">
        <v>-7.7541809999999997E-3</v>
      </c>
      <c r="E493" s="31">
        <v>9.6270298000000008E-3</v>
      </c>
      <c r="F493" s="42">
        <f t="shared" si="14"/>
        <v>-0.540980227707343</v>
      </c>
      <c r="G493" s="42">
        <f t="shared" si="15"/>
        <v>0.68958799616347877</v>
      </c>
    </row>
    <row r="494" spans="1:7">
      <c r="A494" s="5">
        <v>40891</v>
      </c>
      <c r="B494" s="6">
        <v>376.84</v>
      </c>
      <c r="C494" s="6">
        <v>24.89</v>
      </c>
      <c r="D494" s="32">
        <v>-2.2435113999999999E-2</v>
      </c>
      <c r="E494" s="33">
        <v>-6.407711E-3</v>
      </c>
      <c r="F494" s="42">
        <f t="shared" si="14"/>
        <v>-1.4209554207068789</v>
      </c>
      <c r="G494" s="42">
        <f t="shared" si="15"/>
        <v>-0.42962399113526717</v>
      </c>
    </row>
    <row r="495" spans="1:7">
      <c r="A495" s="5">
        <v>40892</v>
      </c>
      <c r="B495" s="6">
        <v>375.6</v>
      </c>
      <c r="C495" s="6">
        <v>24.86</v>
      </c>
      <c r="D495" s="32">
        <v>-3.295947E-3</v>
      </c>
      <c r="E495" s="33">
        <v>-1.2060300000000001E-3</v>
      </c>
      <c r="F495" s="42">
        <f t="shared" si="14"/>
        <v>-0.2737536607999746</v>
      </c>
      <c r="G495" s="42">
        <f t="shared" si="15"/>
        <v>-6.6550848767781723E-2</v>
      </c>
    </row>
    <row r="496" spans="1:7">
      <c r="A496" s="5">
        <v>40893</v>
      </c>
      <c r="B496" s="6">
        <v>377.67</v>
      </c>
      <c r="C496" s="6">
        <v>25.28</v>
      </c>
      <c r="D496" s="30">
        <v>5.4960510999999997E-3</v>
      </c>
      <c r="E496" s="31">
        <v>1.6753483199999999E-2</v>
      </c>
      <c r="F496" s="42">
        <f t="shared" si="14"/>
        <v>0.25323874662393037</v>
      </c>
      <c r="G496" s="42">
        <f t="shared" si="15"/>
        <v>1.1870087010997195</v>
      </c>
    </row>
    <row r="497" spans="1:7">
      <c r="A497" s="5">
        <v>40896</v>
      </c>
      <c r="B497" s="6">
        <v>378.85</v>
      </c>
      <c r="C497" s="6">
        <v>24.83</v>
      </c>
      <c r="D497" s="30">
        <v>3.1195499E-3</v>
      </c>
      <c r="E497" s="33">
        <v>-1.796097E-2</v>
      </c>
      <c r="F497" s="42">
        <f t="shared" si="14"/>
        <v>0.11079125352974975</v>
      </c>
      <c r="G497" s="42">
        <f t="shared" si="15"/>
        <v>-1.2360321599013704</v>
      </c>
    </row>
    <row r="498" spans="1:7">
      <c r="A498" s="5">
        <v>40897</v>
      </c>
      <c r="B498" s="6">
        <v>392.46</v>
      </c>
      <c r="C498" s="6">
        <v>25.31</v>
      </c>
      <c r="D498" s="30">
        <v>3.5294272799999998E-2</v>
      </c>
      <c r="E498" s="31">
        <v>1.9146975E-2</v>
      </c>
      <c r="F498" s="42">
        <f t="shared" si="14"/>
        <v>2.0393442953312539</v>
      </c>
      <c r="G498" s="42">
        <f t="shared" si="15"/>
        <v>1.3540725001017748</v>
      </c>
    </row>
    <row r="499" spans="1:7">
      <c r="A499" s="5">
        <v>40898</v>
      </c>
      <c r="B499" s="6">
        <v>392.96</v>
      </c>
      <c r="C499" s="6">
        <v>25.05</v>
      </c>
      <c r="D499" s="30">
        <v>1.2732043000000001E-3</v>
      </c>
      <c r="E499" s="33">
        <v>-1.0325747E-2</v>
      </c>
      <c r="F499" s="42">
        <f t="shared" si="14"/>
        <v>1.2128959054754976E-4</v>
      </c>
      <c r="G499" s="42">
        <f t="shared" si="15"/>
        <v>-0.7030997468436494</v>
      </c>
    </row>
    <row r="500" spans="1:7">
      <c r="A500" s="5">
        <v>40899</v>
      </c>
      <c r="B500" s="6">
        <v>395.04</v>
      </c>
      <c r="C500" s="6">
        <v>25.1</v>
      </c>
      <c r="D500" s="30">
        <v>5.2792001E-3</v>
      </c>
      <c r="E500" s="31">
        <v>1.9940186E-3</v>
      </c>
      <c r="F500" s="42">
        <f t="shared" si="14"/>
        <v>0.24024069666503861</v>
      </c>
      <c r="G500" s="42">
        <f t="shared" si="15"/>
        <v>0.15680996496352412</v>
      </c>
    </row>
    <row r="501" spans="1:7">
      <c r="A501" s="5">
        <v>40900</v>
      </c>
      <c r="B501" s="6">
        <v>399.78</v>
      </c>
      <c r="C501" s="6">
        <v>25.31</v>
      </c>
      <c r="D501" s="30">
        <v>1.1927370200000001E-2</v>
      </c>
      <c r="E501" s="31">
        <v>8.3317284000000002E-3</v>
      </c>
      <c r="F501" s="42">
        <f t="shared" si="14"/>
        <v>0.63873204369599668</v>
      </c>
      <c r="G501" s="42">
        <f t="shared" si="15"/>
        <v>0.59917700217691883</v>
      </c>
    </row>
    <row r="502" spans="1:7">
      <c r="A502" s="5">
        <v>40904</v>
      </c>
      <c r="B502" s="6">
        <v>402.95</v>
      </c>
      <c r="C502" s="6">
        <v>25.32</v>
      </c>
      <c r="D502" s="30">
        <v>7.8980890000000005E-3</v>
      </c>
      <c r="E502" s="31">
        <v>3.9502269999999999E-4</v>
      </c>
      <c r="F502" s="42">
        <f t="shared" si="14"/>
        <v>0.39721690963609724</v>
      </c>
      <c r="G502" s="42">
        <f t="shared" si="15"/>
        <v>4.5201339589202701E-2</v>
      </c>
    </row>
    <row r="503" spans="1:7">
      <c r="A503" s="5">
        <v>40905</v>
      </c>
      <c r="B503" s="6">
        <v>399.1</v>
      </c>
      <c r="C503" s="6">
        <v>25.11</v>
      </c>
      <c r="D503" s="32">
        <v>-9.600473E-3</v>
      </c>
      <c r="E503" s="33">
        <v>-8.3284239999999992E-3</v>
      </c>
      <c r="F503" s="42">
        <f t="shared" si="14"/>
        <v>-0.65164697886229328</v>
      </c>
      <c r="G503" s="42">
        <f t="shared" si="15"/>
        <v>-0.56368821085502319</v>
      </c>
    </row>
    <row r="504" spans="1:7" ht="15.75" thickBot="1">
      <c r="A504" s="7">
        <v>40906</v>
      </c>
      <c r="B504" s="8">
        <v>401.55</v>
      </c>
      <c r="C504" s="8">
        <v>25.3</v>
      </c>
      <c r="D504" s="34">
        <v>6.1200465999999999E-3</v>
      </c>
      <c r="E504" s="35">
        <v>7.5382226E-3</v>
      </c>
      <c r="F504" s="42">
        <f t="shared" si="14"/>
        <v>0.29064103982582307</v>
      </c>
      <c r="G504" s="42">
        <f t="shared" si="15"/>
        <v>0.54379093673137813</v>
      </c>
    </row>
    <row r="505" spans="1:7">
      <c r="A505" s="1"/>
      <c r="B505" s="2"/>
      <c r="C505" s="2"/>
    </row>
    <row r="506" spans="1:7">
      <c r="A506" s="1"/>
      <c r="B506" s="2"/>
      <c r="C506" s="2"/>
    </row>
    <row r="507" spans="1:7">
      <c r="A507" s="1"/>
      <c r="B507" s="2"/>
      <c r="C507" s="2"/>
    </row>
    <row r="508" spans="1:7">
      <c r="A508" s="1"/>
      <c r="B508" s="2"/>
      <c r="C508" s="2"/>
    </row>
    <row r="509" spans="1:7">
      <c r="A509" s="1"/>
      <c r="B509" s="2"/>
      <c r="C509" s="2"/>
    </row>
    <row r="510" spans="1:7">
      <c r="A510" s="1"/>
      <c r="B510" s="2"/>
      <c r="C510" s="2"/>
    </row>
    <row r="511" spans="1:7">
      <c r="A511" s="1"/>
      <c r="B511" s="2"/>
      <c r="C511" s="2"/>
    </row>
    <row r="512" spans="1:7">
      <c r="A512" s="1"/>
      <c r="B512" s="2"/>
      <c r="C512" s="2"/>
    </row>
    <row r="513" spans="1:3">
      <c r="A513" s="1"/>
      <c r="B513" s="2"/>
      <c r="C513" s="2"/>
    </row>
    <row r="514" spans="1:3">
      <c r="A514" s="1"/>
      <c r="B514" s="2"/>
      <c r="C514" s="2"/>
    </row>
    <row r="515" spans="1:3">
      <c r="A515" s="1"/>
      <c r="B515" s="2"/>
      <c r="C515" s="2"/>
    </row>
    <row r="516" spans="1:3">
      <c r="A516" s="1"/>
      <c r="B516" s="2"/>
      <c r="C516" s="2"/>
    </row>
    <row r="517" spans="1:3">
      <c r="A517" s="1"/>
      <c r="B517" s="2"/>
      <c r="C517" s="2"/>
    </row>
    <row r="518" spans="1:3">
      <c r="A518" s="1"/>
      <c r="B518" s="2"/>
      <c r="C518" s="2"/>
    </row>
    <row r="519" spans="1:3">
      <c r="A519" s="1"/>
      <c r="B519" s="2"/>
      <c r="C519" s="2"/>
    </row>
    <row r="520" spans="1:3">
      <c r="A520" s="1"/>
      <c r="B520" s="2"/>
      <c r="C520" s="2"/>
    </row>
    <row r="521" spans="1:3">
      <c r="A521" s="1"/>
      <c r="B521" s="2"/>
      <c r="C521" s="2"/>
    </row>
    <row r="522" spans="1:3">
      <c r="A522" s="1"/>
      <c r="B522" s="2"/>
      <c r="C522" s="2"/>
    </row>
    <row r="523" spans="1:3">
      <c r="A523" s="1"/>
      <c r="B523" s="2"/>
      <c r="C523" s="2"/>
    </row>
    <row r="524" spans="1:3">
      <c r="A524" s="1"/>
      <c r="B524" s="2"/>
      <c r="C524" s="2"/>
    </row>
    <row r="525" spans="1:3">
      <c r="A525" s="1"/>
      <c r="B525" s="2"/>
      <c r="C525" s="2"/>
    </row>
    <row r="526" spans="1:3">
      <c r="A526" s="1"/>
      <c r="B526" s="2"/>
      <c r="C526" s="2"/>
    </row>
    <row r="527" spans="1:3">
      <c r="A527" s="1"/>
      <c r="B527" s="2"/>
      <c r="C527" s="2"/>
    </row>
    <row r="528" spans="1:3">
      <c r="A528" s="1"/>
      <c r="B528" s="2"/>
      <c r="C528" s="2"/>
    </row>
    <row r="529" spans="1:3">
      <c r="A529" s="1"/>
      <c r="B529" s="2"/>
      <c r="C529" s="2"/>
    </row>
    <row r="530" spans="1:3">
      <c r="A530" s="1"/>
      <c r="B530" s="2"/>
      <c r="C530" s="2"/>
    </row>
    <row r="531" spans="1:3">
      <c r="A531" s="1"/>
      <c r="B531" s="2"/>
      <c r="C531" s="2"/>
    </row>
    <row r="532" spans="1:3">
      <c r="A532" s="1"/>
      <c r="B532" s="2"/>
      <c r="C532" s="2"/>
    </row>
    <row r="533" spans="1:3">
      <c r="A533" s="1"/>
      <c r="B533" s="2"/>
      <c r="C533" s="2"/>
    </row>
    <row r="534" spans="1:3">
      <c r="A534" s="1"/>
      <c r="B534" s="2"/>
      <c r="C534" s="2"/>
    </row>
    <row r="535" spans="1:3">
      <c r="A535" s="1"/>
      <c r="B535" s="2"/>
      <c r="C535" s="2"/>
    </row>
    <row r="536" spans="1:3">
      <c r="A536" s="1"/>
      <c r="B536" s="2"/>
      <c r="C536" s="2"/>
    </row>
    <row r="537" spans="1:3">
      <c r="A537" s="1"/>
      <c r="B537" s="2"/>
      <c r="C537" s="2"/>
    </row>
    <row r="538" spans="1:3">
      <c r="A538" s="1"/>
      <c r="B538" s="2"/>
      <c r="C538" s="2"/>
    </row>
    <row r="539" spans="1:3">
      <c r="A539" s="1"/>
      <c r="B539" s="2"/>
      <c r="C539" s="2"/>
    </row>
    <row r="540" spans="1:3">
      <c r="A540" s="1"/>
      <c r="B540" s="2"/>
      <c r="C540" s="2"/>
    </row>
    <row r="541" spans="1:3">
      <c r="A541" s="1"/>
      <c r="B541" s="2"/>
      <c r="C541" s="2"/>
    </row>
    <row r="542" spans="1:3">
      <c r="A542" s="1"/>
      <c r="B542" s="2"/>
      <c r="C542" s="2"/>
    </row>
    <row r="543" spans="1:3">
      <c r="A543" s="1"/>
      <c r="B543" s="2"/>
      <c r="C543" s="2"/>
    </row>
    <row r="544" spans="1:3">
      <c r="A544" s="1"/>
      <c r="B544" s="2"/>
      <c r="C544" s="2"/>
    </row>
    <row r="545" spans="1:3">
      <c r="A545" s="1"/>
      <c r="B545" s="2"/>
      <c r="C545" s="2"/>
    </row>
    <row r="546" spans="1:3">
      <c r="A546" s="1"/>
      <c r="B546" s="2"/>
      <c r="C546" s="2"/>
    </row>
    <row r="547" spans="1:3">
      <c r="A547" s="1"/>
      <c r="B547" s="2"/>
      <c r="C547" s="2"/>
    </row>
    <row r="548" spans="1:3">
      <c r="A548" s="1"/>
      <c r="B548" s="2"/>
      <c r="C548" s="2"/>
    </row>
    <row r="549" spans="1:3">
      <c r="A549" s="1"/>
      <c r="B549" s="2"/>
      <c r="C549" s="2"/>
    </row>
    <row r="550" spans="1:3">
      <c r="A550" s="1"/>
      <c r="B550" s="2"/>
      <c r="C550" s="2"/>
    </row>
    <row r="551" spans="1:3">
      <c r="A551" s="1"/>
      <c r="B551" s="2"/>
      <c r="C551" s="2"/>
    </row>
    <row r="552" spans="1:3">
      <c r="A552" s="1"/>
      <c r="B552" s="2"/>
      <c r="C552" s="2"/>
    </row>
    <row r="553" spans="1:3">
      <c r="A553" s="1"/>
      <c r="B553" s="2"/>
      <c r="C553" s="2"/>
    </row>
    <row r="554" spans="1:3">
      <c r="A554" s="1"/>
      <c r="B554" s="2"/>
      <c r="C554" s="2"/>
    </row>
    <row r="555" spans="1:3">
      <c r="A555" s="1"/>
      <c r="B555" s="2"/>
      <c r="C555" s="2"/>
    </row>
    <row r="556" spans="1:3">
      <c r="A556" s="1"/>
      <c r="B556" s="2"/>
      <c r="C556" s="2"/>
    </row>
    <row r="557" spans="1:3">
      <c r="A557" s="1"/>
      <c r="B557" s="2"/>
      <c r="C557" s="2"/>
    </row>
    <row r="558" spans="1:3">
      <c r="A558" s="1"/>
      <c r="B558" s="2"/>
      <c r="C558" s="2"/>
    </row>
    <row r="559" spans="1:3">
      <c r="A559" s="1"/>
      <c r="B559" s="2"/>
      <c r="C559" s="2"/>
    </row>
    <row r="560" spans="1:3">
      <c r="A560" s="1"/>
      <c r="B560" s="2"/>
      <c r="C560" s="2"/>
    </row>
    <row r="561" spans="1:3">
      <c r="A561" s="1"/>
      <c r="B561" s="2"/>
      <c r="C561" s="2"/>
    </row>
    <row r="562" spans="1:3">
      <c r="A562" s="1"/>
      <c r="B562" s="2"/>
      <c r="C562" s="2"/>
    </row>
    <row r="563" spans="1:3">
      <c r="A563" s="1"/>
      <c r="B563" s="2"/>
      <c r="C563" s="2"/>
    </row>
    <row r="564" spans="1:3">
      <c r="A564" s="1"/>
      <c r="B564" s="2"/>
      <c r="C564" s="2"/>
    </row>
    <row r="565" spans="1:3">
      <c r="A565" s="1"/>
      <c r="B565" s="2"/>
      <c r="C565" s="2"/>
    </row>
    <row r="566" spans="1:3">
      <c r="A566" s="1"/>
      <c r="B566" s="2"/>
      <c r="C566" s="2"/>
    </row>
    <row r="567" spans="1:3">
      <c r="A567" s="1"/>
      <c r="B567" s="2"/>
      <c r="C567" s="2"/>
    </row>
    <row r="568" spans="1:3">
      <c r="A568" s="1"/>
      <c r="B568" s="2"/>
      <c r="C568" s="2"/>
    </row>
    <row r="569" spans="1:3">
      <c r="A569" s="1"/>
      <c r="B569" s="2"/>
      <c r="C569" s="2"/>
    </row>
    <row r="570" spans="1:3">
      <c r="A570" s="1"/>
      <c r="B570" s="2"/>
      <c r="C570" s="2"/>
    </row>
    <row r="571" spans="1:3">
      <c r="A571" s="1"/>
      <c r="B571" s="2"/>
      <c r="C571" s="2"/>
    </row>
    <row r="572" spans="1:3">
      <c r="A572" s="1"/>
      <c r="B572" s="2"/>
      <c r="C572" s="2"/>
    </row>
    <row r="573" spans="1:3">
      <c r="A573" s="1"/>
      <c r="B573" s="2"/>
      <c r="C573" s="2"/>
    </row>
    <row r="574" spans="1:3">
      <c r="A574" s="1"/>
      <c r="B574" s="2"/>
      <c r="C574" s="2"/>
    </row>
    <row r="575" spans="1:3">
      <c r="A575" s="1"/>
      <c r="B575" s="2"/>
      <c r="C575" s="2"/>
    </row>
    <row r="576" spans="1:3">
      <c r="A576" s="1"/>
      <c r="B576" s="2"/>
      <c r="C576" s="2"/>
    </row>
    <row r="577" spans="1:3">
      <c r="A577" s="1"/>
      <c r="B577" s="2"/>
      <c r="C577" s="2"/>
    </row>
    <row r="578" spans="1:3">
      <c r="A578" s="1"/>
      <c r="B578" s="2"/>
      <c r="C578" s="2"/>
    </row>
    <row r="579" spans="1:3">
      <c r="A579" s="1"/>
      <c r="B579" s="2"/>
      <c r="C579" s="2"/>
    </row>
    <row r="580" spans="1:3">
      <c r="A580" s="1"/>
      <c r="B580" s="2"/>
      <c r="C580" s="2"/>
    </row>
    <row r="581" spans="1:3">
      <c r="A581" s="1"/>
      <c r="B581" s="2"/>
      <c r="C581" s="2"/>
    </row>
    <row r="582" spans="1:3">
      <c r="A582" s="1"/>
      <c r="B582" s="2"/>
      <c r="C582" s="2"/>
    </row>
    <row r="583" spans="1:3">
      <c r="A583" s="1"/>
      <c r="B583" s="2"/>
      <c r="C583" s="2"/>
    </row>
    <row r="584" spans="1:3">
      <c r="A584" s="1"/>
      <c r="B584" s="2"/>
      <c r="C584" s="2"/>
    </row>
    <row r="585" spans="1:3">
      <c r="A585" s="1"/>
      <c r="B585" s="2"/>
      <c r="C585" s="2"/>
    </row>
    <row r="586" spans="1:3">
      <c r="A586" s="1"/>
      <c r="B586" s="2"/>
      <c r="C586" s="2"/>
    </row>
    <row r="587" spans="1:3">
      <c r="A587" s="1"/>
      <c r="B587" s="2"/>
      <c r="C587" s="2"/>
    </row>
    <row r="588" spans="1:3">
      <c r="A588" s="1"/>
      <c r="B588" s="2"/>
      <c r="C588" s="2"/>
    </row>
    <row r="589" spans="1:3">
      <c r="A589" s="1"/>
      <c r="B589" s="2"/>
      <c r="C589" s="2"/>
    </row>
    <row r="590" spans="1:3">
      <c r="A590" s="1"/>
      <c r="B590" s="2"/>
      <c r="C590" s="2"/>
    </row>
    <row r="591" spans="1:3">
      <c r="A591" s="1"/>
      <c r="B591" s="2"/>
      <c r="C591" s="2"/>
    </row>
    <row r="592" spans="1:3">
      <c r="A592" s="1"/>
      <c r="B592" s="2"/>
      <c r="C592" s="2"/>
    </row>
    <row r="593" spans="1:3">
      <c r="A593" s="1"/>
      <c r="B593" s="2"/>
      <c r="C593" s="2"/>
    </row>
    <row r="594" spans="1:3">
      <c r="A594" s="1"/>
      <c r="B594" s="2"/>
      <c r="C594" s="2"/>
    </row>
    <row r="595" spans="1:3">
      <c r="A595" s="1"/>
      <c r="B595" s="2"/>
      <c r="C595" s="2"/>
    </row>
    <row r="596" spans="1:3">
      <c r="A596" s="1"/>
      <c r="B596" s="2"/>
      <c r="C596" s="2"/>
    </row>
    <row r="597" spans="1:3">
      <c r="A597" s="1"/>
      <c r="B597" s="2"/>
      <c r="C597" s="2"/>
    </row>
    <row r="598" spans="1:3">
      <c r="A598" s="1"/>
      <c r="B598" s="2"/>
      <c r="C598" s="2"/>
    </row>
    <row r="599" spans="1:3">
      <c r="A599" s="1"/>
      <c r="B599" s="2"/>
      <c r="C599" s="2"/>
    </row>
    <row r="600" spans="1:3">
      <c r="A600" s="1"/>
      <c r="B600" s="2"/>
      <c r="C600" s="2"/>
    </row>
    <row r="601" spans="1:3">
      <c r="A601" s="1"/>
      <c r="B601" s="2"/>
      <c r="C601" s="2"/>
    </row>
    <row r="602" spans="1:3">
      <c r="A602" s="1"/>
      <c r="B602" s="2"/>
      <c r="C602" s="2"/>
    </row>
    <row r="603" spans="1:3">
      <c r="A603" s="1"/>
      <c r="B603" s="2"/>
      <c r="C603" s="2"/>
    </row>
    <row r="604" spans="1:3">
      <c r="A604" s="1"/>
      <c r="B604" s="2"/>
      <c r="C604" s="2"/>
    </row>
    <row r="605" spans="1:3">
      <c r="A605" s="1"/>
      <c r="B605" s="2"/>
      <c r="C605" s="2"/>
    </row>
    <row r="606" spans="1:3">
      <c r="A606" s="1"/>
      <c r="B606" s="2"/>
      <c r="C606" s="2"/>
    </row>
    <row r="607" spans="1:3">
      <c r="A607" s="1"/>
      <c r="B607" s="2"/>
      <c r="C607" s="2"/>
    </row>
    <row r="608" spans="1:3">
      <c r="A608" s="1"/>
      <c r="B608" s="2"/>
      <c r="C608" s="2"/>
    </row>
    <row r="609" spans="1:3">
      <c r="A609" s="1"/>
      <c r="B609" s="2"/>
      <c r="C609" s="2"/>
    </row>
    <row r="610" spans="1:3">
      <c r="A610" s="1"/>
      <c r="B610" s="2"/>
      <c r="C610" s="2"/>
    </row>
    <row r="611" spans="1:3">
      <c r="A611" s="1"/>
      <c r="B611" s="2"/>
      <c r="C611" s="2"/>
    </row>
    <row r="612" spans="1:3">
      <c r="A612" s="1"/>
      <c r="B612" s="2"/>
      <c r="C612" s="2"/>
    </row>
    <row r="613" spans="1:3">
      <c r="A613" s="1"/>
      <c r="B613" s="2"/>
      <c r="C613" s="2"/>
    </row>
    <row r="614" spans="1:3">
      <c r="A614" s="1"/>
      <c r="B614" s="2"/>
      <c r="C614" s="2"/>
    </row>
    <row r="615" spans="1:3">
      <c r="A615" s="1"/>
      <c r="B615" s="2"/>
      <c r="C615" s="2"/>
    </row>
    <row r="616" spans="1:3">
      <c r="A616" s="1"/>
      <c r="B616" s="2"/>
      <c r="C616" s="2"/>
    </row>
    <row r="617" spans="1:3">
      <c r="A617" s="1"/>
      <c r="B617" s="2"/>
      <c r="C617" s="2"/>
    </row>
    <row r="618" spans="1:3">
      <c r="A618" s="1"/>
      <c r="B618" s="2"/>
      <c r="C618" s="2"/>
    </row>
    <row r="619" spans="1:3">
      <c r="A619" s="1"/>
      <c r="B619" s="2"/>
      <c r="C619" s="2"/>
    </row>
    <row r="620" spans="1:3">
      <c r="A620" s="1"/>
      <c r="B620" s="2"/>
      <c r="C620" s="2"/>
    </row>
    <row r="621" spans="1:3">
      <c r="A621" s="1"/>
      <c r="B621" s="2"/>
      <c r="C621" s="2"/>
    </row>
    <row r="622" spans="1:3">
      <c r="A622" s="1"/>
      <c r="B622" s="2"/>
      <c r="C622" s="2"/>
    </row>
    <row r="623" spans="1:3">
      <c r="A623" s="1"/>
      <c r="B623" s="2"/>
      <c r="C623" s="2"/>
    </row>
    <row r="624" spans="1:3">
      <c r="A624" s="1"/>
      <c r="B624" s="2"/>
      <c r="C624" s="2"/>
    </row>
    <row r="625" spans="1:3">
      <c r="A625" s="1"/>
      <c r="B625" s="2"/>
      <c r="C625" s="2"/>
    </row>
    <row r="626" spans="1:3">
      <c r="A626" s="1"/>
      <c r="B626" s="2"/>
      <c r="C626" s="2"/>
    </row>
    <row r="627" spans="1:3">
      <c r="A627" s="1"/>
      <c r="B627" s="2"/>
      <c r="C627" s="2"/>
    </row>
    <row r="628" spans="1:3">
      <c r="A628" s="1"/>
      <c r="B628" s="2"/>
      <c r="C628" s="2"/>
    </row>
    <row r="629" spans="1:3">
      <c r="A629" s="1"/>
      <c r="B629" s="2"/>
      <c r="C629" s="2"/>
    </row>
    <row r="630" spans="1:3">
      <c r="A630" s="1"/>
      <c r="B630" s="2"/>
      <c r="C630" s="2"/>
    </row>
    <row r="631" spans="1:3">
      <c r="A631" s="1"/>
      <c r="B631" s="2"/>
      <c r="C631" s="2"/>
    </row>
    <row r="632" spans="1:3">
      <c r="A632" s="1"/>
      <c r="B632" s="2"/>
      <c r="C632" s="2"/>
    </row>
    <row r="633" spans="1:3">
      <c r="A633" s="1"/>
      <c r="B633" s="2"/>
      <c r="C633" s="2"/>
    </row>
    <row r="634" spans="1:3">
      <c r="A634" s="1"/>
      <c r="B634" s="2"/>
      <c r="C634" s="2"/>
    </row>
    <row r="635" spans="1:3">
      <c r="A635" s="1"/>
      <c r="B635" s="2"/>
      <c r="C635" s="2"/>
    </row>
    <row r="636" spans="1:3">
      <c r="A636" s="1"/>
      <c r="B636" s="2"/>
      <c r="C636" s="2"/>
    </row>
    <row r="637" spans="1:3">
      <c r="A637" s="1"/>
      <c r="B637" s="2"/>
      <c r="C637" s="2"/>
    </row>
    <row r="638" spans="1:3">
      <c r="A638" s="1"/>
      <c r="B638" s="2"/>
      <c r="C638" s="2"/>
    </row>
    <row r="639" spans="1:3">
      <c r="A639" s="1"/>
      <c r="B639" s="2"/>
      <c r="C639" s="2"/>
    </row>
    <row r="640" spans="1:3">
      <c r="A640" s="1"/>
      <c r="B640" s="2"/>
      <c r="C640" s="2"/>
    </row>
    <row r="641" spans="1:3">
      <c r="A641" s="1"/>
      <c r="B641" s="2"/>
      <c r="C641" s="2"/>
    </row>
    <row r="642" spans="1:3">
      <c r="A642" s="1"/>
      <c r="B642" s="2"/>
      <c r="C642" s="2"/>
    </row>
    <row r="643" spans="1:3">
      <c r="A643" s="1"/>
      <c r="B643" s="2"/>
      <c r="C643" s="2"/>
    </row>
    <row r="644" spans="1:3">
      <c r="A644" s="1"/>
      <c r="B644" s="2"/>
      <c r="C644" s="2"/>
    </row>
    <row r="645" spans="1:3">
      <c r="A645" s="1"/>
      <c r="B645" s="2"/>
      <c r="C645" s="2"/>
    </row>
    <row r="646" spans="1:3">
      <c r="A646" s="1"/>
      <c r="B646" s="2"/>
      <c r="C646" s="2"/>
    </row>
    <row r="647" spans="1:3">
      <c r="A647" s="1"/>
      <c r="B647" s="2"/>
      <c r="C647" s="2"/>
    </row>
    <row r="648" spans="1:3">
      <c r="A648" s="1"/>
      <c r="B648" s="2"/>
      <c r="C648" s="2"/>
    </row>
    <row r="649" spans="1:3">
      <c r="A649" s="1"/>
      <c r="B649" s="2"/>
      <c r="C649" s="2"/>
    </row>
    <row r="650" spans="1:3">
      <c r="A650" s="1"/>
      <c r="B650" s="2"/>
      <c r="C650" s="2"/>
    </row>
    <row r="651" spans="1:3">
      <c r="A651" s="1"/>
      <c r="B651" s="2"/>
      <c r="C651" s="2"/>
    </row>
    <row r="652" spans="1:3">
      <c r="A652" s="1"/>
      <c r="B652" s="2"/>
      <c r="C652" s="2"/>
    </row>
    <row r="653" spans="1:3">
      <c r="A653" s="1"/>
      <c r="B653" s="2"/>
      <c r="C653" s="2"/>
    </row>
    <row r="654" spans="1:3">
      <c r="A654" s="1"/>
      <c r="B654" s="2"/>
      <c r="C654" s="2"/>
    </row>
    <row r="655" spans="1:3">
      <c r="A655" s="1"/>
      <c r="B655" s="2"/>
      <c r="C655" s="2"/>
    </row>
    <row r="656" spans="1:3">
      <c r="A656" s="1"/>
      <c r="B656" s="2"/>
      <c r="C656" s="2"/>
    </row>
    <row r="657" spans="1:3">
      <c r="A657" s="1"/>
      <c r="B657" s="2"/>
      <c r="C657" s="2"/>
    </row>
    <row r="658" spans="1:3">
      <c r="A658" s="1"/>
      <c r="B658" s="2"/>
      <c r="C658" s="2"/>
    </row>
    <row r="659" spans="1:3">
      <c r="A659" s="1"/>
      <c r="B659" s="2"/>
      <c r="C659" s="2"/>
    </row>
    <row r="660" spans="1:3">
      <c r="A660" s="1"/>
      <c r="B660" s="2"/>
      <c r="C660" s="2"/>
    </row>
    <row r="661" spans="1:3">
      <c r="A661" s="1"/>
      <c r="B661" s="2"/>
      <c r="C661" s="2"/>
    </row>
    <row r="662" spans="1:3">
      <c r="A662" s="1"/>
      <c r="B662" s="2"/>
      <c r="C662" s="2"/>
    </row>
    <row r="663" spans="1:3">
      <c r="A663" s="1"/>
      <c r="B663" s="2"/>
      <c r="C663" s="2"/>
    </row>
    <row r="664" spans="1:3">
      <c r="A664" s="1"/>
      <c r="B664" s="2"/>
      <c r="C664" s="2"/>
    </row>
    <row r="665" spans="1:3">
      <c r="A665" s="1"/>
      <c r="B665" s="2"/>
      <c r="C665" s="2"/>
    </row>
    <row r="666" spans="1:3">
      <c r="A666" s="1"/>
      <c r="B666" s="2"/>
      <c r="C666" s="2"/>
    </row>
    <row r="667" spans="1:3">
      <c r="A667" s="1"/>
      <c r="B667" s="2"/>
      <c r="C667" s="2"/>
    </row>
    <row r="668" spans="1:3">
      <c r="A668" s="1"/>
      <c r="B668" s="2"/>
      <c r="C668" s="2"/>
    </row>
    <row r="669" spans="1:3">
      <c r="A669" s="1"/>
      <c r="B669" s="2"/>
      <c r="C669" s="2"/>
    </row>
    <row r="670" spans="1:3">
      <c r="A670" s="1"/>
      <c r="B670" s="2"/>
      <c r="C670" s="2"/>
    </row>
    <row r="671" spans="1:3">
      <c r="A671" s="1"/>
      <c r="B671" s="2"/>
      <c r="C671" s="2"/>
    </row>
    <row r="672" spans="1:3">
      <c r="A672" s="1"/>
      <c r="B672" s="2"/>
      <c r="C672" s="2"/>
    </row>
    <row r="673" spans="1:3">
      <c r="A673" s="1"/>
      <c r="B673" s="2"/>
      <c r="C673" s="2"/>
    </row>
    <row r="674" spans="1:3">
      <c r="A674" s="1"/>
      <c r="B674" s="2"/>
      <c r="C674" s="2"/>
    </row>
    <row r="675" spans="1:3">
      <c r="A675" s="1"/>
      <c r="B675" s="2"/>
      <c r="C675" s="2"/>
    </row>
    <row r="676" spans="1:3">
      <c r="A676" s="1"/>
      <c r="B676" s="2"/>
      <c r="C676" s="2"/>
    </row>
    <row r="677" spans="1:3">
      <c r="A677" s="1"/>
      <c r="B677" s="2"/>
      <c r="C677" s="2"/>
    </row>
    <row r="678" spans="1:3">
      <c r="A678" s="1"/>
      <c r="B678" s="2"/>
      <c r="C678" s="2"/>
    </row>
    <row r="679" spans="1:3">
      <c r="A679" s="1"/>
      <c r="B679" s="2"/>
      <c r="C679" s="2"/>
    </row>
    <row r="680" spans="1:3">
      <c r="A680" s="1"/>
      <c r="B680" s="2"/>
      <c r="C680" s="2"/>
    </row>
    <row r="681" spans="1:3">
      <c r="A681" s="1"/>
      <c r="B681" s="2"/>
      <c r="C681" s="2"/>
    </row>
    <row r="682" spans="1:3">
      <c r="A682" s="1"/>
      <c r="B682" s="2"/>
      <c r="C682" s="2"/>
    </row>
    <row r="683" spans="1:3">
      <c r="A683" s="1"/>
      <c r="B683" s="2"/>
      <c r="C683" s="2"/>
    </row>
    <row r="684" spans="1:3">
      <c r="A684" s="1"/>
      <c r="B684" s="2"/>
      <c r="C684" s="2"/>
    </row>
    <row r="685" spans="1:3">
      <c r="A685" s="1"/>
      <c r="B685" s="2"/>
      <c r="C685" s="2"/>
    </row>
    <row r="686" spans="1:3">
      <c r="A686" s="1"/>
      <c r="B686" s="2"/>
      <c r="C686" s="2"/>
    </row>
    <row r="687" spans="1:3">
      <c r="A687" s="1"/>
      <c r="B687" s="2"/>
      <c r="C687" s="2"/>
    </row>
    <row r="688" spans="1:3">
      <c r="A688" s="1"/>
      <c r="B688" s="2"/>
      <c r="C688" s="2"/>
    </row>
    <row r="689" spans="1:3">
      <c r="A689" s="1"/>
      <c r="B689" s="2"/>
      <c r="C689" s="2"/>
    </row>
    <row r="690" spans="1:3">
      <c r="A690" s="1"/>
      <c r="B690" s="2"/>
      <c r="C690" s="2"/>
    </row>
    <row r="691" spans="1:3">
      <c r="A691" s="1"/>
      <c r="B691" s="2"/>
      <c r="C691" s="2"/>
    </row>
    <row r="692" spans="1:3">
      <c r="A692" s="1"/>
      <c r="B692" s="2"/>
      <c r="C692" s="2"/>
    </row>
    <row r="693" spans="1:3">
      <c r="A693" s="1"/>
      <c r="B693" s="2"/>
      <c r="C693" s="2"/>
    </row>
    <row r="694" spans="1:3">
      <c r="A694" s="1"/>
      <c r="B694" s="2"/>
      <c r="C694" s="2"/>
    </row>
    <row r="695" spans="1:3">
      <c r="A695" s="1"/>
      <c r="B695" s="2"/>
      <c r="C695" s="2"/>
    </row>
    <row r="696" spans="1:3">
      <c r="A696" s="1"/>
      <c r="B696" s="2"/>
      <c r="C696" s="2"/>
    </row>
    <row r="697" spans="1:3">
      <c r="A697" s="1"/>
      <c r="B697" s="2"/>
      <c r="C697" s="2"/>
    </row>
    <row r="698" spans="1:3">
      <c r="A698" s="1"/>
      <c r="B698" s="2"/>
      <c r="C698" s="2"/>
    </row>
    <row r="699" spans="1:3">
      <c r="A699" s="1"/>
      <c r="B699" s="2"/>
      <c r="C699" s="2"/>
    </row>
    <row r="700" spans="1:3">
      <c r="A700" s="1"/>
      <c r="B700" s="2"/>
      <c r="C700" s="2"/>
    </row>
    <row r="701" spans="1:3">
      <c r="A701" s="1"/>
      <c r="B701" s="2"/>
      <c r="C701" s="2"/>
    </row>
    <row r="702" spans="1:3">
      <c r="A702" s="1"/>
      <c r="B702" s="2"/>
      <c r="C702" s="2"/>
    </row>
    <row r="703" spans="1:3">
      <c r="A703" s="1"/>
      <c r="B703" s="2"/>
      <c r="C703" s="2"/>
    </row>
    <row r="704" spans="1:3">
      <c r="A704" s="1"/>
      <c r="B704" s="2"/>
      <c r="C704" s="2"/>
    </row>
    <row r="705" spans="1:3">
      <c r="A705" s="1"/>
      <c r="B705" s="2"/>
      <c r="C705" s="2"/>
    </row>
    <row r="706" spans="1:3">
      <c r="A706" s="1"/>
      <c r="B706" s="2"/>
      <c r="C706" s="2"/>
    </row>
    <row r="707" spans="1:3">
      <c r="A707" s="1"/>
      <c r="B707" s="2"/>
      <c r="C707" s="2"/>
    </row>
    <row r="708" spans="1:3">
      <c r="A708" s="1"/>
      <c r="B708" s="2"/>
      <c r="C708" s="2"/>
    </row>
    <row r="709" spans="1:3">
      <c r="A709" s="1"/>
      <c r="B709" s="2"/>
      <c r="C709" s="2"/>
    </row>
    <row r="710" spans="1:3">
      <c r="A710" s="1"/>
      <c r="B710" s="2"/>
      <c r="C710" s="2"/>
    </row>
    <row r="711" spans="1:3">
      <c r="A711" s="1"/>
      <c r="B711" s="2"/>
      <c r="C711" s="2"/>
    </row>
    <row r="712" spans="1:3">
      <c r="A712" s="1"/>
      <c r="B712" s="2"/>
      <c r="C712" s="2"/>
    </row>
    <row r="713" spans="1:3">
      <c r="A713" s="1"/>
      <c r="B713" s="2"/>
      <c r="C713" s="2"/>
    </row>
    <row r="714" spans="1:3">
      <c r="A714" s="1"/>
      <c r="B714" s="2"/>
      <c r="C714" s="2"/>
    </row>
    <row r="715" spans="1:3">
      <c r="A715" s="1"/>
      <c r="B715" s="2"/>
      <c r="C715" s="2"/>
    </row>
    <row r="716" spans="1:3">
      <c r="A716" s="1"/>
      <c r="B716" s="2"/>
      <c r="C716" s="2"/>
    </row>
    <row r="717" spans="1:3">
      <c r="A717" s="1"/>
      <c r="B717" s="2"/>
      <c r="C717" s="2"/>
    </row>
    <row r="718" spans="1:3">
      <c r="A718" s="1"/>
      <c r="B718" s="2"/>
      <c r="C718" s="2"/>
    </row>
    <row r="719" spans="1:3">
      <c r="A719" s="1"/>
      <c r="B719" s="2"/>
      <c r="C719" s="2"/>
    </row>
    <row r="720" spans="1:3">
      <c r="A720" s="1"/>
      <c r="B720" s="2"/>
      <c r="C720" s="2"/>
    </row>
    <row r="721" spans="1:3">
      <c r="A721" s="1"/>
      <c r="B721" s="2"/>
      <c r="C721" s="2"/>
    </row>
    <row r="722" spans="1:3">
      <c r="A722" s="1"/>
      <c r="B722" s="2"/>
      <c r="C722" s="2"/>
    </row>
    <row r="723" spans="1:3">
      <c r="A723" s="1"/>
      <c r="B723" s="2"/>
      <c r="C723" s="2"/>
    </row>
    <row r="724" spans="1:3">
      <c r="A724" s="1"/>
      <c r="B724" s="2"/>
      <c r="C724" s="2"/>
    </row>
    <row r="725" spans="1:3">
      <c r="A725" s="1"/>
      <c r="B725" s="2"/>
      <c r="C725" s="2"/>
    </row>
    <row r="726" spans="1:3">
      <c r="A726" s="1"/>
      <c r="B726" s="2"/>
      <c r="C726" s="2"/>
    </row>
    <row r="727" spans="1:3">
      <c r="A727" s="1"/>
      <c r="B727" s="2"/>
      <c r="C727" s="2"/>
    </row>
    <row r="728" spans="1:3">
      <c r="A728" s="1"/>
      <c r="B728" s="2"/>
      <c r="C728" s="2"/>
    </row>
    <row r="729" spans="1:3">
      <c r="A729" s="1"/>
      <c r="B729" s="2"/>
      <c r="C729" s="2"/>
    </row>
    <row r="730" spans="1:3">
      <c r="A730" s="1"/>
      <c r="B730" s="2"/>
      <c r="C730" s="2"/>
    </row>
    <row r="731" spans="1:3">
      <c r="A731" s="1"/>
      <c r="B731" s="2"/>
      <c r="C731" s="2"/>
    </row>
    <row r="732" spans="1:3">
      <c r="A732" s="1"/>
      <c r="B732" s="2"/>
      <c r="C732" s="2"/>
    </row>
    <row r="733" spans="1:3">
      <c r="A733" s="1"/>
      <c r="B733" s="2"/>
      <c r="C733" s="2"/>
    </row>
    <row r="734" spans="1:3">
      <c r="A734" s="1"/>
      <c r="B734" s="2"/>
      <c r="C734" s="2"/>
    </row>
    <row r="735" spans="1:3">
      <c r="A735" s="1"/>
      <c r="B735" s="2"/>
      <c r="C735" s="2"/>
    </row>
    <row r="736" spans="1:3">
      <c r="A736" s="1"/>
      <c r="B736" s="2"/>
      <c r="C736" s="2"/>
    </row>
    <row r="737" spans="1:3">
      <c r="A737" s="1"/>
      <c r="B737" s="2"/>
      <c r="C737" s="2"/>
    </row>
    <row r="738" spans="1:3">
      <c r="A738" s="1"/>
      <c r="B738" s="2"/>
      <c r="C738" s="2"/>
    </row>
    <row r="739" spans="1:3">
      <c r="A739" s="1"/>
      <c r="B739" s="2"/>
      <c r="C739" s="2"/>
    </row>
    <row r="740" spans="1:3">
      <c r="A740" s="1"/>
      <c r="B740" s="2"/>
      <c r="C740" s="2"/>
    </row>
    <row r="741" spans="1:3">
      <c r="A741" s="1"/>
      <c r="B741" s="2"/>
      <c r="C741" s="2"/>
    </row>
    <row r="742" spans="1:3">
      <c r="A742" s="1"/>
      <c r="B742" s="2"/>
      <c r="C742" s="2"/>
    </row>
    <row r="743" spans="1:3">
      <c r="A743" s="1"/>
      <c r="B743" s="2"/>
      <c r="C743" s="2"/>
    </row>
    <row r="744" spans="1:3">
      <c r="A744" s="1"/>
      <c r="B744" s="2"/>
      <c r="C744" s="2"/>
    </row>
    <row r="745" spans="1:3">
      <c r="A745" s="1"/>
      <c r="B745" s="2"/>
      <c r="C745" s="2"/>
    </row>
    <row r="746" spans="1:3">
      <c r="A746" s="1"/>
      <c r="B746" s="2"/>
      <c r="C746" s="2"/>
    </row>
    <row r="747" spans="1:3">
      <c r="A747" s="1"/>
      <c r="B747" s="2"/>
      <c r="C747" s="2"/>
    </row>
    <row r="748" spans="1:3">
      <c r="A748" s="1"/>
      <c r="B748" s="2"/>
      <c r="C748" s="2"/>
    </row>
    <row r="749" spans="1:3">
      <c r="A749" s="1"/>
      <c r="B749" s="2"/>
      <c r="C749" s="2"/>
    </row>
    <row r="750" spans="1:3">
      <c r="A750" s="1"/>
      <c r="B750" s="2"/>
      <c r="C750" s="2"/>
    </row>
    <row r="751" spans="1:3">
      <c r="A751" s="1"/>
      <c r="B751" s="2"/>
      <c r="C751" s="2"/>
    </row>
    <row r="752" spans="1:3">
      <c r="A752" s="1"/>
      <c r="B752" s="2"/>
      <c r="C752" s="2"/>
    </row>
    <row r="753" spans="1:3">
      <c r="A753" s="1"/>
      <c r="B753" s="2"/>
      <c r="C753" s="2"/>
    </row>
    <row r="754" spans="1:3">
      <c r="A754" s="1"/>
      <c r="B754" s="2"/>
      <c r="C754" s="2"/>
    </row>
    <row r="755" spans="1:3">
      <c r="A755" s="1"/>
      <c r="B755" s="2"/>
      <c r="C755" s="2"/>
    </row>
    <row r="756" spans="1:3">
      <c r="A756" s="1"/>
      <c r="B756" s="2"/>
      <c r="C756" s="2"/>
    </row>
    <row r="757" spans="1:3">
      <c r="A757" s="1"/>
      <c r="B757" s="2"/>
      <c r="C757" s="2"/>
    </row>
    <row r="758" spans="1:3">
      <c r="A758" s="1"/>
      <c r="B758" s="2"/>
      <c r="C758" s="2"/>
    </row>
    <row r="759" spans="1:3">
      <c r="A759" s="1"/>
      <c r="B759" s="2"/>
      <c r="C759" s="2"/>
    </row>
  </sheetData>
  <mergeCells count="3">
    <mergeCell ref="J5:K5"/>
    <mergeCell ref="J6:K6"/>
    <mergeCell ref="F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9"/>
  <sheetViews>
    <sheetView workbookViewId="0">
      <selection activeCell="K21" sqref="K21"/>
    </sheetView>
  </sheetViews>
  <sheetFormatPr defaultRowHeight="15"/>
  <cols>
    <col min="1" max="1" width="12.7109375" bestFit="1" customWidth="1"/>
    <col min="2" max="2" width="13.85546875" bestFit="1" customWidth="1"/>
    <col min="3" max="3" width="12.7109375" bestFit="1" customWidth="1"/>
    <col min="4" max="5" width="11.28515625" bestFit="1" customWidth="1"/>
    <col min="6" max="7" width="12.28515625" bestFit="1" customWidth="1"/>
  </cols>
  <sheetData>
    <row r="1" spans="1:7" ht="15.75" thickBot="1"/>
    <row r="2" spans="1:7" ht="15.75" thickBot="1">
      <c r="C2" s="47" t="s">
        <v>41</v>
      </c>
      <c r="D2" s="59">
        <v>0.1</v>
      </c>
      <c r="E2" s="60">
        <v>0.05</v>
      </c>
      <c r="F2" s="61">
        <v>0.01</v>
      </c>
      <c r="G2" s="50">
        <v>1E-3</v>
      </c>
    </row>
    <row r="3" spans="1:7" ht="15.75" thickTop="1">
      <c r="C3" s="48" t="s">
        <v>37</v>
      </c>
      <c r="D3" s="53">
        <f>'Delta Normal'!M12</f>
        <v>-5129.3939809341764</v>
      </c>
      <c r="E3" s="57">
        <f>'Delta Normal'!N12</f>
        <v>-6605.2221808975455</v>
      </c>
      <c r="F3" s="54">
        <f>'Delta Normal'!O12</f>
        <v>-9373.6304417053616</v>
      </c>
      <c r="G3" s="51">
        <f>'Delta Normal'!P12</f>
        <v>-12476.72922975057</v>
      </c>
    </row>
    <row r="4" spans="1:7">
      <c r="A4" s="46"/>
      <c r="C4" s="48" t="s">
        <v>34</v>
      </c>
      <c r="D4" s="53">
        <f>Historical!L10</f>
        <v>-4749.8447899999992</v>
      </c>
      <c r="E4" s="57">
        <f>Historical!M10</f>
        <v>-6922.3011200000001</v>
      </c>
      <c r="F4" s="54">
        <f>Historical!N10</f>
        <v>-11360.145014</v>
      </c>
      <c r="G4" s="51">
        <f>Historical!O10</f>
        <v>-14560.431117599999</v>
      </c>
    </row>
    <row r="5" spans="1:7">
      <c r="A5" s="46"/>
      <c r="C5" s="48" t="s">
        <v>35</v>
      </c>
      <c r="D5" s="53">
        <f ca="1">'Monte Carlo Logistic'!N10</f>
        <v>-4859.313737641135</v>
      </c>
      <c r="E5" s="57">
        <f ca="1">'Monte Carlo Logistic'!O10</f>
        <v>-6538.5157262099374</v>
      </c>
      <c r="F5" s="54">
        <f ca="1">'Monte Carlo Logistic'!P10</f>
        <v>-9911.5466630857009</v>
      </c>
      <c r="G5" s="51">
        <f ca="1">'Monte Carlo Logistic'!Q10</f>
        <v>-14839.710154926373</v>
      </c>
    </row>
    <row r="6" spans="1:7" ht="15.75" thickBot="1">
      <c r="A6" s="46"/>
      <c r="C6" s="49" t="s">
        <v>36</v>
      </c>
      <c r="D6" s="55">
        <f ca="1">'Monte Carlo T'!O10</f>
        <v>-5371.5491075874615</v>
      </c>
      <c r="E6" s="58">
        <f ca="1">'Monte Carlo T'!P10</f>
        <v>-7004.2257500444393</v>
      </c>
      <c r="F6" s="56">
        <f ca="1">'Monte Carlo T'!Q10</f>
        <v>-10437.221790796806</v>
      </c>
      <c r="G6" s="52">
        <f ca="1">'Monte Carlo T'!R10</f>
        <v>-14361.808308130889</v>
      </c>
    </row>
    <row r="7" spans="1:7">
      <c r="A7" s="43"/>
    </row>
    <row r="9" spans="1:7">
      <c r="D9" s="43"/>
      <c r="E9" s="43"/>
      <c r="F9" s="43"/>
      <c r="G9" s="43"/>
    </row>
    <row r="10" spans="1:7">
      <c r="D10" s="36"/>
      <c r="E10" s="36"/>
      <c r="F10" s="36"/>
      <c r="G10" s="36"/>
    </row>
    <row r="11" spans="1:7">
      <c r="D11" s="36"/>
      <c r="E11" s="36"/>
      <c r="F11" s="36"/>
      <c r="G11" s="36"/>
    </row>
    <row r="12" spans="1:7">
      <c r="D12" s="36"/>
      <c r="E12" s="36"/>
      <c r="F12" s="36"/>
      <c r="G12" s="36"/>
    </row>
    <row r="13" spans="1:7">
      <c r="D13" s="36"/>
      <c r="E13" s="36"/>
      <c r="F13" s="36"/>
      <c r="G13" s="36"/>
    </row>
    <row r="16" spans="1:7">
      <c r="C16" s="43"/>
      <c r="D16" s="36"/>
      <c r="E16" s="36"/>
      <c r="F16" s="36"/>
      <c r="G16" s="36"/>
    </row>
    <row r="17" spans="3:7">
      <c r="C17" s="43"/>
      <c r="D17" s="36"/>
      <c r="E17" s="36"/>
      <c r="F17" s="36"/>
      <c r="G17" s="36"/>
    </row>
    <row r="18" spans="3:7">
      <c r="C18" s="43"/>
      <c r="D18" s="36"/>
      <c r="E18" s="36"/>
      <c r="F18" s="36"/>
      <c r="G18" s="36"/>
    </row>
    <row r="19" spans="3:7">
      <c r="C19" s="43"/>
      <c r="D19" s="36"/>
      <c r="E19" s="36"/>
      <c r="F19" s="36"/>
      <c r="G19" s="36"/>
    </row>
  </sheetData>
  <pageMargins left="0.7" right="0.7" top="0.75" bottom="0.75" header="0.3" footer="0.3"/>
  <pageSetup paperSize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758"/>
  <sheetViews>
    <sheetView workbookViewId="0">
      <selection activeCell="G26" sqref="G26"/>
    </sheetView>
  </sheetViews>
  <sheetFormatPr defaultRowHeight="15"/>
  <cols>
    <col min="1" max="1" width="10.7109375" bestFit="1" customWidth="1"/>
    <col min="4" max="4" width="10" customWidth="1"/>
    <col min="5" max="5" width="10.28515625" customWidth="1"/>
    <col min="6" max="7" width="12" bestFit="1" customWidth="1"/>
  </cols>
  <sheetData>
    <row r="1" spans="1:7" ht="16.899999999999999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  <c r="G1" t="s">
        <v>45</v>
      </c>
    </row>
    <row r="2" spans="1:7" ht="16.899999999999999" customHeight="1">
      <c r="A2" s="5">
        <v>40183</v>
      </c>
      <c r="B2" s="6">
        <v>212.49</v>
      </c>
      <c r="C2" s="6">
        <v>28.73</v>
      </c>
      <c r="D2" s="25">
        <v>1.6956340999999999E-3</v>
      </c>
      <c r="E2" s="26">
        <v>3.4812880000000001E-4</v>
      </c>
      <c r="F2">
        <f>SQRT(D2^2)</f>
        <v>1.6956340999999999E-3</v>
      </c>
      <c r="G2">
        <f>SQRT(E2^2)</f>
        <v>3.4812880000000001E-4</v>
      </c>
    </row>
    <row r="3" spans="1:7" ht="16.899999999999999" customHeight="1">
      <c r="A3" s="5">
        <v>40184</v>
      </c>
      <c r="B3" s="6">
        <v>209.11</v>
      </c>
      <c r="C3" s="6">
        <v>28.55</v>
      </c>
      <c r="D3" s="27">
        <v>-1.6034499000000001E-2</v>
      </c>
      <c r="E3" s="28">
        <v>-6.284937E-3</v>
      </c>
      <c r="F3">
        <f t="shared" ref="F3:F66" si="0">SQRT(D3^2)</f>
        <v>1.6034499000000001E-2</v>
      </c>
      <c r="G3">
        <f t="shared" ref="G3:G66" si="1">SQRT(E3^2)</f>
        <v>6.284937E-3</v>
      </c>
    </row>
    <row r="4" spans="1:7" ht="16.899999999999999" customHeight="1">
      <c r="A4" s="5">
        <v>40185</v>
      </c>
      <c r="B4" s="6">
        <v>208.73</v>
      </c>
      <c r="C4" s="6">
        <v>28.26</v>
      </c>
      <c r="D4" s="27">
        <v>-1.818879E-3</v>
      </c>
      <c r="E4" s="28">
        <v>-1.0209559E-2</v>
      </c>
      <c r="F4">
        <f t="shared" si="0"/>
        <v>1.818879E-3</v>
      </c>
      <c r="G4">
        <f t="shared" si="1"/>
        <v>1.0209559E-2</v>
      </c>
    </row>
    <row r="5" spans="1:7" ht="15" customHeight="1">
      <c r="A5" s="5">
        <v>40186</v>
      </c>
      <c r="B5" s="6">
        <v>210.11</v>
      </c>
      <c r="C5" s="6">
        <v>28.45</v>
      </c>
      <c r="D5" s="25">
        <v>6.5896523000000002E-3</v>
      </c>
      <c r="E5" s="26">
        <v>6.7007832999999998E-3</v>
      </c>
      <c r="F5">
        <f t="shared" si="0"/>
        <v>6.5896523000000002E-3</v>
      </c>
      <c r="G5">
        <f t="shared" si="1"/>
        <v>6.7007832999999998E-3</v>
      </c>
    </row>
    <row r="6" spans="1:7" ht="15" customHeight="1">
      <c r="A6" s="5">
        <v>40189</v>
      </c>
      <c r="B6" s="6">
        <v>208.26</v>
      </c>
      <c r="C6" s="6">
        <v>28.09</v>
      </c>
      <c r="D6" s="27">
        <v>-8.8439039999999997E-3</v>
      </c>
      <c r="E6" s="28">
        <v>-1.2734519E-2</v>
      </c>
      <c r="F6">
        <f t="shared" si="0"/>
        <v>8.8439039999999997E-3</v>
      </c>
      <c r="G6">
        <f t="shared" si="1"/>
        <v>1.2734519E-2</v>
      </c>
    </row>
    <row r="7" spans="1:7">
      <c r="A7" s="5">
        <v>40190</v>
      </c>
      <c r="B7" s="6">
        <v>205.89</v>
      </c>
      <c r="C7" s="6">
        <v>27.91</v>
      </c>
      <c r="D7" s="27">
        <v>-1.1445254E-2</v>
      </c>
      <c r="E7" s="28">
        <v>-6.4285940000000001E-3</v>
      </c>
      <c r="F7">
        <f t="shared" si="0"/>
        <v>1.1445254E-2</v>
      </c>
      <c r="G7">
        <f t="shared" si="1"/>
        <v>6.4285940000000001E-3</v>
      </c>
    </row>
    <row r="8" spans="1:7">
      <c r="A8" s="5">
        <v>40191</v>
      </c>
      <c r="B8" s="6">
        <v>208.8</v>
      </c>
      <c r="C8" s="6">
        <v>28.16</v>
      </c>
      <c r="D8" s="25">
        <v>1.40348104E-2</v>
      </c>
      <c r="E8" s="26">
        <v>8.9174836999999993E-3</v>
      </c>
      <c r="F8">
        <f t="shared" si="0"/>
        <v>1.40348104E-2</v>
      </c>
      <c r="G8">
        <f t="shared" si="1"/>
        <v>8.9174836999999993E-3</v>
      </c>
    </row>
    <row r="9" spans="1:7">
      <c r="A9" s="5">
        <v>40192</v>
      </c>
      <c r="B9" s="6">
        <v>207.59</v>
      </c>
      <c r="C9" s="6">
        <v>28.73</v>
      </c>
      <c r="D9" s="27">
        <v>-5.8118750000000002E-3</v>
      </c>
      <c r="E9" s="26">
        <v>2.0039341700000001E-2</v>
      </c>
      <c r="F9">
        <f t="shared" si="0"/>
        <v>5.8118750000000002E-3</v>
      </c>
      <c r="G9">
        <f t="shared" si="1"/>
        <v>2.0039341700000001E-2</v>
      </c>
    </row>
    <row r="10" spans="1:7">
      <c r="A10" s="5">
        <v>40193</v>
      </c>
      <c r="B10" s="6">
        <v>204.12</v>
      </c>
      <c r="C10" s="6">
        <v>28.64</v>
      </c>
      <c r="D10" s="27">
        <v>-1.6856923999999999E-2</v>
      </c>
      <c r="E10" s="28">
        <v>-3.1375309999999998E-3</v>
      </c>
      <c r="F10">
        <f t="shared" si="0"/>
        <v>1.6856923999999999E-2</v>
      </c>
      <c r="G10">
        <f t="shared" si="1"/>
        <v>3.1375309999999998E-3</v>
      </c>
    </row>
    <row r="11" spans="1:7">
      <c r="A11" s="5">
        <v>40197</v>
      </c>
      <c r="B11" s="6">
        <v>213.15</v>
      </c>
      <c r="C11" s="6">
        <v>28.86</v>
      </c>
      <c r="D11" s="25">
        <v>4.3288087000000003E-2</v>
      </c>
      <c r="E11" s="26">
        <v>7.6522112999999996E-3</v>
      </c>
      <c r="F11">
        <f t="shared" si="0"/>
        <v>4.3288087000000003E-2</v>
      </c>
      <c r="G11">
        <f t="shared" si="1"/>
        <v>7.6522112999999996E-3</v>
      </c>
    </row>
    <row r="12" spans="1:7">
      <c r="A12" s="5">
        <v>40198</v>
      </c>
      <c r="B12" s="6">
        <v>209.87</v>
      </c>
      <c r="C12" s="6">
        <v>28.39</v>
      </c>
      <c r="D12" s="27">
        <v>-1.5507852000000001E-2</v>
      </c>
      <c r="E12" s="28">
        <v>-1.6419583000000001E-2</v>
      </c>
      <c r="F12">
        <f t="shared" si="0"/>
        <v>1.5507852000000001E-2</v>
      </c>
      <c r="G12">
        <f t="shared" si="1"/>
        <v>1.6419583000000001E-2</v>
      </c>
    </row>
    <row r="13" spans="1:7">
      <c r="A13" s="5">
        <v>40199</v>
      </c>
      <c r="B13" s="6">
        <v>206.24</v>
      </c>
      <c r="C13" s="6">
        <v>27.85</v>
      </c>
      <c r="D13" s="27">
        <v>-1.7447752E-2</v>
      </c>
      <c r="E13" s="28">
        <v>-1.9204004E-2</v>
      </c>
      <c r="F13">
        <f t="shared" si="0"/>
        <v>1.7447752E-2</v>
      </c>
      <c r="G13">
        <f t="shared" si="1"/>
        <v>1.9204004E-2</v>
      </c>
    </row>
    <row r="14" spans="1:7">
      <c r="A14" s="5">
        <v>40200</v>
      </c>
      <c r="B14" s="6">
        <v>196.01</v>
      </c>
      <c r="C14" s="6">
        <v>26.87</v>
      </c>
      <c r="D14" s="27">
        <v>-5.0874861E-2</v>
      </c>
      <c r="E14" s="28">
        <v>-3.5822543999999998E-2</v>
      </c>
      <c r="F14">
        <f t="shared" si="0"/>
        <v>5.0874861E-2</v>
      </c>
      <c r="G14">
        <f t="shared" si="1"/>
        <v>3.5822543999999998E-2</v>
      </c>
    </row>
    <row r="15" spans="1:7">
      <c r="A15" s="5">
        <v>40203</v>
      </c>
      <c r="B15" s="6">
        <v>201.28</v>
      </c>
      <c r="C15" s="6">
        <v>27.21</v>
      </c>
      <c r="D15" s="25">
        <v>2.6531295199999999E-2</v>
      </c>
      <c r="E15" s="26">
        <v>1.25741302E-2</v>
      </c>
      <c r="F15">
        <f t="shared" si="0"/>
        <v>2.6531295199999999E-2</v>
      </c>
      <c r="G15">
        <f t="shared" si="1"/>
        <v>1.25741302E-2</v>
      </c>
    </row>
    <row r="16" spans="1:7">
      <c r="A16" s="5">
        <v>40204</v>
      </c>
      <c r="B16" s="6">
        <v>204.13</v>
      </c>
      <c r="C16" s="6">
        <v>27.38</v>
      </c>
      <c r="D16" s="25">
        <v>1.40600723E-2</v>
      </c>
      <c r="E16" s="26">
        <v>6.2282670999999996E-3</v>
      </c>
      <c r="F16">
        <f t="shared" si="0"/>
        <v>1.40600723E-2</v>
      </c>
      <c r="G16">
        <f t="shared" si="1"/>
        <v>6.2282670999999996E-3</v>
      </c>
    </row>
    <row r="17" spans="1:7">
      <c r="A17" s="5">
        <v>40205</v>
      </c>
      <c r="B17" s="6">
        <v>206.05</v>
      </c>
      <c r="C17" s="6">
        <v>27.53</v>
      </c>
      <c r="D17" s="25">
        <v>9.3618120000000006E-3</v>
      </c>
      <c r="E17" s="26">
        <v>5.4634992999999998E-3</v>
      </c>
      <c r="F17">
        <f t="shared" si="0"/>
        <v>9.3618120000000006E-3</v>
      </c>
      <c r="G17">
        <f t="shared" si="1"/>
        <v>5.4634992999999998E-3</v>
      </c>
    </row>
    <row r="18" spans="1:7">
      <c r="A18" s="5">
        <v>40206</v>
      </c>
      <c r="B18" s="6">
        <v>197.54</v>
      </c>
      <c r="C18" s="6">
        <v>27.06</v>
      </c>
      <c r="D18" s="27">
        <v>-4.2177762000000001E-2</v>
      </c>
      <c r="E18" s="28">
        <v>-1.7219696E-2</v>
      </c>
      <c r="F18">
        <f t="shared" si="0"/>
        <v>4.2177762000000001E-2</v>
      </c>
      <c r="G18">
        <f t="shared" si="1"/>
        <v>1.7219696E-2</v>
      </c>
    </row>
    <row r="19" spans="1:7">
      <c r="A19" s="5">
        <v>40207</v>
      </c>
      <c r="B19" s="6">
        <v>190.37</v>
      </c>
      <c r="C19" s="6">
        <v>26.15</v>
      </c>
      <c r="D19" s="27">
        <v>-3.6971548999999999E-2</v>
      </c>
      <c r="E19" s="28">
        <v>-3.4207432000000003E-2</v>
      </c>
      <c r="F19">
        <f t="shared" si="0"/>
        <v>3.6971548999999999E-2</v>
      </c>
      <c r="G19">
        <f t="shared" si="1"/>
        <v>3.4207432000000003E-2</v>
      </c>
    </row>
    <row r="20" spans="1:7">
      <c r="A20" s="5">
        <v>40210</v>
      </c>
      <c r="B20" s="6">
        <v>193.02</v>
      </c>
      <c r="C20" s="6">
        <v>26.36</v>
      </c>
      <c r="D20" s="25">
        <v>1.3824263599999999E-2</v>
      </c>
      <c r="E20" s="26">
        <v>7.9985191000000004E-3</v>
      </c>
      <c r="F20">
        <f t="shared" si="0"/>
        <v>1.3824263599999999E-2</v>
      </c>
      <c r="G20">
        <f t="shared" si="1"/>
        <v>7.9985191000000004E-3</v>
      </c>
    </row>
    <row r="21" spans="1:7">
      <c r="A21" s="5">
        <v>40211</v>
      </c>
      <c r="B21" s="6">
        <v>194.14</v>
      </c>
      <c r="C21" s="6">
        <v>26.41</v>
      </c>
      <c r="D21" s="25">
        <v>5.7857378000000003E-3</v>
      </c>
      <c r="E21" s="26">
        <v>1.8950167E-3</v>
      </c>
      <c r="F21">
        <f t="shared" si="0"/>
        <v>5.7857378000000003E-3</v>
      </c>
      <c r="G21">
        <f t="shared" si="1"/>
        <v>1.8950167E-3</v>
      </c>
    </row>
    <row r="22" spans="1:7">
      <c r="A22" s="5">
        <v>40212</v>
      </c>
      <c r="B22" s="6">
        <v>197.48</v>
      </c>
      <c r="C22" s="6">
        <v>26.57</v>
      </c>
      <c r="D22" s="25">
        <v>1.70577651E-2</v>
      </c>
      <c r="E22" s="26">
        <v>6.0400334999999999E-3</v>
      </c>
      <c r="F22">
        <f t="shared" si="0"/>
        <v>1.70577651E-2</v>
      </c>
      <c r="G22">
        <f t="shared" si="1"/>
        <v>6.0400334999999999E-3</v>
      </c>
    </row>
    <row r="23" spans="1:7">
      <c r="A23" s="5">
        <v>40213</v>
      </c>
      <c r="B23" s="6">
        <v>190.36</v>
      </c>
      <c r="C23" s="6">
        <v>25.84</v>
      </c>
      <c r="D23" s="27">
        <v>-3.6720296999999999E-2</v>
      </c>
      <c r="E23" s="28">
        <v>-2.7859081000000001E-2</v>
      </c>
      <c r="F23">
        <f t="shared" si="0"/>
        <v>3.6720296999999999E-2</v>
      </c>
      <c r="G23">
        <f t="shared" si="1"/>
        <v>2.7859081000000001E-2</v>
      </c>
    </row>
    <row r="24" spans="1:7">
      <c r="A24" s="5">
        <v>40214</v>
      </c>
      <c r="B24" s="6">
        <v>193.74</v>
      </c>
      <c r="C24" s="6">
        <v>26</v>
      </c>
      <c r="D24" s="25">
        <v>1.7600037700000001E-2</v>
      </c>
      <c r="E24" s="26">
        <v>6.1728590999999998E-3</v>
      </c>
      <c r="F24">
        <f t="shared" si="0"/>
        <v>1.7600037700000001E-2</v>
      </c>
      <c r="G24">
        <f t="shared" si="1"/>
        <v>6.1728590999999998E-3</v>
      </c>
    </row>
    <row r="25" spans="1:7">
      <c r="A25" s="5">
        <v>40217</v>
      </c>
      <c r="B25" s="6">
        <v>192.41</v>
      </c>
      <c r="C25" s="6">
        <v>25.72</v>
      </c>
      <c r="D25" s="27">
        <v>-6.8885420000000001E-3</v>
      </c>
      <c r="E25" s="28">
        <v>-1.0827639E-2</v>
      </c>
      <c r="F25">
        <f t="shared" si="0"/>
        <v>6.8885420000000001E-3</v>
      </c>
      <c r="G25">
        <f t="shared" si="1"/>
        <v>1.0827639E-2</v>
      </c>
    </row>
    <row r="26" spans="1:7">
      <c r="A26" s="5">
        <v>40218</v>
      </c>
      <c r="B26" s="6">
        <v>194.46</v>
      </c>
      <c r="C26" s="6">
        <v>25.99</v>
      </c>
      <c r="D26" s="25">
        <v>1.05979744E-2</v>
      </c>
      <c r="E26" s="26">
        <v>1.0442949300000001E-2</v>
      </c>
      <c r="F26">
        <f t="shared" si="0"/>
        <v>1.05979744E-2</v>
      </c>
      <c r="G26">
        <f t="shared" si="1"/>
        <v>1.0442949300000001E-2</v>
      </c>
    </row>
    <row r="27" spans="1:7">
      <c r="A27" s="5">
        <v>40219</v>
      </c>
      <c r="B27" s="6">
        <v>193.4</v>
      </c>
      <c r="C27" s="6">
        <v>25.97</v>
      </c>
      <c r="D27" s="27">
        <v>-5.4659030000000003E-3</v>
      </c>
      <c r="E27" s="28">
        <v>-7.6982299999999999E-4</v>
      </c>
      <c r="F27">
        <f t="shared" si="0"/>
        <v>5.4659030000000003E-3</v>
      </c>
      <c r="G27">
        <f t="shared" si="1"/>
        <v>7.6982299999999999E-4</v>
      </c>
    </row>
    <row r="28" spans="1:7">
      <c r="A28" s="5">
        <v>40220</v>
      </c>
      <c r="B28" s="6">
        <v>196.92</v>
      </c>
      <c r="C28" s="6">
        <v>26.1</v>
      </c>
      <c r="D28" s="25">
        <v>1.80369719E-2</v>
      </c>
      <c r="E28" s="26">
        <v>4.9932887E-3</v>
      </c>
      <c r="F28">
        <f t="shared" si="0"/>
        <v>1.80369719E-2</v>
      </c>
      <c r="G28">
        <f t="shared" si="1"/>
        <v>4.9932887E-3</v>
      </c>
    </row>
    <row r="29" spans="1:7">
      <c r="A29" s="5">
        <v>40221</v>
      </c>
      <c r="B29" s="6">
        <v>198.62</v>
      </c>
      <c r="C29" s="6">
        <v>25.92</v>
      </c>
      <c r="D29" s="25">
        <v>8.5958965999999998E-3</v>
      </c>
      <c r="E29" s="28">
        <v>-6.9204430000000001E-3</v>
      </c>
      <c r="F29">
        <f t="shared" si="0"/>
        <v>8.5958965999999998E-3</v>
      </c>
      <c r="G29">
        <f t="shared" si="1"/>
        <v>6.9204430000000001E-3</v>
      </c>
    </row>
    <row r="30" spans="1:7">
      <c r="A30" s="5">
        <v>40225</v>
      </c>
      <c r="B30" s="6">
        <v>201.61</v>
      </c>
      <c r="C30" s="6">
        <v>26.43</v>
      </c>
      <c r="D30" s="25">
        <v>1.49416867E-2</v>
      </c>
      <c r="E30" s="26">
        <v>1.9484857099999999E-2</v>
      </c>
      <c r="F30">
        <f t="shared" si="0"/>
        <v>1.49416867E-2</v>
      </c>
      <c r="G30">
        <f t="shared" si="1"/>
        <v>1.9484857099999999E-2</v>
      </c>
    </row>
    <row r="31" spans="1:7">
      <c r="A31" s="5">
        <v>40226</v>
      </c>
      <c r="B31" s="6">
        <v>200.77</v>
      </c>
      <c r="C31" s="6">
        <v>26.66</v>
      </c>
      <c r="D31" s="27">
        <v>-4.1751640000000003E-3</v>
      </c>
      <c r="E31" s="26">
        <v>8.6645860999999998E-3</v>
      </c>
      <c r="F31">
        <f t="shared" si="0"/>
        <v>4.1751640000000003E-3</v>
      </c>
      <c r="G31">
        <f t="shared" si="1"/>
        <v>8.6645860999999998E-3</v>
      </c>
    </row>
    <row r="32" spans="1:7">
      <c r="A32" s="5">
        <v>40227</v>
      </c>
      <c r="B32" s="6">
        <v>201.14</v>
      </c>
      <c r="C32" s="6">
        <v>27.01</v>
      </c>
      <c r="D32" s="25">
        <v>1.8412088E-3</v>
      </c>
      <c r="E32" s="26">
        <v>1.30428531E-2</v>
      </c>
      <c r="F32">
        <f t="shared" si="0"/>
        <v>1.8412088E-3</v>
      </c>
      <c r="G32">
        <f t="shared" si="1"/>
        <v>1.30428531E-2</v>
      </c>
    </row>
    <row r="33" spans="1:7">
      <c r="A33" s="5">
        <v>40228</v>
      </c>
      <c r="B33" s="6">
        <v>199.89</v>
      </c>
      <c r="C33" s="6">
        <v>26.82</v>
      </c>
      <c r="D33" s="27">
        <v>-6.2339680000000003E-3</v>
      </c>
      <c r="E33" s="28">
        <v>-7.0592900000000002E-3</v>
      </c>
      <c r="F33">
        <f t="shared" si="0"/>
        <v>6.2339680000000003E-3</v>
      </c>
      <c r="G33">
        <f t="shared" si="1"/>
        <v>7.0592900000000002E-3</v>
      </c>
    </row>
    <row r="34" spans="1:7">
      <c r="A34" s="5">
        <v>40231</v>
      </c>
      <c r="B34" s="6">
        <v>198.66</v>
      </c>
      <c r="C34" s="6">
        <v>26.79</v>
      </c>
      <c r="D34" s="27">
        <v>-6.1723940000000003E-3</v>
      </c>
      <c r="E34" s="28">
        <v>-1.119194E-3</v>
      </c>
      <c r="F34">
        <f t="shared" si="0"/>
        <v>6.1723940000000003E-3</v>
      </c>
      <c r="G34">
        <f t="shared" si="1"/>
        <v>1.119194E-3</v>
      </c>
    </row>
    <row r="35" spans="1:7">
      <c r="A35" s="5">
        <v>40232</v>
      </c>
      <c r="B35" s="6">
        <v>195.33</v>
      </c>
      <c r="C35" s="6">
        <v>26.41</v>
      </c>
      <c r="D35" s="27">
        <v>-1.6904385000000001E-2</v>
      </c>
      <c r="E35" s="28">
        <v>-1.4285957E-2</v>
      </c>
      <c r="F35">
        <f t="shared" si="0"/>
        <v>1.6904385000000001E-2</v>
      </c>
      <c r="G35">
        <f t="shared" si="1"/>
        <v>1.4285957E-2</v>
      </c>
    </row>
    <row r="36" spans="1:7">
      <c r="A36" s="5">
        <v>40233</v>
      </c>
      <c r="B36" s="6">
        <v>198.89</v>
      </c>
      <c r="C36" s="6">
        <v>26.69</v>
      </c>
      <c r="D36" s="25">
        <v>1.8061472200000001E-2</v>
      </c>
      <c r="E36" s="26">
        <v>1.05462371E-2</v>
      </c>
      <c r="F36">
        <f t="shared" si="0"/>
        <v>1.8061472200000001E-2</v>
      </c>
      <c r="G36">
        <f t="shared" si="1"/>
        <v>1.05462371E-2</v>
      </c>
    </row>
    <row r="37" spans="1:7">
      <c r="A37" s="5">
        <v>40234</v>
      </c>
      <c r="B37" s="6">
        <v>200.22</v>
      </c>
      <c r="C37" s="6">
        <v>26.66</v>
      </c>
      <c r="D37" s="25">
        <v>6.6648539E-3</v>
      </c>
      <c r="E37" s="28">
        <v>-1.1246489999999999E-3</v>
      </c>
      <c r="F37">
        <f t="shared" si="0"/>
        <v>6.6648539E-3</v>
      </c>
      <c r="G37">
        <f t="shared" si="1"/>
        <v>1.1246489999999999E-3</v>
      </c>
    </row>
    <row r="38" spans="1:7">
      <c r="A38" s="5">
        <v>40235</v>
      </c>
      <c r="B38" s="6">
        <v>202.82</v>
      </c>
      <c r="C38" s="6">
        <v>26.73</v>
      </c>
      <c r="D38" s="25">
        <v>1.29021242E-2</v>
      </c>
      <c r="E38" s="26">
        <v>2.6222153999999999E-3</v>
      </c>
      <c r="F38">
        <f t="shared" si="0"/>
        <v>1.29021242E-2</v>
      </c>
      <c r="G38">
        <f t="shared" si="1"/>
        <v>2.6222153999999999E-3</v>
      </c>
    </row>
    <row r="39" spans="1:7">
      <c r="A39" s="5">
        <v>40238</v>
      </c>
      <c r="B39" s="6">
        <v>207.15</v>
      </c>
      <c r="C39" s="6">
        <v>27.06</v>
      </c>
      <c r="D39" s="25">
        <v>2.1124282300000002E-2</v>
      </c>
      <c r="E39" s="26">
        <v>1.2270092599999999E-2</v>
      </c>
      <c r="F39">
        <f t="shared" si="0"/>
        <v>2.1124282300000002E-2</v>
      </c>
      <c r="G39">
        <f t="shared" si="1"/>
        <v>1.2270092599999999E-2</v>
      </c>
    </row>
    <row r="40" spans="1:7">
      <c r="A40" s="5">
        <v>40239</v>
      </c>
      <c r="B40" s="6">
        <v>207.01</v>
      </c>
      <c r="C40" s="6">
        <v>26.53</v>
      </c>
      <c r="D40" s="27">
        <v>-6.7606700000000003E-4</v>
      </c>
      <c r="E40" s="28">
        <v>-1.9780454999999999E-2</v>
      </c>
      <c r="F40">
        <f t="shared" si="0"/>
        <v>6.7606700000000003E-4</v>
      </c>
      <c r="G40">
        <f t="shared" si="1"/>
        <v>1.9780454999999999E-2</v>
      </c>
    </row>
    <row r="41" spans="1:7">
      <c r="A41" s="5">
        <v>40240</v>
      </c>
      <c r="B41" s="6">
        <v>207.49</v>
      </c>
      <c r="C41" s="6">
        <v>26.53</v>
      </c>
      <c r="D41" s="25">
        <v>2.3160444999999999E-3</v>
      </c>
      <c r="E41" s="26">
        <v>0</v>
      </c>
      <c r="F41">
        <f t="shared" si="0"/>
        <v>2.3160444999999999E-3</v>
      </c>
      <c r="G41">
        <f t="shared" si="1"/>
        <v>0</v>
      </c>
    </row>
    <row r="42" spans="1:7" ht="31.5" customHeight="1">
      <c r="A42" s="5">
        <v>40241</v>
      </c>
      <c r="B42" s="6">
        <v>208.86</v>
      </c>
      <c r="C42" s="6">
        <v>26.69</v>
      </c>
      <c r="D42" s="25">
        <v>6.5810253000000004E-3</v>
      </c>
      <c r="E42" s="26">
        <v>6.0127953000000001E-3</v>
      </c>
      <c r="F42">
        <f t="shared" si="0"/>
        <v>6.5810253000000004E-3</v>
      </c>
      <c r="G42">
        <f t="shared" si="1"/>
        <v>6.0127953000000001E-3</v>
      </c>
    </row>
    <row r="43" spans="1:7">
      <c r="A43" s="5">
        <v>40242</v>
      </c>
      <c r="B43" s="6">
        <v>217.02</v>
      </c>
      <c r="C43" s="6">
        <v>26.66</v>
      </c>
      <c r="D43" s="25">
        <v>3.8325344099999999E-2</v>
      </c>
      <c r="E43" s="28">
        <v>-1.1246489999999999E-3</v>
      </c>
      <c r="F43">
        <f t="shared" si="0"/>
        <v>3.8325344099999999E-2</v>
      </c>
      <c r="G43">
        <f t="shared" si="1"/>
        <v>1.1246489999999999E-3</v>
      </c>
    </row>
    <row r="44" spans="1:7">
      <c r="A44" s="5">
        <v>40245</v>
      </c>
      <c r="B44" s="6">
        <v>217.15</v>
      </c>
      <c r="C44" s="6">
        <v>26.69</v>
      </c>
      <c r="D44" s="25">
        <v>5.988438E-4</v>
      </c>
      <c r="E44" s="26">
        <v>1.1246487E-3</v>
      </c>
      <c r="F44">
        <f t="shared" si="0"/>
        <v>5.988438E-4</v>
      </c>
      <c r="G44">
        <f t="shared" si="1"/>
        <v>1.1246487E-3</v>
      </c>
    </row>
    <row r="45" spans="1:7">
      <c r="A45" s="5">
        <v>40246</v>
      </c>
      <c r="B45" s="6">
        <v>221.06</v>
      </c>
      <c r="C45" s="6">
        <v>26.85</v>
      </c>
      <c r="D45" s="25">
        <v>1.7845798900000001E-2</v>
      </c>
      <c r="E45" s="26">
        <v>5.9768575000000001E-3</v>
      </c>
      <c r="F45">
        <f t="shared" si="0"/>
        <v>1.7845798900000001E-2</v>
      </c>
      <c r="G45">
        <f t="shared" si="1"/>
        <v>5.9768575000000001E-3</v>
      </c>
    </row>
    <row r="46" spans="1:7">
      <c r="A46" s="5">
        <v>40247</v>
      </c>
      <c r="B46" s="6">
        <v>222.86</v>
      </c>
      <c r="C46" s="6">
        <v>27.01</v>
      </c>
      <c r="D46" s="25">
        <v>8.1096137000000006E-3</v>
      </c>
      <c r="E46" s="26">
        <v>5.9413468000000004E-3</v>
      </c>
      <c r="F46">
        <f t="shared" si="0"/>
        <v>8.1096137000000006E-3</v>
      </c>
      <c r="G46">
        <f t="shared" si="1"/>
        <v>5.9413468000000004E-3</v>
      </c>
    </row>
    <row r="47" spans="1:7">
      <c r="A47" s="5">
        <v>40248</v>
      </c>
      <c r="B47" s="6">
        <v>223.52</v>
      </c>
      <c r="C47" s="6">
        <v>27.21</v>
      </c>
      <c r="D47" s="25">
        <v>2.9571239000000002E-3</v>
      </c>
      <c r="E47" s="26">
        <v>7.3773850000000002E-3</v>
      </c>
      <c r="F47">
        <f t="shared" si="0"/>
        <v>2.9571239000000002E-3</v>
      </c>
      <c r="G47">
        <f t="shared" si="1"/>
        <v>7.3773850000000002E-3</v>
      </c>
    </row>
    <row r="48" spans="1:7">
      <c r="A48" s="5">
        <v>40249</v>
      </c>
      <c r="B48" s="6">
        <v>224.61</v>
      </c>
      <c r="C48" s="6">
        <v>27.29</v>
      </c>
      <c r="D48" s="25">
        <v>4.8646694000000004E-3</v>
      </c>
      <c r="E48" s="26">
        <v>2.9357819E-3</v>
      </c>
      <c r="F48">
        <f t="shared" si="0"/>
        <v>4.8646694000000004E-3</v>
      </c>
      <c r="G48">
        <f t="shared" si="1"/>
        <v>2.9357819E-3</v>
      </c>
    </row>
    <row r="49" spans="1:7">
      <c r="A49" s="5">
        <v>40252</v>
      </c>
      <c r="B49" s="6">
        <v>221.87</v>
      </c>
      <c r="C49" s="6">
        <v>27.31</v>
      </c>
      <c r="D49" s="27">
        <v>-1.2273940000000001E-2</v>
      </c>
      <c r="E49" s="26">
        <v>7.3260079999999997E-4</v>
      </c>
      <c r="F49">
        <f t="shared" si="0"/>
        <v>1.2273940000000001E-2</v>
      </c>
      <c r="G49">
        <f t="shared" si="1"/>
        <v>7.3260079999999997E-4</v>
      </c>
    </row>
    <row r="50" spans="1:7">
      <c r="A50" s="5">
        <v>40253</v>
      </c>
      <c r="B50" s="6">
        <v>222.47</v>
      </c>
      <c r="C50" s="6">
        <v>27.38</v>
      </c>
      <c r="D50" s="25">
        <v>2.7006362999999999E-3</v>
      </c>
      <c r="E50" s="26">
        <v>2.5598843999999998E-3</v>
      </c>
      <c r="F50">
        <f t="shared" si="0"/>
        <v>2.7006362999999999E-3</v>
      </c>
      <c r="G50">
        <f t="shared" si="1"/>
        <v>2.5598843999999998E-3</v>
      </c>
    </row>
    <row r="51" spans="1:7">
      <c r="A51" s="5">
        <v>40254</v>
      </c>
      <c r="B51" s="6">
        <v>222.15</v>
      </c>
      <c r="C51" s="6">
        <v>27.63</v>
      </c>
      <c r="D51" s="27">
        <v>-1.439432E-3</v>
      </c>
      <c r="E51" s="26">
        <v>9.0893190999999998E-3</v>
      </c>
      <c r="F51">
        <f t="shared" si="0"/>
        <v>1.439432E-3</v>
      </c>
      <c r="G51">
        <f t="shared" si="1"/>
        <v>9.0893190999999998E-3</v>
      </c>
    </row>
    <row r="52" spans="1:7">
      <c r="A52" s="5">
        <v>40255</v>
      </c>
      <c r="B52" s="6">
        <v>222.67</v>
      </c>
      <c r="C52" s="6">
        <v>27.61</v>
      </c>
      <c r="D52" s="25">
        <v>2.3380253999999998E-3</v>
      </c>
      <c r="E52" s="28">
        <v>-7.2411299999999997E-4</v>
      </c>
      <c r="F52">
        <f t="shared" si="0"/>
        <v>2.3380253999999998E-3</v>
      </c>
      <c r="G52">
        <f t="shared" si="1"/>
        <v>7.2411299999999997E-4</v>
      </c>
    </row>
    <row r="53" spans="1:7">
      <c r="A53" s="5">
        <v>40256</v>
      </c>
      <c r="B53" s="6">
        <v>220.29</v>
      </c>
      <c r="C53" s="6">
        <v>27.59</v>
      </c>
      <c r="D53" s="27">
        <v>-1.0745995E-2</v>
      </c>
      <c r="E53" s="28">
        <v>-7.24638E-4</v>
      </c>
      <c r="F53">
        <f t="shared" si="0"/>
        <v>1.0745995E-2</v>
      </c>
      <c r="G53">
        <f t="shared" si="1"/>
        <v>7.24638E-4</v>
      </c>
    </row>
    <row r="54" spans="1:7">
      <c r="A54" s="5">
        <v>40259</v>
      </c>
      <c r="B54" s="6">
        <v>222.77</v>
      </c>
      <c r="C54" s="6">
        <v>27.6</v>
      </c>
      <c r="D54" s="25">
        <v>1.1194988899999999E-2</v>
      </c>
      <c r="E54" s="26">
        <v>3.623845E-4</v>
      </c>
      <c r="F54">
        <f t="shared" si="0"/>
        <v>1.1194988899999999E-2</v>
      </c>
      <c r="G54">
        <f t="shared" si="1"/>
        <v>3.623845E-4</v>
      </c>
    </row>
    <row r="55" spans="1:7">
      <c r="A55" s="5">
        <v>40260</v>
      </c>
      <c r="B55" s="6">
        <v>226.35</v>
      </c>
      <c r="C55" s="6">
        <v>27.86</v>
      </c>
      <c r="D55" s="25">
        <v>1.5942624799999999E-2</v>
      </c>
      <c r="E55" s="26">
        <v>9.3761955999999997E-3</v>
      </c>
      <c r="F55">
        <f t="shared" si="0"/>
        <v>1.5942624799999999E-2</v>
      </c>
      <c r="G55">
        <f t="shared" si="1"/>
        <v>9.3761955999999997E-3</v>
      </c>
    </row>
    <row r="56" spans="1:7">
      <c r="A56" s="5">
        <v>40261</v>
      </c>
      <c r="B56" s="6">
        <v>227.35</v>
      </c>
      <c r="C56" s="6">
        <v>27.64</v>
      </c>
      <c r="D56" s="25">
        <v>4.4082063999999997E-3</v>
      </c>
      <c r="E56" s="28">
        <v>-7.927969E-3</v>
      </c>
      <c r="F56">
        <f t="shared" si="0"/>
        <v>4.4082063999999997E-3</v>
      </c>
      <c r="G56">
        <f t="shared" si="1"/>
        <v>7.927969E-3</v>
      </c>
    </row>
    <row r="57" spans="1:7">
      <c r="A57" s="5">
        <v>40262</v>
      </c>
      <c r="B57" s="6">
        <v>224.65</v>
      </c>
      <c r="C57" s="6">
        <v>27.98</v>
      </c>
      <c r="D57" s="27">
        <v>-1.1947045E-2</v>
      </c>
      <c r="E57" s="26">
        <v>1.22259703E-2</v>
      </c>
      <c r="F57">
        <f t="shared" si="0"/>
        <v>1.1947045E-2</v>
      </c>
      <c r="G57">
        <f t="shared" si="1"/>
        <v>1.22259703E-2</v>
      </c>
    </row>
    <row r="58" spans="1:7" ht="16.899999999999999" customHeight="1">
      <c r="A58" s="5">
        <v>40263</v>
      </c>
      <c r="B58" s="6">
        <v>228.87</v>
      </c>
      <c r="C58" s="6">
        <v>27.65</v>
      </c>
      <c r="D58" s="25">
        <v>1.8610521299999998E-2</v>
      </c>
      <c r="E58" s="28">
        <v>-1.1864240999999999E-2</v>
      </c>
      <c r="F58">
        <f t="shared" si="0"/>
        <v>1.8610521299999998E-2</v>
      </c>
      <c r="G58">
        <f t="shared" si="1"/>
        <v>1.1864240999999999E-2</v>
      </c>
    </row>
    <row r="59" spans="1:7">
      <c r="A59" s="5">
        <v>40266</v>
      </c>
      <c r="B59" s="6">
        <v>230.34</v>
      </c>
      <c r="C59" s="6">
        <v>27.59</v>
      </c>
      <c r="D59" s="25">
        <v>6.4023214999999996E-3</v>
      </c>
      <c r="E59" s="28">
        <v>-2.17234E-3</v>
      </c>
      <c r="F59">
        <f t="shared" si="0"/>
        <v>6.4023214999999996E-3</v>
      </c>
      <c r="G59">
        <f t="shared" si="1"/>
        <v>2.17234E-3</v>
      </c>
    </row>
    <row r="60" spans="1:7">
      <c r="A60" s="5">
        <v>40267</v>
      </c>
      <c r="B60" s="6">
        <v>233.77</v>
      </c>
      <c r="C60" s="6">
        <v>27.76</v>
      </c>
      <c r="D60" s="25">
        <v>1.4781247799999999E-2</v>
      </c>
      <c r="E60" s="26">
        <v>6.1427473999999998E-3</v>
      </c>
      <c r="F60">
        <f t="shared" si="0"/>
        <v>1.4781247799999999E-2</v>
      </c>
      <c r="G60">
        <f t="shared" si="1"/>
        <v>6.1427473999999998E-3</v>
      </c>
    </row>
    <row r="61" spans="1:7">
      <c r="A61" s="5">
        <v>40268</v>
      </c>
      <c r="B61" s="6">
        <v>232.93</v>
      </c>
      <c r="C61" s="6">
        <v>27.31</v>
      </c>
      <c r="D61" s="27">
        <v>-3.5997469999999999E-3</v>
      </c>
      <c r="E61" s="28">
        <v>-1.6343199999999999E-2</v>
      </c>
      <c r="F61">
        <f t="shared" si="0"/>
        <v>3.5997469999999999E-3</v>
      </c>
      <c r="G61">
        <f t="shared" si="1"/>
        <v>1.6343199999999999E-2</v>
      </c>
    </row>
    <row r="62" spans="1:7">
      <c r="A62" s="5">
        <v>40269</v>
      </c>
      <c r="B62" s="6">
        <v>233.89</v>
      </c>
      <c r="C62" s="6">
        <v>27.19</v>
      </c>
      <c r="D62" s="25">
        <v>4.1129401000000003E-3</v>
      </c>
      <c r="E62" s="28">
        <v>-4.4036769999999999E-3</v>
      </c>
      <c r="F62">
        <f t="shared" si="0"/>
        <v>4.1129401000000003E-3</v>
      </c>
      <c r="G62">
        <f t="shared" si="1"/>
        <v>4.4036769999999999E-3</v>
      </c>
    </row>
    <row r="63" spans="1:7">
      <c r="A63" s="5">
        <v>40273</v>
      </c>
      <c r="B63" s="6">
        <v>236.39</v>
      </c>
      <c r="C63" s="6">
        <v>27.29</v>
      </c>
      <c r="D63" s="25">
        <v>1.06320641E-2</v>
      </c>
      <c r="E63" s="26">
        <v>3.6710761000000001E-3</v>
      </c>
      <c r="F63">
        <f t="shared" si="0"/>
        <v>1.06320641E-2</v>
      </c>
      <c r="G63">
        <f t="shared" si="1"/>
        <v>3.6710761000000001E-3</v>
      </c>
    </row>
    <row r="64" spans="1:7">
      <c r="A64" s="5">
        <v>40274</v>
      </c>
      <c r="B64" s="6">
        <v>237.43</v>
      </c>
      <c r="C64" s="6">
        <v>27.34</v>
      </c>
      <c r="D64" s="25">
        <v>4.3898597000000001E-3</v>
      </c>
      <c r="E64" s="26">
        <v>1.8304966E-3</v>
      </c>
      <c r="F64">
        <f t="shared" si="0"/>
        <v>4.3898597000000001E-3</v>
      </c>
      <c r="G64">
        <f t="shared" si="1"/>
        <v>1.8304966E-3</v>
      </c>
    </row>
    <row r="65" spans="1:7">
      <c r="A65" s="5">
        <v>40275</v>
      </c>
      <c r="B65" s="6">
        <v>238.48</v>
      </c>
      <c r="C65" s="6">
        <v>27.36</v>
      </c>
      <c r="D65" s="25">
        <v>4.4126062000000004E-3</v>
      </c>
      <c r="E65" s="26">
        <v>7.3126150000000004E-4</v>
      </c>
      <c r="F65">
        <f t="shared" si="0"/>
        <v>4.4126062000000004E-3</v>
      </c>
      <c r="G65">
        <f t="shared" si="1"/>
        <v>7.3126150000000004E-4</v>
      </c>
    </row>
    <row r="66" spans="1:7">
      <c r="A66" s="5">
        <v>40276</v>
      </c>
      <c r="B66" s="6">
        <v>237.84</v>
      </c>
      <c r="C66" s="6">
        <v>27.9</v>
      </c>
      <c r="D66" s="27">
        <v>-2.6872710000000002E-3</v>
      </c>
      <c r="E66" s="26">
        <v>1.9544596099999999E-2</v>
      </c>
      <c r="F66">
        <f t="shared" si="0"/>
        <v>2.6872710000000002E-3</v>
      </c>
      <c r="G66">
        <f t="shared" si="1"/>
        <v>1.9544596099999999E-2</v>
      </c>
    </row>
    <row r="67" spans="1:7">
      <c r="A67" s="5">
        <v>40277</v>
      </c>
      <c r="B67" s="6">
        <v>239.66</v>
      </c>
      <c r="C67" s="6">
        <v>28.29</v>
      </c>
      <c r="D67" s="25">
        <v>7.6230736000000004E-3</v>
      </c>
      <c r="E67" s="26">
        <v>1.38816965E-2</v>
      </c>
      <c r="F67">
        <f t="shared" ref="F67:F130" si="2">SQRT(D67^2)</f>
        <v>7.6230736000000004E-3</v>
      </c>
      <c r="G67">
        <f t="shared" ref="G67:G130" si="3">SQRT(E67^2)</f>
        <v>1.38816965E-2</v>
      </c>
    </row>
    <row r="68" spans="1:7">
      <c r="A68" s="5">
        <v>40280</v>
      </c>
      <c r="B68" s="6">
        <v>240.16</v>
      </c>
      <c r="C68" s="6">
        <v>28.27</v>
      </c>
      <c r="D68" s="25">
        <v>2.0841155999999999E-3</v>
      </c>
      <c r="E68" s="28">
        <v>-7.0721399999999995E-4</v>
      </c>
      <c r="F68">
        <f t="shared" si="2"/>
        <v>2.0841155999999999E-3</v>
      </c>
      <c r="G68">
        <f t="shared" si="3"/>
        <v>7.0721399999999995E-4</v>
      </c>
    </row>
    <row r="69" spans="1:7">
      <c r="A69" s="5">
        <v>40281</v>
      </c>
      <c r="B69" s="6">
        <v>240.3</v>
      </c>
      <c r="C69" s="6">
        <v>28.39</v>
      </c>
      <c r="D69" s="25">
        <v>5.8277489999999997E-4</v>
      </c>
      <c r="E69" s="26">
        <v>4.2357988000000001E-3</v>
      </c>
      <c r="F69">
        <f t="shared" si="2"/>
        <v>5.8277489999999997E-4</v>
      </c>
      <c r="G69">
        <f t="shared" si="3"/>
        <v>4.2357988000000001E-3</v>
      </c>
    </row>
    <row r="70" spans="1:7">
      <c r="A70" s="5">
        <v>40282</v>
      </c>
      <c r="B70" s="6">
        <v>243.53</v>
      </c>
      <c r="C70" s="6">
        <v>28.73</v>
      </c>
      <c r="D70" s="25">
        <v>1.33519955E-2</v>
      </c>
      <c r="E70" s="26">
        <v>1.19049025E-2</v>
      </c>
      <c r="F70">
        <f t="shared" si="2"/>
        <v>1.33519955E-2</v>
      </c>
      <c r="G70">
        <f t="shared" si="3"/>
        <v>1.19049025E-2</v>
      </c>
    </row>
    <row r="71" spans="1:7">
      <c r="A71" s="5">
        <v>40283</v>
      </c>
      <c r="B71" s="6">
        <v>246.73</v>
      </c>
      <c r="C71" s="6">
        <v>28.78</v>
      </c>
      <c r="D71" s="25">
        <v>1.30544831E-2</v>
      </c>
      <c r="E71" s="26">
        <v>1.7388284999999999E-3</v>
      </c>
      <c r="F71">
        <f t="shared" si="2"/>
        <v>1.30544831E-2</v>
      </c>
      <c r="G71">
        <f t="shared" si="3"/>
        <v>1.7388284999999999E-3</v>
      </c>
    </row>
    <row r="72" spans="1:7">
      <c r="A72" s="5">
        <v>40284</v>
      </c>
      <c r="B72" s="6">
        <v>245.22</v>
      </c>
      <c r="C72" s="6">
        <v>28.59</v>
      </c>
      <c r="D72" s="27">
        <v>-6.1388550000000004E-3</v>
      </c>
      <c r="E72" s="28">
        <v>-6.6236949999999998E-3</v>
      </c>
      <c r="F72">
        <f t="shared" si="2"/>
        <v>6.1388550000000004E-3</v>
      </c>
      <c r="G72">
        <f t="shared" si="3"/>
        <v>6.6236949999999998E-3</v>
      </c>
    </row>
    <row r="73" spans="1:7">
      <c r="A73" s="5">
        <v>40287</v>
      </c>
      <c r="B73" s="6">
        <v>244.9</v>
      </c>
      <c r="C73" s="6">
        <v>28.94</v>
      </c>
      <c r="D73" s="27">
        <v>-1.3058029999999999E-3</v>
      </c>
      <c r="E73" s="26">
        <v>1.2167714899999999E-2</v>
      </c>
      <c r="F73">
        <f t="shared" si="2"/>
        <v>1.3058029999999999E-3</v>
      </c>
      <c r="G73">
        <f t="shared" si="3"/>
        <v>1.2167714899999999E-2</v>
      </c>
    </row>
    <row r="74" spans="1:7">
      <c r="A74" s="5">
        <v>40288</v>
      </c>
      <c r="B74" s="6">
        <v>242.44</v>
      </c>
      <c r="C74" s="6">
        <v>29.24</v>
      </c>
      <c r="D74" s="27">
        <v>-1.0095707000000001E-2</v>
      </c>
      <c r="E74" s="26">
        <v>1.0312913700000001E-2</v>
      </c>
      <c r="F74">
        <f t="shared" si="2"/>
        <v>1.0095707000000001E-2</v>
      </c>
      <c r="G74">
        <f t="shared" si="3"/>
        <v>1.0312913700000001E-2</v>
      </c>
    </row>
    <row r="75" spans="1:7">
      <c r="A75" s="5">
        <v>40289</v>
      </c>
      <c r="B75" s="6">
        <v>256.94</v>
      </c>
      <c r="C75" s="6">
        <v>29.21</v>
      </c>
      <c r="D75" s="25">
        <v>5.8088337499999997E-2</v>
      </c>
      <c r="E75" s="28">
        <v>-1.0265179999999999E-3</v>
      </c>
      <c r="F75">
        <f t="shared" si="2"/>
        <v>5.8088337499999997E-2</v>
      </c>
      <c r="G75">
        <f t="shared" si="3"/>
        <v>1.0265179999999999E-3</v>
      </c>
    </row>
    <row r="76" spans="1:7">
      <c r="A76" s="5">
        <v>40290</v>
      </c>
      <c r="B76" s="6">
        <v>264.12</v>
      </c>
      <c r="C76" s="6">
        <v>29.27</v>
      </c>
      <c r="D76" s="25">
        <v>2.75609507E-2</v>
      </c>
      <c r="E76" s="26">
        <v>2.0519842999999999E-3</v>
      </c>
      <c r="F76">
        <f t="shared" si="2"/>
        <v>2.75609507E-2</v>
      </c>
      <c r="G76">
        <f t="shared" si="3"/>
        <v>2.0519842999999999E-3</v>
      </c>
    </row>
    <row r="77" spans="1:7">
      <c r="A77" s="5">
        <v>40291</v>
      </c>
      <c r="B77" s="6">
        <v>268.45</v>
      </c>
      <c r="C77" s="6">
        <v>28.87</v>
      </c>
      <c r="D77" s="25">
        <v>1.6261131500000001E-2</v>
      </c>
      <c r="E77" s="28">
        <v>-1.3760107000000001E-2</v>
      </c>
      <c r="F77">
        <f t="shared" si="2"/>
        <v>1.6261131500000001E-2</v>
      </c>
      <c r="G77">
        <f t="shared" si="3"/>
        <v>1.3760107000000001E-2</v>
      </c>
    </row>
    <row r="78" spans="1:7">
      <c r="A78" s="5">
        <v>40294</v>
      </c>
      <c r="B78" s="6">
        <v>267.13</v>
      </c>
      <c r="C78" s="6">
        <v>29.01</v>
      </c>
      <c r="D78" s="27">
        <v>-4.929246E-3</v>
      </c>
      <c r="E78" s="26">
        <v>4.8376045000000003E-3</v>
      </c>
      <c r="F78">
        <f t="shared" si="2"/>
        <v>4.929246E-3</v>
      </c>
      <c r="G78">
        <f t="shared" si="3"/>
        <v>4.8376045000000003E-3</v>
      </c>
    </row>
    <row r="79" spans="1:7">
      <c r="A79" s="5">
        <v>40295</v>
      </c>
      <c r="B79" s="6">
        <v>259.73</v>
      </c>
      <c r="C79" s="6">
        <v>28.76</v>
      </c>
      <c r="D79" s="27">
        <v>-2.8092801000000001E-2</v>
      </c>
      <c r="E79" s="28">
        <v>-8.655065E-3</v>
      </c>
      <c r="F79">
        <f t="shared" si="2"/>
        <v>2.8092801000000001E-2</v>
      </c>
      <c r="G79">
        <f t="shared" si="3"/>
        <v>8.655065E-3</v>
      </c>
    </row>
    <row r="80" spans="1:7">
      <c r="A80" s="5">
        <v>40296</v>
      </c>
      <c r="B80" s="6">
        <v>259.3</v>
      </c>
      <c r="C80" s="6">
        <v>28.82</v>
      </c>
      <c r="D80" s="27">
        <v>-1.656937E-3</v>
      </c>
      <c r="E80" s="26">
        <v>2.0840577000000001E-3</v>
      </c>
      <c r="F80">
        <f t="shared" si="2"/>
        <v>1.656937E-3</v>
      </c>
      <c r="G80">
        <f t="shared" si="3"/>
        <v>2.0840577000000001E-3</v>
      </c>
    </row>
    <row r="81" spans="1:7">
      <c r="A81" s="5">
        <v>40297</v>
      </c>
      <c r="B81" s="6">
        <v>266.27999999999997</v>
      </c>
      <c r="C81" s="6">
        <v>28.9</v>
      </c>
      <c r="D81" s="25">
        <v>2.65626942E-2</v>
      </c>
      <c r="E81" s="26">
        <v>2.7720045E-3</v>
      </c>
      <c r="F81">
        <f t="shared" si="2"/>
        <v>2.65626942E-2</v>
      </c>
      <c r="G81">
        <f t="shared" si="3"/>
        <v>2.7720045E-3</v>
      </c>
    </row>
    <row r="82" spans="1:7">
      <c r="A82" s="5">
        <v>40298</v>
      </c>
      <c r="B82" s="6">
        <v>258.79000000000002</v>
      </c>
      <c r="C82" s="6">
        <v>28.47</v>
      </c>
      <c r="D82" s="27">
        <v>-2.8531464999999999E-2</v>
      </c>
      <c r="E82" s="28">
        <v>-1.4990694000000001E-2</v>
      </c>
      <c r="F82">
        <f t="shared" si="2"/>
        <v>2.8531464999999999E-2</v>
      </c>
      <c r="G82">
        <f t="shared" si="3"/>
        <v>1.4990694000000001E-2</v>
      </c>
    </row>
    <row r="83" spans="1:7">
      <c r="A83" s="5">
        <v>40301</v>
      </c>
      <c r="B83" s="6">
        <v>264.01</v>
      </c>
      <c r="C83" s="6">
        <v>28.77</v>
      </c>
      <c r="D83" s="25">
        <v>1.9970059200000001E-2</v>
      </c>
      <c r="E83" s="26">
        <v>1.0482276299999999E-2</v>
      </c>
      <c r="F83">
        <f t="shared" si="2"/>
        <v>1.9970059200000001E-2</v>
      </c>
      <c r="G83">
        <f t="shared" si="3"/>
        <v>1.0482276299999999E-2</v>
      </c>
    </row>
    <row r="84" spans="1:7">
      <c r="A84" s="5">
        <v>40302</v>
      </c>
      <c r="B84" s="6">
        <v>256.39999999999998</v>
      </c>
      <c r="C84" s="6">
        <v>28.09</v>
      </c>
      <c r="D84" s="27">
        <v>-2.9248256E-2</v>
      </c>
      <c r="E84" s="28">
        <v>-2.3919536000000002E-2</v>
      </c>
      <c r="F84">
        <f t="shared" si="2"/>
        <v>2.9248256E-2</v>
      </c>
      <c r="G84">
        <f t="shared" si="3"/>
        <v>2.3919536000000002E-2</v>
      </c>
    </row>
    <row r="85" spans="1:7">
      <c r="A85" s="5">
        <v>40303</v>
      </c>
      <c r="B85" s="6">
        <v>253.74</v>
      </c>
      <c r="C85" s="6">
        <v>27.83</v>
      </c>
      <c r="D85" s="27">
        <v>-1.0428603999999999E-2</v>
      </c>
      <c r="E85" s="28">
        <v>-9.2990659999999999E-3</v>
      </c>
      <c r="F85">
        <f t="shared" si="2"/>
        <v>1.0428603999999999E-2</v>
      </c>
      <c r="G85">
        <f t="shared" si="3"/>
        <v>9.2990659999999999E-3</v>
      </c>
    </row>
    <row r="86" spans="1:7">
      <c r="A86" s="5">
        <v>40304</v>
      </c>
      <c r="B86" s="6">
        <v>244.08</v>
      </c>
      <c r="C86" s="6">
        <v>27.02</v>
      </c>
      <c r="D86" s="27">
        <v>-3.8814080000000001E-2</v>
      </c>
      <c r="E86" s="28">
        <v>-2.9537243000000001E-2</v>
      </c>
      <c r="F86">
        <f t="shared" si="2"/>
        <v>3.8814080000000001E-2</v>
      </c>
      <c r="G86">
        <f t="shared" si="3"/>
        <v>2.9537243000000001E-2</v>
      </c>
    </row>
    <row r="87" spans="1:7">
      <c r="A87" s="5">
        <v>40305</v>
      </c>
      <c r="B87" s="6">
        <v>233.78</v>
      </c>
      <c r="C87" s="6">
        <v>26.3</v>
      </c>
      <c r="D87" s="27">
        <v>-4.3115538000000002E-2</v>
      </c>
      <c r="E87" s="28">
        <v>-2.7008392999999999E-2</v>
      </c>
      <c r="F87">
        <f t="shared" si="2"/>
        <v>4.3115538000000002E-2</v>
      </c>
      <c r="G87">
        <f t="shared" si="3"/>
        <v>2.7008392999999999E-2</v>
      </c>
    </row>
    <row r="88" spans="1:7">
      <c r="A88" s="5">
        <v>40308</v>
      </c>
      <c r="B88" s="6">
        <v>251.75</v>
      </c>
      <c r="C88" s="6">
        <v>26.98</v>
      </c>
      <c r="D88" s="25">
        <v>7.4056029400000001E-2</v>
      </c>
      <c r="E88" s="26">
        <v>2.55269116E-2</v>
      </c>
      <c r="F88">
        <f t="shared" si="2"/>
        <v>7.4056029400000001E-2</v>
      </c>
      <c r="G88">
        <f t="shared" si="3"/>
        <v>2.55269116E-2</v>
      </c>
    </row>
    <row r="89" spans="1:7">
      <c r="A89" s="5">
        <v>40309</v>
      </c>
      <c r="B89" s="6">
        <v>254.26</v>
      </c>
      <c r="C89" s="6">
        <v>26.93</v>
      </c>
      <c r="D89" s="25">
        <v>9.9208339000000003E-3</v>
      </c>
      <c r="E89" s="28">
        <v>-1.8549440000000001E-3</v>
      </c>
      <c r="F89">
        <f t="shared" si="2"/>
        <v>9.9208339000000003E-3</v>
      </c>
      <c r="G89">
        <f t="shared" si="3"/>
        <v>1.8549440000000001E-3</v>
      </c>
    </row>
    <row r="90" spans="1:7">
      <c r="A90" s="5">
        <v>40310</v>
      </c>
      <c r="B90" s="6">
        <v>259.77999999999997</v>
      </c>
      <c r="C90" s="6">
        <v>27.45</v>
      </c>
      <c r="D90" s="25">
        <v>2.1477753499999998E-2</v>
      </c>
      <c r="E90" s="26">
        <v>1.9125261099999999E-2</v>
      </c>
      <c r="F90">
        <f t="shared" si="2"/>
        <v>2.1477753499999998E-2</v>
      </c>
      <c r="G90">
        <f t="shared" si="3"/>
        <v>1.9125261099999999E-2</v>
      </c>
    </row>
    <row r="91" spans="1:7">
      <c r="A91" s="5">
        <v>40311</v>
      </c>
      <c r="B91" s="6">
        <v>256.08999999999997</v>
      </c>
      <c r="C91" s="6">
        <v>27.26</v>
      </c>
      <c r="D91" s="27">
        <v>-1.4306174E-2</v>
      </c>
      <c r="E91" s="28">
        <v>-6.9457420000000004E-3</v>
      </c>
      <c r="F91">
        <f t="shared" si="2"/>
        <v>1.4306174E-2</v>
      </c>
      <c r="G91">
        <f t="shared" si="3"/>
        <v>6.9457420000000004E-3</v>
      </c>
    </row>
    <row r="92" spans="1:7">
      <c r="A92" s="5">
        <v>40312</v>
      </c>
      <c r="B92" s="6">
        <v>251.59</v>
      </c>
      <c r="C92" s="6">
        <v>26.97</v>
      </c>
      <c r="D92" s="27">
        <v>-1.7728167E-2</v>
      </c>
      <c r="E92" s="28">
        <v>-1.0695289E-2</v>
      </c>
      <c r="F92">
        <f t="shared" si="2"/>
        <v>1.7728167E-2</v>
      </c>
      <c r="G92">
        <f t="shared" si="3"/>
        <v>1.0695289E-2</v>
      </c>
    </row>
    <row r="93" spans="1:7">
      <c r="A93" s="5">
        <v>40315</v>
      </c>
      <c r="B93" s="6">
        <v>251.98</v>
      </c>
      <c r="C93" s="6">
        <v>26.98</v>
      </c>
      <c r="D93" s="25">
        <v>1.5489409E-3</v>
      </c>
      <c r="E93" s="26">
        <v>3.7071359999999999E-4</v>
      </c>
      <c r="F93">
        <f t="shared" si="2"/>
        <v>1.5489409E-3</v>
      </c>
      <c r="G93">
        <f t="shared" si="3"/>
        <v>3.7071359999999999E-4</v>
      </c>
    </row>
    <row r="94" spans="1:7">
      <c r="A94" s="5">
        <v>40316</v>
      </c>
      <c r="B94" s="6">
        <v>250.14</v>
      </c>
      <c r="C94" s="6">
        <v>26.79</v>
      </c>
      <c r="D94" s="27">
        <v>-7.328958E-3</v>
      </c>
      <c r="E94" s="28">
        <v>-7.0671670000000001E-3</v>
      </c>
      <c r="F94">
        <f t="shared" si="2"/>
        <v>7.328958E-3</v>
      </c>
      <c r="G94">
        <f t="shared" si="3"/>
        <v>7.0671670000000001E-3</v>
      </c>
    </row>
    <row r="95" spans="1:7">
      <c r="A95" s="5">
        <v>40317</v>
      </c>
      <c r="B95" s="6">
        <v>246.15</v>
      </c>
      <c r="C95" s="6">
        <v>26.45</v>
      </c>
      <c r="D95" s="27">
        <v>-1.6079655000000002E-2</v>
      </c>
      <c r="E95" s="28">
        <v>-1.2772525E-2</v>
      </c>
      <c r="F95">
        <f t="shared" si="2"/>
        <v>1.6079655000000002E-2</v>
      </c>
      <c r="G95">
        <f t="shared" si="3"/>
        <v>1.2772525E-2</v>
      </c>
    </row>
    <row r="96" spans="1:7">
      <c r="A96" s="5">
        <v>40318</v>
      </c>
      <c r="B96" s="6">
        <v>235.67</v>
      </c>
      <c r="C96" s="6">
        <v>25.39</v>
      </c>
      <c r="D96" s="27">
        <v>-4.3508585000000002E-2</v>
      </c>
      <c r="E96" s="28">
        <v>-4.0900763E-2</v>
      </c>
      <c r="F96">
        <f t="shared" si="2"/>
        <v>4.3508585000000002E-2</v>
      </c>
      <c r="G96">
        <f t="shared" si="3"/>
        <v>4.0900763E-2</v>
      </c>
    </row>
    <row r="97" spans="1:7">
      <c r="A97" s="5">
        <v>40319</v>
      </c>
      <c r="B97" s="6">
        <v>240.19</v>
      </c>
      <c r="C97" s="6">
        <v>25.14</v>
      </c>
      <c r="D97" s="25">
        <v>1.89977554E-2</v>
      </c>
      <c r="E97" s="28">
        <v>-9.895193E-3</v>
      </c>
      <c r="F97">
        <f t="shared" si="2"/>
        <v>1.89977554E-2</v>
      </c>
      <c r="G97">
        <f t="shared" si="3"/>
        <v>9.895193E-3</v>
      </c>
    </row>
    <row r="98" spans="1:7">
      <c r="A98" s="5">
        <v>40322</v>
      </c>
      <c r="B98" s="6">
        <v>244.59</v>
      </c>
      <c r="C98" s="6">
        <v>24.6</v>
      </c>
      <c r="D98" s="25">
        <v>1.8153062500000001E-2</v>
      </c>
      <c r="E98" s="28">
        <v>-2.1713759999999999E-2</v>
      </c>
      <c r="F98">
        <f t="shared" si="2"/>
        <v>1.8153062500000001E-2</v>
      </c>
      <c r="G98">
        <f t="shared" si="3"/>
        <v>2.1713759999999999E-2</v>
      </c>
    </row>
    <row r="99" spans="1:7">
      <c r="A99" s="5">
        <v>40323</v>
      </c>
      <c r="B99" s="6">
        <v>243.06</v>
      </c>
      <c r="C99" s="6">
        <v>24.42</v>
      </c>
      <c r="D99" s="27">
        <v>-6.2750130000000003E-3</v>
      </c>
      <c r="E99" s="28">
        <v>-7.3439739999999996E-3</v>
      </c>
      <c r="F99">
        <f t="shared" si="2"/>
        <v>6.2750130000000003E-3</v>
      </c>
      <c r="G99">
        <f t="shared" si="3"/>
        <v>7.3439739999999996E-3</v>
      </c>
    </row>
    <row r="100" spans="1:7">
      <c r="A100" s="5">
        <v>40324</v>
      </c>
      <c r="B100" s="6">
        <v>241.96</v>
      </c>
      <c r="C100" s="6">
        <v>23.42</v>
      </c>
      <c r="D100" s="27">
        <v>-4.535903E-3</v>
      </c>
      <c r="E100" s="28">
        <v>-4.1812110999999999E-2</v>
      </c>
      <c r="F100">
        <f t="shared" si="2"/>
        <v>4.535903E-3</v>
      </c>
      <c r="G100">
        <f t="shared" si="3"/>
        <v>4.1812110999999999E-2</v>
      </c>
    </row>
    <row r="101" spans="1:7">
      <c r="A101" s="5">
        <v>40325</v>
      </c>
      <c r="B101" s="6">
        <v>251.12</v>
      </c>
      <c r="C101" s="6">
        <v>24.35</v>
      </c>
      <c r="D101" s="25">
        <v>3.71584893E-2</v>
      </c>
      <c r="E101" s="26">
        <v>3.89414914E-2</v>
      </c>
      <c r="F101">
        <f t="shared" si="2"/>
        <v>3.71584893E-2</v>
      </c>
      <c r="G101">
        <f t="shared" si="3"/>
        <v>3.89414914E-2</v>
      </c>
    </row>
    <row r="102" spans="1:7">
      <c r="A102" s="5">
        <v>40326</v>
      </c>
      <c r="B102" s="6">
        <v>254.62</v>
      </c>
      <c r="C102" s="6">
        <v>24.16</v>
      </c>
      <c r="D102" s="25">
        <v>1.3841325099999999E-2</v>
      </c>
      <c r="E102" s="28">
        <v>-7.8334760000000007E-3</v>
      </c>
      <c r="F102">
        <f t="shared" si="2"/>
        <v>1.3841325099999999E-2</v>
      </c>
      <c r="G102">
        <f t="shared" si="3"/>
        <v>7.8334760000000007E-3</v>
      </c>
    </row>
    <row r="103" spans="1:7">
      <c r="A103" s="5">
        <v>40330</v>
      </c>
      <c r="B103" s="6">
        <v>258.52999999999997</v>
      </c>
      <c r="C103" s="6">
        <v>24.25</v>
      </c>
      <c r="D103" s="25">
        <v>1.52395037E-2</v>
      </c>
      <c r="E103" s="26">
        <v>3.7182443E-3</v>
      </c>
      <c r="F103">
        <f t="shared" si="2"/>
        <v>1.52395037E-2</v>
      </c>
      <c r="G103">
        <f t="shared" si="3"/>
        <v>3.7182443E-3</v>
      </c>
    </row>
    <row r="104" spans="1:7">
      <c r="A104" s="5">
        <v>40331</v>
      </c>
      <c r="B104" s="6">
        <v>261.63</v>
      </c>
      <c r="C104" s="6">
        <v>24.78</v>
      </c>
      <c r="D104" s="25">
        <v>1.1919550500000001E-2</v>
      </c>
      <c r="E104" s="26">
        <v>2.16202588E-2</v>
      </c>
      <c r="F104">
        <f t="shared" si="2"/>
        <v>1.1919550500000001E-2</v>
      </c>
      <c r="G104">
        <f t="shared" si="3"/>
        <v>2.16202588E-2</v>
      </c>
    </row>
    <row r="105" spans="1:7">
      <c r="A105" s="5">
        <v>40332</v>
      </c>
      <c r="B105" s="6">
        <v>260.8</v>
      </c>
      <c r="C105" s="6">
        <v>25.16</v>
      </c>
      <c r="D105" s="27">
        <v>-3.1774619999999998E-3</v>
      </c>
      <c r="E105" s="26">
        <v>1.5218555599999999E-2</v>
      </c>
      <c r="F105">
        <f t="shared" si="2"/>
        <v>3.1774619999999998E-3</v>
      </c>
      <c r="G105">
        <f t="shared" si="3"/>
        <v>1.5218555599999999E-2</v>
      </c>
    </row>
    <row r="106" spans="1:7">
      <c r="A106" s="5">
        <v>40333</v>
      </c>
      <c r="B106" s="6">
        <v>253.71</v>
      </c>
      <c r="C106" s="6">
        <v>24.15</v>
      </c>
      <c r="D106" s="27">
        <v>-2.7561947999999999E-2</v>
      </c>
      <c r="E106" s="28">
        <v>-4.0971052000000001E-2</v>
      </c>
      <c r="F106">
        <f t="shared" si="2"/>
        <v>2.7561947999999999E-2</v>
      </c>
      <c r="G106">
        <f t="shared" si="3"/>
        <v>4.0971052000000001E-2</v>
      </c>
    </row>
    <row r="107" spans="1:7">
      <c r="A107" s="5">
        <v>40336</v>
      </c>
      <c r="B107" s="6">
        <v>248.73</v>
      </c>
      <c r="C107" s="6">
        <v>23.69</v>
      </c>
      <c r="D107" s="27">
        <v>-1.9823911999999999E-2</v>
      </c>
      <c r="E107" s="28">
        <v>-1.9231361999999998E-2</v>
      </c>
      <c r="F107">
        <f t="shared" si="2"/>
        <v>1.9823911999999999E-2</v>
      </c>
      <c r="G107">
        <f t="shared" si="3"/>
        <v>1.9231361999999998E-2</v>
      </c>
    </row>
    <row r="108" spans="1:7">
      <c r="A108" s="5">
        <v>40337</v>
      </c>
      <c r="B108" s="6">
        <v>247.14</v>
      </c>
      <c r="C108" s="6">
        <v>23.52</v>
      </c>
      <c r="D108" s="27">
        <v>-6.4129929999999996E-3</v>
      </c>
      <c r="E108" s="28">
        <v>-7.2018949999999998E-3</v>
      </c>
      <c r="F108">
        <f t="shared" si="2"/>
        <v>6.4129929999999996E-3</v>
      </c>
      <c r="G108">
        <f t="shared" si="3"/>
        <v>7.2018949999999998E-3</v>
      </c>
    </row>
    <row r="109" spans="1:7">
      <c r="A109" s="5">
        <v>40338</v>
      </c>
      <c r="B109" s="6">
        <v>241.06</v>
      </c>
      <c r="C109" s="6">
        <v>23.22</v>
      </c>
      <c r="D109" s="27">
        <v>-2.4909113E-2</v>
      </c>
      <c r="E109" s="28">
        <v>-1.2837147E-2</v>
      </c>
      <c r="F109">
        <f t="shared" si="2"/>
        <v>2.4909113E-2</v>
      </c>
      <c r="G109">
        <f t="shared" si="3"/>
        <v>1.2837147E-2</v>
      </c>
    </row>
    <row r="110" spans="1:7">
      <c r="A110" s="5">
        <v>40339</v>
      </c>
      <c r="B110" s="6">
        <v>248.3</v>
      </c>
      <c r="C110" s="6">
        <v>23.41</v>
      </c>
      <c r="D110" s="25">
        <v>2.95918274E-2</v>
      </c>
      <c r="E110" s="26">
        <v>8.1493052E-3</v>
      </c>
      <c r="F110">
        <f t="shared" si="2"/>
        <v>2.95918274E-2</v>
      </c>
      <c r="G110">
        <f t="shared" si="3"/>
        <v>8.1493052E-3</v>
      </c>
    </row>
    <row r="111" spans="1:7">
      <c r="A111" s="5">
        <v>40340</v>
      </c>
      <c r="B111" s="6">
        <v>251.28</v>
      </c>
      <c r="C111" s="6">
        <v>24.03</v>
      </c>
      <c r="D111" s="25">
        <v>1.19301627E-2</v>
      </c>
      <c r="E111" s="26">
        <v>2.61397682E-2</v>
      </c>
      <c r="F111">
        <f t="shared" si="2"/>
        <v>1.19301627E-2</v>
      </c>
      <c r="G111">
        <f t="shared" si="3"/>
        <v>2.61397682E-2</v>
      </c>
    </row>
    <row r="112" spans="1:7">
      <c r="A112" s="5">
        <v>40343</v>
      </c>
      <c r="B112" s="6">
        <v>252.04</v>
      </c>
      <c r="C112" s="6">
        <v>23.88</v>
      </c>
      <c r="D112" s="25">
        <v>3.0199497999999999E-3</v>
      </c>
      <c r="E112" s="28">
        <v>-6.2617610000000002E-3</v>
      </c>
      <c r="F112">
        <f t="shared" si="2"/>
        <v>3.0199497999999999E-3</v>
      </c>
      <c r="G112">
        <f t="shared" si="3"/>
        <v>6.2617610000000002E-3</v>
      </c>
    </row>
    <row r="113" spans="1:7">
      <c r="A113" s="5">
        <v>40344</v>
      </c>
      <c r="B113" s="6">
        <v>257.39999999999998</v>
      </c>
      <c r="C113" s="6">
        <v>24.89</v>
      </c>
      <c r="D113" s="25">
        <v>2.1043490099999999E-2</v>
      </c>
      <c r="E113" s="26">
        <v>4.1424827900000002E-2</v>
      </c>
      <c r="F113">
        <f t="shared" si="2"/>
        <v>2.1043490099999999E-2</v>
      </c>
      <c r="G113">
        <f t="shared" si="3"/>
        <v>4.1424827900000002E-2</v>
      </c>
    </row>
    <row r="114" spans="1:7">
      <c r="A114" s="5">
        <v>40345</v>
      </c>
      <c r="B114" s="6">
        <v>264.89999999999998</v>
      </c>
      <c r="C114" s="6">
        <v>24.65</v>
      </c>
      <c r="D114" s="25">
        <v>2.87211011E-2</v>
      </c>
      <c r="E114" s="28">
        <v>-9.6892160000000005E-3</v>
      </c>
      <c r="F114">
        <f t="shared" si="2"/>
        <v>2.87211011E-2</v>
      </c>
      <c r="G114">
        <f t="shared" si="3"/>
        <v>9.6892160000000005E-3</v>
      </c>
    </row>
    <row r="115" spans="1:7">
      <c r="A115" s="5">
        <v>40346</v>
      </c>
      <c r="B115" s="6">
        <v>269.48</v>
      </c>
      <c r="C115" s="6">
        <v>24.7</v>
      </c>
      <c r="D115" s="25">
        <v>1.71417798E-2</v>
      </c>
      <c r="E115" s="26">
        <v>2.0263430999999999E-3</v>
      </c>
      <c r="F115">
        <f t="shared" si="2"/>
        <v>1.71417798E-2</v>
      </c>
      <c r="G115">
        <f t="shared" si="3"/>
        <v>2.0263430999999999E-3</v>
      </c>
    </row>
    <row r="116" spans="1:7">
      <c r="A116" s="5">
        <v>40347</v>
      </c>
      <c r="B116" s="6">
        <v>271.66000000000003</v>
      </c>
      <c r="C116" s="6">
        <v>24.76</v>
      </c>
      <c r="D116" s="25">
        <v>8.0571083000000009E-3</v>
      </c>
      <c r="E116" s="26">
        <v>2.4262042E-3</v>
      </c>
      <c r="F116">
        <f t="shared" si="2"/>
        <v>8.0571083000000009E-3</v>
      </c>
      <c r="G116">
        <f t="shared" si="3"/>
        <v>2.4262042E-3</v>
      </c>
    </row>
    <row r="117" spans="1:7">
      <c r="A117" s="5">
        <v>40350</v>
      </c>
      <c r="B117" s="6">
        <v>267.79000000000002</v>
      </c>
      <c r="C117" s="6">
        <v>24.3</v>
      </c>
      <c r="D117" s="27">
        <v>-1.4348193E-2</v>
      </c>
      <c r="E117" s="28">
        <v>-1.8753097E-2</v>
      </c>
      <c r="F117">
        <f t="shared" si="2"/>
        <v>1.4348193E-2</v>
      </c>
      <c r="G117">
        <f t="shared" si="3"/>
        <v>1.8753097E-2</v>
      </c>
    </row>
    <row r="118" spans="1:7">
      <c r="A118" s="5">
        <v>40351</v>
      </c>
      <c r="B118" s="6">
        <v>271.44</v>
      </c>
      <c r="C118" s="6">
        <v>24.13</v>
      </c>
      <c r="D118" s="25">
        <v>1.3538029199999999E-2</v>
      </c>
      <c r="E118" s="28">
        <v>-7.0204710000000004E-3</v>
      </c>
      <c r="F118">
        <f t="shared" si="2"/>
        <v>1.3538029199999999E-2</v>
      </c>
      <c r="G118">
        <f t="shared" si="3"/>
        <v>7.0204710000000004E-3</v>
      </c>
    </row>
    <row r="119" spans="1:7">
      <c r="A119" s="5">
        <v>40352</v>
      </c>
      <c r="B119" s="6">
        <v>268.58</v>
      </c>
      <c r="C119" s="6">
        <v>23.7</v>
      </c>
      <c r="D119" s="27">
        <v>-1.0592298999999999E-2</v>
      </c>
      <c r="E119" s="28">
        <v>-1.7980830999999999E-2</v>
      </c>
      <c r="F119">
        <f t="shared" si="2"/>
        <v>1.0592298999999999E-2</v>
      </c>
      <c r="G119">
        <f t="shared" si="3"/>
        <v>1.7980830999999999E-2</v>
      </c>
    </row>
    <row r="120" spans="1:7">
      <c r="A120" s="5">
        <v>40353</v>
      </c>
      <c r="B120" s="6">
        <v>266.63</v>
      </c>
      <c r="C120" s="6">
        <v>23.41</v>
      </c>
      <c r="D120" s="27">
        <v>-7.2868919999999997E-3</v>
      </c>
      <c r="E120" s="28">
        <v>-1.2311767E-2</v>
      </c>
      <c r="F120">
        <f t="shared" si="2"/>
        <v>7.2868919999999997E-3</v>
      </c>
      <c r="G120">
        <f t="shared" si="3"/>
        <v>1.2311767E-2</v>
      </c>
    </row>
    <row r="121" spans="1:7">
      <c r="A121" s="5">
        <v>40354</v>
      </c>
      <c r="B121" s="6">
        <v>264.35000000000002</v>
      </c>
      <c r="C121" s="6">
        <v>22.97</v>
      </c>
      <c r="D121" s="27">
        <v>-8.5879470000000003E-3</v>
      </c>
      <c r="E121" s="28">
        <v>-1.8974265000000001E-2</v>
      </c>
      <c r="F121">
        <f t="shared" si="2"/>
        <v>8.5879470000000003E-3</v>
      </c>
      <c r="G121">
        <f t="shared" si="3"/>
        <v>1.8974265000000001E-2</v>
      </c>
    </row>
    <row r="122" spans="1:7">
      <c r="A122" s="5">
        <v>40357</v>
      </c>
      <c r="B122" s="6">
        <v>265.94</v>
      </c>
      <c r="C122" s="6">
        <v>22.77</v>
      </c>
      <c r="D122" s="25">
        <v>5.9967366999999997E-3</v>
      </c>
      <c r="E122" s="28">
        <v>-8.745137E-3</v>
      </c>
      <c r="F122">
        <f t="shared" si="2"/>
        <v>5.9967366999999997E-3</v>
      </c>
      <c r="G122">
        <f t="shared" si="3"/>
        <v>8.745137E-3</v>
      </c>
    </row>
    <row r="123" spans="1:7">
      <c r="A123" s="5">
        <v>40358</v>
      </c>
      <c r="B123" s="6">
        <v>253.92</v>
      </c>
      <c r="C123" s="6">
        <v>21.83</v>
      </c>
      <c r="D123" s="27">
        <v>-4.6251463E-2</v>
      </c>
      <c r="E123" s="28">
        <v>-4.2158710000000002E-2</v>
      </c>
      <c r="F123">
        <f t="shared" si="2"/>
        <v>4.6251463E-2</v>
      </c>
      <c r="G123">
        <f t="shared" si="3"/>
        <v>4.2158710000000002E-2</v>
      </c>
    </row>
    <row r="124" spans="1:7">
      <c r="A124" s="5">
        <v>40359</v>
      </c>
      <c r="B124" s="6">
        <v>249.32</v>
      </c>
      <c r="C124" s="6">
        <v>21.55</v>
      </c>
      <c r="D124" s="27">
        <v>-1.8282045E-2</v>
      </c>
      <c r="E124" s="28">
        <v>-1.2909354E-2</v>
      </c>
      <c r="F124">
        <f t="shared" si="2"/>
        <v>1.8282045E-2</v>
      </c>
      <c r="G124">
        <f t="shared" si="3"/>
        <v>1.2909354E-2</v>
      </c>
    </row>
    <row r="125" spans="1:7">
      <c r="A125" s="5">
        <v>40360</v>
      </c>
      <c r="B125" s="6">
        <v>246.29</v>
      </c>
      <c r="C125" s="6">
        <v>21.69</v>
      </c>
      <c r="D125" s="27">
        <v>-1.2227508999999999E-2</v>
      </c>
      <c r="E125" s="26">
        <v>6.4755083000000001E-3</v>
      </c>
      <c r="F125">
        <f t="shared" si="2"/>
        <v>1.2227508999999999E-2</v>
      </c>
      <c r="G125">
        <f t="shared" si="3"/>
        <v>6.4755083000000001E-3</v>
      </c>
    </row>
    <row r="126" spans="1:7">
      <c r="A126" s="5">
        <v>40361</v>
      </c>
      <c r="B126" s="6">
        <v>244.77</v>
      </c>
      <c r="C126" s="6">
        <v>21.79</v>
      </c>
      <c r="D126" s="27">
        <v>-6.190709E-3</v>
      </c>
      <c r="E126" s="26">
        <v>4.5998241000000002E-3</v>
      </c>
      <c r="F126">
        <f t="shared" si="2"/>
        <v>6.190709E-3</v>
      </c>
      <c r="G126">
        <f t="shared" si="3"/>
        <v>4.5998241000000002E-3</v>
      </c>
    </row>
    <row r="127" spans="1:7">
      <c r="A127" s="5">
        <v>40365</v>
      </c>
      <c r="B127" s="6">
        <v>246.44</v>
      </c>
      <c r="C127" s="6">
        <v>22.31</v>
      </c>
      <c r="D127" s="25">
        <v>6.7995620000000003E-3</v>
      </c>
      <c r="E127" s="26">
        <v>2.3583859499999998E-2</v>
      </c>
      <c r="F127">
        <f t="shared" si="2"/>
        <v>6.7995620000000003E-3</v>
      </c>
      <c r="G127">
        <f t="shared" si="3"/>
        <v>2.3583859499999998E-2</v>
      </c>
    </row>
    <row r="128" spans="1:7">
      <c r="A128" s="5">
        <v>40366</v>
      </c>
      <c r="B128" s="6">
        <v>256.39</v>
      </c>
      <c r="C128" s="6">
        <v>22.76</v>
      </c>
      <c r="D128" s="25">
        <v>3.9581166600000002E-2</v>
      </c>
      <c r="E128" s="26">
        <v>1.9969600800000001E-2</v>
      </c>
      <c r="F128">
        <f t="shared" si="2"/>
        <v>3.9581166600000002E-2</v>
      </c>
      <c r="G128">
        <f t="shared" si="3"/>
        <v>1.9969600800000001E-2</v>
      </c>
    </row>
    <row r="129" spans="1:7">
      <c r="A129" s="5">
        <v>40367</v>
      </c>
      <c r="B129" s="6">
        <v>255.82</v>
      </c>
      <c r="C129" s="6">
        <v>22.86</v>
      </c>
      <c r="D129" s="27">
        <v>-2.2256509999999999E-3</v>
      </c>
      <c r="E129" s="26">
        <v>4.3840490999999997E-3</v>
      </c>
      <c r="F129">
        <f t="shared" si="2"/>
        <v>2.2256509999999999E-3</v>
      </c>
      <c r="G129">
        <f t="shared" si="3"/>
        <v>4.3840490999999997E-3</v>
      </c>
    </row>
    <row r="130" spans="1:7">
      <c r="A130" s="5">
        <v>40368</v>
      </c>
      <c r="B130" s="6">
        <v>257.33</v>
      </c>
      <c r="C130" s="6">
        <v>22.73</v>
      </c>
      <c r="D130" s="25">
        <v>5.8852356999999998E-3</v>
      </c>
      <c r="E130" s="28">
        <v>-5.703021E-3</v>
      </c>
      <c r="F130">
        <f t="shared" si="2"/>
        <v>5.8852356999999998E-3</v>
      </c>
      <c r="G130">
        <f t="shared" si="3"/>
        <v>5.703021E-3</v>
      </c>
    </row>
    <row r="131" spans="1:7">
      <c r="A131" s="5">
        <v>40371</v>
      </c>
      <c r="B131" s="6">
        <v>255.03</v>
      </c>
      <c r="C131" s="6">
        <v>23.25</v>
      </c>
      <c r="D131" s="27">
        <v>-8.9781229999999993E-3</v>
      </c>
      <c r="E131" s="26">
        <v>2.26194942E-2</v>
      </c>
      <c r="F131">
        <f t="shared" ref="F131:F194" si="4">SQRT(D131^2)</f>
        <v>8.9781229999999993E-3</v>
      </c>
      <c r="G131">
        <f t="shared" ref="G131:G194" si="5">SQRT(E131^2)</f>
        <v>2.26194942E-2</v>
      </c>
    </row>
    <row r="132" spans="1:7">
      <c r="A132" s="5">
        <v>40372</v>
      </c>
      <c r="B132" s="6">
        <v>249.58</v>
      </c>
      <c r="C132" s="6">
        <v>23.54</v>
      </c>
      <c r="D132" s="27">
        <v>-2.1601680000000002E-2</v>
      </c>
      <c r="E132" s="26">
        <v>1.23959698E-2</v>
      </c>
      <c r="F132">
        <f t="shared" si="4"/>
        <v>2.1601680000000002E-2</v>
      </c>
      <c r="G132">
        <f t="shared" si="5"/>
        <v>1.23959698E-2</v>
      </c>
    </row>
    <row r="133" spans="1:7" ht="16.899999999999999" customHeight="1">
      <c r="A133" s="5">
        <v>40373</v>
      </c>
      <c r="B133" s="6">
        <v>250.51</v>
      </c>
      <c r="C133" s="6">
        <v>23.83</v>
      </c>
      <c r="D133" s="25">
        <v>3.7193348000000002E-3</v>
      </c>
      <c r="E133" s="26">
        <v>1.22441893E-2</v>
      </c>
      <c r="F133">
        <f t="shared" si="4"/>
        <v>3.7193348000000002E-3</v>
      </c>
      <c r="G133">
        <f t="shared" si="5"/>
        <v>1.22441893E-2</v>
      </c>
    </row>
    <row r="134" spans="1:7">
      <c r="A134" s="5">
        <v>40374</v>
      </c>
      <c r="B134" s="6">
        <v>249.24</v>
      </c>
      <c r="C134" s="6">
        <v>23.89</v>
      </c>
      <c r="D134" s="27">
        <v>-5.0825519999999997E-3</v>
      </c>
      <c r="E134" s="26">
        <v>2.5146702000000002E-3</v>
      </c>
      <c r="F134">
        <f t="shared" si="4"/>
        <v>5.0825519999999997E-3</v>
      </c>
      <c r="G134">
        <f t="shared" si="5"/>
        <v>2.5146702000000002E-3</v>
      </c>
    </row>
    <row r="135" spans="1:7">
      <c r="A135" s="5">
        <v>40375</v>
      </c>
      <c r="B135" s="6">
        <v>247.7</v>
      </c>
      <c r="C135" s="6">
        <v>23.31</v>
      </c>
      <c r="D135" s="27">
        <v>-6.1979510000000002E-3</v>
      </c>
      <c r="E135" s="28">
        <v>-2.4577508000000001E-2</v>
      </c>
      <c r="F135">
        <f t="shared" si="4"/>
        <v>6.1979510000000002E-3</v>
      </c>
      <c r="G135">
        <f t="shared" si="5"/>
        <v>2.4577508000000001E-2</v>
      </c>
    </row>
    <row r="136" spans="1:7">
      <c r="A136" s="5">
        <v>40378</v>
      </c>
      <c r="B136" s="6">
        <v>243.42</v>
      </c>
      <c r="C136" s="6">
        <v>23.63</v>
      </c>
      <c r="D136" s="27">
        <v>-1.7429989999999999E-2</v>
      </c>
      <c r="E136" s="26">
        <v>1.36346382E-2</v>
      </c>
      <c r="F136">
        <f t="shared" si="4"/>
        <v>1.7429989999999999E-2</v>
      </c>
      <c r="G136">
        <f t="shared" si="5"/>
        <v>1.36346382E-2</v>
      </c>
    </row>
    <row r="137" spans="1:7">
      <c r="A137" s="5">
        <v>40379</v>
      </c>
      <c r="B137" s="6">
        <v>249.67</v>
      </c>
      <c r="C137" s="6">
        <v>23.86</v>
      </c>
      <c r="D137" s="25">
        <v>2.53516994E-2</v>
      </c>
      <c r="E137" s="26">
        <v>9.6863255000000006E-3</v>
      </c>
      <c r="F137">
        <f t="shared" si="4"/>
        <v>2.53516994E-2</v>
      </c>
      <c r="G137">
        <f t="shared" si="5"/>
        <v>9.6863255000000006E-3</v>
      </c>
    </row>
    <row r="138" spans="1:7">
      <c r="A138" s="5">
        <v>40380</v>
      </c>
      <c r="B138" s="6">
        <v>252</v>
      </c>
      <c r="C138" s="6">
        <v>23.53</v>
      </c>
      <c r="D138" s="25">
        <v>9.2890416000000007E-3</v>
      </c>
      <c r="E138" s="28">
        <v>-1.3927214E-2</v>
      </c>
      <c r="F138">
        <f t="shared" si="4"/>
        <v>9.2890416000000007E-3</v>
      </c>
      <c r="G138">
        <f t="shared" si="5"/>
        <v>1.3927214E-2</v>
      </c>
    </row>
    <row r="139" spans="1:7">
      <c r="A139" s="5">
        <v>40381</v>
      </c>
      <c r="B139" s="6">
        <v>256.74</v>
      </c>
      <c r="C139" s="6">
        <v>24.2</v>
      </c>
      <c r="D139" s="25">
        <v>1.8634812099999998E-2</v>
      </c>
      <c r="E139" s="26">
        <v>2.8076430400000001E-2</v>
      </c>
      <c r="F139">
        <f t="shared" si="4"/>
        <v>1.8634812099999998E-2</v>
      </c>
      <c r="G139">
        <f t="shared" si="5"/>
        <v>2.8076430400000001E-2</v>
      </c>
    </row>
    <row r="140" spans="1:7" ht="16.899999999999999" customHeight="1">
      <c r="A140" s="5">
        <v>40382</v>
      </c>
      <c r="B140" s="6">
        <v>257.64999999999998</v>
      </c>
      <c r="C140" s="6">
        <v>24.17</v>
      </c>
      <c r="D140" s="25">
        <v>3.5381751000000002E-3</v>
      </c>
      <c r="E140" s="28">
        <v>-1.240438E-3</v>
      </c>
      <c r="F140">
        <f t="shared" si="4"/>
        <v>3.5381751000000002E-3</v>
      </c>
      <c r="G140">
        <f t="shared" si="5"/>
        <v>1.240438E-3</v>
      </c>
    </row>
    <row r="141" spans="1:7">
      <c r="A141" s="5">
        <v>40385</v>
      </c>
      <c r="B141" s="6">
        <v>257</v>
      </c>
      <c r="C141" s="6">
        <v>24.44</v>
      </c>
      <c r="D141" s="27">
        <v>-2.5259900000000001E-3</v>
      </c>
      <c r="E141" s="26">
        <v>1.1108939599999999E-2</v>
      </c>
      <c r="F141">
        <f t="shared" si="4"/>
        <v>2.5259900000000001E-3</v>
      </c>
      <c r="G141">
        <f t="shared" si="5"/>
        <v>1.1108939599999999E-2</v>
      </c>
    </row>
    <row r="142" spans="1:7">
      <c r="A142" s="5">
        <v>40386</v>
      </c>
      <c r="B142" s="6">
        <v>261.76</v>
      </c>
      <c r="C142" s="6">
        <v>24.5</v>
      </c>
      <c r="D142" s="25">
        <v>1.8351968499999999E-2</v>
      </c>
      <c r="E142" s="26">
        <v>2.4519832000000001E-3</v>
      </c>
      <c r="F142">
        <f t="shared" si="4"/>
        <v>1.8351968499999999E-2</v>
      </c>
      <c r="G142">
        <f t="shared" si="5"/>
        <v>2.4519832000000001E-3</v>
      </c>
    </row>
    <row r="143" spans="1:7">
      <c r="A143" s="5">
        <v>40387</v>
      </c>
      <c r="B143" s="6">
        <v>258.66000000000003</v>
      </c>
      <c r="C143" s="6">
        <v>24.3</v>
      </c>
      <c r="D143" s="27">
        <v>-1.1913595000000001E-2</v>
      </c>
      <c r="E143" s="28">
        <v>-8.1967670000000006E-3</v>
      </c>
      <c r="F143">
        <f t="shared" si="4"/>
        <v>1.1913595000000001E-2</v>
      </c>
      <c r="G143">
        <f t="shared" si="5"/>
        <v>8.1967670000000006E-3</v>
      </c>
    </row>
    <row r="144" spans="1:7">
      <c r="A144" s="5">
        <v>40388</v>
      </c>
      <c r="B144" s="6">
        <v>255.84</v>
      </c>
      <c r="C144" s="6">
        <v>24.38</v>
      </c>
      <c r="D144" s="27">
        <v>-1.0962209000000001E-2</v>
      </c>
      <c r="E144" s="26">
        <v>3.2867737E-3</v>
      </c>
      <c r="F144">
        <f t="shared" si="4"/>
        <v>1.0962209000000001E-2</v>
      </c>
      <c r="G144">
        <f t="shared" si="5"/>
        <v>3.2867737E-3</v>
      </c>
    </row>
    <row r="145" spans="1:7">
      <c r="A145" s="5">
        <v>40389</v>
      </c>
      <c r="B145" s="6">
        <v>254.99</v>
      </c>
      <c r="C145" s="6">
        <v>24.17</v>
      </c>
      <c r="D145" s="27">
        <v>-3.3279199999999998E-3</v>
      </c>
      <c r="E145" s="28">
        <v>-8.6509289999999999E-3</v>
      </c>
      <c r="F145">
        <f t="shared" si="4"/>
        <v>3.3279199999999998E-3</v>
      </c>
      <c r="G145">
        <f t="shared" si="5"/>
        <v>8.6509289999999999E-3</v>
      </c>
    </row>
    <row r="146" spans="1:7">
      <c r="A146" s="5">
        <v>40392</v>
      </c>
      <c r="B146" s="6">
        <v>259.55</v>
      </c>
      <c r="C146" s="6">
        <v>24.66</v>
      </c>
      <c r="D146" s="25">
        <v>1.7725033599999999E-2</v>
      </c>
      <c r="E146" s="26">
        <v>2.0070303000000001E-2</v>
      </c>
      <c r="F146">
        <f t="shared" si="4"/>
        <v>1.7725033599999999E-2</v>
      </c>
      <c r="G146">
        <f t="shared" si="5"/>
        <v>2.0070303000000001E-2</v>
      </c>
    </row>
    <row r="147" spans="1:7">
      <c r="A147" s="5">
        <v>40393</v>
      </c>
      <c r="B147" s="6">
        <v>259.62</v>
      </c>
      <c r="C147" s="6">
        <v>24.5</v>
      </c>
      <c r="D147" s="25">
        <v>2.6966119999999999E-4</v>
      </c>
      <c r="E147" s="28">
        <v>-6.5093800000000004E-3</v>
      </c>
      <c r="F147">
        <f t="shared" si="4"/>
        <v>2.6966119999999999E-4</v>
      </c>
      <c r="G147">
        <f t="shared" si="5"/>
        <v>6.5093800000000004E-3</v>
      </c>
    </row>
    <row r="148" spans="1:7">
      <c r="A148" s="5">
        <v>40394</v>
      </c>
      <c r="B148" s="6">
        <v>260.67</v>
      </c>
      <c r="C148" s="6">
        <v>24.1</v>
      </c>
      <c r="D148" s="25">
        <v>4.0362161000000001E-3</v>
      </c>
      <c r="E148" s="28">
        <v>-1.6461277E-2</v>
      </c>
      <c r="F148">
        <f t="shared" si="4"/>
        <v>4.0362161000000001E-3</v>
      </c>
      <c r="G148">
        <f t="shared" si="5"/>
        <v>1.6461277E-2</v>
      </c>
    </row>
    <row r="149" spans="1:7">
      <c r="A149" s="5">
        <v>40395</v>
      </c>
      <c r="B149" s="6">
        <v>259.39999999999998</v>
      </c>
      <c r="C149" s="6">
        <v>23.76</v>
      </c>
      <c r="D149" s="27">
        <v>-4.8839679999999998E-3</v>
      </c>
      <c r="E149" s="28">
        <v>-1.4208346E-2</v>
      </c>
      <c r="F149">
        <f t="shared" si="4"/>
        <v>4.8839679999999998E-3</v>
      </c>
      <c r="G149">
        <f t="shared" si="5"/>
        <v>1.4208346E-2</v>
      </c>
    </row>
    <row r="150" spans="1:7">
      <c r="A150" s="5">
        <v>40396</v>
      </c>
      <c r="B150" s="6">
        <v>257.8</v>
      </c>
      <c r="C150" s="6">
        <v>23.93</v>
      </c>
      <c r="D150" s="27">
        <v>-6.1871809999999999E-3</v>
      </c>
      <c r="E150" s="26">
        <v>7.1294074000000001E-3</v>
      </c>
      <c r="F150">
        <f t="shared" si="4"/>
        <v>6.1871809999999999E-3</v>
      </c>
      <c r="G150">
        <f t="shared" si="5"/>
        <v>7.1294074000000001E-3</v>
      </c>
    </row>
    <row r="151" spans="1:7">
      <c r="A151" s="5">
        <v>40399</v>
      </c>
      <c r="B151" s="6">
        <v>259.45</v>
      </c>
      <c r="C151" s="6">
        <v>23.98</v>
      </c>
      <c r="D151" s="25">
        <v>6.3799153000000004E-3</v>
      </c>
      <c r="E151" s="26">
        <v>2.0872477000000002E-3</v>
      </c>
      <c r="F151">
        <f t="shared" si="4"/>
        <v>6.3799153000000004E-3</v>
      </c>
      <c r="G151">
        <f t="shared" si="5"/>
        <v>2.0872477000000002E-3</v>
      </c>
    </row>
    <row r="152" spans="1:7">
      <c r="A152" s="5">
        <v>40400</v>
      </c>
      <c r="B152" s="6">
        <v>257.13</v>
      </c>
      <c r="C152" s="6">
        <v>23.48</v>
      </c>
      <c r="D152" s="27">
        <v>-8.9822119999999998E-3</v>
      </c>
      <c r="E152" s="28">
        <v>-2.1071155000000001E-2</v>
      </c>
      <c r="F152">
        <f t="shared" si="4"/>
        <v>8.9822119999999998E-3</v>
      </c>
      <c r="G152">
        <f t="shared" si="5"/>
        <v>2.1071155000000001E-2</v>
      </c>
    </row>
    <row r="153" spans="1:7">
      <c r="A153" s="5">
        <v>40401</v>
      </c>
      <c r="B153" s="6">
        <v>247.99</v>
      </c>
      <c r="C153" s="6">
        <v>23.28</v>
      </c>
      <c r="D153" s="27">
        <v>-3.6193371000000002E-2</v>
      </c>
      <c r="E153" s="28">
        <v>-8.5543719999999993E-3</v>
      </c>
      <c r="F153">
        <f t="shared" si="4"/>
        <v>3.6193371000000002E-2</v>
      </c>
      <c r="G153">
        <f t="shared" si="5"/>
        <v>8.5543719999999993E-3</v>
      </c>
    </row>
    <row r="154" spans="1:7">
      <c r="A154" s="5">
        <v>40402</v>
      </c>
      <c r="B154" s="6">
        <v>249.57</v>
      </c>
      <c r="C154" s="6">
        <v>22.94</v>
      </c>
      <c r="D154" s="25">
        <v>6.3510142000000004E-3</v>
      </c>
      <c r="E154" s="28">
        <v>-1.4712510999999999E-2</v>
      </c>
      <c r="F154">
        <f t="shared" si="4"/>
        <v>6.3510142000000004E-3</v>
      </c>
      <c r="G154">
        <f t="shared" si="5"/>
        <v>1.4712510999999999E-2</v>
      </c>
    </row>
    <row r="155" spans="1:7">
      <c r="A155" s="5">
        <v>40403</v>
      </c>
      <c r="B155" s="6">
        <v>246.91</v>
      </c>
      <c r="C155" s="6">
        <v>22.85</v>
      </c>
      <c r="D155" s="27">
        <v>-1.0715539E-2</v>
      </c>
      <c r="E155" s="28">
        <v>-3.9309940000000002E-3</v>
      </c>
      <c r="F155">
        <f t="shared" si="4"/>
        <v>1.0715539E-2</v>
      </c>
      <c r="G155">
        <f t="shared" si="5"/>
        <v>3.9309940000000002E-3</v>
      </c>
    </row>
    <row r="156" spans="1:7">
      <c r="A156" s="5">
        <v>40406</v>
      </c>
      <c r="B156" s="6">
        <v>245.46</v>
      </c>
      <c r="C156" s="6">
        <v>22.95</v>
      </c>
      <c r="D156" s="27">
        <v>-5.8898969999999998E-3</v>
      </c>
      <c r="E156" s="26">
        <v>4.3668192000000002E-3</v>
      </c>
      <c r="F156">
        <f t="shared" si="4"/>
        <v>5.8898969999999998E-3</v>
      </c>
      <c r="G156">
        <f t="shared" si="5"/>
        <v>4.3668192000000002E-3</v>
      </c>
    </row>
    <row r="157" spans="1:7">
      <c r="A157" s="5">
        <v>40407</v>
      </c>
      <c r="B157" s="6">
        <v>249.75</v>
      </c>
      <c r="C157" s="6">
        <v>23.27</v>
      </c>
      <c r="D157" s="25">
        <v>1.7326416399999999E-2</v>
      </c>
      <c r="E157" s="26">
        <v>1.38470408E-2</v>
      </c>
      <c r="F157">
        <f t="shared" si="4"/>
        <v>1.7326416399999999E-2</v>
      </c>
      <c r="G157">
        <f t="shared" si="5"/>
        <v>1.38470408E-2</v>
      </c>
    </row>
    <row r="158" spans="1:7">
      <c r="A158" s="5">
        <v>40408</v>
      </c>
      <c r="B158" s="6">
        <v>250.84</v>
      </c>
      <c r="C158" s="6">
        <v>23.37</v>
      </c>
      <c r="D158" s="25">
        <v>4.3548681000000001E-3</v>
      </c>
      <c r="E158" s="26">
        <v>4.2881712000000004E-3</v>
      </c>
      <c r="F158">
        <f t="shared" si="4"/>
        <v>4.3548681000000001E-3</v>
      </c>
      <c r="G158">
        <f t="shared" si="5"/>
        <v>4.2881712000000004E-3</v>
      </c>
    </row>
    <row r="159" spans="1:7">
      <c r="A159" s="5">
        <v>40409</v>
      </c>
      <c r="B159" s="6">
        <v>247.68</v>
      </c>
      <c r="C159" s="6">
        <v>23.01</v>
      </c>
      <c r="D159" s="27">
        <v>-1.2677694999999999E-2</v>
      </c>
      <c r="E159" s="28">
        <v>-1.5524245000000001E-2</v>
      </c>
      <c r="F159">
        <f t="shared" si="4"/>
        <v>1.2677694999999999E-2</v>
      </c>
      <c r="G159">
        <f t="shared" si="5"/>
        <v>1.5524245000000001E-2</v>
      </c>
    </row>
    <row r="160" spans="1:7">
      <c r="A160" s="5">
        <v>40410</v>
      </c>
      <c r="B160" s="6">
        <v>247.44</v>
      </c>
      <c r="C160" s="6">
        <v>22.81</v>
      </c>
      <c r="D160" s="27">
        <v>-9.6946200000000004E-4</v>
      </c>
      <c r="E160" s="28">
        <v>-8.729868E-3</v>
      </c>
      <c r="F160">
        <f t="shared" si="4"/>
        <v>9.6946200000000004E-4</v>
      </c>
      <c r="G160">
        <f t="shared" si="5"/>
        <v>8.729868E-3</v>
      </c>
    </row>
    <row r="161" spans="1:7">
      <c r="A161" s="5">
        <v>40413</v>
      </c>
      <c r="B161" s="6">
        <v>243.64</v>
      </c>
      <c r="C161" s="6">
        <v>22.86</v>
      </c>
      <c r="D161" s="27">
        <v>-1.5476402E-2</v>
      </c>
      <c r="E161" s="26">
        <v>2.1896221E-3</v>
      </c>
      <c r="F161">
        <f t="shared" si="4"/>
        <v>1.5476402E-2</v>
      </c>
      <c r="G161">
        <f t="shared" si="5"/>
        <v>2.1896221E-3</v>
      </c>
    </row>
    <row r="162" spans="1:7">
      <c r="A162" s="5">
        <v>40414</v>
      </c>
      <c r="B162" s="6">
        <v>237.82</v>
      </c>
      <c r="C162" s="6">
        <v>22.63</v>
      </c>
      <c r="D162" s="27">
        <v>-2.4177641E-2</v>
      </c>
      <c r="E162" s="28">
        <v>-1.0112199000000001E-2</v>
      </c>
      <c r="F162">
        <f t="shared" si="4"/>
        <v>2.4177641E-2</v>
      </c>
      <c r="G162">
        <f t="shared" si="5"/>
        <v>1.0112199000000001E-2</v>
      </c>
    </row>
    <row r="163" spans="1:7">
      <c r="A163" s="5">
        <v>40415</v>
      </c>
      <c r="B163" s="6">
        <v>240.75</v>
      </c>
      <c r="C163" s="6">
        <v>22.69</v>
      </c>
      <c r="D163" s="25">
        <v>1.2244965700000001E-2</v>
      </c>
      <c r="E163" s="26">
        <v>2.6478391E-3</v>
      </c>
      <c r="F163">
        <f t="shared" si="4"/>
        <v>1.2244965700000001E-2</v>
      </c>
      <c r="G163">
        <f t="shared" si="5"/>
        <v>2.6478391E-3</v>
      </c>
    </row>
    <row r="164" spans="1:7">
      <c r="A164" s="5">
        <v>40416</v>
      </c>
      <c r="B164" s="6">
        <v>238.16</v>
      </c>
      <c r="C164" s="6">
        <v>22.43</v>
      </c>
      <c r="D164" s="27">
        <v>-1.0816334E-2</v>
      </c>
      <c r="E164" s="28">
        <v>-1.1524950000000001E-2</v>
      </c>
      <c r="F164">
        <f t="shared" si="4"/>
        <v>1.0816334E-2</v>
      </c>
      <c r="G164">
        <f t="shared" si="5"/>
        <v>1.1524950000000001E-2</v>
      </c>
    </row>
    <row r="165" spans="1:7">
      <c r="A165" s="5">
        <v>40417</v>
      </c>
      <c r="B165" s="6">
        <v>239.49</v>
      </c>
      <c r="C165" s="6">
        <v>22.53</v>
      </c>
      <c r="D165" s="25">
        <v>5.5689455999999998E-3</v>
      </c>
      <c r="E165" s="26">
        <v>4.4484058999999998E-3</v>
      </c>
      <c r="F165">
        <f t="shared" si="4"/>
        <v>5.5689455999999998E-3</v>
      </c>
      <c r="G165">
        <f t="shared" si="5"/>
        <v>4.4484058999999998E-3</v>
      </c>
    </row>
    <row r="166" spans="1:7" ht="16.899999999999999" customHeight="1">
      <c r="A166" s="5">
        <v>40420</v>
      </c>
      <c r="B166" s="6">
        <v>240.37</v>
      </c>
      <c r="C166" s="6">
        <v>22.26</v>
      </c>
      <c r="D166" s="25">
        <v>3.6677404999999998E-3</v>
      </c>
      <c r="E166" s="28">
        <v>-1.2056409000000001E-2</v>
      </c>
      <c r="F166">
        <f t="shared" si="4"/>
        <v>3.6677404999999998E-3</v>
      </c>
      <c r="G166">
        <f t="shared" si="5"/>
        <v>1.2056409000000001E-2</v>
      </c>
    </row>
    <row r="167" spans="1:7">
      <c r="A167" s="5">
        <v>40421</v>
      </c>
      <c r="B167" s="6">
        <v>240.96</v>
      </c>
      <c r="C167" s="6">
        <v>22.1</v>
      </c>
      <c r="D167" s="25">
        <v>2.4515418000000001E-3</v>
      </c>
      <c r="E167" s="28">
        <v>-7.2137369999999996E-3</v>
      </c>
      <c r="F167">
        <f t="shared" si="4"/>
        <v>2.4515418000000001E-3</v>
      </c>
      <c r="G167">
        <f t="shared" si="5"/>
        <v>7.2137369999999996E-3</v>
      </c>
    </row>
    <row r="168" spans="1:7">
      <c r="A168" s="5">
        <v>40422</v>
      </c>
      <c r="B168" s="6">
        <v>248.13</v>
      </c>
      <c r="C168" s="6">
        <v>22.5</v>
      </c>
      <c r="D168" s="25">
        <v>2.93218578E-2</v>
      </c>
      <c r="E168" s="26">
        <v>1.79377007E-2</v>
      </c>
      <c r="F168">
        <f t="shared" si="4"/>
        <v>2.93218578E-2</v>
      </c>
      <c r="G168">
        <f t="shared" si="5"/>
        <v>1.79377007E-2</v>
      </c>
    </row>
    <row r="169" spans="1:7">
      <c r="A169" s="5">
        <v>40423</v>
      </c>
      <c r="B169" s="6">
        <v>249.95</v>
      </c>
      <c r="C169" s="6">
        <v>22.54</v>
      </c>
      <c r="D169" s="25">
        <v>7.3080955000000003E-3</v>
      </c>
      <c r="E169" s="26">
        <v>1.7761993999999999E-3</v>
      </c>
      <c r="F169">
        <f t="shared" si="4"/>
        <v>7.3080955000000003E-3</v>
      </c>
      <c r="G169">
        <f t="shared" si="5"/>
        <v>1.7761993999999999E-3</v>
      </c>
    </row>
    <row r="170" spans="1:7">
      <c r="A170" s="5">
        <v>40424</v>
      </c>
      <c r="B170" s="6">
        <v>256.49</v>
      </c>
      <c r="C170" s="6">
        <v>22.87</v>
      </c>
      <c r="D170" s="25">
        <v>2.5828779600000001E-2</v>
      </c>
      <c r="E170" s="26">
        <v>1.4534499399999999E-2</v>
      </c>
      <c r="F170">
        <f t="shared" si="4"/>
        <v>2.5828779600000001E-2</v>
      </c>
      <c r="G170">
        <f t="shared" si="5"/>
        <v>1.4534499399999999E-2</v>
      </c>
    </row>
    <row r="171" spans="1:7">
      <c r="A171" s="5">
        <v>40428</v>
      </c>
      <c r="B171" s="6">
        <v>255.54</v>
      </c>
      <c r="C171" s="6">
        <v>22.56</v>
      </c>
      <c r="D171" s="27">
        <v>-3.7107239999999999E-3</v>
      </c>
      <c r="E171" s="28">
        <v>-1.3647581000000001E-2</v>
      </c>
      <c r="F171">
        <f t="shared" si="4"/>
        <v>3.7107239999999999E-3</v>
      </c>
      <c r="G171">
        <f t="shared" si="5"/>
        <v>1.3647581000000001E-2</v>
      </c>
    </row>
    <row r="172" spans="1:7">
      <c r="A172" s="5">
        <v>40429</v>
      </c>
      <c r="B172" s="6">
        <v>260.61</v>
      </c>
      <c r="C172" s="6">
        <v>22.53</v>
      </c>
      <c r="D172" s="25">
        <v>1.9646083799999998E-2</v>
      </c>
      <c r="E172" s="28">
        <v>-1.330672E-3</v>
      </c>
      <c r="F172">
        <f t="shared" si="4"/>
        <v>1.9646083799999998E-2</v>
      </c>
      <c r="G172">
        <f t="shared" si="5"/>
        <v>1.330672E-3</v>
      </c>
    </row>
    <row r="173" spans="1:7">
      <c r="A173" s="5">
        <v>40430</v>
      </c>
      <c r="B173" s="6">
        <v>260.75</v>
      </c>
      <c r="C173" s="6">
        <v>22.61</v>
      </c>
      <c r="D173" s="25">
        <v>5.3705690000000004E-4</v>
      </c>
      <c r="E173" s="26">
        <v>3.5445317999999999E-3</v>
      </c>
      <c r="F173">
        <f t="shared" si="4"/>
        <v>5.3705690000000004E-4</v>
      </c>
      <c r="G173">
        <f t="shared" si="5"/>
        <v>3.5445317999999999E-3</v>
      </c>
    </row>
    <row r="174" spans="1:7">
      <c r="A174" s="5">
        <v>40431</v>
      </c>
      <c r="B174" s="6">
        <v>261.08999999999997</v>
      </c>
      <c r="C174" s="6">
        <v>22.46</v>
      </c>
      <c r="D174" s="25">
        <v>1.3030816E-3</v>
      </c>
      <c r="E174" s="28">
        <v>-6.656337E-3</v>
      </c>
      <c r="F174">
        <f t="shared" si="4"/>
        <v>1.3030816E-3</v>
      </c>
      <c r="G174">
        <f t="shared" si="5"/>
        <v>6.656337E-3</v>
      </c>
    </row>
    <row r="175" spans="1:7">
      <c r="A175" s="5">
        <v>40434</v>
      </c>
      <c r="B175" s="6">
        <v>264.69</v>
      </c>
      <c r="C175" s="6">
        <v>23.64</v>
      </c>
      <c r="D175" s="25">
        <v>1.36941544E-2</v>
      </c>
      <c r="E175" s="26">
        <v>5.1204243199999999E-2</v>
      </c>
      <c r="F175">
        <f t="shared" si="4"/>
        <v>1.36941544E-2</v>
      </c>
      <c r="G175">
        <f t="shared" si="5"/>
        <v>5.1204243199999999E-2</v>
      </c>
    </row>
    <row r="176" spans="1:7">
      <c r="A176" s="5">
        <v>40435</v>
      </c>
      <c r="B176" s="6">
        <v>265.7</v>
      </c>
      <c r="C176" s="6">
        <v>23.57</v>
      </c>
      <c r="D176" s="25">
        <v>3.8085228999999998E-3</v>
      </c>
      <c r="E176" s="28">
        <v>-2.9654759999999999E-3</v>
      </c>
      <c r="F176">
        <f t="shared" si="4"/>
        <v>3.8085228999999998E-3</v>
      </c>
      <c r="G176">
        <f t="shared" si="5"/>
        <v>2.9654759999999999E-3</v>
      </c>
    </row>
    <row r="177" spans="1:7">
      <c r="A177" s="5">
        <v>40436</v>
      </c>
      <c r="B177" s="6">
        <v>267.83999999999997</v>
      </c>
      <c r="C177" s="6">
        <v>23.65</v>
      </c>
      <c r="D177" s="25">
        <v>8.0219344999999994E-3</v>
      </c>
      <c r="E177" s="26">
        <v>3.3883979999999999E-3</v>
      </c>
      <c r="F177">
        <f t="shared" si="4"/>
        <v>8.0219344999999994E-3</v>
      </c>
      <c r="G177">
        <f t="shared" si="5"/>
        <v>3.3883979999999999E-3</v>
      </c>
    </row>
    <row r="178" spans="1:7">
      <c r="A178" s="5">
        <v>40437</v>
      </c>
      <c r="B178" s="6">
        <v>274.14</v>
      </c>
      <c r="C178" s="6">
        <v>23.85</v>
      </c>
      <c r="D178" s="25">
        <v>2.3249137499999999E-2</v>
      </c>
      <c r="E178" s="26">
        <v>8.4211023999999999E-3</v>
      </c>
      <c r="F178">
        <f t="shared" si="4"/>
        <v>2.3249137499999999E-2</v>
      </c>
      <c r="G178">
        <f t="shared" si="5"/>
        <v>8.4211023999999999E-3</v>
      </c>
    </row>
    <row r="179" spans="1:7">
      <c r="A179" s="5">
        <v>40438</v>
      </c>
      <c r="B179" s="6">
        <v>272.95</v>
      </c>
      <c r="C179" s="6">
        <v>23.75</v>
      </c>
      <c r="D179" s="27">
        <v>-4.3502970000000004E-3</v>
      </c>
      <c r="E179" s="28">
        <v>-4.201687E-3</v>
      </c>
      <c r="F179">
        <f t="shared" si="4"/>
        <v>4.3502970000000004E-3</v>
      </c>
      <c r="G179">
        <f t="shared" si="5"/>
        <v>4.201687E-3</v>
      </c>
    </row>
    <row r="180" spans="1:7">
      <c r="A180" s="5">
        <v>40441</v>
      </c>
      <c r="B180" s="6">
        <v>280.74</v>
      </c>
      <c r="C180" s="6">
        <v>23.94</v>
      </c>
      <c r="D180" s="25">
        <v>2.8140345899999999E-2</v>
      </c>
      <c r="E180" s="26">
        <v>7.9681696E-3</v>
      </c>
      <c r="F180">
        <f t="shared" si="4"/>
        <v>2.8140345899999999E-2</v>
      </c>
      <c r="G180">
        <f t="shared" si="5"/>
        <v>7.9681696E-3</v>
      </c>
    </row>
    <row r="181" spans="1:7">
      <c r="A181" s="5">
        <v>40442</v>
      </c>
      <c r="B181" s="6">
        <v>281.27</v>
      </c>
      <c r="C181" s="6">
        <v>23.68</v>
      </c>
      <c r="D181" s="25">
        <v>1.886088E-3</v>
      </c>
      <c r="E181" s="28">
        <v>-1.091989E-2</v>
      </c>
      <c r="F181">
        <f t="shared" si="4"/>
        <v>1.886088E-3</v>
      </c>
      <c r="G181">
        <f t="shared" si="5"/>
        <v>1.091989E-2</v>
      </c>
    </row>
    <row r="182" spans="1:7">
      <c r="A182" s="5">
        <v>40443</v>
      </c>
      <c r="B182" s="6">
        <v>285.22000000000003</v>
      </c>
      <c r="C182" s="6">
        <v>23.17</v>
      </c>
      <c r="D182" s="25">
        <v>1.3945750200000001E-2</v>
      </c>
      <c r="E182" s="28">
        <v>-2.1772472000000001E-2</v>
      </c>
      <c r="F182">
        <f t="shared" si="4"/>
        <v>1.3945750200000001E-2</v>
      </c>
      <c r="G182">
        <f t="shared" si="5"/>
        <v>2.1772472000000001E-2</v>
      </c>
    </row>
    <row r="183" spans="1:7">
      <c r="A183" s="5">
        <v>40444</v>
      </c>
      <c r="B183" s="6">
        <v>286.38</v>
      </c>
      <c r="C183" s="6">
        <v>23</v>
      </c>
      <c r="D183" s="25">
        <v>4.0587879000000002E-3</v>
      </c>
      <c r="E183" s="28">
        <v>-7.3641230000000002E-3</v>
      </c>
      <c r="F183">
        <f t="shared" si="4"/>
        <v>4.0587879000000002E-3</v>
      </c>
      <c r="G183">
        <f t="shared" si="5"/>
        <v>7.3641230000000002E-3</v>
      </c>
    </row>
    <row r="184" spans="1:7">
      <c r="A184" s="5">
        <v>40445</v>
      </c>
      <c r="B184" s="6">
        <v>289.75</v>
      </c>
      <c r="C184" s="6">
        <v>23.33</v>
      </c>
      <c r="D184" s="25">
        <v>1.1698882000000001E-2</v>
      </c>
      <c r="E184" s="26">
        <v>1.42458701E-2</v>
      </c>
      <c r="F184">
        <f t="shared" si="4"/>
        <v>1.1698882000000001E-2</v>
      </c>
      <c r="G184">
        <f t="shared" si="5"/>
        <v>1.42458701E-2</v>
      </c>
    </row>
    <row r="185" spans="1:7">
      <c r="A185" s="5">
        <v>40448</v>
      </c>
      <c r="B185" s="6">
        <v>288.60000000000002</v>
      </c>
      <c r="C185" s="6">
        <v>23.28</v>
      </c>
      <c r="D185" s="27">
        <v>-3.9768360000000001E-3</v>
      </c>
      <c r="E185" s="28">
        <v>-2.1454629999999998E-3</v>
      </c>
      <c r="F185">
        <f t="shared" si="4"/>
        <v>3.9768360000000001E-3</v>
      </c>
      <c r="G185">
        <f t="shared" si="5"/>
        <v>2.1454629999999998E-3</v>
      </c>
    </row>
    <row r="186" spans="1:7">
      <c r="A186" s="5">
        <v>40449</v>
      </c>
      <c r="B186" s="6">
        <v>284.33</v>
      </c>
      <c r="C186" s="6">
        <v>23.24</v>
      </c>
      <c r="D186" s="27">
        <v>-1.4906111E-2</v>
      </c>
      <c r="E186" s="28">
        <v>-1.719691E-3</v>
      </c>
      <c r="F186">
        <f t="shared" si="4"/>
        <v>1.4906111E-2</v>
      </c>
      <c r="G186">
        <f t="shared" si="5"/>
        <v>1.719691E-3</v>
      </c>
    </row>
    <row r="187" spans="1:7">
      <c r="A187" s="5">
        <v>40450</v>
      </c>
      <c r="B187" s="6">
        <v>284.83999999999997</v>
      </c>
      <c r="C187" s="6">
        <v>23.07</v>
      </c>
      <c r="D187" s="25">
        <v>1.7920836999999999E-3</v>
      </c>
      <c r="E187" s="28">
        <v>-7.3418600000000004E-3</v>
      </c>
      <c r="F187">
        <f t="shared" si="4"/>
        <v>1.7920836999999999E-3</v>
      </c>
      <c r="G187">
        <f t="shared" si="5"/>
        <v>7.3418600000000004E-3</v>
      </c>
    </row>
    <row r="188" spans="1:7">
      <c r="A188" s="5">
        <v>40451</v>
      </c>
      <c r="B188" s="6">
        <v>281.25</v>
      </c>
      <c r="C188" s="6">
        <v>23.06</v>
      </c>
      <c r="D188" s="27">
        <v>-1.2683666E-2</v>
      </c>
      <c r="E188" s="28">
        <v>-4.33557E-4</v>
      </c>
      <c r="F188">
        <f t="shared" si="4"/>
        <v>1.2683666E-2</v>
      </c>
      <c r="G188">
        <f t="shared" si="5"/>
        <v>4.33557E-4</v>
      </c>
    </row>
    <row r="189" spans="1:7">
      <c r="A189" s="5">
        <v>40452</v>
      </c>
      <c r="B189" s="6">
        <v>280.02999999999997</v>
      </c>
      <c r="C189" s="6">
        <v>22.95</v>
      </c>
      <c r="D189" s="27">
        <v>-4.3472129999999999E-3</v>
      </c>
      <c r="E189" s="28">
        <v>-4.7815779999999999E-3</v>
      </c>
      <c r="F189">
        <f t="shared" si="4"/>
        <v>4.3472129999999999E-3</v>
      </c>
      <c r="G189">
        <f t="shared" si="5"/>
        <v>4.7815779999999999E-3</v>
      </c>
    </row>
    <row r="190" spans="1:7">
      <c r="A190" s="5">
        <v>40455</v>
      </c>
      <c r="B190" s="6">
        <v>276.19</v>
      </c>
      <c r="C190" s="6">
        <v>22.51</v>
      </c>
      <c r="D190" s="27">
        <v>-1.3807705999999999E-2</v>
      </c>
      <c r="E190" s="28">
        <v>-1.9358282000000001E-2</v>
      </c>
      <c r="F190">
        <f t="shared" si="4"/>
        <v>1.3807705999999999E-2</v>
      </c>
      <c r="G190">
        <f t="shared" si="5"/>
        <v>1.9358282000000001E-2</v>
      </c>
    </row>
    <row r="191" spans="1:7">
      <c r="A191" s="5">
        <v>40456</v>
      </c>
      <c r="B191" s="6">
        <v>286.39999999999998</v>
      </c>
      <c r="C191" s="6">
        <v>22.93</v>
      </c>
      <c r="D191" s="25">
        <v>3.6300400400000002E-2</v>
      </c>
      <c r="E191" s="26">
        <v>1.8486441999999999E-2</v>
      </c>
      <c r="F191">
        <f t="shared" si="4"/>
        <v>3.6300400400000002E-2</v>
      </c>
      <c r="G191">
        <f t="shared" si="5"/>
        <v>1.8486441999999999E-2</v>
      </c>
    </row>
    <row r="192" spans="1:7">
      <c r="A192" s="5">
        <v>40457</v>
      </c>
      <c r="B192" s="6">
        <v>286.64</v>
      </c>
      <c r="C192" s="6">
        <v>23</v>
      </c>
      <c r="D192" s="25">
        <v>8.376379E-4</v>
      </c>
      <c r="E192" s="26">
        <v>3.0481191000000002E-3</v>
      </c>
      <c r="F192">
        <f t="shared" si="4"/>
        <v>8.376379E-4</v>
      </c>
      <c r="G192">
        <f t="shared" si="5"/>
        <v>3.0481191000000002E-3</v>
      </c>
    </row>
    <row r="193" spans="1:7">
      <c r="A193" s="5">
        <v>40458</v>
      </c>
      <c r="B193" s="6">
        <v>286.67</v>
      </c>
      <c r="C193" s="6">
        <v>23.1</v>
      </c>
      <c r="D193" s="25">
        <v>1.0465539999999999E-4</v>
      </c>
      <c r="E193" s="26">
        <v>4.3384015999999997E-3</v>
      </c>
      <c r="F193">
        <f t="shared" si="4"/>
        <v>1.0465539999999999E-4</v>
      </c>
      <c r="G193">
        <f t="shared" si="5"/>
        <v>4.3384015999999997E-3</v>
      </c>
    </row>
    <row r="194" spans="1:7">
      <c r="A194" s="5">
        <v>40459</v>
      </c>
      <c r="B194" s="6">
        <v>291.48</v>
      </c>
      <c r="C194" s="6">
        <v>23.13</v>
      </c>
      <c r="D194" s="25">
        <v>1.66396644E-2</v>
      </c>
      <c r="E194" s="26">
        <v>1.2978587000000001E-3</v>
      </c>
      <c r="F194">
        <f t="shared" si="4"/>
        <v>1.66396644E-2</v>
      </c>
      <c r="G194">
        <f t="shared" si="5"/>
        <v>1.2978587000000001E-3</v>
      </c>
    </row>
    <row r="195" spans="1:7">
      <c r="A195" s="5">
        <v>40462</v>
      </c>
      <c r="B195" s="6">
        <v>292.76</v>
      </c>
      <c r="C195" s="6">
        <v>23.15</v>
      </c>
      <c r="D195" s="25">
        <v>4.3817678999999998E-3</v>
      </c>
      <c r="E195" s="26">
        <v>8.6430429999999998E-4</v>
      </c>
      <c r="F195">
        <f t="shared" ref="F195:F258" si="6">SQRT(D195^2)</f>
        <v>4.3817678999999998E-3</v>
      </c>
      <c r="G195">
        <f t="shared" ref="G195:G258" si="7">SQRT(E195^2)</f>
        <v>8.6430429999999998E-4</v>
      </c>
    </row>
    <row r="196" spans="1:7">
      <c r="A196" s="5">
        <v>40463</v>
      </c>
      <c r="B196" s="6">
        <v>295.91000000000003</v>
      </c>
      <c r="C196" s="6">
        <v>23.38</v>
      </c>
      <c r="D196" s="25">
        <v>1.0702193299999999E-2</v>
      </c>
      <c r="E196" s="26">
        <v>9.8861755000000003E-3</v>
      </c>
      <c r="F196">
        <f t="shared" si="6"/>
        <v>1.0702193299999999E-2</v>
      </c>
      <c r="G196">
        <f t="shared" si="7"/>
        <v>9.8861755000000003E-3</v>
      </c>
    </row>
    <row r="197" spans="1:7">
      <c r="A197" s="5">
        <v>40464</v>
      </c>
      <c r="B197" s="6">
        <v>297.5</v>
      </c>
      <c r="C197" s="6">
        <v>23.86</v>
      </c>
      <c r="D197" s="25">
        <v>5.3588708999999998E-3</v>
      </c>
      <c r="E197" s="26">
        <v>2.0322460600000002E-2</v>
      </c>
      <c r="F197">
        <f t="shared" si="6"/>
        <v>5.3588708999999998E-3</v>
      </c>
      <c r="G197">
        <f t="shared" si="7"/>
        <v>2.0322460600000002E-2</v>
      </c>
    </row>
    <row r="198" spans="1:7">
      <c r="A198" s="5">
        <v>40465</v>
      </c>
      <c r="B198" s="6">
        <v>299.64999999999998</v>
      </c>
      <c r="C198" s="6">
        <v>23.76</v>
      </c>
      <c r="D198" s="25">
        <v>7.2009018999999999E-3</v>
      </c>
      <c r="E198" s="28">
        <v>-4.199922E-3</v>
      </c>
      <c r="F198">
        <f t="shared" si="6"/>
        <v>7.2009018999999999E-3</v>
      </c>
      <c r="G198">
        <f t="shared" si="7"/>
        <v>4.199922E-3</v>
      </c>
    </row>
    <row r="199" spans="1:7">
      <c r="A199" s="5">
        <v>40466</v>
      </c>
      <c r="B199" s="6">
        <v>311.97000000000003</v>
      </c>
      <c r="C199" s="6">
        <v>24.05</v>
      </c>
      <c r="D199" s="25">
        <v>4.0291902400000003E-2</v>
      </c>
      <c r="E199" s="26">
        <v>1.21315021E-2</v>
      </c>
      <c r="F199">
        <f t="shared" si="6"/>
        <v>4.0291902400000003E-2</v>
      </c>
      <c r="G199">
        <f t="shared" si="7"/>
        <v>1.21315021E-2</v>
      </c>
    </row>
    <row r="200" spans="1:7">
      <c r="A200" s="5">
        <v>40469</v>
      </c>
      <c r="B200" s="6">
        <v>315.2</v>
      </c>
      <c r="C200" s="6">
        <v>24.31</v>
      </c>
      <c r="D200" s="25">
        <v>1.03003286E-2</v>
      </c>
      <c r="E200" s="26">
        <v>1.07527918E-2</v>
      </c>
      <c r="F200">
        <f t="shared" si="6"/>
        <v>1.03003286E-2</v>
      </c>
      <c r="G200">
        <f t="shared" si="7"/>
        <v>1.07527918E-2</v>
      </c>
    </row>
    <row r="201" spans="1:7">
      <c r="A201" s="5">
        <v>40470</v>
      </c>
      <c r="B201" s="6">
        <v>306.77</v>
      </c>
      <c r="C201" s="6">
        <v>23.63</v>
      </c>
      <c r="D201" s="27">
        <v>-2.7109076999999999E-2</v>
      </c>
      <c r="E201" s="28">
        <v>-2.8370697E-2</v>
      </c>
      <c r="F201">
        <f t="shared" si="6"/>
        <v>2.7109076999999999E-2</v>
      </c>
      <c r="G201">
        <f t="shared" si="7"/>
        <v>2.8370697E-2</v>
      </c>
    </row>
    <row r="202" spans="1:7">
      <c r="A202" s="5">
        <v>40471</v>
      </c>
      <c r="B202" s="6">
        <v>307.8</v>
      </c>
      <c r="C202" s="6">
        <v>23.83</v>
      </c>
      <c r="D202" s="25">
        <v>3.3519403E-3</v>
      </c>
      <c r="E202" s="26">
        <v>8.4281999000000007E-3</v>
      </c>
      <c r="F202">
        <f t="shared" si="6"/>
        <v>3.3519403E-3</v>
      </c>
      <c r="G202">
        <f t="shared" si="7"/>
        <v>8.4281999000000007E-3</v>
      </c>
    </row>
    <row r="203" spans="1:7">
      <c r="A203" s="5">
        <v>40472</v>
      </c>
      <c r="B203" s="6">
        <v>306.8</v>
      </c>
      <c r="C203" s="6">
        <v>23.93</v>
      </c>
      <c r="D203" s="27">
        <v>-3.2541520000000002E-3</v>
      </c>
      <c r="E203" s="26">
        <v>4.1876107999999999E-3</v>
      </c>
      <c r="F203">
        <f t="shared" si="6"/>
        <v>3.2541520000000002E-3</v>
      </c>
      <c r="G203">
        <f t="shared" si="7"/>
        <v>4.1876107999999999E-3</v>
      </c>
    </row>
    <row r="204" spans="1:7">
      <c r="A204" s="5">
        <v>40473</v>
      </c>
      <c r="B204" s="6">
        <v>304.76</v>
      </c>
      <c r="C204" s="6">
        <v>23.9</v>
      </c>
      <c r="D204" s="27">
        <v>-6.6714879999999997E-3</v>
      </c>
      <c r="E204" s="28">
        <v>-1.2544430000000001E-3</v>
      </c>
      <c r="F204">
        <f t="shared" si="6"/>
        <v>6.6714879999999997E-3</v>
      </c>
      <c r="G204">
        <f t="shared" si="7"/>
        <v>1.2544430000000001E-3</v>
      </c>
    </row>
    <row r="205" spans="1:7">
      <c r="A205" s="5">
        <v>40476</v>
      </c>
      <c r="B205" s="6">
        <v>306.12</v>
      </c>
      <c r="C205" s="6">
        <v>23.72</v>
      </c>
      <c r="D205" s="25">
        <v>4.4526002999999998E-3</v>
      </c>
      <c r="E205" s="28">
        <v>-7.5598849999999997E-3</v>
      </c>
      <c r="F205">
        <f t="shared" si="6"/>
        <v>4.4526002999999998E-3</v>
      </c>
      <c r="G205">
        <f t="shared" si="7"/>
        <v>7.5598849999999997E-3</v>
      </c>
    </row>
    <row r="206" spans="1:7">
      <c r="A206" s="5">
        <v>40477</v>
      </c>
      <c r="B206" s="6">
        <v>305.33999999999997</v>
      </c>
      <c r="C206" s="6">
        <v>24.39</v>
      </c>
      <c r="D206" s="27">
        <v>-2.5512719999999998E-3</v>
      </c>
      <c r="E206" s="26">
        <v>2.7854638099999999E-2</v>
      </c>
      <c r="F206">
        <f t="shared" si="6"/>
        <v>2.5512719999999998E-3</v>
      </c>
      <c r="G206">
        <f t="shared" si="7"/>
        <v>2.7854638099999999E-2</v>
      </c>
    </row>
    <row r="207" spans="1:7">
      <c r="A207" s="5">
        <v>40478</v>
      </c>
      <c r="B207" s="6">
        <v>305.12</v>
      </c>
      <c r="C207" s="6">
        <v>24.53</v>
      </c>
      <c r="D207" s="27">
        <v>-7.2076799999999999E-4</v>
      </c>
      <c r="E207" s="26">
        <v>5.7236459999999998E-3</v>
      </c>
      <c r="F207">
        <f t="shared" si="6"/>
        <v>7.2076799999999999E-4</v>
      </c>
      <c r="G207">
        <f t="shared" si="7"/>
        <v>5.7236459999999998E-3</v>
      </c>
    </row>
    <row r="208" spans="1:7">
      <c r="A208" s="5">
        <v>40479</v>
      </c>
      <c r="B208" s="6">
        <v>302.55</v>
      </c>
      <c r="C208" s="6">
        <v>24.74</v>
      </c>
      <c r="D208" s="27">
        <v>-8.4585890000000007E-3</v>
      </c>
      <c r="E208" s="26">
        <v>8.5245087000000008E-3</v>
      </c>
      <c r="F208">
        <f t="shared" si="6"/>
        <v>8.4585890000000007E-3</v>
      </c>
      <c r="G208">
        <f t="shared" si="7"/>
        <v>8.5245087000000008E-3</v>
      </c>
    </row>
    <row r="209" spans="1:7">
      <c r="A209" s="5">
        <v>40480</v>
      </c>
      <c r="B209" s="6">
        <v>298.33</v>
      </c>
      <c r="C209" s="6">
        <v>25.11</v>
      </c>
      <c r="D209" s="27">
        <v>-1.4046296999999999E-2</v>
      </c>
      <c r="E209" s="26">
        <v>1.48448062E-2</v>
      </c>
      <c r="F209">
        <f t="shared" si="6"/>
        <v>1.4046296999999999E-2</v>
      </c>
      <c r="G209">
        <f t="shared" si="7"/>
        <v>1.48448062E-2</v>
      </c>
    </row>
    <row r="210" spans="1:7">
      <c r="A210" s="5">
        <v>40483</v>
      </c>
      <c r="B210" s="6">
        <v>301.5</v>
      </c>
      <c r="C210" s="6">
        <v>25.37</v>
      </c>
      <c r="D210" s="25">
        <v>1.05697598E-2</v>
      </c>
      <c r="E210" s="26">
        <v>1.03012004E-2</v>
      </c>
      <c r="F210">
        <f t="shared" si="6"/>
        <v>1.05697598E-2</v>
      </c>
      <c r="G210">
        <f t="shared" si="7"/>
        <v>1.03012004E-2</v>
      </c>
    </row>
    <row r="211" spans="1:7">
      <c r="A211" s="5">
        <v>40484</v>
      </c>
      <c r="B211" s="6">
        <v>306.64</v>
      </c>
      <c r="C211" s="6">
        <v>25.79</v>
      </c>
      <c r="D211" s="25">
        <v>1.6904404899999999E-2</v>
      </c>
      <c r="E211" s="26">
        <v>1.6419446300000001E-2</v>
      </c>
      <c r="F211">
        <f t="shared" si="6"/>
        <v>1.6904404899999999E-2</v>
      </c>
      <c r="G211">
        <f t="shared" si="7"/>
        <v>1.6419446300000001E-2</v>
      </c>
    </row>
    <row r="212" spans="1:7">
      <c r="A212" s="5">
        <v>40485</v>
      </c>
      <c r="B212" s="6">
        <v>310.05</v>
      </c>
      <c r="C212" s="6">
        <v>25.45</v>
      </c>
      <c r="D212" s="25">
        <v>1.1059153699999999E-2</v>
      </c>
      <c r="E212" s="28">
        <v>-1.3271076999999999E-2</v>
      </c>
      <c r="F212">
        <f t="shared" si="6"/>
        <v>1.1059153699999999E-2</v>
      </c>
      <c r="G212">
        <f t="shared" si="7"/>
        <v>1.3271076999999999E-2</v>
      </c>
    </row>
    <row r="213" spans="1:7">
      <c r="A213" s="5">
        <v>40486</v>
      </c>
      <c r="B213" s="6">
        <v>315.47000000000003</v>
      </c>
      <c r="C213" s="6">
        <v>25.55</v>
      </c>
      <c r="D213" s="25">
        <v>1.73300155E-2</v>
      </c>
      <c r="E213" s="26">
        <v>3.9215737000000001E-3</v>
      </c>
      <c r="F213">
        <f t="shared" si="6"/>
        <v>1.73300155E-2</v>
      </c>
      <c r="G213">
        <f t="shared" si="7"/>
        <v>3.9215737000000001E-3</v>
      </c>
    </row>
    <row r="214" spans="1:7">
      <c r="A214" s="5">
        <v>40487</v>
      </c>
      <c r="B214" s="6">
        <v>314.33999999999997</v>
      </c>
      <c r="C214" s="6">
        <v>25.28</v>
      </c>
      <c r="D214" s="27">
        <v>-3.5883880000000001E-3</v>
      </c>
      <c r="E214" s="28">
        <v>-1.0623746999999999E-2</v>
      </c>
      <c r="F214">
        <f t="shared" si="6"/>
        <v>3.5883880000000001E-3</v>
      </c>
      <c r="G214">
        <f t="shared" si="7"/>
        <v>1.0623746999999999E-2</v>
      </c>
    </row>
    <row r="215" spans="1:7">
      <c r="A215" s="5">
        <v>40490</v>
      </c>
      <c r="B215" s="6">
        <v>315.82</v>
      </c>
      <c r="C215" s="6">
        <v>25.24</v>
      </c>
      <c r="D215" s="25">
        <v>4.6972283999999996E-3</v>
      </c>
      <c r="E215" s="28">
        <v>-1.5835319999999999E-3</v>
      </c>
      <c r="F215">
        <f t="shared" si="6"/>
        <v>4.6972283999999996E-3</v>
      </c>
      <c r="G215">
        <f t="shared" si="7"/>
        <v>1.5835319999999999E-3</v>
      </c>
    </row>
    <row r="216" spans="1:7">
      <c r="A216" s="5">
        <v>40491</v>
      </c>
      <c r="B216" s="6">
        <v>313.3</v>
      </c>
      <c r="C216" s="6">
        <v>25.37</v>
      </c>
      <c r="D216" s="27">
        <v>-8.0112329999999995E-3</v>
      </c>
      <c r="E216" s="26">
        <v>5.1373358999999997E-3</v>
      </c>
      <c r="F216">
        <f t="shared" si="6"/>
        <v>8.0112329999999995E-3</v>
      </c>
      <c r="G216">
        <f t="shared" si="7"/>
        <v>5.1373358999999997E-3</v>
      </c>
    </row>
    <row r="217" spans="1:7">
      <c r="A217" s="5">
        <v>40492</v>
      </c>
      <c r="B217" s="6">
        <v>315.23</v>
      </c>
      <c r="C217" s="6">
        <v>25.37</v>
      </c>
      <c r="D217" s="25">
        <v>6.1413331999999998E-3</v>
      </c>
      <c r="E217" s="26">
        <v>0</v>
      </c>
      <c r="F217">
        <f t="shared" si="6"/>
        <v>6.1413331999999998E-3</v>
      </c>
      <c r="G217">
        <f t="shared" si="7"/>
        <v>0</v>
      </c>
    </row>
    <row r="218" spans="1:7">
      <c r="A218" s="5">
        <v>40493</v>
      </c>
      <c r="B218" s="6">
        <v>313.86</v>
      </c>
      <c r="C218" s="6">
        <v>25.12</v>
      </c>
      <c r="D218" s="27">
        <v>-4.355505E-3</v>
      </c>
      <c r="E218" s="28">
        <v>-9.9030320000000008E-3</v>
      </c>
      <c r="F218">
        <f t="shared" si="6"/>
        <v>4.355505E-3</v>
      </c>
      <c r="G218">
        <f t="shared" si="7"/>
        <v>9.9030320000000008E-3</v>
      </c>
    </row>
    <row r="219" spans="1:7">
      <c r="A219" s="5">
        <v>40494</v>
      </c>
      <c r="B219" s="6">
        <v>305.32</v>
      </c>
      <c r="C219" s="6">
        <v>24.73</v>
      </c>
      <c r="D219" s="27">
        <v>-2.7586619999999999E-2</v>
      </c>
      <c r="E219" s="28">
        <v>-1.564726E-2</v>
      </c>
      <c r="F219">
        <f t="shared" si="6"/>
        <v>2.7586619999999999E-2</v>
      </c>
      <c r="G219">
        <f t="shared" si="7"/>
        <v>1.564726E-2</v>
      </c>
    </row>
    <row r="220" spans="1:7">
      <c r="A220" s="5">
        <v>40497</v>
      </c>
      <c r="B220" s="6">
        <v>304.33999999999997</v>
      </c>
      <c r="C220" s="6">
        <v>24.67</v>
      </c>
      <c r="D220" s="27">
        <v>-3.2149090000000002E-3</v>
      </c>
      <c r="E220" s="28">
        <v>-2.4291510000000001E-3</v>
      </c>
      <c r="F220">
        <f t="shared" si="6"/>
        <v>3.2149090000000002E-3</v>
      </c>
      <c r="G220">
        <f t="shared" si="7"/>
        <v>2.4291510000000001E-3</v>
      </c>
    </row>
    <row r="221" spans="1:7">
      <c r="A221" s="5">
        <v>40498</v>
      </c>
      <c r="B221" s="6">
        <v>298.94</v>
      </c>
      <c r="C221" s="6">
        <v>24.45</v>
      </c>
      <c r="D221" s="27">
        <v>-1.7902613000000001E-2</v>
      </c>
      <c r="E221" s="28">
        <v>-8.9577149999999998E-3</v>
      </c>
      <c r="F221">
        <f t="shared" si="6"/>
        <v>1.7902613000000001E-2</v>
      </c>
      <c r="G221">
        <f t="shared" si="7"/>
        <v>8.9577149999999998E-3</v>
      </c>
    </row>
    <row r="222" spans="1:7">
      <c r="A222" s="5">
        <v>40499</v>
      </c>
      <c r="B222" s="6">
        <v>297.85000000000002</v>
      </c>
      <c r="C222" s="6">
        <v>24.22</v>
      </c>
      <c r="D222" s="27">
        <v>-3.6528799999999998E-3</v>
      </c>
      <c r="E222" s="28">
        <v>-9.4514779999999993E-3</v>
      </c>
      <c r="F222">
        <f t="shared" si="6"/>
        <v>3.6528799999999998E-3</v>
      </c>
      <c r="G222">
        <f t="shared" si="7"/>
        <v>9.4514779999999993E-3</v>
      </c>
    </row>
    <row r="223" spans="1:7">
      <c r="A223" s="5">
        <v>40500</v>
      </c>
      <c r="B223" s="6">
        <v>305.72000000000003</v>
      </c>
      <c r="C223" s="6">
        <v>24.48</v>
      </c>
      <c r="D223" s="25">
        <v>2.6079646299999999E-2</v>
      </c>
      <c r="E223" s="26">
        <v>1.06777195E-2</v>
      </c>
      <c r="F223">
        <f t="shared" si="6"/>
        <v>2.6079646299999999E-2</v>
      </c>
      <c r="G223">
        <f t="shared" si="7"/>
        <v>1.06777195E-2</v>
      </c>
    </row>
    <row r="224" spans="1:7">
      <c r="A224" s="5">
        <v>40501</v>
      </c>
      <c r="B224" s="6">
        <v>304.02999999999997</v>
      </c>
      <c r="C224" s="6">
        <v>24.34</v>
      </c>
      <c r="D224" s="27">
        <v>-5.5432700000000003E-3</v>
      </c>
      <c r="E224" s="28">
        <v>-5.7353700000000001E-3</v>
      </c>
      <c r="F224">
        <f t="shared" si="6"/>
        <v>5.5432700000000003E-3</v>
      </c>
      <c r="G224">
        <f t="shared" si="7"/>
        <v>5.7353700000000001E-3</v>
      </c>
    </row>
    <row r="225" spans="1:7">
      <c r="A225" s="5">
        <v>40504</v>
      </c>
      <c r="B225" s="6">
        <v>310.60000000000002</v>
      </c>
      <c r="C225" s="6">
        <v>24.37</v>
      </c>
      <c r="D225" s="25">
        <v>2.1379530000000001E-2</v>
      </c>
      <c r="E225" s="26">
        <v>1.2317801000000001E-3</v>
      </c>
      <c r="F225">
        <f t="shared" si="6"/>
        <v>2.1379530000000001E-2</v>
      </c>
      <c r="G225">
        <f t="shared" si="7"/>
        <v>1.2317801000000001E-3</v>
      </c>
    </row>
    <row r="226" spans="1:7">
      <c r="A226" s="5">
        <v>40505</v>
      </c>
      <c r="B226" s="6">
        <v>306.01</v>
      </c>
      <c r="C226" s="6">
        <v>23.8</v>
      </c>
      <c r="D226" s="27">
        <v>-1.4888129999999999E-2</v>
      </c>
      <c r="E226" s="28">
        <v>-2.3667286999999999E-2</v>
      </c>
      <c r="F226">
        <f t="shared" si="6"/>
        <v>1.4888129999999999E-2</v>
      </c>
      <c r="G226">
        <f t="shared" si="7"/>
        <v>2.3667286999999999E-2</v>
      </c>
    </row>
    <row r="227" spans="1:7">
      <c r="A227" s="5">
        <v>40506</v>
      </c>
      <c r="B227" s="6">
        <v>312.02999999999997</v>
      </c>
      <c r="C227" s="6">
        <v>24.03</v>
      </c>
      <c r="D227" s="25">
        <v>1.9481555899999999E-2</v>
      </c>
      <c r="E227" s="26">
        <v>9.6174690999999996E-3</v>
      </c>
      <c r="F227">
        <f t="shared" si="6"/>
        <v>1.9481555899999999E-2</v>
      </c>
      <c r="G227">
        <f t="shared" si="7"/>
        <v>9.6174690999999996E-3</v>
      </c>
    </row>
    <row r="228" spans="1:7">
      <c r="A228" s="5">
        <v>40508</v>
      </c>
      <c r="B228" s="6">
        <v>312.23</v>
      </c>
      <c r="C228" s="6">
        <v>23.92</v>
      </c>
      <c r="D228" s="25">
        <v>6.4075869999999997E-4</v>
      </c>
      <c r="E228" s="28">
        <v>-4.5881209999999997E-3</v>
      </c>
      <c r="F228">
        <f t="shared" si="6"/>
        <v>6.4075869999999997E-4</v>
      </c>
      <c r="G228">
        <f t="shared" si="7"/>
        <v>4.5881209999999997E-3</v>
      </c>
    </row>
    <row r="229" spans="1:7">
      <c r="A229" s="5">
        <v>40511</v>
      </c>
      <c r="B229" s="6">
        <v>314.08</v>
      </c>
      <c r="C229" s="6">
        <v>23.98</v>
      </c>
      <c r="D229" s="25">
        <v>5.9076348000000004E-3</v>
      </c>
      <c r="E229" s="26">
        <v>2.5052205E-3</v>
      </c>
      <c r="F229">
        <f t="shared" si="6"/>
        <v>5.9076348000000004E-3</v>
      </c>
      <c r="G229">
        <f t="shared" si="7"/>
        <v>2.5052205E-3</v>
      </c>
    </row>
    <row r="230" spans="1:7">
      <c r="A230" s="5">
        <v>40512</v>
      </c>
      <c r="B230" s="6">
        <v>308.41000000000003</v>
      </c>
      <c r="C230" s="6">
        <v>23.93</v>
      </c>
      <c r="D230" s="27">
        <v>-1.8217664000000001E-2</v>
      </c>
      <c r="E230" s="28">
        <v>-2.0872479999999999E-3</v>
      </c>
      <c r="F230">
        <f t="shared" si="6"/>
        <v>1.8217664000000001E-2</v>
      </c>
      <c r="G230">
        <f t="shared" si="7"/>
        <v>2.0872479999999999E-3</v>
      </c>
    </row>
    <row r="231" spans="1:7">
      <c r="A231" s="5">
        <v>40513</v>
      </c>
      <c r="B231" s="6">
        <v>313.61</v>
      </c>
      <c r="C231" s="6">
        <v>24.67</v>
      </c>
      <c r="D231" s="25">
        <v>1.6720109100000002E-2</v>
      </c>
      <c r="E231" s="26">
        <v>3.04550286E-2</v>
      </c>
      <c r="F231">
        <f t="shared" si="6"/>
        <v>1.6720109100000002E-2</v>
      </c>
      <c r="G231">
        <f t="shared" si="7"/>
        <v>3.04550286E-2</v>
      </c>
    </row>
    <row r="232" spans="1:7">
      <c r="A232" s="5">
        <v>40514</v>
      </c>
      <c r="B232" s="6">
        <v>315.35000000000002</v>
      </c>
      <c r="C232" s="6">
        <v>25.47</v>
      </c>
      <c r="D232" s="25">
        <v>5.5329573999999999E-3</v>
      </c>
      <c r="E232" s="26">
        <v>3.1913358500000003E-2</v>
      </c>
      <c r="F232">
        <f t="shared" si="6"/>
        <v>5.5329573999999999E-3</v>
      </c>
      <c r="G232">
        <f t="shared" si="7"/>
        <v>3.1913358500000003E-2</v>
      </c>
    </row>
    <row r="233" spans="1:7">
      <c r="A233" s="5">
        <v>40515</v>
      </c>
      <c r="B233" s="6">
        <v>314.64999999999998</v>
      </c>
      <c r="C233" s="6">
        <v>25.6</v>
      </c>
      <c r="D233" s="27">
        <v>-2.2222230000000002E-3</v>
      </c>
      <c r="E233" s="26">
        <v>5.0910625000000001E-3</v>
      </c>
      <c r="F233">
        <f t="shared" si="6"/>
        <v>2.2222230000000002E-3</v>
      </c>
      <c r="G233">
        <f t="shared" si="7"/>
        <v>5.0910625000000001E-3</v>
      </c>
    </row>
    <row r="234" spans="1:7">
      <c r="A234" s="5">
        <v>40518</v>
      </c>
      <c r="B234" s="6">
        <v>317.33</v>
      </c>
      <c r="C234" s="6">
        <v>25.43</v>
      </c>
      <c r="D234" s="25">
        <v>8.4813318999999998E-3</v>
      </c>
      <c r="E234" s="28">
        <v>-6.662772E-3</v>
      </c>
      <c r="F234">
        <f t="shared" si="6"/>
        <v>8.4813318999999998E-3</v>
      </c>
      <c r="G234">
        <f t="shared" si="7"/>
        <v>6.662772E-3</v>
      </c>
    </row>
    <row r="235" spans="1:7">
      <c r="A235" s="5">
        <v>40519</v>
      </c>
      <c r="B235" s="6">
        <v>315.41000000000003</v>
      </c>
      <c r="C235" s="6">
        <v>25.45</v>
      </c>
      <c r="D235" s="27">
        <v>-6.0688620000000004E-3</v>
      </c>
      <c r="E235" s="26">
        <v>7.8616359999999998E-4</v>
      </c>
      <c r="F235">
        <f t="shared" si="6"/>
        <v>6.0688620000000004E-3</v>
      </c>
      <c r="G235">
        <f t="shared" si="7"/>
        <v>7.8616359999999998E-4</v>
      </c>
    </row>
    <row r="236" spans="1:7">
      <c r="A236" s="5">
        <v>40520</v>
      </c>
      <c r="B236" s="6">
        <v>318.18</v>
      </c>
      <c r="C236" s="6">
        <v>25.8</v>
      </c>
      <c r="D236" s="25">
        <v>8.7438806000000001E-3</v>
      </c>
      <c r="E236" s="26">
        <v>1.36587489E-2</v>
      </c>
      <c r="F236">
        <f t="shared" si="6"/>
        <v>8.7438806000000001E-3</v>
      </c>
      <c r="G236">
        <f t="shared" si="7"/>
        <v>1.36587489E-2</v>
      </c>
    </row>
    <row r="237" spans="1:7">
      <c r="A237" s="5">
        <v>40521</v>
      </c>
      <c r="B237" s="6">
        <v>316.95</v>
      </c>
      <c r="C237" s="6">
        <v>25.65</v>
      </c>
      <c r="D237" s="27">
        <v>-3.8732279999999998E-3</v>
      </c>
      <c r="E237" s="28">
        <v>-5.8309199999999999E-3</v>
      </c>
      <c r="F237">
        <f t="shared" si="6"/>
        <v>3.8732279999999998E-3</v>
      </c>
      <c r="G237">
        <f t="shared" si="7"/>
        <v>5.8309199999999999E-3</v>
      </c>
    </row>
    <row r="238" spans="1:7">
      <c r="A238" s="5">
        <v>40522</v>
      </c>
      <c r="B238" s="6">
        <v>317.74</v>
      </c>
      <c r="C238" s="6">
        <v>25.9</v>
      </c>
      <c r="D238" s="25">
        <v>2.4894055999999999E-3</v>
      </c>
      <c r="E238" s="26">
        <v>9.6993970999999998E-3</v>
      </c>
      <c r="F238">
        <f t="shared" si="6"/>
        <v>2.4894055999999999E-3</v>
      </c>
      <c r="G238">
        <f t="shared" si="7"/>
        <v>9.6993970999999998E-3</v>
      </c>
    </row>
    <row r="239" spans="1:7">
      <c r="A239" s="5">
        <v>40525</v>
      </c>
      <c r="B239" s="6">
        <v>318.83999999999997</v>
      </c>
      <c r="C239" s="6">
        <v>25.81</v>
      </c>
      <c r="D239" s="25">
        <v>3.4559713000000001E-3</v>
      </c>
      <c r="E239" s="28">
        <v>-3.480955E-3</v>
      </c>
      <c r="F239">
        <f t="shared" si="6"/>
        <v>3.4559713000000001E-3</v>
      </c>
      <c r="G239">
        <f t="shared" si="7"/>
        <v>3.480955E-3</v>
      </c>
    </row>
    <row r="240" spans="1:7">
      <c r="A240" s="5">
        <v>40526</v>
      </c>
      <c r="B240" s="6">
        <v>317.47000000000003</v>
      </c>
      <c r="C240" s="6">
        <v>26.17</v>
      </c>
      <c r="D240" s="27">
        <v>-4.306084E-3</v>
      </c>
      <c r="E240" s="26">
        <v>1.3851702800000001E-2</v>
      </c>
      <c r="F240">
        <f t="shared" si="6"/>
        <v>4.306084E-3</v>
      </c>
      <c r="G240">
        <f t="shared" si="7"/>
        <v>1.3851702800000001E-2</v>
      </c>
    </row>
    <row r="241" spans="1:7">
      <c r="A241" s="5">
        <v>40527</v>
      </c>
      <c r="B241" s="6">
        <v>317.54000000000002</v>
      </c>
      <c r="C241" s="6">
        <v>26.38</v>
      </c>
      <c r="D241" s="25">
        <v>2.2046899999999999E-4</v>
      </c>
      <c r="E241" s="26">
        <v>7.9924307000000007E-3</v>
      </c>
      <c r="F241">
        <f t="shared" si="6"/>
        <v>2.2046899999999999E-4</v>
      </c>
      <c r="G241">
        <f t="shared" si="7"/>
        <v>7.9924307000000007E-3</v>
      </c>
    </row>
    <row r="242" spans="1:7">
      <c r="A242" s="5">
        <v>40528</v>
      </c>
      <c r="B242" s="6">
        <v>318.42</v>
      </c>
      <c r="C242" s="6">
        <v>26.52</v>
      </c>
      <c r="D242" s="25">
        <v>2.7674714000000002E-3</v>
      </c>
      <c r="E242" s="26">
        <v>5.293018E-3</v>
      </c>
      <c r="F242">
        <f t="shared" si="6"/>
        <v>2.7674714000000002E-3</v>
      </c>
      <c r="G242">
        <f t="shared" si="7"/>
        <v>5.293018E-3</v>
      </c>
    </row>
    <row r="243" spans="1:7">
      <c r="A243" s="5">
        <v>40529</v>
      </c>
      <c r="B243" s="6">
        <v>317.79000000000002</v>
      </c>
      <c r="C243" s="6">
        <v>26.43</v>
      </c>
      <c r="D243" s="27">
        <v>-1.9804789999999998E-3</v>
      </c>
      <c r="E243" s="28">
        <v>-3.3994369999999999E-3</v>
      </c>
      <c r="F243">
        <f t="shared" si="6"/>
        <v>1.9804789999999998E-3</v>
      </c>
      <c r="G243">
        <f t="shared" si="7"/>
        <v>3.3994369999999999E-3</v>
      </c>
    </row>
    <row r="244" spans="1:7">
      <c r="A244" s="5">
        <v>40532</v>
      </c>
      <c r="B244" s="6">
        <v>319.37</v>
      </c>
      <c r="C244" s="6">
        <v>26.35</v>
      </c>
      <c r="D244" s="25">
        <v>4.9595180000000004E-3</v>
      </c>
      <c r="E244" s="28">
        <v>-3.0314539999999998E-3</v>
      </c>
      <c r="F244">
        <f t="shared" si="6"/>
        <v>4.9595180000000004E-3</v>
      </c>
      <c r="G244">
        <f t="shared" si="7"/>
        <v>3.0314539999999998E-3</v>
      </c>
    </row>
    <row r="245" spans="1:7">
      <c r="A245" s="5">
        <v>40533</v>
      </c>
      <c r="B245" s="6">
        <v>321.35000000000002</v>
      </c>
      <c r="C245" s="6">
        <v>26.59</v>
      </c>
      <c r="D245" s="25">
        <v>6.1805666000000004E-3</v>
      </c>
      <c r="E245" s="26">
        <v>9.0669302999999996E-3</v>
      </c>
      <c r="F245">
        <f t="shared" si="6"/>
        <v>6.1805666000000004E-3</v>
      </c>
      <c r="G245">
        <f t="shared" si="7"/>
        <v>9.0669302999999996E-3</v>
      </c>
    </row>
    <row r="246" spans="1:7">
      <c r="A246" s="5">
        <v>40534</v>
      </c>
      <c r="B246" s="6">
        <v>322.3</v>
      </c>
      <c r="C246" s="6">
        <v>26.71</v>
      </c>
      <c r="D246" s="25">
        <v>2.9519170000000001E-3</v>
      </c>
      <c r="E246" s="26">
        <v>4.5028218999999996E-3</v>
      </c>
      <c r="F246">
        <f t="shared" si="6"/>
        <v>2.9519170000000001E-3</v>
      </c>
      <c r="G246">
        <f t="shared" si="7"/>
        <v>4.5028218999999996E-3</v>
      </c>
    </row>
    <row r="247" spans="1:7">
      <c r="A247" s="5">
        <v>40535</v>
      </c>
      <c r="B247" s="6">
        <v>320.75</v>
      </c>
      <c r="C247" s="6">
        <v>26.81</v>
      </c>
      <c r="D247" s="27">
        <v>-4.8207850000000002E-3</v>
      </c>
      <c r="E247" s="26">
        <v>3.7369250999999999E-3</v>
      </c>
      <c r="F247">
        <f t="shared" si="6"/>
        <v>4.8207850000000002E-3</v>
      </c>
      <c r="G247">
        <f t="shared" si="7"/>
        <v>3.7369250999999999E-3</v>
      </c>
    </row>
    <row r="248" spans="1:7">
      <c r="A248" s="5">
        <v>40539</v>
      </c>
      <c r="B248" s="6">
        <v>321.82</v>
      </c>
      <c r="C248" s="6">
        <v>26.59</v>
      </c>
      <c r="D248" s="25">
        <v>3.3303794999999998E-3</v>
      </c>
      <c r="E248" s="28">
        <v>-8.2397470000000004E-3</v>
      </c>
      <c r="F248">
        <f t="shared" si="6"/>
        <v>3.3303794999999998E-3</v>
      </c>
      <c r="G248">
        <f t="shared" si="7"/>
        <v>8.2397470000000004E-3</v>
      </c>
    </row>
    <row r="249" spans="1:7">
      <c r="A249" s="5">
        <v>40540</v>
      </c>
      <c r="B249" s="6">
        <v>322.61</v>
      </c>
      <c r="C249" s="6">
        <v>26.53</v>
      </c>
      <c r="D249" s="25">
        <v>2.4517802999999999E-3</v>
      </c>
      <c r="E249" s="28">
        <v>-2.2590370000000002E-3</v>
      </c>
      <c r="F249">
        <f t="shared" si="6"/>
        <v>2.4517802999999999E-3</v>
      </c>
      <c r="G249">
        <f t="shared" si="7"/>
        <v>2.2590370000000002E-3</v>
      </c>
    </row>
    <row r="250" spans="1:7">
      <c r="A250" s="5">
        <v>40541</v>
      </c>
      <c r="B250" s="6">
        <v>322.43</v>
      </c>
      <c r="C250" s="6">
        <v>26.5</v>
      </c>
      <c r="D250" s="27">
        <v>-5.5810500000000004E-4</v>
      </c>
      <c r="E250" s="28">
        <v>-1.1314350000000001E-3</v>
      </c>
      <c r="F250">
        <f t="shared" si="6"/>
        <v>5.5810500000000004E-4</v>
      </c>
      <c r="G250">
        <f t="shared" si="7"/>
        <v>1.1314350000000001E-3</v>
      </c>
    </row>
    <row r="251" spans="1:7">
      <c r="A251" s="5">
        <v>40542</v>
      </c>
      <c r="B251" s="6">
        <v>320.81</v>
      </c>
      <c r="C251" s="6">
        <v>26.38</v>
      </c>
      <c r="D251" s="27">
        <v>-5.0370110000000001E-3</v>
      </c>
      <c r="E251" s="28">
        <v>-4.5385859999999998E-3</v>
      </c>
      <c r="F251">
        <f t="shared" si="6"/>
        <v>5.0370110000000001E-3</v>
      </c>
      <c r="G251">
        <f t="shared" si="7"/>
        <v>4.5385859999999998E-3</v>
      </c>
    </row>
    <row r="252" spans="1:7">
      <c r="A252" s="5">
        <v>40543</v>
      </c>
      <c r="B252" s="6">
        <v>319.72000000000003</v>
      </c>
      <c r="C252" s="6">
        <v>26.44</v>
      </c>
      <c r="D252" s="27">
        <v>-3.4034349999999998E-3</v>
      </c>
      <c r="E252" s="26">
        <v>2.2718677000000001E-3</v>
      </c>
      <c r="F252">
        <f t="shared" si="6"/>
        <v>3.4034349999999998E-3</v>
      </c>
      <c r="G252">
        <f t="shared" si="7"/>
        <v>2.2718677000000001E-3</v>
      </c>
    </row>
    <row r="253" spans="1:7">
      <c r="A253" s="5">
        <v>40546</v>
      </c>
      <c r="B253" s="6">
        <v>326.67</v>
      </c>
      <c r="C253" s="6">
        <v>26.51</v>
      </c>
      <c r="D253" s="25">
        <v>2.1504874300000001E-2</v>
      </c>
      <c r="E253" s="26">
        <v>2.6440053000000002E-3</v>
      </c>
      <c r="F253">
        <f t="shared" si="6"/>
        <v>2.1504874300000001E-2</v>
      </c>
      <c r="G253">
        <f t="shared" si="7"/>
        <v>2.6440053000000002E-3</v>
      </c>
    </row>
    <row r="254" spans="1:7">
      <c r="A254" s="5">
        <v>40547</v>
      </c>
      <c r="B254" s="6">
        <v>328.37</v>
      </c>
      <c r="C254" s="6">
        <v>26.61</v>
      </c>
      <c r="D254" s="25">
        <v>5.1905344000000003E-3</v>
      </c>
      <c r="E254" s="26">
        <v>3.7650647000000001E-3</v>
      </c>
      <c r="F254">
        <f t="shared" si="6"/>
        <v>5.1905344000000003E-3</v>
      </c>
      <c r="G254">
        <f t="shared" si="7"/>
        <v>3.7650647000000001E-3</v>
      </c>
    </row>
    <row r="255" spans="1:7">
      <c r="A255" s="5">
        <v>40548</v>
      </c>
      <c r="B255" s="6">
        <v>331.06</v>
      </c>
      <c r="C255" s="6">
        <v>26.53</v>
      </c>
      <c r="D255" s="25">
        <v>8.1586064000000007E-3</v>
      </c>
      <c r="E255" s="28">
        <v>-3.0109170000000001E-3</v>
      </c>
      <c r="F255">
        <f t="shared" si="6"/>
        <v>8.1586064000000007E-3</v>
      </c>
      <c r="G255">
        <f t="shared" si="7"/>
        <v>3.0109170000000001E-3</v>
      </c>
    </row>
    <row r="256" spans="1:7">
      <c r="A256" s="5">
        <v>40549</v>
      </c>
      <c r="B256" s="6">
        <v>330.79</v>
      </c>
      <c r="C256" s="6">
        <v>27.3</v>
      </c>
      <c r="D256" s="27">
        <v>-8.1589499999999997E-4</v>
      </c>
      <c r="E256" s="26">
        <v>2.8610534E-2</v>
      </c>
      <c r="F256">
        <f t="shared" si="6"/>
        <v>8.1589499999999997E-4</v>
      </c>
      <c r="G256">
        <f t="shared" si="7"/>
        <v>2.8610534E-2</v>
      </c>
    </row>
    <row r="257" spans="1:7">
      <c r="A257" s="5">
        <v>40550</v>
      </c>
      <c r="B257" s="6">
        <v>333.16</v>
      </c>
      <c r="C257" s="6">
        <v>27.09</v>
      </c>
      <c r="D257" s="25">
        <v>7.1391220999999999E-3</v>
      </c>
      <c r="E257" s="28">
        <v>-7.7220459999999998E-3</v>
      </c>
      <c r="F257">
        <f t="shared" si="6"/>
        <v>7.1391220999999999E-3</v>
      </c>
      <c r="G257">
        <f t="shared" si="7"/>
        <v>7.7220459999999998E-3</v>
      </c>
    </row>
    <row r="258" spans="1:7">
      <c r="A258" s="5">
        <v>40553</v>
      </c>
      <c r="B258" s="6">
        <v>339.44</v>
      </c>
      <c r="C258" s="6">
        <v>26.73</v>
      </c>
      <c r="D258" s="25">
        <v>1.8674345799999999E-2</v>
      </c>
      <c r="E258" s="28">
        <v>-1.3378126000000001E-2</v>
      </c>
      <c r="F258">
        <f t="shared" si="6"/>
        <v>1.8674345799999999E-2</v>
      </c>
      <c r="G258">
        <f t="shared" si="7"/>
        <v>1.3378126000000001E-2</v>
      </c>
    </row>
    <row r="259" spans="1:7">
      <c r="A259" s="5">
        <v>40554</v>
      </c>
      <c r="B259" s="6">
        <v>338.63</v>
      </c>
      <c r="C259" s="6">
        <v>26.63</v>
      </c>
      <c r="D259" s="27">
        <v>-2.3891350000000001E-3</v>
      </c>
      <c r="E259" s="28">
        <v>-3.7481300000000001E-3</v>
      </c>
      <c r="F259">
        <f t="shared" ref="F259:F322" si="8">SQRT(D259^2)</f>
        <v>2.3891350000000001E-3</v>
      </c>
      <c r="G259">
        <f t="shared" ref="G259:G322" si="9">SQRT(E259^2)</f>
        <v>3.7481300000000001E-3</v>
      </c>
    </row>
    <row r="260" spans="1:7">
      <c r="A260" s="5">
        <v>40555</v>
      </c>
      <c r="B260" s="6">
        <v>341.39</v>
      </c>
      <c r="C260" s="6">
        <v>27.05</v>
      </c>
      <c r="D260" s="25">
        <v>8.1174529000000006E-3</v>
      </c>
      <c r="E260" s="26">
        <v>1.5648605499999999E-2</v>
      </c>
      <c r="F260">
        <f t="shared" si="8"/>
        <v>8.1174529000000006E-3</v>
      </c>
      <c r="G260">
        <f t="shared" si="9"/>
        <v>1.5648605499999999E-2</v>
      </c>
    </row>
    <row r="261" spans="1:7">
      <c r="A261" s="5">
        <v>40556</v>
      </c>
      <c r="B261" s="6">
        <v>342.64</v>
      </c>
      <c r="C261" s="6">
        <v>26.71</v>
      </c>
      <c r="D261" s="25">
        <v>3.6548144999999999E-3</v>
      </c>
      <c r="E261" s="28">
        <v>-1.2648978E-2</v>
      </c>
      <c r="F261">
        <f t="shared" si="8"/>
        <v>3.6548144999999999E-3</v>
      </c>
      <c r="G261">
        <f t="shared" si="9"/>
        <v>1.2648978E-2</v>
      </c>
    </row>
    <row r="262" spans="1:7">
      <c r="A262" s="5">
        <v>40557</v>
      </c>
      <c r="B262" s="6">
        <v>345.41</v>
      </c>
      <c r="C262" s="6">
        <v>26.81</v>
      </c>
      <c r="D262" s="25">
        <v>8.0517838999999997E-3</v>
      </c>
      <c r="E262" s="26">
        <v>3.7369250999999999E-3</v>
      </c>
      <c r="F262">
        <f t="shared" si="8"/>
        <v>8.0517838999999997E-3</v>
      </c>
      <c r="G262">
        <f t="shared" si="9"/>
        <v>3.7369250999999999E-3</v>
      </c>
    </row>
    <row r="263" spans="1:7">
      <c r="A263" s="5">
        <v>40561</v>
      </c>
      <c r="B263" s="6">
        <v>337.65</v>
      </c>
      <c r="C263" s="6">
        <v>27.15</v>
      </c>
      <c r="D263" s="27">
        <v>-2.2722261000000001E-2</v>
      </c>
      <c r="E263" s="26">
        <v>1.2602094100000001E-2</v>
      </c>
      <c r="F263">
        <f t="shared" si="8"/>
        <v>2.2722261000000001E-2</v>
      </c>
      <c r="G263">
        <f t="shared" si="9"/>
        <v>1.2602094100000001E-2</v>
      </c>
    </row>
    <row r="264" spans="1:7">
      <c r="A264" s="5">
        <v>40562</v>
      </c>
      <c r="B264" s="6">
        <v>335.86</v>
      </c>
      <c r="C264" s="6">
        <v>26.97</v>
      </c>
      <c r="D264" s="27">
        <v>-5.3154500000000002E-3</v>
      </c>
      <c r="E264" s="28">
        <v>-6.6519090000000001E-3</v>
      </c>
      <c r="F264">
        <f t="shared" si="8"/>
        <v>5.3154500000000002E-3</v>
      </c>
      <c r="G264">
        <f t="shared" si="9"/>
        <v>6.6519090000000001E-3</v>
      </c>
    </row>
    <row r="265" spans="1:7">
      <c r="A265" s="5">
        <v>40563</v>
      </c>
      <c r="B265" s="6">
        <v>329.75</v>
      </c>
      <c r="C265" s="6">
        <v>26.86</v>
      </c>
      <c r="D265" s="27">
        <v>-1.8359614999999999E-2</v>
      </c>
      <c r="E265" s="28">
        <v>-4.0869460000000002E-3</v>
      </c>
      <c r="F265">
        <f t="shared" si="8"/>
        <v>1.8359614999999999E-2</v>
      </c>
      <c r="G265">
        <f t="shared" si="9"/>
        <v>4.0869460000000002E-3</v>
      </c>
    </row>
    <row r="266" spans="1:7">
      <c r="A266" s="5">
        <v>40564</v>
      </c>
      <c r="B266" s="6">
        <v>323.83999999999997</v>
      </c>
      <c r="C266" s="6">
        <v>26.54</v>
      </c>
      <c r="D266" s="27">
        <v>-1.8085225E-2</v>
      </c>
      <c r="E266" s="28">
        <v>-1.1985162000000001E-2</v>
      </c>
      <c r="F266">
        <f t="shared" si="8"/>
        <v>1.8085225E-2</v>
      </c>
      <c r="G266">
        <f t="shared" si="9"/>
        <v>1.1985162000000001E-2</v>
      </c>
    </row>
    <row r="267" spans="1:7">
      <c r="A267" s="5">
        <v>40567</v>
      </c>
      <c r="B267" s="6">
        <v>334.48</v>
      </c>
      <c r="C267" s="6">
        <v>26.89</v>
      </c>
      <c r="D267" s="25">
        <v>3.2327520399999997E-2</v>
      </c>
      <c r="E267" s="26">
        <v>1.31014414E-2</v>
      </c>
      <c r="F267">
        <f t="shared" si="8"/>
        <v>3.2327520399999997E-2</v>
      </c>
      <c r="G267">
        <f t="shared" si="9"/>
        <v>1.31014414E-2</v>
      </c>
    </row>
    <row r="268" spans="1:7">
      <c r="A268" s="5">
        <v>40568</v>
      </c>
      <c r="B268" s="6">
        <v>338.39</v>
      </c>
      <c r="C268" s="6">
        <v>26.95</v>
      </c>
      <c r="D268" s="25">
        <v>1.1621989399999999E-2</v>
      </c>
      <c r="E268" s="26">
        <v>2.2288271000000001E-3</v>
      </c>
      <c r="F268">
        <f t="shared" si="8"/>
        <v>1.1621989399999999E-2</v>
      </c>
      <c r="G268">
        <f t="shared" si="9"/>
        <v>2.2288271000000001E-3</v>
      </c>
    </row>
    <row r="269" spans="1:7">
      <c r="A269" s="5">
        <v>40569</v>
      </c>
      <c r="B269" s="6">
        <v>340.82</v>
      </c>
      <c r="C269" s="6">
        <v>27.26</v>
      </c>
      <c r="D269" s="25">
        <v>7.1554022E-3</v>
      </c>
      <c r="E269" s="26">
        <v>1.1437128899999999E-2</v>
      </c>
      <c r="F269">
        <f t="shared" si="8"/>
        <v>7.1554022E-3</v>
      </c>
      <c r="G269">
        <f t="shared" si="9"/>
        <v>1.1437128899999999E-2</v>
      </c>
    </row>
    <row r="270" spans="1:7">
      <c r="A270" s="5">
        <v>40570</v>
      </c>
      <c r="B270" s="6">
        <v>340.19</v>
      </c>
      <c r="C270" s="6">
        <v>27.35</v>
      </c>
      <c r="D270" s="27">
        <v>-1.8501940000000001E-3</v>
      </c>
      <c r="E270" s="26">
        <v>3.2961026000000002E-3</v>
      </c>
      <c r="F270">
        <f t="shared" si="8"/>
        <v>1.8501940000000001E-3</v>
      </c>
      <c r="G270">
        <f t="shared" si="9"/>
        <v>3.2961026000000002E-3</v>
      </c>
    </row>
    <row r="271" spans="1:7">
      <c r="A271" s="5">
        <v>40571</v>
      </c>
      <c r="B271" s="6">
        <v>333.14</v>
      </c>
      <c r="C271" s="6">
        <v>26.29</v>
      </c>
      <c r="D271" s="27">
        <v>-2.0941463E-2</v>
      </c>
      <c r="E271" s="28">
        <v>-3.9527890000000003E-2</v>
      </c>
      <c r="F271">
        <f t="shared" si="8"/>
        <v>2.0941463E-2</v>
      </c>
      <c r="G271">
        <f t="shared" si="9"/>
        <v>3.9527890000000003E-2</v>
      </c>
    </row>
    <row r="272" spans="1:7">
      <c r="A272" s="5">
        <v>40574</v>
      </c>
      <c r="B272" s="6">
        <v>336.33</v>
      </c>
      <c r="C272" s="6">
        <v>26.27</v>
      </c>
      <c r="D272" s="25">
        <v>9.5299987999999999E-3</v>
      </c>
      <c r="E272" s="28">
        <v>-7.6103499999999997E-4</v>
      </c>
      <c r="F272">
        <f t="shared" si="8"/>
        <v>9.5299987999999999E-3</v>
      </c>
      <c r="G272">
        <f t="shared" si="9"/>
        <v>7.6103499999999997E-4</v>
      </c>
    </row>
    <row r="273" spans="1:7">
      <c r="A273" s="5">
        <v>40575</v>
      </c>
      <c r="B273" s="6">
        <v>341.99</v>
      </c>
      <c r="C273" s="6">
        <v>26.52</v>
      </c>
      <c r="D273" s="25">
        <v>1.6688676E-2</v>
      </c>
      <c r="E273" s="26">
        <v>9.4715615999999992E-3</v>
      </c>
      <c r="F273">
        <f t="shared" si="8"/>
        <v>1.6688676E-2</v>
      </c>
      <c r="G273">
        <f t="shared" si="9"/>
        <v>9.4715615999999992E-3</v>
      </c>
    </row>
    <row r="274" spans="1:7">
      <c r="A274" s="5">
        <v>40576</v>
      </c>
      <c r="B274" s="6">
        <v>341.29</v>
      </c>
      <c r="C274" s="6">
        <v>26.47</v>
      </c>
      <c r="D274" s="27">
        <v>-2.0489409999999999E-3</v>
      </c>
      <c r="E274" s="28">
        <v>-1.8871490000000001E-3</v>
      </c>
      <c r="F274">
        <f t="shared" si="8"/>
        <v>2.0489409999999999E-3</v>
      </c>
      <c r="G274">
        <f t="shared" si="9"/>
        <v>1.8871490000000001E-3</v>
      </c>
    </row>
    <row r="275" spans="1:7">
      <c r="A275" s="5">
        <v>40577</v>
      </c>
      <c r="B275" s="6">
        <v>340.42</v>
      </c>
      <c r="C275" s="6">
        <v>26.19</v>
      </c>
      <c r="D275" s="27">
        <v>-2.5524060000000001E-3</v>
      </c>
      <c r="E275" s="28">
        <v>-1.0634358E-2</v>
      </c>
      <c r="F275">
        <f t="shared" si="8"/>
        <v>2.5524060000000001E-3</v>
      </c>
      <c r="G275">
        <f t="shared" si="9"/>
        <v>1.0634358E-2</v>
      </c>
    </row>
    <row r="276" spans="1:7">
      <c r="A276" s="5">
        <v>40578</v>
      </c>
      <c r="B276" s="6">
        <v>343.45</v>
      </c>
      <c r="C276" s="6">
        <v>26.31</v>
      </c>
      <c r="D276" s="25">
        <v>8.8613913000000002E-3</v>
      </c>
      <c r="E276" s="26">
        <v>4.5714364999999996E-3</v>
      </c>
      <c r="F276">
        <f t="shared" si="8"/>
        <v>8.8613913000000002E-3</v>
      </c>
      <c r="G276">
        <f t="shared" si="9"/>
        <v>4.5714364999999996E-3</v>
      </c>
    </row>
    <row r="277" spans="1:7">
      <c r="A277" s="5">
        <v>40581</v>
      </c>
      <c r="B277" s="6">
        <v>348.78</v>
      </c>
      <c r="C277" s="6">
        <v>26.71</v>
      </c>
      <c r="D277" s="25">
        <v>1.53998103E-2</v>
      </c>
      <c r="E277" s="26">
        <v>1.5088932100000001E-2</v>
      </c>
      <c r="F277">
        <f t="shared" si="8"/>
        <v>1.53998103E-2</v>
      </c>
      <c r="G277">
        <f t="shared" si="9"/>
        <v>1.5088932100000001E-2</v>
      </c>
    </row>
    <row r="278" spans="1:7">
      <c r="A278" s="5">
        <v>40582</v>
      </c>
      <c r="B278" s="6">
        <v>352.07</v>
      </c>
      <c r="C278" s="6">
        <v>26.79</v>
      </c>
      <c r="D278" s="25">
        <v>9.3886685000000008E-3</v>
      </c>
      <c r="E278" s="26">
        <v>2.9906564000000001E-3</v>
      </c>
      <c r="F278">
        <f t="shared" si="8"/>
        <v>9.3886685000000008E-3</v>
      </c>
      <c r="G278">
        <f t="shared" si="9"/>
        <v>2.9906564000000001E-3</v>
      </c>
    </row>
    <row r="279" spans="1:7">
      <c r="A279" s="5">
        <v>40583</v>
      </c>
      <c r="B279" s="6">
        <v>355.01</v>
      </c>
      <c r="C279" s="6">
        <v>26.5</v>
      </c>
      <c r="D279" s="25">
        <v>8.3159385999999995E-3</v>
      </c>
      <c r="E279" s="28">
        <v>-1.0883950999999999E-2</v>
      </c>
      <c r="F279">
        <f t="shared" si="8"/>
        <v>8.3159385999999995E-3</v>
      </c>
      <c r="G279">
        <f t="shared" si="9"/>
        <v>1.0883950999999999E-2</v>
      </c>
    </row>
    <row r="280" spans="1:7">
      <c r="A280" s="5">
        <v>40584</v>
      </c>
      <c r="B280" s="6">
        <v>351.42</v>
      </c>
      <c r="C280" s="6">
        <v>26.05</v>
      </c>
      <c r="D280" s="27">
        <v>-1.0163869000000001E-2</v>
      </c>
      <c r="E280" s="28">
        <v>-1.7126965000000001E-2</v>
      </c>
      <c r="F280">
        <f t="shared" si="8"/>
        <v>1.0163869000000001E-2</v>
      </c>
      <c r="G280">
        <f t="shared" si="9"/>
        <v>1.7126965000000001E-2</v>
      </c>
    </row>
    <row r="281" spans="1:7">
      <c r="A281" s="5">
        <v>40585</v>
      </c>
      <c r="B281" s="6">
        <v>353.71</v>
      </c>
      <c r="C281" s="6">
        <v>25.81</v>
      </c>
      <c r="D281" s="25">
        <v>6.4952789999999996E-3</v>
      </c>
      <c r="E281" s="28">
        <v>-9.2557539999999997E-3</v>
      </c>
      <c r="F281">
        <f t="shared" si="8"/>
        <v>6.4952789999999996E-3</v>
      </c>
      <c r="G281">
        <f t="shared" si="9"/>
        <v>9.2557539999999997E-3</v>
      </c>
    </row>
    <row r="282" spans="1:7">
      <c r="A282" s="5">
        <v>40588</v>
      </c>
      <c r="B282" s="6">
        <v>356.02</v>
      </c>
      <c r="C282" s="6">
        <v>25.8</v>
      </c>
      <c r="D282" s="25">
        <v>6.5095407000000001E-3</v>
      </c>
      <c r="E282" s="28">
        <v>-3.8752200000000001E-4</v>
      </c>
      <c r="F282">
        <f t="shared" si="8"/>
        <v>6.5095407000000001E-3</v>
      </c>
      <c r="G282">
        <f t="shared" si="9"/>
        <v>3.8752200000000001E-4</v>
      </c>
    </row>
    <row r="283" spans="1:7">
      <c r="A283" s="5">
        <v>40589</v>
      </c>
      <c r="B283" s="6">
        <v>356.73</v>
      </c>
      <c r="C283" s="6">
        <v>25.69</v>
      </c>
      <c r="D283" s="25">
        <v>1.9922841E-3</v>
      </c>
      <c r="E283" s="28">
        <v>-4.2726810000000004E-3</v>
      </c>
      <c r="F283">
        <f t="shared" si="8"/>
        <v>1.9922841E-3</v>
      </c>
      <c r="G283">
        <f t="shared" si="9"/>
        <v>4.2726810000000004E-3</v>
      </c>
    </row>
    <row r="284" spans="1:7">
      <c r="A284" s="5">
        <v>40590</v>
      </c>
      <c r="B284" s="6">
        <v>359.93</v>
      </c>
      <c r="C284" s="6">
        <v>25.75</v>
      </c>
      <c r="D284" s="25">
        <v>8.9303750000000008E-3</v>
      </c>
      <c r="E284" s="26">
        <v>2.3328160000000001E-3</v>
      </c>
      <c r="F284">
        <f t="shared" si="8"/>
        <v>8.9303750000000008E-3</v>
      </c>
      <c r="G284">
        <f t="shared" si="9"/>
        <v>2.3328160000000001E-3</v>
      </c>
    </row>
    <row r="285" spans="1:7">
      <c r="A285" s="5">
        <v>40591</v>
      </c>
      <c r="B285" s="6">
        <v>355.15</v>
      </c>
      <c r="C285" s="6">
        <v>25.93</v>
      </c>
      <c r="D285" s="27">
        <v>-1.3369333000000001E-2</v>
      </c>
      <c r="E285" s="26">
        <v>6.9659724000000001E-3</v>
      </c>
      <c r="F285">
        <f t="shared" si="8"/>
        <v>1.3369333000000001E-2</v>
      </c>
      <c r="G285">
        <f t="shared" si="9"/>
        <v>6.9659724000000001E-3</v>
      </c>
    </row>
    <row r="286" spans="1:7">
      <c r="A286" s="5">
        <v>40592</v>
      </c>
      <c r="B286" s="6">
        <v>347.47</v>
      </c>
      <c r="C286" s="6">
        <v>25.79</v>
      </c>
      <c r="D286" s="27">
        <v>-2.1861905000000001E-2</v>
      </c>
      <c r="E286" s="28">
        <v>-5.41378E-3</v>
      </c>
      <c r="F286">
        <f t="shared" si="8"/>
        <v>2.1861905000000001E-2</v>
      </c>
      <c r="G286">
        <f t="shared" si="9"/>
        <v>5.41378E-3</v>
      </c>
    </row>
    <row r="287" spans="1:7">
      <c r="A287" s="5">
        <v>40596</v>
      </c>
      <c r="B287" s="6">
        <v>335.63</v>
      </c>
      <c r="C287" s="6">
        <v>25.34</v>
      </c>
      <c r="D287" s="27">
        <v>-3.4668968000000001E-2</v>
      </c>
      <c r="E287" s="28">
        <v>-1.7602645E-2</v>
      </c>
      <c r="F287">
        <f t="shared" si="8"/>
        <v>3.4668968000000001E-2</v>
      </c>
      <c r="G287">
        <f t="shared" si="9"/>
        <v>1.7602645E-2</v>
      </c>
    </row>
    <row r="288" spans="1:7">
      <c r="A288" s="5">
        <v>40597</v>
      </c>
      <c r="B288" s="6">
        <v>339.6</v>
      </c>
      <c r="C288" s="6">
        <v>25.34</v>
      </c>
      <c r="D288" s="25">
        <v>1.17590917E-2</v>
      </c>
      <c r="E288" s="26">
        <v>0</v>
      </c>
      <c r="F288">
        <f t="shared" si="8"/>
        <v>1.17590917E-2</v>
      </c>
      <c r="G288">
        <f t="shared" si="9"/>
        <v>0</v>
      </c>
    </row>
    <row r="289" spans="1:7">
      <c r="A289" s="5">
        <v>40598</v>
      </c>
      <c r="B289" s="6">
        <v>339.86</v>
      </c>
      <c r="C289" s="6">
        <v>25.51</v>
      </c>
      <c r="D289" s="25">
        <v>7.6531370000000002E-4</v>
      </c>
      <c r="E289" s="26">
        <v>6.6863573000000001E-3</v>
      </c>
      <c r="F289">
        <f t="shared" si="8"/>
        <v>7.6531370000000002E-4</v>
      </c>
      <c r="G289">
        <f t="shared" si="9"/>
        <v>6.6863573000000001E-3</v>
      </c>
    </row>
    <row r="290" spans="1:7">
      <c r="A290" s="5">
        <v>40599</v>
      </c>
      <c r="B290" s="6">
        <v>345.1</v>
      </c>
      <c r="C290" s="6">
        <v>25.3</v>
      </c>
      <c r="D290" s="25">
        <v>1.5300462000000001E-2</v>
      </c>
      <c r="E290" s="28">
        <v>-8.2661360000000003E-3</v>
      </c>
      <c r="F290">
        <f t="shared" si="8"/>
        <v>1.5300462000000001E-2</v>
      </c>
      <c r="G290">
        <f t="shared" si="9"/>
        <v>8.2661360000000003E-3</v>
      </c>
    </row>
    <row r="291" spans="1:7">
      <c r="A291" s="5">
        <v>40602</v>
      </c>
      <c r="B291" s="6">
        <v>350.1</v>
      </c>
      <c r="C291" s="6">
        <v>25.33</v>
      </c>
      <c r="D291" s="25">
        <v>1.4384597900000001E-2</v>
      </c>
      <c r="E291" s="26">
        <v>1.1850682999999999E-3</v>
      </c>
      <c r="F291">
        <f t="shared" si="8"/>
        <v>1.4384597900000001E-2</v>
      </c>
      <c r="G291">
        <f t="shared" si="9"/>
        <v>1.1850682999999999E-3</v>
      </c>
    </row>
    <row r="292" spans="1:7">
      <c r="A292" s="5">
        <v>40603</v>
      </c>
      <c r="B292" s="6">
        <v>346.24</v>
      </c>
      <c r="C292" s="6">
        <v>24.93</v>
      </c>
      <c r="D292" s="27">
        <v>-1.1086652000000001E-2</v>
      </c>
      <c r="E292" s="28">
        <v>-1.5917566000000001E-2</v>
      </c>
      <c r="F292">
        <f t="shared" si="8"/>
        <v>1.1086652000000001E-2</v>
      </c>
      <c r="G292">
        <f t="shared" si="9"/>
        <v>1.5917566000000001E-2</v>
      </c>
    </row>
    <row r="293" spans="1:7">
      <c r="A293" s="5">
        <v>40604</v>
      </c>
      <c r="B293" s="6">
        <v>349.02</v>
      </c>
      <c r="C293" s="6">
        <v>24.85</v>
      </c>
      <c r="D293" s="25">
        <v>7.9970509000000002E-3</v>
      </c>
      <c r="E293" s="28">
        <v>-3.2141449999999998E-3</v>
      </c>
      <c r="F293">
        <f t="shared" si="8"/>
        <v>7.9970509000000002E-3</v>
      </c>
      <c r="G293">
        <f t="shared" si="9"/>
        <v>3.2141449999999998E-3</v>
      </c>
    </row>
    <row r="294" spans="1:7">
      <c r="A294" s="5">
        <v>40605</v>
      </c>
      <c r="B294" s="6">
        <v>356.4</v>
      </c>
      <c r="C294" s="6">
        <v>24.97</v>
      </c>
      <c r="D294" s="25">
        <v>2.09244684E-2</v>
      </c>
      <c r="E294" s="26">
        <v>4.8173516999999999E-3</v>
      </c>
      <c r="F294">
        <f t="shared" si="8"/>
        <v>2.09244684E-2</v>
      </c>
      <c r="G294">
        <f t="shared" si="9"/>
        <v>4.8173516999999999E-3</v>
      </c>
    </row>
    <row r="295" spans="1:7">
      <c r="A295" s="5">
        <v>40606</v>
      </c>
      <c r="B295" s="6">
        <v>356.83</v>
      </c>
      <c r="C295" s="6">
        <v>24.73</v>
      </c>
      <c r="D295" s="25">
        <v>1.2057823E-3</v>
      </c>
      <c r="E295" s="28">
        <v>-9.658023E-3</v>
      </c>
      <c r="F295">
        <f t="shared" si="8"/>
        <v>1.2057823E-3</v>
      </c>
      <c r="G295">
        <f t="shared" si="9"/>
        <v>9.658023E-3</v>
      </c>
    </row>
    <row r="296" spans="1:7">
      <c r="A296" s="5">
        <v>40609</v>
      </c>
      <c r="B296" s="6">
        <v>352.23</v>
      </c>
      <c r="C296" s="6">
        <v>24.51</v>
      </c>
      <c r="D296" s="27">
        <v>-1.2975107E-2</v>
      </c>
      <c r="E296" s="28">
        <v>-8.9358839999999998E-3</v>
      </c>
      <c r="F296">
        <f t="shared" si="8"/>
        <v>1.2975107E-2</v>
      </c>
      <c r="G296">
        <f t="shared" si="9"/>
        <v>8.9358839999999998E-3</v>
      </c>
    </row>
    <row r="297" spans="1:7">
      <c r="A297" s="5">
        <v>40610</v>
      </c>
      <c r="B297" s="6">
        <v>352.63</v>
      </c>
      <c r="C297" s="6">
        <v>24.69</v>
      </c>
      <c r="D297" s="25">
        <v>1.1349773E-3</v>
      </c>
      <c r="E297" s="26">
        <v>7.3171058000000002E-3</v>
      </c>
      <c r="F297">
        <f t="shared" si="8"/>
        <v>1.1349773E-3</v>
      </c>
      <c r="G297">
        <f t="shared" si="9"/>
        <v>7.3171058000000002E-3</v>
      </c>
    </row>
    <row r="298" spans="1:7">
      <c r="A298" s="5">
        <v>40611</v>
      </c>
      <c r="B298" s="6">
        <v>349.37</v>
      </c>
      <c r="C298" s="6">
        <v>24.67</v>
      </c>
      <c r="D298" s="27">
        <v>-9.2878160000000008E-3</v>
      </c>
      <c r="E298" s="28">
        <v>-8.1037299999999997E-4</v>
      </c>
      <c r="F298">
        <f t="shared" si="8"/>
        <v>9.2878160000000008E-3</v>
      </c>
      <c r="G298">
        <f t="shared" si="9"/>
        <v>8.1037299999999997E-4</v>
      </c>
    </row>
    <row r="299" spans="1:7">
      <c r="A299" s="5">
        <v>40612</v>
      </c>
      <c r="B299" s="6">
        <v>343.62</v>
      </c>
      <c r="C299" s="6">
        <v>24.21</v>
      </c>
      <c r="D299" s="27">
        <v>-1.6595136999999999E-2</v>
      </c>
      <c r="E299" s="28">
        <v>-1.8822160000000001E-2</v>
      </c>
      <c r="F299">
        <f t="shared" si="8"/>
        <v>1.6595136999999999E-2</v>
      </c>
      <c r="G299">
        <f t="shared" si="9"/>
        <v>1.8822160000000001E-2</v>
      </c>
    </row>
    <row r="300" spans="1:7">
      <c r="A300" s="5">
        <v>40613</v>
      </c>
      <c r="B300" s="6">
        <v>348.89</v>
      </c>
      <c r="C300" s="6">
        <v>24.47</v>
      </c>
      <c r="D300" s="25">
        <v>1.52202906E-2</v>
      </c>
      <c r="E300" s="26">
        <v>1.06821065E-2</v>
      </c>
      <c r="F300">
        <f t="shared" si="8"/>
        <v>1.52202906E-2</v>
      </c>
      <c r="G300">
        <f t="shared" si="9"/>
        <v>1.06821065E-2</v>
      </c>
    </row>
    <row r="301" spans="1:7">
      <c r="A301" s="5">
        <v>40616</v>
      </c>
      <c r="B301" s="6">
        <v>350.45</v>
      </c>
      <c r="C301" s="6">
        <v>24.48</v>
      </c>
      <c r="D301" s="25">
        <v>4.4613567000000003E-3</v>
      </c>
      <c r="E301" s="26">
        <v>4.0858019999999998E-4</v>
      </c>
      <c r="F301">
        <f t="shared" si="8"/>
        <v>4.4613567000000003E-3</v>
      </c>
      <c r="G301">
        <f t="shared" si="9"/>
        <v>4.0858019999999998E-4</v>
      </c>
    </row>
    <row r="302" spans="1:7">
      <c r="A302" s="5">
        <v>40617</v>
      </c>
      <c r="B302" s="6">
        <v>342.39</v>
      </c>
      <c r="C302" s="6">
        <v>24.19</v>
      </c>
      <c r="D302" s="27">
        <v>-2.3267605E-2</v>
      </c>
      <c r="E302" s="28">
        <v>-1.1917133E-2</v>
      </c>
      <c r="F302">
        <f t="shared" si="8"/>
        <v>2.3267605E-2</v>
      </c>
      <c r="G302">
        <f t="shared" si="9"/>
        <v>1.1917133E-2</v>
      </c>
    </row>
    <row r="303" spans="1:7">
      <c r="A303" s="5">
        <v>40618</v>
      </c>
      <c r="B303" s="6">
        <v>327.11</v>
      </c>
      <c r="C303" s="6">
        <v>23.62</v>
      </c>
      <c r="D303" s="27">
        <v>-4.5653932000000001E-2</v>
      </c>
      <c r="E303" s="28">
        <v>-2.3845514000000002E-2</v>
      </c>
      <c r="F303">
        <f t="shared" si="8"/>
        <v>4.5653932000000001E-2</v>
      </c>
      <c r="G303">
        <f t="shared" si="9"/>
        <v>2.3845514000000002E-2</v>
      </c>
    </row>
    <row r="304" spans="1:7">
      <c r="A304" s="5">
        <v>40619</v>
      </c>
      <c r="B304" s="6">
        <v>331.69</v>
      </c>
      <c r="C304" s="6">
        <v>23.61</v>
      </c>
      <c r="D304" s="25">
        <v>1.3904292E-2</v>
      </c>
      <c r="E304" s="28">
        <v>-4.2346000000000001E-4</v>
      </c>
      <c r="F304">
        <f t="shared" si="8"/>
        <v>1.3904292E-2</v>
      </c>
      <c r="G304">
        <f t="shared" si="9"/>
        <v>4.2346000000000001E-4</v>
      </c>
    </row>
    <row r="305" spans="1:7">
      <c r="A305" s="5">
        <v>40620</v>
      </c>
      <c r="B305" s="6">
        <v>327.76</v>
      </c>
      <c r="C305" s="6">
        <v>23.63</v>
      </c>
      <c r="D305" s="27">
        <v>-1.1919165000000001E-2</v>
      </c>
      <c r="E305" s="26">
        <v>8.4674010000000005E-4</v>
      </c>
      <c r="F305">
        <f t="shared" si="8"/>
        <v>1.1919165000000001E-2</v>
      </c>
      <c r="G305">
        <f t="shared" si="9"/>
        <v>8.4674010000000005E-4</v>
      </c>
    </row>
    <row r="306" spans="1:7">
      <c r="A306" s="5">
        <v>40623</v>
      </c>
      <c r="B306" s="6">
        <v>336.31</v>
      </c>
      <c r="C306" s="6">
        <v>24.14</v>
      </c>
      <c r="D306" s="25">
        <v>2.5751720400000001E-2</v>
      </c>
      <c r="E306" s="26">
        <v>2.1353124500000001E-2</v>
      </c>
      <c r="F306">
        <f t="shared" si="8"/>
        <v>2.5751720400000001E-2</v>
      </c>
      <c r="G306">
        <f t="shared" si="9"/>
        <v>2.1353124500000001E-2</v>
      </c>
    </row>
    <row r="307" spans="1:7">
      <c r="A307" s="5">
        <v>40624</v>
      </c>
      <c r="B307" s="6">
        <v>338.2</v>
      </c>
      <c r="C307" s="6">
        <v>24.11</v>
      </c>
      <c r="D307" s="25">
        <v>5.6040828000000001E-3</v>
      </c>
      <c r="E307" s="28">
        <v>-1.2435230000000001E-3</v>
      </c>
      <c r="F307">
        <f t="shared" si="8"/>
        <v>5.6040828000000001E-3</v>
      </c>
      <c r="G307">
        <f t="shared" si="9"/>
        <v>1.2435230000000001E-3</v>
      </c>
    </row>
    <row r="308" spans="1:7">
      <c r="A308" s="5">
        <v>40625</v>
      </c>
      <c r="B308" s="6">
        <v>336.2</v>
      </c>
      <c r="C308" s="6">
        <v>24.34</v>
      </c>
      <c r="D308" s="27">
        <v>-5.9312150000000001E-3</v>
      </c>
      <c r="E308" s="26">
        <v>9.4943953999999994E-3</v>
      </c>
      <c r="F308">
        <f t="shared" si="8"/>
        <v>5.9312150000000001E-3</v>
      </c>
      <c r="G308">
        <f t="shared" si="9"/>
        <v>9.4943953999999994E-3</v>
      </c>
    </row>
    <row r="309" spans="1:7">
      <c r="A309" s="5">
        <v>40626</v>
      </c>
      <c r="B309" s="6">
        <v>341.93</v>
      </c>
      <c r="C309" s="6">
        <v>24.6</v>
      </c>
      <c r="D309" s="25">
        <v>1.6899816799999998E-2</v>
      </c>
      <c r="E309" s="26">
        <v>1.06253554E-2</v>
      </c>
      <c r="F309">
        <f t="shared" si="8"/>
        <v>1.6899816799999998E-2</v>
      </c>
      <c r="G309">
        <f t="shared" si="9"/>
        <v>1.06253554E-2</v>
      </c>
    </row>
    <row r="310" spans="1:7">
      <c r="A310" s="5">
        <v>40627</v>
      </c>
      <c r="B310" s="6">
        <v>348.45</v>
      </c>
      <c r="C310" s="6">
        <v>24.41</v>
      </c>
      <c r="D310" s="25">
        <v>1.8888710100000001E-2</v>
      </c>
      <c r="E310" s="28">
        <v>-7.7535590000000001E-3</v>
      </c>
      <c r="F310">
        <f t="shared" si="8"/>
        <v>1.8888710100000001E-2</v>
      </c>
      <c r="G310">
        <f t="shared" si="9"/>
        <v>7.7535590000000001E-3</v>
      </c>
    </row>
    <row r="311" spans="1:7">
      <c r="A311" s="5">
        <v>40630</v>
      </c>
      <c r="B311" s="6">
        <v>347.36</v>
      </c>
      <c r="C311" s="6">
        <v>24.21</v>
      </c>
      <c r="D311" s="27">
        <v>-3.1330419999999999E-3</v>
      </c>
      <c r="E311" s="28">
        <v>-8.2271129999999994E-3</v>
      </c>
      <c r="F311">
        <f t="shared" si="8"/>
        <v>3.1330419999999999E-3</v>
      </c>
      <c r="G311">
        <f t="shared" si="9"/>
        <v>8.2271129999999994E-3</v>
      </c>
    </row>
    <row r="312" spans="1:7">
      <c r="A312" s="5">
        <v>40631</v>
      </c>
      <c r="B312" s="6">
        <v>347.87</v>
      </c>
      <c r="C312" s="6">
        <v>24.29</v>
      </c>
      <c r="D312" s="25">
        <v>1.4671406E-3</v>
      </c>
      <c r="E312" s="26">
        <v>3.2989720999999999E-3</v>
      </c>
      <c r="F312">
        <f t="shared" si="8"/>
        <v>1.4671406E-3</v>
      </c>
      <c r="G312">
        <f t="shared" si="9"/>
        <v>3.2989720999999999E-3</v>
      </c>
    </row>
    <row r="313" spans="1:7">
      <c r="A313" s="5">
        <v>40632</v>
      </c>
      <c r="B313" s="6">
        <v>345.56</v>
      </c>
      <c r="C313" s="6">
        <v>24.4</v>
      </c>
      <c r="D313" s="27">
        <v>-6.6625570000000004E-3</v>
      </c>
      <c r="E313" s="26">
        <v>4.5183892999999999E-3</v>
      </c>
      <c r="F313">
        <f t="shared" si="8"/>
        <v>6.6625570000000004E-3</v>
      </c>
      <c r="G313">
        <f t="shared" si="9"/>
        <v>4.5183892999999999E-3</v>
      </c>
    </row>
    <row r="314" spans="1:7">
      <c r="A314" s="5">
        <v>40633</v>
      </c>
      <c r="B314" s="6">
        <v>345.44</v>
      </c>
      <c r="C314" s="6">
        <v>24.19</v>
      </c>
      <c r="D314" s="27">
        <v>-3.4732300000000002E-4</v>
      </c>
      <c r="E314" s="28">
        <v>-8.6438079999999994E-3</v>
      </c>
      <c r="F314">
        <f t="shared" si="8"/>
        <v>3.4732300000000002E-4</v>
      </c>
      <c r="G314">
        <f t="shared" si="9"/>
        <v>8.6438079999999994E-3</v>
      </c>
    </row>
    <row r="315" spans="1:7">
      <c r="A315" s="5">
        <v>40634</v>
      </c>
      <c r="B315" s="6">
        <v>341.53</v>
      </c>
      <c r="C315" s="6">
        <v>24.28</v>
      </c>
      <c r="D315" s="27">
        <v>-1.1383444E-2</v>
      </c>
      <c r="E315" s="26">
        <v>3.7136415999999999E-3</v>
      </c>
      <c r="F315">
        <f t="shared" si="8"/>
        <v>1.1383444E-2</v>
      </c>
      <c r="G315">
        <f t="shared" si="9"/>
        <v>3.7136415999999999E-3</v>
      </c>
    </row>
    <row r="316" spans="1:7">
      <c r="A316" s="5">
        <v>40637</v>
      </c>
      <c r="B316" s="6">
        <v>338.19</v>
      </c>
      <c r="C316" s="6">
        <v>24.35</v>
      </c>
      <c r="D316" s="27">
        <v>-9.8276549999999994E-3</v>
      </c>
      <c r="E316" s="26">
        <v>2.8788833000000002E-3</v>
      </c>
      <c r="F316">
        <f t="shared" si="8"/>
        <v>9.8276549999999994E-3</v>
      </c>
      <c r="G316">
        <f t="shared" si="9"/>
        <v>2.8788833000000002E-3</v>
      </c>
    </row>
    <row r="317" spans="1:7">
      <c r="A317" s="5">
        <v>40638</v>
      </c>
      <c r="B317" s="6">
        <v>335.91</v>
      </c>
      <c r="C317" s="6">
        <v>24.57</v>
      </c>
      <c r="D317" s="27">
        <v>-6.7646010000000003E-3</v>
      </c>
      <c r="E317" s="26">
        <v>8.9943369999999998E-3</v>
      </c>
      <c r="F317">
        <f t="shared" si="8"/>
        <v>6.7646010000000003E-3</v>
      </c>
      <c r="G317">
        <f t="shared" si="9"/>
        <v>8.9943369999999998E-3</v>
      </c>
    </row>
    <row r="318" spans="1:7">
      <c r="A318" s="5">
        <v>40639</v>
      </c>
      <c r="B318" s="6">
        <v>335.06</v>
      </c>
      <c r="C318" s="6">
        <v>24.92</v>
      </c>
      <c r="D318" s="27">
        <v>-2.533647E-3</v>
      </c>
      <c r="E318" s="26">
        <v>1.4144507400000001E-2</v>
      </c>
      <c r="F318">
        <f t="shared" si="8"/>
        <v>2.533647E-3</v>
      </c>
      <c r="G318">
        <f t="shared" si="9"/>
        <v>1.4144507400000001E-2</v>
      </c>
    </row>
    <row r="319" spans="1:7">
      <c r="A319" s="5">
        <v>40640</v>
      </c>
      <c r="B319" s="6">
        <v>335.1</v>
      </c>
      <c r="C319" s="6">
        <v>24.97</v>
      </c>
      <c r="D319" s="25">
        <v>1.1937449999999999E-4</v>
      </c>
      <c r="E319" s="26">
        <v>2.0044104E-3</v>
      </c>
      <c r="F319">
        <f t="shared" si="8"/>
        <v>1.1937449999999999E-4</v>
      </c>
      <c r="G319">
        <f t="shared" si="9"/>
        <v>2.0044104E-3</v>
      </c>
    </row>
    <row r="320" spans="1:7">
      <c r="A320" s="5">
        <v>40641</v>
      </c>
      <c r="B320" s="6">
        <v>332.11</v>
      </c>
      <c r="C320" s="6">
        <v>24.84</v>
      </c>
      <c r="D320" s="27">
        <v>-8.9627549999999993E-3</v>
      </c>
      <c r="E320" s="28">
        <v>-5.2198469999999997E-3</v>
      </c>
      <c r="F320">
        <f t="shared" si="8"/>
        <v>8.9627549999999993E-3</v>
      </c>
      <c r="G320">
        <f t="shared" si="9"/>
        <v>5.2198469999999997E-3</v>
      </c>
    </row>
    <row r="321" spans="1:7">
      <c r="A321" s="5">
        <v>40644</v>
      </c>
      <c r="B321" s="6">
        <v>327.89</v>
      </c>
      <c r="C321" s="6">
        <v>24.76</v>
      </c>
      <c r="D321" s="27">
        <v>-1.2788053000000001E-2</v>
      </c>
      <c r="E321" s="28">
        <v>-3.2258090000000001E-3</v>
      </c>
      <c r="F321">
        <f t="shared" si="8"/>
        <v>1.2788053000000001E-2</v>
      </c>
      <c r="G321">
        <f t="shared" si="9"/>
        <v>3.2258090000000001E-3</v>
      </c>
    </row>
    <row r="322" spans="1:7">
      <c r="A322" s="5">
        <v>40645</v>
      </c>
      <c r="B322" s="6">
        <v>329.47</v>
      </c>
      <c r="C322" s="6">
        <v>24.43</v>
      </c>
      <c r="D322" s="25">
        <v>4.8071164999999999E-3</v>
      </c>
      <c r="E322" s="28">
        <v>-1.3417563E-2</v>
      </c>
      <c r="F322">
        <f t="shared" si="8"/>
        <v>4.8071164999999999E-3</v>
      </c>
      <c r="G322">
        <f t="shared" si="9"/>
        <v>1.3417563E-2</v>
      </c>
    </row>
    <row r="323" spans="1:7">
      <c r="A323" s="5">
        <v>40646</v>
      </c>
      <c r="B323" s="6">
        <v>333.17</v>
      </c>
      <c r="C323" s="6">
        <v>24.42</v>
      </c>
      <c r="D323" s="25">
        <v>1.11675675E-2</v>
      </c>
      <c r="E323" s="28">
        <v>-4.0941699999999997E-4</v>
      </c>
      <c r="F323">
        <f t="shared" ref="F323:F386" si="10">SQRT(D323^2)</f>
        <v>1.11675675E-2</v>
      </c>
      <c r="G323">
        <f t="shared" ref="G323:G386" si="11">SQRT(E323^2)</f>
        <v>4.0941699999999997E-4</v>
      </c>
    </row>
    <row r="324" spans="1:7">
      <c r="A324" s="5">
        <v>40647</v>
      </c>
      <c r="B324" s="6">
        <v>329.49</v>
      </c>
      <c r="C324" s="6">
        <v>24.22</v>
      </c>
      <c r="D324" s="27">
        <v>-1.1106866E-2</v>
      </c>
      <c r="E324" s="28">
        <v>-8.2237309999999997E-3</v>
      </c>
      <c r="F324">
        <f t="shared" si="10"/>
        <v>1.1106866E-2</v>
      </c>
      <c r="G324">
        <f t="shared" si="11"/>
        <v>8.2237309999999997E-3</v>
      </c>
    </row>
    <row r="325" spans="1:7">
      <c r="A325" s="5">
        <v>40648</v>
      </c>
      <c r="B325" s="6">
        <v>324.58</v>
      </c>
      <c r="C325" s="6">
        <v>24.18</v>
      </c>
      <c r="D325" s="27">
        <v>-1.5013966E-2</v>
      </c>
      <c r="E325" s="28">
        <v>-1.6528929999999999E-3</v>
      </c>
      <c r="F325">
        <f t="shared" si="10"/>
        <v>1.5013966E-2</v>
      </c>
      <c r="G325">
        <f t="shared" si="11"/>
        <v>1.6528929999999999E-3</v>
      </c>
    </row>
    <row r="326" spans="1:7">
      <c r="A326" s="5">
        <v>40651</v>
      </c>
      <c r="B326" s="6">
        <v>328.93</v>
      </c>
      <c r="C326" s="6">
        <v>23.9</v>
      </c>
      <c r="D326" s="25">
        <v>1.33129233E-2</v>
      </c>
      <c r="E326" s="28">
        <v>-1.1647385999999999E-2</v>
      </c>
      <c r="F326">
        <f t="shared" si="10"/>
        <v>1.33129233E-2</v>
      </c>
      <c r="G326">
        <f t="shared" si="11"/>
        <v>1.1647385999999999E-2</v>
      </c>
    </row>
    <row r="327" spans="1:7">
      <c r="A327" s="5">
        <v>40652</v>
      </c>
      <c r="B327" s="6">
        <v>334.89</v>
      </c>
      <c r="C327" s="6">
        <v>23.97</v>
      </c>
      <c r="D327" s="25">
        <v>1.7957157500000001E-2</v>
      </c>
      <c r="E327" s="26">
        <v>2.9245895000000002E-3</v>
      </c>
      <c r="F327">
        <f t="shared" si="10"/>
        <v>1.7957157500000001E-2</v>
      </c>
      <c r="G327">
        <f t="shared" si="11"/>
        <v>2.9245895000000002E-3</v>
      </c>
    </row>
    <row r="328" spans="1:7">
      <c r="A328" s="5">
        <v>40653</v>
      </c>
      <c r="B328" s="6">
        <v>339.4</v>
      </c>
      <c r="C328" s="6">
        <v>24.55</v>
      </c>
      <c r="D328" s="25">
        <v>1.33772331E-2</v>
      </c>
      <c r="E328" s="26">
        <v>2.3908805799999999E-2</v>
      </c>
      <c r="F328">
        <f t="shared" si="10"/>
        <v>1.33772331E-2</v>
      </c>
      <c r="G328">
        <f t="shared" si="11"/>
        <v>2.3908805799999999E-2</v>
      </c>
    </row>
    <row r="329" spans="1:7">
      <c r="A329" s="5">
        <v>40654</v>
      </c>
      <c r="B329" s="6">
        <v>347.61</v>
      </c>
      <c r="C329" s="6">
        <v>24.32</v>
      </c>
      <c r="D329" s="25">
        <v>2.3901808900000002E-2</v>
      </c>
      <c r="E329" s="28">
        <v>-9.4127970000000005E-3</v>
      </c>
      <c r="F329">
        <f t="shared" si="10"/>
        <v>2.3901808900000002E-2</v>
      </c>
      <c r="G329">
        <f t="shared" si="11"/>
        <v>9.4127970000000005E-3</v>
      </c>
    </row>
    <row r="330" spans="1:7">
      <c r="A330" s="5">
        <v>40658</v>
      </c>
      <c r="B330" s="6">
        <v>349.9</v>
      </c>
      <c r="C330" s="6">
        <v>24.4</v>
      </c>
      <c r="D330" s="25">
        <v>6.5662376999999997E-3</v>
      </c>
      <c r="E330" s="26">
        <v>3.2840752000000001E-3</v>
      </c>
      <c r="F330">
        <f t="shared" si="10"/>
        <v>6.5662376999999997E-3</v>
      </c>
      <c r="G330">
        <f t="shared" si="11"/>
        <v>3.2840752000000001E-3</v>
      </c>
    </row>
    <row r="331" spans="1:7">
      <c r="A331" s="5">
        <v>40659</v>
      </c>
      <c r="B331" s="6">
        <v>347.34</v>
      </c>
      <c r="C331" s="6">
        <v>24.96</v>
      </c>
      <c r="D331" s="27">
        <v>-7.3432719999999996E-3</v>
      </c>
      <c r="E331" s="26">
        <v>2.2691411200000001E-2</v>
      </c>
      <c r="F331">
        <f t="shared" si="10"/>
        <v>7.3432719999999996E-3</v>
      </c>
      <c r="G331">
        <f t="shared" si="11"/>
        <v>2.2691411200000001E-2</v>
      </c>
    </row>
    <row r="332" spans="1:7">
      <c r="A332" s="5">
        <v>40660</v>
      </c>
      <c r="B332" s="6">
        <v>347.07</v>
      </c>
      <c r="C332" s="6">
        <v>25.14</v>
      </c>
      <c r="D332" s="27">
        <v>-7.77639E-4</v>
      </c>
      <c r="E332" s="26">
        <v>7.1856597000000003E-3</v>
      </c>
      <c r="F332">
        <f t="shared" si="10"/>
        <v>7.77639E-4</v>
      </c>
      <c r="G332">
        <f t="shared" si="11"/>
        <v>7.1856597000000003E-3</v>
      </c>
    </row>
    <row r="333" spans="1:7">
      <c r="A333" s="5">
        <v>40661</v>
      </c>
      <c r="B333" s="6">
        <v>343.7</v>
      </c>
      <c r="C333" s="6">
        <v>25.45</v>
      </c>
      <c r="D333" s="27">
        <v>-9.7573050000000008E-3</v>
      </c>
      <c r="E333" s="26">
        <v>1.22555398E-2</v>
      </c>
      <c r="F333">
        <f t="shared" si="10"/>
        <v>9.7573050000000008E-3</v>
      </c>
      <c r="G333">
        <f t="shared" si="11"/>
        <v>1.22555398E-2</v>
      </c>
    </row>
    <row r="334" spans="1:7">
      <c r="A334" s="5">
        <v>40662</v>
      </c>
      <c r="B334" s="6">
        <v>347.05</v>
      </c>
      <c r="C334" s="6">
        <v>24.7</v>
      </c>
      <c r="D334" s="25">
        <v>9.6996779000000002E-3</v>
      </c>
      <c r="E334" s="28">
        <v>-2.9912498999999999E-2</v>
      </c>
      <c r="F334">
        <f t="shared" si="10"/>
        <v>9.6996779000000002E-3</v>
      </c>
      <c r="G334">
        <f t="shared" si="11"/>
        <v>2.9912498999999999E-2</v>
      </c>
    </row>
    <row r="335" spans="1:7">
      <c r="A335" s="5">
        <v>40665</v>
      </c>
      <c r="B335" s="6">
        <v>343.23</v>
      </c>
      <c r="C335" s="6">
        <v>24.45</v>
      </c>
      <c r="D335" s="27">
        <v>-1.1068085E-2</v>
      </c>
      <c r="E335" s="28">
        <v>-1.0173028000000001E-2</v>
      </c>
      <c r="F335">
        <f t="shared" si="10"/>
        <v>1.1068085E-2</v>
      </c>
      <c r="G335">
        <f t="shared" si="11"/>
        <v>1.0173028000000001E-2</v>
      </c>
    </row>
    <row r="336" spans="1:7">
      <c r="A336" s="5">
        <v>40666</v>
      </c>
      <c r="B336" s="6">
        <v>345.14</v>
      </c>
      <c r="C336" s="6">
        <v>24.6</v>
      </c>
      <c r="D336" s="25">
        <v>5.5493553999999999E-3</v>
      </c>
      <c r="E336" s="26">
        <v>6.1162270000000001E-3</v>
      </c>
      <c r="F336">
        <f t="shared" si="10"/>
        <v>5.5493553999999999E-3</v>
      </c>
      <c r="G336">
        <f t="shared" si="11"/>
        <v>6.1162270000000001E-3</v>
      </c>
    </row>
    <row r="337" spans="1:7">
      <c r="A337" s="5">
        <v>40667</v>
      </c>
      <c r="B337" s="6">
        <v>346.49</v>
      </c>
      <c r="C337" s="6">
        <v>24.83</v>
      </c>
      <c r="D337" s="25">
        <v>3.9038264000000001E-3</v>
      </c>
      <c r="E337" s="26">
        <v>9.3061566000000005E-3</v>
      </c>
      <c r="F337">
        <f t="shared" si="10"/>
        <v>3.9038264000000001E-3</v>
      </c>
      <c r="G337">
        <f t="shared" si="11"/>
        <v>9.3061566000000005E-3</v>
      </c>
    </row>
    <row r="338" spans="1:7">
      <c r="A338" s="5">
        <v>40668</v>
      </c>
      <c r="B338" s="6">
        <v>343.7</v>
      </c>
      <c r="C338" s="6">
        <v>24.58</v>
      </c>
      <c r="D338" s="27">
        <v>-8.0847739999999994E-3</v>
      </c>
      <c r="E338" s="28">
        <v>-1.0119494999999999E-2</v>
      </c>
      <c r="F338">
        <f t="shared" si="10"/>
        <v>8.0847739999999994E-3</v>
      </c>
      <c r="G338">
        <f t="shared" si="11"/>
        <v>1.0119494999999999E-2</v>
      </c>
    </row>
    <row r="339" spans="1:7">
      <c r="A339" s="5">
        <v>40669</v>
      </c>
      <c r="B339" s="6">
        <v>343.61</v>
      </c>
      <c r="C339" s="6">
        <v>24.65</v>
      </c>
      <c r="D339" s="27">
        <v>-2.6189099999999999E-4</v>
      </c>
      <c r="E339" s="26">
        <v>2.8437964000000001E-3</v>
      </c>
      <c r="F339">
        <f t="shared" si="10"/>
        <v>2.6189099999999999E-4</v>
      </c>
      <c r="G339">
        <f t="shared" si="11"/>
        <v>2.8437964000000001E-3</v>
      </c>
    </row>
    <row r="340" spans="1:7">
      <c r="A340" s="5">
        <v>40672</v>
      </c>
      <c r="B340" s="6">
        <v>344.54</v>
      </c>
      <c r="C340" s="6">
        <v>24.61</v>
      </c>
      <c r="D340" s="25">
        <v>2.7029007000000001E-3</v>
      </c>
      <c r="E340" s="28">
        <v>-1.6240359999999999E-3</v>
      </c>
      <c r="F340">
        <f t="shared" si="10"/>
        <v>2.7029007000000001E-3</v>
      </c>
      <c r="G340">
        <f t="shared" si="11"/>
        <v>1.6240359999999999E-3</v>
      </c>
    </row>
    <row r="341" spans="1:7">
      <c r="A341" s="5">
        <v>40673</v>
      </c>
      <c r="B341" s="6">
        <v>346.37</v>
      </c>
      <c r="C341" s="6">
        <v>24.46</v>
      </c>
      <c r="D341" s="25">
        <v>5.2973737999999996E-3</v>
      </c>
      <c r="E341" s="28">
        <v>-6.113734E-3</v>
      </c>
      <c r="F341">
        <f t="shared" si="10"/>
        <v>5.2973737999999996E-3</v>
      </c>
      <c r="G341">
        <f t="shared" si="11"/>
        <v>6.113734E-3</v>
      </c>
    </row>
    <row r="342" spans="1:7">
      <c r="A342" s="5">
        <v>40674</v>
      </c>
      <c r="B342" s="6">
        <v>344.17</v>
      </c>
      <c r="C342" s="6">
        <v>24.17</v>
      </c>
      <c r="D342" s="27">
        <v>-6.3718469999999999E-3</v>
      </c>
      <c r="E342" s="28">
        <v>-1.1926936000000001E-2</v>
      </c>
      <c r="F342">
        <f t="shared" si="10"/>
        <v>6.3718469999999999E-3</v>
      </c>
      <c r="G342">
        <f t="shared" si="11"/>
        <v>1.1926936000000001E-2</v>
      </c>
    </row>
    <row r="343" spans="1:7">
      <c r="A343" s="5">
        <v>40675</v>
      </c>
      <c r="B343" s="6">
        <v>343.52</v>
      </c>
      <c r="C343" s="6">
        <v>24.13</v>
      </c>
      <c r="D343" s="27">
        <v>-1.8903870000000001E-3</v>
      </c>
      <c r="E343" s="28">
        <v>-1.656315E-3</v>
      </c>
      <c r="F343">
        <f t="shared" si="10"/>
        <v>1.8903870000000001E-3</v>
      </c>
      <c r="G343">
        <f t="shared" si="11"/>
        <v>1.656315E-3</v>
      </c>
    </row>
    <row r="344" spans="1:7">
      <c r="A344" s="5">
        <v>40676</v>
      </c>
      <c r="B344" s="6">
        <v>337.5</v>
      </c>
      <c r="C344" s="6">
        <v>23.85</v>
      </c>
      <c r="D344" s="27">
        <v>-1.7679824E-2</v>
      </c>
      <c r="E344" s="28">
        <v>-1.1671661999999999E-2</v>
      </c>
      <c r="F344">
        <f t="shared" si="10"/>
        <v>1.7679824E-2</v>
      </c>
      <c r="G344">
        <f t="shared" si="11"/>
        <v>1.1671661999999999E-2</v>
      </c>
    </row>
    <row r="345" spans="1:7">
      <c r="A345" s="5">
        <v>40679</v>
      </c>
      <c r="B345" s="6">
        <v>330.37</v>
      </c>
      <c r="C345" s="6">
        <v>23.41</v>
      </c>
      <c r="D345" s="27">
        <v>-2.1352271999999999E-2</v>
      </c>
      <c r="E345" s="28">
        <v>-1.8620936000000001E-2</v>
      </c>
      <c r="F345">
        <f t="shared" si="10"/>
        <v>2.1352271999999999E-2</v>
      </c>
      <c r="G345">
        <f t="shared" si="11"/>
        <v>1.8620936000000001E-2</v>
      </c>
    </row>
    <row r="346" spans="1:7">
      <c r="A346" s="5">
        <v>40680</v>
      </c>
      <c r="B346" s="6">
        <v>333.18</v>
      </c>
      <c r="C346" s="6">
        <v>23.52</v>
      </c>
      <c r="D346" s="25">
        <v>8.4696460000000008E-3</v>
      </c>
      <c r="E346" s="26">
        <v>4.6878414999999996E-3</v>
      </c>
      <c r="F346">
        <f t="shared" si="10"/>
        <v>8.4696460000000008E-3</v>
      </c>
      <c r="G346">
        <f t="shared" si="11"/>
        <v>4.6878414999999996E-3</v>
      </c>
    </row>
    <row r="347" spans="1:7">
      <c r="A347" s="5">
        <v>40681</v>
      </c>
      <c r="B347" s="6">
        <v>336.88</v>
      </c>
      <c r="C347" s="6">
        <v>23.68</v>
      </c>
      <c r="D347" s="25">
        <v>1.10438994E-2</v>
      </c>
      <c r="E347" s="26">
        <v>6.7796870000000004E-3</v>
      </c>
      <c r="F347">
        <f t="shared" si="10"/>
        <v>1.10438994E-2</v>
      </c>
      <c r="G347">
        <f t="shared" si="11"/>
        <v>6.7796870000000004E-3</v>
      </c>
    </row>
    <row r="348" spans="1:7">
      <c r="A348" s="5">
        <v>40682</v>
      </c>
      <c r="B348" s="6">
        <v>337.53</v>
      </c>
      <c r="C348" s="6">
        <v>23.71</v>
      </c>
      <c r="D348" s="25">
        <v>1.9276114E-3</v>
      </c>
      <c r="E348" s="26">
        <v>1.2660900999999999E-3</v>
      </c>
      <c r="F348">
        <f t="shared" si="10"/>
        <v>1.9276114E-3</v>
      </c>
      <c r="G348">
        <f t="shared" si="11"/>
        <v>1.2660900999999999E-3</v>
      </c>
    </row>
    <row r="349" spans="1:7">
      <c r="A349" s="5">
        <v>40683</v>
      </c>
      <c r="B349" s="6">
        <v>332.27</v>
      </c>
      <c r="C349" s="6">
        <v>23.49</v>
      </c>
      <c r="D349" s="27">
        <v>-1.5706504E-2</v>
      </c>
      <c r="E349" s="28">
        <v>-9.3221009999999993E-3</v>
      </c>
      <c r="F349">
        <f t="shared" si="10"/>
        <v>1.5706504E-2</v>
      </c>
      <c r="G349">
        <f t="shared" si="11"/>
        <v>9.3221009999999993E-3</v>
      </c>
    </row>
    <row r="350" spans="1:7">
      <c r="A350" s="5">
        <v>40686</v>
      </c>
      <c r="B350" s="6">
        <v>331.46</v>
      </c>
      <c r="C350" s="6">
        <v>23.18</v>
      </c>
      <c r="D350" s="27">
        <v>-2.4407529999999999E-3</v>
      </c>
      <c r="E350" s="28">
        <v>-1.3284961E-2</v>
      </c>
      <c r="F350">
        <f t="shared" si="10"/>
        <v>2.4407529999999999E-3</v>
      </c>
      <c r="G350">
        <f t="shared" si="11"/>
        <v>1.3284961E-2</v>
      </c>
    </row>
    <row r="351" spans="1:7">
      <c r="A351" s="5">
        <v>40687</v>
      </c>
      <c r="B351" s="6">
        <v>329.27</v>
      </c>
      <c r="C351" s="6">
        <v>23.16</v>
      </c>
      <c r="D351" s="27">
        <v>-6.6290560000000004E-3</v>
      </c>
      <c r="E351" s="28">
        <v>-8.6318500000000004E-4</v>
      </c>
      <c r="F351">
        <f t="shared" si="10"/>
        <v>6.6290560000000004E-3</v>
      </c>
      <c r="G351">
        <f t="shared" si="11"/>
        <v>8.6318500000000004E-4</v>
      </c>
    </row>
    <row r="352" spans="1:7">
      <c r="A352" s="5">
        <v>40688</v>
      </c>
      <c r="B352" s="6">
        <v>333.82</v>
      </c>
      <c r="C352" s="6">
        <v>23.2</v>
      </c>
      <c r="D352" s="25">
        <v>1.3723842700000001E-2</v>
      </c>
      <c r="E352" s="26">
        <v>1.7256260000000001E-3</v>
      </c>
      <c r="F352">
        <f t="shared" si="10"/>
        <v>1.3723842700000001E-2</v>
      </c>
      <c r="G352">
        <f t="shared" si="11"/>
        <v>1.7256260000000001E-3</v>
      </c>
    </row>
    <row r="353" spans="1:7">
      <c r="A353" s="5">
        <v>40689</v>
      </c>
      <c r="B353" s="6">
        <v>332.05</v>
      </c>
      <c r="C353" s="6">
        <v>23.66</v>
      </c>
      <c r="D353" s="27">
        <v>-5.3163660000000003E-3</v>
      </c>
      <c r="E353" s="26">
        <v>1.96335799E-2</v>
      </c>
      <c r="F353">
        <f t="shared" si="10"/>
        <v>5.3163660000000003E-3</v>
      </c>
      <c r="G353">
        <f t="shared" si="11"/>
        <v>1.96335799E-2</v>
      </c>
    </row>
    <row r="354" spans="1:7">
      <c r="A354" s="5">
        <v>40690</v>
      </c>
      <c r="B354" s="6">
        <v>334.44</v>
      </c>
      <c r="C354" s="6">
        <v>23.75</v>
      </c>
      <c r="D354" s="25">
        <v>7.1719313E-3</v>
      </c>
      <c r="E354" s="26">
        <v>3.7966719E-3</v>
      </c>
      <c r="F354">
        <f t="shared" si="10"/>
        <v>7.1719313E-3</v>
      </c>
      <c r="G354">
        <f t="shared" si="11"/>
        <v>3.7966719E-3</v>
      </c>
    </row>
    <row r="355" spans="1:7">
      <c r="A355" s="5">
        <v>40694</v>
      </c>
      <c r="B355" s="6">
        <v>344.77</v>
      </c>
      <c r="C355" s="6">
        <v>23.99</v>
      </c>
      <c r="D355" s="25">
        <v>3.0420036800000001E-2</v>
      </c>
      <c r="E355" s="26">
        <v>1.0054546399999999E-2</v>
      </c>
      <c r="F355">
        <f t="shared" si="10"/>
        <v>3.0420036800000001E-2</v>
      </c>
      <c r="G355">
        <f t="shared" si="11"/>
        <v>1.0054546399999999E-2</v>
      </c>
    </row>
    <row r="356" spans="1:7">
      <c r="A356" s="5">
        <v>40695</v>
      </c>
      <c r="B356" s="6">
        <v>342.47</v>
      </c>
      <c r="C356" s="6">
        <v>23.43</v>
      </c>
      <c r="D356" s="27">
        <v>-6.693465E-3</v>
      </c>
      <c r="E356" s="28">
        <v>-2.3619824000000001E-2</v>
      </c>
      <c r="F356">
        <f t="shared" si="10"/>
        <v>6.693465E-3</v>
      </c>
      <c r="G356">
        <f t="shared" si="11"/>
        <v>2.3619824000000001E-2</v>
      </c>
    </row>
    <row r="357" spans="1:7">
      <c r="A357" s="5">
        <v>40696</v>
      </c>
      <c r="B357" s="6">
        <v>343.05</v>
      </c>
      <c r="C357" s="6">
        <v>23.23</v>
      </c>
      <c r="D357" s="25">
        <v>1.6921465E-3</v>
      </c>
      <c r="E357" s="28">
        <v>-8.5727059999999994E-3</v>
      </c>
      <c r="F357">
        <f t="shared" si="10"/>
        <v>1.6921465E-3</v>
      </c>
      <c r="G357">
        <f t="shared" si="11"/>
        <v>8.5727059999999994E-3</v>
      </c>
    </row>
    <row r="358" spans="1:7">
      <c r="A358" s="5">
        <v>40697</v>
      </c>
      <c r="B358" s="6">
        <v>340.42</v>
      </c>
      <c r="C358" s="6">
        <v>22.93</v>
      </c>
      <c r="D358" s="27">
        <v>-7.6960600000000002E-3</v>
      </c>
      <c r="E358" s="28">
        <v>-1.299845E-2</v>
      </c>
      <c r="F358">
        <f t="shared" si="10"/>
        <v>7.6960600000000002E-3</v>
      </c>
      <c r="G358">
        <f t="shared" si="11"/>
        <v>1.299845E-2</v>
      </c>
    </row>
    <row r="359" spans="1:7">
      <c r="A359" s="5">
        <v>40700</v>
      </c>
      <c r="B359" s="6">
        <v>335.06</v>
      </c>
      <c r="C359" s="6">
        <v>23.03</v>
      </c>
      <c r="D359" s="27">
        <v>-1.5870529000000001E-2</v>
      </c>
      <c r="E359" s="26">
        <v>4.3516170000000003E-3</v>
      </c>
      <c r="F359">
        <f t="shared" si="10"/>
        <v>1.5870529000000001E-2</v>
      </c>
      <c r="G359">
        <f t="shared" si="11"/>
        <v>4.3516170000000003E-3</v>
      </c>
    </row>
    <row r="360" spans="1:7">
      <c r="A360" s="5">
        <v>40701</v>
      </c>
      <c r="B360" s="6">
        <v>329.12</v>
      </c>
      <c r="C360" s="6">
        <v>23.08</v>
      </c>
      <c r="D360" s="27">
        <v>-1.7887193999999999E-2</v>
      </c>
      <c r="E360" s="26">
        <v>2.1687277999999999E-3</v>
      </c>
      <c r="F360">
        <f t="shared" si="10"/>
        <v>1.7887193999999999E-2</v>
      </c>
      <c r="G360">
        <f t="shared" si="11"/>
        <v>2.1687277999999999E-3</v>
      </c>
    </row>
    <row r="361" spans="1:7">
      <c r="A361" s="5">
        <v>40702</v>
      </c>
      <c r="B361" s="6">
        <v>329.32</v>
      </c>
      <c r="C361" s="6">
        <v>22.96</v>
      </c>
      <c r="D361" s="25">
        <v>6.0749649999999997E-4</v>
      </c>
      <c r="E361" s="28">
        <v>-5.2128699999999997E-3</v>
      </c>
      <c r="F361">
        <f t="shared" si="10"/>
        <v>6.0749649999999997E-4</v>
      </c>
      <c r="G361">
        <f t="shared" si="11"/>
        <v>5.2128699999999997E-3</v>
      </c>
    </row>
    <row r="362" spans="1:7">
      <c r="A362" s="5">
        <v>40703</v>
      </c>
      <c r="B362" s="6">
        <v>328.57</v>
      </c>
      <c r="C362" s="6">
        <v>22.98</v>
      </c>
      <c r="D362" s="27">
        <v>-2.2800170000000001E-3</v>
      </c>
      <c r="E362" s="26">
        <v>8.7070099999999998E-4</v>
      </c>
      <c r="F362">
        <f t="shared" si="10"/>
        <v>2.2800170000000001E-3</v>
      </c>
      <c r="G362">
        <f t="shared" si="11"/>
        <v>8.7070099999999998E-4</v>
      </c>
    </row>
    <row r="363" spans="1:7">
      <c r="A363" s="5">
        <v>40704</v>
      </c>
      <c r="B363" s="6">
        <v>323.02999999999997</v>
      </c>
      <c r="C363" s="6">
        <v>22.74</v>
      </c>
      <c r="D363" s="27">
        <v>-1.7004707000000001E-2</v>
      </c>
      <c r="E363" s="28">
        <v>-1.0498784000000001E-2</v>
      </c>
      <c r="F363">
        <f t="shared" si="10"/>
        <v>1.7004707000000001E-2</v>
      </c>
      <c r="G363">
        <f t="shared" si="11"/>
        <v>1.0498784000000001E-2</v>
      </c>
    </row>
    <row r="364" spans="1:7">
      <c r="A364" s="5">
        <v>40707</v>
      </c>
      <c r="B364" s="6">
        <v>323.73</v>
      </c>
      <c r="C364" s="6">
        <v>23.06</v>
      </c>
      <c r="D364" s="25">
        <v>2.1646369E-3</v>
      </c>
      <c r="E364" s="26">
        <v>1.39740265E-2</v>
      </c>
      <c r="F364">
        <f t="shared" si="10"/>
        <v>2.1646369E-3</v>
      </c>
      <c r="G364">
        <f t="shared" si="11"/>
        <v>1.39740265E-2</v>
      </c>
    </row>
    <row r="365" spans="1:7">
      <c r="A365" s="5">
        <v>40708</v>
      </c>
      <c r="B365" s="6">
        <v>329.51</v>
      </c>
      <c r="C365" s="6">
        <v>23.23</v>
      </c>
      <c r="D365" s="25">
        <v>1.7696867500000001E-2</v>
      </c>
      <c r="E365" s="26">
        <v>7.3450319E-3</v>
      </c>
      <c r="F365">
        <f t="shared" si="10"/>
        <v>1.7696867500000001E-2</v>
      </c>
      <c r="G365">
        <f t="shared" si="11"/>
        <v>7.3450319E-3</v>
      </c>
    </row>
    <row r="366" spans="1:7">
      <c r="A366" s="5">
        <v>40709</v>
      </c>
      <c r="B366" s="6">
        <v>323.87</v>
      </c>
      <c r="C366" s="6">
        <v>22.77</v>
      </c>
      <c r="D366" s="27">
        <v>-1.7264502000000001E-2</v>
      </c>
      <c r="E366" s="28">
        <v>-2.0000667E-2</v>
      </c>
      <c r="F366">
        <f t="shared" si="10"/>
        <v>1.7264502000000001E-2</v>
      </c>
      <c r="G366">
        <f t="shared" si="11"/>
        <v>2.0000667E-2</v>
      </c>
    </row>
    <row r="367" spans="1:7">
      <c r="A367" s="5">
        <v>40710</v>
      </c>
      <c r="B367" s="6">
        <v>322.3</v>
      </c>
      <c r="C367" s="6">
        <v>23.02</v>
      </c>
      <c r="D367" s="27">
        <v>-4.8594119999999996E-3</v>
      </c>
      <c r="E367" s="26">
        <v>1.09195232E-2</v>
      </c>
      <c r="F367">
        <f t="shared" si="10"/>
        <v>4.8594119999999996E-3</v>
      </c>
      <c r="G367">
        <f t="shared" si="11"/>
        <v>1.09195232E-2</v>
      </c>
    </row>
    <row r="368" spans="1:7">
      <c r="A368" s="5">
        <v>40711</v>
      </c>
      <c r="B368" s="6">
        <v>317.44</v>
      </c>
      <c r="C368" s="6">
        <v>23.27</v>
      </c>
      <c r="D368" s="27">
        <v>-1.5193965E-2</v>
      </c>
      <c r="E368" s="26">
        <v>1.0801574E-2</v>
      </c>
      <c r="F368">
        <f t="shared" si="10"/>
        <v>1.5193965E-2</v>
      </c>
      <c r="G368">
        <f t="shared" si="11"/>
        <v>1.0801574E-2</v>
      </c>
    </row>
    <row r="369" spans="1:7">
      <c r="A369" s="5">
        <v>40714</v>
      </c>
      <c r="B369" s="6">
        <v>312.54000000000002</v>
      </c>
      <c r="C369" s="6">
        <v>23.47</v>
      </c>
      <c r="D369" s="27">
        <v>-1.5556363E-2</v>
      </c>
      <c r="E369" s="26">
        <v>8.5580324999999999E-3</v>
      </c>
      <c r="F369">
        <f t="shared" si="10"/>
        <v>1.5556363E-2</v>
      </c>
      <c r="G369">
        <f t="shared" si="11"/>
        <v>8.5580324999999999E-3</v>
      </c>
    </row>
    <row r="370" spans="1:7">
      <c r="A370" s="5">
        <v>40715</v>
      </c>
      <c r="B370" s="6">
        <v>322.44</v>
      </c>
      <c r="C370" s="6">
        <v>23.75</v>
      </c>
      <c r="D370" s="25">
        <v>3.1184611399999999E-2</v>
      </c>
      <c r="E370" s="26">
        <v>1.1859520599999999E-2</v>
      </c>
      <c r="F370">
        <f t="shared" si="10"/>
        <v>3.1184611399999999E-2</v>
      </c>
      <c r="G370">
        <f t="shared" si="11"/>
        <v>1.1859520599999999E-2</v>
      </c>
    </row>
    <row r="371" spans="1:7">
      <c r="A371" s="5">
        <v>40716</v>
      </c>
      <c r="B371" s="6">
        <v>319.77</v>
      </c>
      <c r="C371" s="6">
        <v>23.64</v>
      </c>
      <c r="D371" s="27">
        <v>-8.3150849999999998E-3</v>
      </c>
      <c r="E371" s="28">
        <v>-4.6423380000000002E-3</v>
      </c>
      <c r="F371">
        <f t="shared" si="10"/>
        <v>8.3150849999999998E-3</v>
      </c>
      <c r="G371">
        <f t="shared" si="11"/>
        <v>4.6423380000000002E-3</v>
      </c>
    </row>
    <row r="372" spans="1:7">
      <c r="A372" s="5">
        <v>40717</v>
      </c>
      <c r="B372" s="6">
        <v>328.31</v>
      </c>
      <c r="C372" s="6">
        <v>23.62</v>
      </c>
      <c r="D372" s="25">
        <v>2.6356296599999999E-2</v>
      </c>
      <c r="E372" s="28">
        <v>-8.4638200000000002E-4</v>
      </c>
      <c r="F372">
        <f t="shared" si="10"/>
        <v>2.6356296599999999E-2</v>
      </c>
      <c r="G372">
        <f t="shared" si="11"/>
        <v>8.4638200000000002E-4</v>
      </c>
    </row>
    <row r="373" spans="1:7">
      <c r="A373" s="5">
        <v>40718</v>
      </c>
      <c r="B373" s="6">
        <v>323.48</v>
      </c>
      <c r="C373" s="6">
        <v>23.31</v>
      </c>
      <c r="D373" s="27">
        <v>-1.4820995999999999E-2</v>
      </c>
      <c r="E373" s="28">
        <v>-1.3211357999999999E-2</v>
      </c>
      <c r="F373">
        <f t="shared" si="10"/>
        <v>1.4820995999999999E-2</v>
      </c>
      <c r="G373">
        <f t="shared" si="11"/>
        <v>1.3211357999999999E-2</v>
      </c>
    </row>
    <row r="374" spans="1:7">
      <c r="A374" s="5">
        <v>40721</v>
      </c>
      <c r="B374" s="6">
        <v>329.12</v>
      </c>
      <c r="C374" s="6">
        <v>24.17</v>
      </c>
      <c r="D374" s="25">
        <v>1.7285137700000001E-2</v>
      </c>
      <c r="E374" s="26">
        <v>3.6229741699999998E-2</v>
      </c>
      <c r="F374">
        <f t="shared" si="10"/>
        <v>1.7285137700000001E-2</v>
      </c>
      <c r="G374">
        <f t="shared" si="11"/>
        <v>3.6229741699999998E-2</v>
      </c>
    </row>
    <row r="375" spans="1:7">
      <c r="A375" s="5">
        <v>40722</v>
      </c>
      <c r="B375" s="6">
        <v>332.31</v>
      </c>
      <c r="C375" s="6">
        <v>24.75</v>
      </c>
      <c r="D375" s="25">
        <v>9.6458423000000005E-3</v>
      </c>
      <c r="E375" s="26">
        <v>2.37132943E-2</v>
      </c>
      <c r="F375">
        <f t="shared" si="10"/>
        <v>9.6458423000000005E-3</v>
      </c>
      <c r="G375">
        <f t="shared" si="11"/>
        <v>2.37132943E-2</v>
      </c>
    </row>
    <row r="376" spans="1:7">
      <c r="A376" s="5">
        <v>40723</v>
      </c>
      <c r="B376" s="6">
        <v>331.1</v>
      </c>
      <c r="C376" s="6">
        <v>24.57</v>
      </c>
      <c r="D376" s="27">
        <v>-3.647824E-3</v>
      </c>
      <c r="E376" s="28">
        <v>-7.2993019999999997E-3</v>
      </c>
      <c r="F376">
        <f t="shared" si="10"/>
        <v>3.647824E-3</v>
      </c>
      <c r="G376">
        <f t="shared" si="11"/>
        <v>7.2993019999999997E-3</v>
      </c>
    </row>
    <row r="377" spans="1:7">
      <c r="A377" s="5">
        <v>40724</v>
      </c>
      <c r="B377" s="6">
        <v>332.72</v>
      </c>
      <c r="C377" s="6">
        <v>24.94</v>
      </c>
      <c r="D377" s="25">
        <v>4.8808508999999998E-3</v>
      </c>
      <c r="E377" s="26">
        <v>1.4946753700000001E-2</v>
      </c>
      <c r="F377">
        <f t="shared" si="10"/>
        <v>4.8808508999999998E-3</v>
      </c>
      <c r="G377">
        <f t="shared" si="11"/>
        <v>1.4946753700000001E-2</v>
      </c>
    </row>
    <row r="378" spans="1:7">
      <c r="A378" s="5">
        <v>40725</v>
      </c>
      <c r="B378" s="6">
        <v>340.24</v>
      </c>
      <c r="C378" s="6">
        <v>24.96</v>
      </c>
      <c r="D378" s="25">
        <v>2.2349955500000001E-2</v>
      </c>
      <c r="E378" s="26">
        <v>8.0160319999999998E-4</v>
      </c>
      <c r="F378">
        <f t="shared" si="10"/>
        <v>2.2349955500000001E-2</v>
      </c>
      <c r="G378">
        <f t="shared" si="11"/>
        <v>8.0160319999999998E-4</v>
      </c>
    </row>
    <row r="379" spans="1:7">
      <c r="A379" s="5">
        <v>40729</v>
      </c>
      <c r="B379" s="6">
        <v>346.35</v>
      </c>
      <c r="C379" s="6">
        <v>24.97</v>
      </c>
      <c r="D379" s="25">
        <v>1.7798573500000001E-2</v>
      </c>
      <c r="E379" s="26">
        <v>4.005608E-4</v>
      </c>
      <c r="F379">
        <f t="shared" si="10"/>
        <v>1.7798573500000001E-2</v>
      </c>
      <c r="G379">
        <f t="shared" si="11"/>
        <v>4.005608E-4</v>
      </c>
    </row>
    <row r="380" spans="1:7">
      <c r="A380" s="5">
        <v>40730</v>
      </c>
      <c r="B380" s="6">
        <v>348.66</v>
      </c>
      <c r="C380" s="6">
        <v>25.26</v>
      </c>
      <c r="D380" s="25">
        <v>6.6474107999999997E-3</v>
      </c>
      <c r="E380" s="26">
        <v>1.15470126E-2</v>
      </c>
      <c r="F380">
        <f t="shared" si="10"/>
        <v>6.6474107999999997E-3</v>
      </c>
      <c r="G380">
        <f t="shared" si="11"/>
        <v>1.15470126E-2</v>
      </c>
    </row>
    <row r="381" spans="1:7">
      <c r="A381" s="5">
        <v>40731</v>
      </c>
      <c r="B381" s="6">
        <v>354.06</v>
      </c>
      <c r="C381" s="6">
        <v>25.68</v>
      </c>
      <c r="D381" s="25">
        <v>1.5369155000000001E-2</v>
      </c>
      <c r="E381" s="26">
        <v>1.64903619E-2</v>
      </c>
      <c r="F381">
        <f t="shared" si="10"/>
        <v>1.5369155000000001E-2</v>
      </c>
      <c r="G381">
        <f t="shared" si="11"/>
        <v>1.64903619E-2</v>
      </c>
    </row>
    <row r="382" spans="1:7">
      <c r="A382" s="5">
        <v>40732</v>
      </c>
      <c r="B382" s="6">
        <v>356.54</v>
      </c>
      <c r="C382" s="6">
        <v>25.82</v>
      </c>
      <c r="D382" s="25">
        <v>6.9800451999999999E-3</v>
      </c>
      <c r="E382" s="26">
        <v>5.4369066000000002E-3</v>
      </c>
      <c r="F382">
        <f t="shared" si="10"/>
        <v>6.9800451999999999E-3</v>
      </c>
      <c r="G382">
        <f t="shared" si="11"/>
        <v>5.4369066000000002E-3</v>
      </c>
    </row>
    <row r="383" spans="1:7">
      <c r="A383" s="5">
        <v>40735</v>
      </c>
      <c r="B383" s="6">
        <v>350.88</v>
      </c>
      <c r="C383" s="6">
        <v>25.54</v>
      </c>
      <c r="D383" s="27">
        <v>-1.6002150999999999E-2</v>
      </c>
      <c r="E383" s="28">
        <v>-1.0903535000000001E-2</v>
      </c>
      <c r="F383">
        <f t="shared" si="10"/>
        <v>1.6002150999999999E-2</v>
      </c>
      <c r="G383">
        <f t="shared" si="11"/>
        <v>1.0903535000000001E-2</v>
      </c>
    </row>
    <row r="384" spans="1:7">
      <c r="A384" s="5">
        <v>40736</v>
      </c>
      <c r="B384" s="6">
        <v>350.64</v>
      </c>
      <c r="C384" s="6">
        <v>25.46</v>
      </c>
      <c r="D384" s="27">
        <v>-6.8422899999999996E-4</v>
      </c>
      <c r="E384" s="28">
        <v>-3.1372570000000001E-3</v>
      </c>
      <c r="F384">
        <f t="shared" si="10"/>
        <v>6.8422899999999996E-4</v>
      </c>
      <c r="G384">
        <f t="shared" si="11"/>
        <v>3.1372570000000001E-3</v>
      </c>
    </row>
    <row r="385" spans="1:7">
      <c r="A385" s="5">
        <v>40737</v>
      </c>
      <c r="B385" s="6">
        <v>354.87</v>
      </c>
      <c r="C385" s="6">
        <v>25.54</v>
      </c>
      <c r="D385" s="25">
        <v>1.1991469100000001E-2</v>
      </c>
      <c r="E385" s="26">
        <v>3.1372574999999998E-3</v>
      </c>
      <c r="F385">
        <f t="shared" si="10"/>
        <v>1.1991469100000001E-2</v>
      </c>
      <c r="G385">
        <f t="shared" si="11"/>
        <v>3.1372574999999998E-3</v>
      </c>
    </row>
    <row r="386" spans="1:7">
      <c r="A386" s="5">
        <v>40738</v>
      </c>
      <c r="B386" s="6">
        <v>354.62</v>
      </c>
      <c r="C386" s="6">
        <v>25.39</v>
      </c>
      <c r="D386" s="27">
        <v>-7.0473200000000001E-4</v>
      </c>
      <c r="E386" s="28">
        <v>-5.8904550000000002E-3</v>
      </c>
      <c r="F386">
        <f t="shared" si="10"/>
        <v>7.0473200000000001E-4</v>
      </c>
      <c r="G386">
        <f t="shared" si="11"/>
        <v>5.8904550000000002E-3</v>
      </c>
    </row>
    <row r="387" spans="1:7">
      <c r="A387" s="5">
        <v>40739</v>
      </c>
      <c r="B387" s="6">
        <v>361.71</v>
      </c>
      <c r="C387" s="6">
        <v>25.69</v>
      </c>
      <c r="D387" s="25">
        <v>1.9795992200000001E-2</v>
      </c>
      <c r="E387" s="26">
        <v>1.17464154E-2</v>
      </c>
      <c r="F387">
        <f t="shared" ref="F387:F450" si="12">SQRT(D387^2)</f>
        <v>1.9795992200000001E-2</v>
      </c>
      <c r="G387">
        <f t="shared" ref="G387:G450" si="13">SQRT(E387^2)</f>
        <v>1.17464154E-2</v>
      </c>
    </row>
    <row r="388" spans="1:7">
      <c r="A388" s="5">
        <v>40742</v>
      </c>
      <c r="B388" s="6">
        <v>370.51</v>
      </c>
      <c r="C388" s="6">
        <v>25.5</v>
      </c>
      <c r="D388" s="25">
        <v>2.4037649099999999E-2</v>
      </c>
      <c r="E388" s="28">
        <v>-7.423359E-3</v>
      </c>
      <c r="F388">
        <f t="shared" si="12"/>
        <v>2.4037649099999999E-2</v>
      </c>
      <c r="G388">
        <f t="shared" si="13"/>
        <v>7.423359E-3</v>
      </c>
    </row>
    <row r="389" spans="1:7">
      <c r="A389" s="5">
        <v>40743</v>
      </c>
      <c r="B389" s="6">
        <v>373.53</v>
      </c>
      <c r="C389" s="6">
        <v>26.42</v>
      </c>
      <c r="D389" s="25">
        <v>8.1178876999999997E-3</v>
      </c>
      <c r="E389" s="26">
        <v>3.5442846899999998E-2</v>
      </c>
      <c r="F389">
        <f t="shared" si="12"/>
        <v>8.1178876999999997E-3</v>
      </c>
      <c r="G389">
        <f t="shared" si="13"/>
        <v>3.5442846899999998E-2</v>
      </c>
    </row>
    <row r="390" spans="1:7">
      <c r="A390" s="5">
        <v>40744</v>
      </c>
      <c r="B390" s="6">
        <v>383.49</v>
      </c>
      <c r="C390" s="6">
        <v>25.96</v>
      </c>
      <c r="D390" s="25">
        <v>2.6315222199999998E-2</v>
      </c>
      <c r="E390" s="28">
        <v>-1.7564407000000001E-2</v>
      </c>
      <c r="F390">
        <f t="shared" si="12"/>
        <v>2.6315222199999998E-2</v>
      </c>
      <c r="G390">
        <f t="shared" si="13"/>
        <v>1.7564407000000001E-2</v>
      </c>
    </row>
    <row r="391" spans="1:7">
      <c r="A391" s="5">
        <v>40745</v>
      </c>
      <c r="B391" s="6">
        <v>383.88</v>
      </c>
      <c r="C391" s="6">
        <v>25.99</v>
      </c>
      <c r="D391" s="25">
        <v>1.0164588999999999E-3</v>
      </c>
      <c r="E391" s="26">
        <v>1.1549568E-3</v>
      </c>
      <c r="F391">
        <f t="shared" si="12"/>
        <v>1.0164588999999999E-3</v>
      </c>
      <c r="G391">
        <f t="shared" si="13"/>
        <v>1.1549568E-3</v>
      </c>
    </row>
    <row r="392" spans="1:7">
      <c r="A392" s="5">
        <v>40746</v>
      </c>
      <c r="B392" s="6">
        <v>389.84</v>
      </c>
      <c r="C392" s="6">
        <v>26.41</v>
      </c>
      <c r="D392" s="25">
        <v>1.5406394800000001E-2</v>
      </c>
      <c r="E392" s="26">
        <v>1.6030877700000001E-2</v>
      </c>
      <c r="F392">
        <f t="shared" si="12"/>
        <v>1.5406394800000001E-2</v>
      </c>
      <c r="G392">
        <f t="shared" si="13"/>
        <v>1.6030877700000001E-2</v>
      </c>
    </row>
    <row r="393" spans="1:7">
      <c r="A393" s="5">
        <v>40749</v>
      </c>
      <c r="B393" s="6">
        <v>394.99</v>
      </c>
      <c r="C393" s="6">
        <v>26.77</v>
      </c>
      <c r="D393" s="25">
        <v>1.31240496E-2</v>
      </c>
      <c r="E393" s="26">
        <v>1.35391312E-2</v>
      </c>
      <c r="F393">
        <f t="shared" si="12"/>
        <v>1.31240496E-2</v>
      </c>
      <c r="G393">
        <f t="shared" si="13"/>
        <v>1.35391312E-2</v>
      </c>
    </row>
    <row r="394" spans="1:7">
      <c r="A394" s="5">
        <v>40750</v>
      </c>
      <c r="B394" s="6">
        <v>399.86</v>
      </c>
      <c r="C394" s="6">
        <v>26.93</v>
      </c>
      <c r="D394" s="25">
        <v>1.22540377E-2</v>
      </c>
      <c r="E394" s="26">
        <v>5.9590492999999998E-3</v>
      </c>
      <c r="F394">
        <f t="shared" si="12"/>
        <v>1.22540377E-2</v>
      </c>
      <c r="G394">
        <f t="shared" si="13"/>
        <v>5.9590492999999998E-3</v>
      </c>
    </row>
    <row r="395" spans="1:7">
      <c r="A395" s="5">
        <v>40751</v>
      </c>
      <c r="B395" s="6">
        <v>389.13</v>
      </c>
      <c r="C395" s="6">
        <v>26.21</v>
      </c>
      <c r="D395" s="27">
        <v>-2.7201007999999999E-2</v>
      </c>
      <c r="E395" s="28">
        <v>-2.7099888999999999E-2</v>
      </c>
      <c r="F395">
        <f t="shared" si="12"/>
        <v>2.7201007999999999E-2</v>
      </c>
      <c r="G395">
        <f t="shared" si="13"/>
        <v>2.7099888999999999E-2</v>
      </c>
    </row>
    <row r="396" spans="1:7">
      <c r="A396" s="5">
        <v>40752</v>
      </c>
      <c r="B396" s="6">
        <v>388.37</v>
      </c>
      <c r="C396" s="6">
        <v>26.59</v>
      </c>
      <c r="D396" s="27">
        <v>-1.9549849999999998E-3</v>
      </c>
      <c r="E396" s="26">
        <v>1.4394187899999999E-2</v>
      </c>
      <c r="F396">
        <f t="shared" si="12"/>
        <v>1.9549849999999998E-3</v>
      </c>
      <c r="G396">
        <f t="shared" si="13"/>
        <v>1.4394187899999999E-2</v>
      </c>
    </row>
    <row r="397" spans="1:7">
      <c r="A397" s="5">
        <v>40753</v>
      </c>
      <c r="B397" s="6">
        <v>387.04</v>
      </c>
      <c r="C397" s="6">
        <v>26.28</v>
      </c>
      <c r="D397" s="27">
        <v>-3.4304470000000001E-3</v>
      </c>
      <c r="E397" s="28">
        <v>-1.1727012E-2</v>
      </c>
      <c r="F397">
        <f t="shared" si="12"/>
        <v>3.4304470000000001E-3</v>
      </c>
      <c r="G397">
        <f t="shared" si="13"/>
        <v>1.1727012E-2</v>
      </c>
    </row>
    <row r="398" spans="1:7">
      <c r="A398" s="5">
        <v>40756</v>
      </c>
      <c r="B398" s="6">
        <v>393.26</v>
      </c>
      <c r="C398" s="6">
        <v>26.16</v>
      </c>
      <c r="D398" s="25">
        <v>1.5942923899999999E-2</v>
      </c>
      <c r="E398" s="28">
        <v>-4.5766670000000004E-3</v>
      </c>
      <c r="F398">
        <f t="shared" si="12"/>
        <v>1.5942923899999999E-2</v>
      </c>
      <c r="G398">
        <f t="shared" si="13"/>
        <v>4.5766670000000004E-3</v>
      </c>
    </row>
    <row r="399" spans="1:7">
      <c r="A399" s="5">
        <v>40757</v>
      </c>
      <c r="B399" s="6">
        <v>385.49</v>
      </c>
      <c r="C399" s="6">
        <v>25.71</v>
      </c>
      <c r="D399" s="27">
        <v>-1.9955718000000001E-2</v>
      </c>
      <c r="E399" s="28">
        <v>-1.7351505E-2</v>
      </c>
      <c r="F399">
        <f t="shared" si="12"/>
        <v>1.9955718000000001E-2</v>
      </c>
      <c r="G399">
        <f t="shared" si="13"/>
        <v>1.7351505E-2</v>
      </c>
    </row>
    <row r="400" spans="1:7">
      <c r="A400" s="5">
        <v>40758</v>
      </c>
      <c r="B400" s="6">
        <v>389.11</v>
      </c>
      <c r="C400" s="6">
        <v>25.82</v>
      </c>
      <c r="D400" s="25">
        <v>9.3468276999999992E-3</v>
      </c>
      <c r="E400" s="26">
        <v>4.2693640999999999E-3</v>
      </c>
      <c r="F400">
        <f t="shared" si="12"/>
        <v>9.3468276999999992E-3</v>
      </c>
      <c r="G400">
        <f t="shared" si="13"/>
        <v>4.2693640999999999E-3</v>
      </c>
    </row>
    <row r="401" spans="1:7">
      <c r="A401" s="5">
        <v>40759</v>
      </c>
      <c r="B401" s="6">
        <v>374.05</v>
      </c>
      <c r="C401" s="6">
        <v>24.88</v>
      </c>
      <c r="D401" s="27">
        <v>-3.9472602000000002E-2</v>
      </c>
      <c r="E401" s="28">
        <v>-3.7085118E-2</v>
      </c>
      <c r="F401">
        <f t="shared" si="12"/>
        <v>3.9472602000000002E-2</v>
      </c>
      <c r="G401">
        <f t="shared" si="13"/>
        <v>3.7085118E-2</v>
      </c>
    </row>
    <row r="402" spans="1:7">
      <c r="A402" s="5">
        <v>40760</v>
      </c>
      <c r="B402" s="6">
        <v>370.33</v>
      </c>
      <c r="C402" s="6">
        <v>24.63</v>
      </c>
      <c r="D402" s="27">
        <v>-9.9949779999999998E-3</v>
      </c>
      <c r="E402" s="28">
        <v>-1.0099056E-2</v>
      </c>
      <c r="F402">
        <f t="shared" si="12"/>
        <v>9.9949779999999998E-3</v>
      </c>
      <c r="G402">
        <f t="shared" si="13"/>
        <v>1.0099056E-2</v>
      </c>
    </row>
    <row r="403" spans="1:7">
      <c r="A403" s="5">
        <v>40763</v>
      </c>
      <c r="B403" s="6">
        <v>350.1</v>
      </c>
      <c r="C403" s="6">
        <v>23.48</v>
      </c>
      <c r="D403" s="27">
        <v>-5.6175672000000003E-2</v>
      </c>
      <c r="E403" s="28">
        <v>-4.7816217000000001E-2</v>
      </c>
      <c r="F403">
        <f t="shared" si="12"/>
        <v>5.6175672000000003E-2</v>
      </c>
      <c r="G403">
        <f t="shared" si="13"/>
        <v>4.7816217000000001E-2</v>
      </c>
    </row>
    <row r="404" spans="1:7">
      <c r="A404" s="5">
        <v>40764</v>
      </c>
      <c r="B404" s="6">
        <v>370.72</v>
      </c>
      <c r="C404" s="6">
        <v>24.54</v>
      </c>
      <c r="D404" s="25">
        <v>5.7228232699999999E-2</v>
      </c>
      <c r="E404" s="26">
        <v>4.4155444299999999E-2</v>
      </c>
      <c r="F404">
        <f t="shared" si="12"/>
        <v>5.7228232699999999E-2</v>
      </c>
      <c r="G404">
        <f t="shared" si="13"/>
        <v>4.4155444299999999E-2</v>
      </c>
    </row>
    <row r="405" spans="1:7">
      <c r="A405" s="5">
        <v>40765</v>
      </c>
      <c r="B405" s="6">
        <v>360.49</v>
      </c>
      <c r="C405" s="6">
        <v>23.21</v>
      </c>
      <c r="D405" s="27">
        <v>-2.7982844E-2</v>
      </c>
      <c r="E405" s="28">
        <v>-5.5721219000000002E-2</v>
      </c>
      <c r="F405">
        <f t="shared" si="12"/>
        <v>2.7982844E-2</v>
      </c>
      <c r="G405">
        <f t="shared" si="13"/>
        <v>5.5721219000000002E-2</v>
      </c>
    </row>
    <row r="406" spans="1:7">
      <c r="A406" s="5">
        <v>40766</v>
      </c>
      <c r="B406" s="6">
        <v>370.41</v>
      </c>
      <c r="C406" s="6">
        <v>24.16</v>
      </c>
      <c r="D406" s="25">
        <v>2.7146283199999999E-2</v>
      </c>
      <c r="E406" s="26">
        <v>4.0115152799999998E-2</v>
      </c>
      <c r="F406">
        <f t="shared" si="12"/>
        <v>2.7146283199999999E-2</v>
      </c>
      <c r="G406">
        <f t="shared" si="13"/>
        <v>4.0115152799999998E-2</v>
      </c>
    </row>
    <row r="407" spans="1:7">
      <c r="A407" s="5">
        <v>40767</v>
      </c>
      <c r="B407" s="6">
        <v>373.67</v>
      </c>
      <c r="C407" s="6">
        <v>24.08</v>
      </c>
      <c r="D407" s="25">
        <v>8.7625546999999995E-3</v>
      </c>
      <c r="E407" s="28">
        <v>-3.316753E-3</v>
      </c>
      <c r="F407">
        <f t="shared" si="12"/>
        <v>8.7625546999999995E-3</v>
      </c>
      <c r="G407">
        <f t="shared" si="13"/>
        <v>3.316753E-3</v>
      </c>
    </row>
    <row r="408" spans="1:7">
      <c r="A408" s="5">
        <v>40770</v>
      </c>
      <c r="B408" s="6">
        <v>380.04</v>
      </c>
      <c r="C408" s="6">
        <v>24.47</v>
      </c>
      <c r="D408" s="25">
        <v>1.69034554E-2</v>
      </c>
      <c r="E408" s="26">
        <v>1.6066257E-2</v>
      </c>
      <c r="F408">
        <f t="shared" si="12"/>
        <v>1.69034554E-2</v>
      </c>
      <c r="G408">
        <f t="shared" si="13"/>
        <v>1.6066257E-2</v>
      </c>
    </row>
    <row r="409" spans="1:7">
      <c r="A409" s="5">
        <v>40771</v>
      </c>
      <c r="B409" s="6">
        <v>377.13</v>
      </c>
      <c r="C409" s="6">
        <v>24.47</v>
      </c>
      <c r="D409" s="27">
        <v>-7.6865550000000003E-3</v>
      </c>
      <c r="E409" s="26">
        <v>0</v>
      </c>
      <c r="F409">
        <f t="shared" si="12"/>
        <v>7.6865550000000003E-3</v>
      </c>
      <c r="G409">
        <f t="shared" si="13"/>
        <v>0</v>
      </c>
    </row>
    <row r="410" spans="1:7">
      <c r="A410" s="5">
        <v>40772</v>
      </c>
      <c r="B410" s="6">
        <v>377.09</v>
      </c>
      <c r="C410" s="6">
        <v>24.37</v>
      </c>
      <c r="D410" s="27">
        <v>-1.0607000000000001E-4</v>
      </c>
      <c r="E410" s="28">
        <v>-4.0950099999999996E-3</v>
      </c>
      <c r="F410">
        <f t="shared" si="12"/>
        <v>1.0607000000000001E-4</v>
      </c>
      <c r="G410">
        <f t="shared" si="13"/>
        <v>4.0950099999999996E-3</v>
      </c>
    </row>
    <row r="411" spans="1:7">
      <c r="A411" s="5">
        <v>40773</v>
      </c>
      <c r="B411" s="6">
        <v>362.83</v>
      </c>
      <c r="C411" s="6">
        <v>23.81</v>
      </c>
      <c r="D411" s="27">
        <v>-3.8549480999999997E-2</v>
      </c>
      <c r="E411" s="28">
        <v>-2.3247206999999999E-2</v>
      </c>
      <c r="F411">
        <f t="shared" si="12"/>
        <v>3.8549480999999997E-2</v>
      </c>
      <c r="G411">
        <f t="shared" si="13"/>
        <v>2.3247206999999999E-2</v>
      </c>
    </row>
    <row r="412" spans="1:7">
      <c r="A412" s="5">
        <v>40774</v>
      </c>
      <c r="B412" s="6">
        <v>352.9</v>
      </c>
      <c r="C412" s="6">
        <v>23.21</v>
      </c>
      <c r="D412" s="27">
        <v>-2.7749673999999998E-2</v>
      </c>
      <c r="E412" s="28">
        <v>-2.552244E-2</v>
      </c>
      <c r="F412">
        <f t="shared" si="12"/>
        <v>2.7749673999999998E-2</v>
      </c>
      <c r="G412">
        <f t="shared" si="13"/>
        <v>2.552244E-2</v>
      </c>
    </row>
    <row r="413" spans="1:7">
      <c r="A413" s="5">
        <v>40777</v>
      </c>
      <c r="B413" s="6">
        <v>353.3</v>
      </c>
      <c r="C413" s="6">
        <v>23.15</v>
      </c>
      <c r="D413" s="25">
        <v>1.1328237000000001E-3</v>
      </c>
      <c r="E413" s="28">
        <v>-2.58844E-3</v>
      </c>
      <c r="F413">
        <f t="shared" si="12"/>
        <v>1.1328237000000001E-3</v>
      </c>
      <c r="G413">
        <f t="shared" si="13"/>
        <v>2.58844E-3</v>
      </c>
    </row>
    <row r="414" spans="1:7">
      <c r="A414" s="5">
        <v>40778</v>
      </c>
      <c r="B414" s="6">
        <v>370.31</v>
      </c>
      <c r="C414" s="6">
        <v>23.86</v>
      </c>
      <c r="D414" s="25">
        <v>4.7022938299999997E-2</v>
      </c>
      <c r="E414" s="26">
        <v>3.0208636099999998E-2</v>
      </c>
      <c r="F414">
        <f t="shared" si="12"/>
        <v>4.7022938299999997E-2</v>
      </c>
      <c r="G414">
        <f t="shared" si="13"/>
        <v>3.0208636099999998E-2</v>
      </c>
    </row>
    <row r="415" spans="1:7">
      <c r="A415" s="5">
        <v>40779</v>
      </c>
      <c r="B415" s="6">
        <v>372.87</v>
      </c>
      <c r="C415" s="6">
        <v>24.03</v>
      </c>
      <c r="D415" s="25">
        <v>6.8893406999999997E-3</v>
      </c>
      <c r="E415" s="26">
        <v>7.0996330999999998E-3</v>
      </c>
      <c r="F415">
        <f t="shared" si="12"/>
        <v>6.8893406999999997E-3</v>
      </c>
      <c r="G415">
        <f t="shared" si="13"/>
        <v>7.0996330999999998E-3</v>
      </c>
    </row>
    <row r="416" spans="1:7">
      <c r="A416" s="5">
        <v>40780</v>
      </c>
      <c r="B416" s="6">
        <v>370.43</v>
      </c>
      <c r="C416" s="6">
        <v>23.72</v>
      </c>
      <c r="D416" s="27">
        <v>-6.5653400000000002E-3</v>
      </c>
      <c r="E416" s="28">
        <v>-1.2984476E-2</v>
      </c>
      <c r="F416">
        <f t="shared" si="12"/>
        <v>6.5653400000000002E-3</v>
      </c>
      <c r="G416">
        <f t="shared" si="13"/>
        <v>1.2984476E-2</v>
      </c>
    </row>
    <row r="417" spans="1:7">
      <c r="A417" s="5">
        <v>40781</v>
      </c>
      <c r="B417" s="6">
        <v>380.2</v>
      </c>
      <c r="C417" s="6">
        <v>24.37</v>
      </c>
      <c r="D417" s="25">
        <v>2.6032936999999999E-2</v>
      </c>
      <c r="E417" s="26">
        <v>2.7034293500000001E-2</v>
      </c>
      <c r="F417">
        <f t="shared" si="12"/>
        <v>2.6032936999999999E-2</v>
      </c>
      <c r="G417">
        <f t="shared" si="13"/>
        <v>2.7034293500000001E-2</v>
      </c>
    </row>
    <row r="418" spans="1:7">
      <c r="A418" s="5">
        <v>40784</v>
      </c>
      <c r="B418" s="6">
        <v>386.54</v>
      </c>
      <c r="C418" s="6">
        <v>24.94</v>
      </c>
      <c r="D418" s="25">
        <v>1.6537925500000002E-2</v>
      </c>
      <c r="E418" s="26">
        <v>2.31200726E-2</v>
      </c>
      <c r="F418">
        <f t="shared" si="12"/>
        <v>1.6537925500000002E-2</v>
      </c>
      <c r="G418">
        <f t="shared" si="13"/>
        <v>2.31200726E-2</v>
      </c>
    </row>
    <row r="419" spans="1:7">
      <c r="A419" s="5">
        <v>40785</v>
      </c>
      <c r="B419" s="6">
        <v>386.56</v>
      </c>
      <c r="C419" s="6">
        <v>25.32</v>
      </c>
      <c r="D419" s="25">
        <v>5.1739700000000002E-5</v>
      </c>
      <c r="E419" s="26">
        <v>1.5121657E-2</v>
      </c>
      <c r="F419">
        <f t="shared" si="12"/>
        <v>5.1739700000000002E-5</v>
      </c>
      <c r="G419">
        <f t="shared" si="13"/>
        <v>1.5121657E-2</v>
      </c>
    </row>
    <row r="420" spans="1:7">
      <c r="A420" s="5">
        <v>40786</v>
      </c>
      <c r="B420" s="6">
        <v>381.44</v>
      </c>
      <c r="C420" s="6">
        <v>25.68</v>
      </c>
      <c r="D420" s="27">
        <v>-1.3333530999999999E-2</v>
      </c>
      <c r="E420" s="26">
        <v>1.41178815E-2</v>
      </c>
      <c r="F420">
        <f t="shared" si="12"/>
        <v>1.3333530999999999E-2</v>
      </c>
      <c r="G420">
        <f t="shared" si="13"/>
        <v>1.41178815E-2</v>
      </c>
    </row>
    <row r="421" spans="1:7">
      <c r="A421" s="5">
        <v>40787</v>
      </c>
      <c r="B421" s="6">
        <v>377.68</v>
      </c>
      <c r="C421" s="6">
        <v>25.3</v>
      </c>
      <c r="D421" s="27">
        <v>-9.9062879999999992E-3</v>
      </c>
      <c r="E421" s="28">
        <v>-1.4908083000000001E-2</v>
      </c>
      <c r="F421">
        <f t="shared" si="12"/>
        <v>9.9062879999999992E-3</v>
      </c>
      <c r="G421">
        <f t="shared" si="13"/>
        <v>1.4908083000000001E-2</v>
      </c>
    </row>
    <row r="422" spans="1:7">
      <c r="A422" s="5">
        <v>40788</v>
      </c>
      <c r="B422" s="6">
        <v>370.76</v>
      </c>
      <c r="C422" s="6">
        <v>24.9</v>
      </c>
      <c r="D422" s="27">
        <v>-1.8492323000000001E-2</v>
      </c>
      <c r="E422" s="28">
        <v>-1.5936591999999999E-2</v>
      </c>
      <c r="F422">
        <f t="shared" si="12"/>
        <v>1.8492323000000001E-2</v>
      </c>
      <c r="G422">
        <f t="shared" si="13"/>
        <v>1.5936591999999999E-2</v>
      </c>
    </row>
    <row r="423" spans="1:7">
      <c r="A423" s="5">
        <v>40792</v>
      </c>
      <c r="B423" s="6">
        <v>376.4</v>
      </c>
      <c r="C423" s="6">
        <v>24.62</v>
      </c>
      <c r="D423" s="25">
        <v>1.50974547E-2</v>
      </c>
      <c r="E423" s="28">
        <v>-1.1308683E-2</v>
      </c>
      <c r="F423">
        <f t="shared" si="12"/>
        <v>1.50974547E-2</v>
      </c>
      <c r="G423">
        <f t="shared" si="13"/>
        <v>1.1308683E-2</v>
      </c>
    </row>
    <row r="424" spans="1:7">
      <c r="A424" s="5">
        <v>40793</v>
      </c>
      <c r="B424" s="6">
        <v>380.55</v>
      </c>
      <c r="C424" s="6">
        <v>25.1</v>
      </c>
      <c r="D424" s="25">
        <v>1.0965167E-2</v>
      </c>
      <c r="E424" s="26">
        <v>1.9308725400000001E-2</v>
      </c>
      <c r="F424">
        <f t="shared" si="12"/>
        <v>1.0965167E-2</v>
      </c>
      <c r="G424">
        <f t="shared" si="13"/>
        <v>1.9308725400000001E-2</v>
      </c>
    </row>
    <row r="425" spans="1:7">
      <c r="A425" s="5">
        <v>40794</v>
      </c>
      <c r="B425" s="6">
        <v>380.76</v>
      </c>
      <c r="C425" s="6">
        <v>25.31</v>
      </c>
      <c r="D425" s="25">
        <v>5.5168070000000005E-4</v>
      </c>
      <c r="E425" s="26">
        <v>8.3317284000000002E-3</v>
      </c>
      <c r="F425">
        <f t="shared" si="12"/>
        <v>5.5168070000000005E-4</v>
      </c>
      <c r="G425">
        <f t="shared" si="13"/>
        <v>8.3317284000000002E-3</v>
      </c>
    </row>
    <row r="426" spans="1:7">
      <c r="A426" s="5">
        <v>40795</v>
      </c>
      <c r="B426" s="6">
        <v>374.16</v>
      </c>
      <c r="C426" s="6">
        <v>24.84</v>
      </c>
      <c r="D426" s="27">
        <v>-1.7485741999999999E-2</v>
      </c>
      <c r="E426" s="28">
        <v>-1.8744317E-2</v>
      </c>
      <c r="F426">
        <f t="shared" si="12"/>
        <v>1.7485741999999999E-2</v>
      </c>
      <c r="G426">
        <f t="shared" si="13"/>
        <v>1.8744317E-2</v>
      </c>
    </row>
    <row r="427" spans="1:7">
      <c r="A427" s="5">
        <v>40798</v>
      </c>
      <c r="B427" s="6">
        <v>376.6</v>
      </c>
      <c r="C427" s="6">
        <v>24.99</v>
      </c>
      <c r="D427" s="25">
        <v>6.5001028000000001E-3</v>
      </c>
      <c r="E427" s="26">
        <v>6.0204878E-3</v>
      </c>
      <c r="F427">
        <f t="shared" si="12"/>
        <v>6.5001028000000001E-3</v>
      </c>
      <c r="G427">
        <f t="shared" si="13"/>
        <v>6.0204878E-3</v>
      </c>
    </row>
    <row r="428" spans="1:7">
      <c r="A428" s="5">
        <v>40799</v>
      </c>
      <c r="B428" s="6">
        <v>381.23</v>
      </c>
      <c r="C428" s="6">
        <v>25.13</v>
      </c>
      <c r="D428" s="25">
        <v>1.2219251299999999E-2</v>
      </c>
      <c r="E428" s="26">
        <v>5.5866066999999998E-3</v>
      </c>
      <c r="F428">
        <f t="shared" si="12"/>
        <v>1.2219251299999999E-2</v>
      </c>
      <c r="G428">
        <f t="shared" si="13"/>
        <v>5.5866066999999998E-3</v>
      </c>
    </row>
    <row r="429" spans="1:7">
      <c r="A429" s="5">
        <v>40800</v>
      </c>
      <c r="B429" s="6">
        <v>385.87</v>
      </c>
      <c r="C429" s="6">
        <v>25.58</v>
      </c>
      <c r="D429" s="25">
        <v>1.2097657600000001E-2</v>
      </c>
      <c r="E429" s="26">
        <v>1.77484446E-2</v>
      </c>
      <c r="F429">
        <f t="shared" si="12"/>
        <v>1.2097657600000001E-2</v>
      </c>
      <c r="G429">
        <f t="shared" si="13"/>
        <v>1.77484446E-2</v>
      </c>
    </row>
    <row r="430" spans="1:7">
      <c r="A430" s="5">
        <v>40801</v>
      </c>
      <c r="B430" s="6">
        <v>389.5</v>
      </c>
      <c r="C430" s="6">
        <v>26.05</v>
      </c>
      <c r="D430" s="25">
        <v>9.3633401000000008E-3</v>
      </c>
      <c r="E430" s="26">
        <v>1.8206971999999998E-2</v>
      </c>
      <c r="F430">
        <f t="shared" si="12"/>
        <v>9.3633401000000008E-3</v>
      </c>
      <c r="G430">
        <f t="shared" si="13"/>
        <v>1.8206971999999998E-2</v>
      </c>
    </row>
    <row r="431" spans="1:7">
      <c r="A431" s="5">
        <v>40802</v>
      </c>
      <c r="B431" s="6">
        <v>396.97</v>
      </c>
      <c r="C431" s="6">
        <v>26.18</v>
      </c>
      <c r="D431" s="25">
        <v>1.8996845799999999E-2</v>
      </c>
      <c r="E431" s="26">
        <v>4.9779923000000002E-3</v>
      </c>
      <c r="F431">
        <f t="shared" si="12"/>
        <v>1.8996845799999999E-2</v>
      </c>
      <c r="G431">
        <f t="shared" si="13"/>
        <v>4.9779923000000002E-3</v>
      </c>
    </row>
    <row r="432" spans="1:7">
      <c r="A432" s="5">
        <v>40805</v>
      </c>
      <c r="B432" s="6">
        <v>408.01</v>
      </c>
      <c r="C432" s="6">
        <v>26.26</v>
      </c>
      <c r="D432" s="25">
        <v>2.7430972800000002E-2</v>
      </c>
      <c r="E432" s="26">
        <v>3.0511084E-3</v>
      </c>
      <c r="F432">
        <f t="shared" si="12"/>
        <v>2.7430972800000002E-2</v>
      </c>
      <c r="G432">
        <f t="shared" si="13"/>
        <v>3.0511084E-3</v>
      </c>
    </row>
    <row r="433" spans="1:7">
      <c r="A433" s="5">
        <v>40806</v>
      </c>
      <c r="B433" s="6">
        <v>409.81</v>
      </c>
      <c r="C433" s="6">
        <v>26.04</v>
      </c>
      <c r="D433" s="25">
        <v>4.4019536999999999E-3</v>
      </c>
      <c r="E433" s="28">
        <v>-8.4130520000000007E-3</v>
      </c>
      <c r="F433">
        <f t="shared" si="12"/>
        <v>4.4019536999999999E-3</v>
      </c>
      <c r="G433">
        <f t="shared" si="13"/>
        <v>8.4130520000000007E-3</v>
      </c>
    </row>
    <row r="434" spans="1:7">
      <c r="A434" s="5">
        <v>40807</v>
      </c>
      <c r="B434" s="6">
        <v>408.51</v>
      </c>
      <c r="C434" s="6">
        <v>25.09</v>
      </c>
      <c r="D434" s="27">
        <v>-3.1772440000000001E-3</v>
      </c>
      <c r="E434" s="28">
        <v>-3.7164456999999998E-2</v>
      </c>
      <c r="F434">
        <f t="shared" si="12"/>
        <v>3.1772440000000001E-3</v>
      </c>
      <c r="G434">
        <f t="shared" si="13"/>
        <v>3.7164456999999998E-2</v>
      </c>
    </row>
    <row r="435" spans="1:7">
      <c r="A435" s="5">
        <v>40808</v>
      </c>
      <c r="B435" s="6">
        <v>398.28</v>
      </c>
      <c r="C435" s="6">
        <v>24.19</v>
      </c>
      <c r="D435" s="27">
        <v>-2.5361117999999998E-2</v>
      </c>
      <c r="E435" s="28">
        <v>-3.6530036000000002E-2</v>
      </c>
      <c r="F435">
        <f t="shared" si="12"/>
        <v>2.5361117999999998E-2</v>
      </c>
      <c r="G435">
        <f t="shared" si="13"/>
        <v>3.6530036000000002E-2</v>
      </c>
    </row>
    <row r="436" spans="1:7">
      <c r="A436" s="5">
        <v>40809</v>
      </c>
      <c r="B436" s="6">
        <v>400.74</v>
      </c>
      <c r="C436" s="6">
        <v>24.19</v>
      </c>
      <c r="D436" s="25">
        <v>6.1575624000000002E-3</v>
      </c>
      <c r="E436" s="26">
        <v>0</v>
      </c>
      <c r="F436">
        <f t="shared" si="12"/>
        <v>6.1575624000000002E-3</v>
      </c>
      <c r="G436">
        <f t="shared" si="13"/>
        <v>0</v>
      </c>
    </row>
    <row r="437" spans="1:7">
      <c r="A437" s="5">
        <v>40812</v>
      </c>
      <c r="B437" s="6">
        <v>399.62</v>
      </c>
      <c r="C437" s="6">
        <v>24.56</v>
      </c>
      <c r="D437" s="27">
        <v>-2.7987419999999999E-3</v>
      </c>
      <c r="E437" s="26">
        <v>1.51797787E-2</v>
      </c>
      <c r="F437">
        <f t="shared" si="12"/>
        <v>2.7987419999999999E-3</v>
      </c>
      <c r="G437">
        <f t="shared" si="13"/>
        <v>1.51797787E-2</v>
      </c>
    </row>
    <row r="438" spans="1:7">
      <c r="A438" s="5">
        <v>40813</v>
      </c>
      <c r="B438" s="6">
        <v>395.75</v>
      </c>
      <c r="C438" s="6">
        <v>24.78</v>
      </c>
      <c r="D438" s="27">
        <v>-9.7313969999999993E-3</v>
      </c>
      <c r="E438" s="26">
        <v>8.9177729000000008E-3</v>
      </c>
      <c r="F438">
        <f t="shared" si="12"/>
        <v>9.7313969999999993E-3</v>
      </c>
      <c r="G438">
        <f t="shared" si="13"/>
        <v>8.9177729000000008E-3</v>
      </c>
    </row>
    <row r="439" spans="1:7">
      <c r="A439" s="5">
        <v>40814</v>
      </c>
      <c r="B439" s="6">
        <v>393.52</v>
      </c>
      <c r="C439" s="6">
        <v>24.69</v>
      </c>
      <c r="D439" s="27">
        <v>-5.6508060000000004E-3</v>
      </c>
      <c r="E439" s="28">
        <v>-3.638573E-3</v>
      </c>
      <c r="F439">
        <f t="shared" si="12"/>
        <v>5.6508060000000004E-3</v>
      </c>
      <c r="G439">
        <f t="shared" si="13"/>
        <v>3.638573E-3</v>
      </c>
    </row>
    <row r="440" spans="1:7">
      <c r="A440" s="5">
        <v>40815</v>
      </c>
      <c r="B440" s="6">
        <v>387.13</v>
      </c>
      <c r="C440" s="6">
        <v>24.57</v>
      </c>
      <c r="D440" s="27">
        <v>-1.6371338999999999E-2</v>
      </c>
      <c r="E440" s="28">
        <v>-4.8721169999999996E-3</v>
      </c>
      <c r="F440">
        <f t="shared" si="12"/>
        <v>1.6371338999999999E-2</v>
      </c>
      <c r="G440">
        <f t="shared" si="13"/>
        <v>4.8721169999999996E-3</v>
      </c>
    </row>
    <row r="441" spans="1:7">
      <c r="A441" s="5">
        <v>40816</v>
      </c>
      <c r="B441" s="6">
        <v>377.96</v>
      </c>
      <c r="C441" s="6">
        <v>24.02</v>
      </c>
      <c r="D441" s="27">
        <v>-2.3972184000000001E-2</v>
      </c>
      <c r="E441" s="28">
        <v>-2.2639369999999999E-2</v>
      </c>
      <c r="F441">
        <f t="shared" si="12"/>
        <v>2.3972184000000001E-2</v>
      </c>
      <c r="G441">
        <f t="shared" si="13"/>
        <v>2.2639369999999999E-2</v>
      </c>
    </row>
    <row r="442" spans="1:7">
      <c r="A442" s="5">
        <v>40819</v>
      </c>
      <c r="B442" s="6">
        <v>371.3</v>
      </c>
      <c r="C442" s="6">
        <v>23.68</v>
      </c>
      <c r="D442" s="27">
        <v>-1.7778009000000001E-2</v>
      </c>
      <c r="E442" s="28">
        <v>-1.4256006999999999E-2</v>
      </c>
      <c r="F442">
        <f t="shared" si="12"/>
        <v>1.7778009000000001E-2</v>
      </c>
      <c r="G442">
        <f t="shared" si="13"/>
        <v>1.4256006999999999E-2</v>
      </c>
    </row>
    <row r="443" spans="1:7">
      <c r="A443" s="5">
        <v>40820</v>
      </c>
      <c r="B443" s="6">
        <v>369.22</v>
      </c>
      <c r="C443" s="6">
        <v>24.46</v>
      </c>
      <c r="D443" s="27">
        <v>-5.6176890000000004E-3</v>
      </c>
      <c r="E443" s="26">
        <v>3.24083202E-2</v>
      </c>
      <c r="F443">
        <f t="shared" si="12"/>
        <v>5.6176890000000004E-3</v>
      </c>
      <c r="G443">
        <f t="shared" si="13"/>
        <v>3.24083202E-2</v>
      </c>
    </row>
    <row r="444" spans="1:7">
      <c r="A444" s="5">
        <v>40821</v>
      </c>
      <c r="B444" s="6">
        <v>374.92</v>
      </c>
      <c r="C444" s="6">
        <v>24.99</v>
      </c>
      <c r="D444" s="25">
        <v>1.53199975E-2</v>
      </c>
      <c r="E444" s="26">
        <v>2.1436614600000001E-2</v>
      </c>
      <c r="F444">
        <f t="shared" si="12"/>
        <v>1.53199975E-2</v>
      </c>
      <c r="G444">
        <f t="shared" si="13"/>
        <v>2.1436614600000001E-2</v>
      </c>
    </row>
    <row r="445" spans="1:7">
      <c r="A445" s="5">
        <v>40822</v>
      </c>
      <c r="B445" s="6">
        <v>374.05</v>
      </c>
      <c r="C445" s="6">
        <v>25.42</v>
      </c>
      <c r="D445" s="27">
        <v>-2.323192E-3</v>
      </c>
      <c r="E445" s="26">
        <v>1.7060520900000001E-2</v>
      </c>
      <c r="F445">
        <f t="shared" si="12"/>
        <v>2.323192E-3</v>
      </c>
      <c r="G445">
        <f t="shared" si="13"/>
        <v>1.7060520900000001E-2</v>
      </c>
    </row>
    <row r="446" spans="1:7">
      <c r="A446" s="5">
        <v>40823</v>
      </c>
      <c r="B446" s="6">
        <v>366.54</v>
      </c>
      <c r="C446" s="6">
        <v>25.34</v>
      </c>
      <c r="D446" s="27">
        <v>-2.0281822000000001E-2</v>
      </c>
      <c r="E446" s="28">
        <v>-3.1520910000000001E-3</v>
      </c>
      <c r="F446">
        <f t="shared" si="12"/>
        <v>2.0281822000000001E-2</v>
      </c>
      <c r="G446">
        <f t="shared" si="13"/>
        <v>3.1520910000000001E-3</v>
      </c>
    </row>
    <row r="447" spans="1:7">
      <c r="A447" s="5">
        <v>40826</v>
      </c>
      <c r="B447" s="6">
        <v>385.39</v>
      </c>
      <c r="C447" s="6">
        <v>26</v>
      </c>
      <c r="D447" s="25">
        <v>5.0148152699999997E-2</v>
      </c>
      <c r="E447" s="26">
        <v>2.57123631E-2</v>
      </c>
      <c r="F447">
        <f t="shared" si="12"/>
        <v>5.0148152699999997E-2</v>
      </c>
      <c r="G447">
        <f t="shared" si="13"/>
        <v>2.57123631E-2</v>
      </c>
    </row>
    <row r="448" spans="1:7">
      <c r="A448" s="5">
        <v>40827</v>
      </c>
      <c r="B448" s="6">
        <v>396.77</v>
      </c>
      <c r="C448" s="6">
        <v>26.06</v>
      </c>
      <c r="D448" s="25">
        <v>2.91009591E-2</v>
      </c>
      <c r="E448" s="26">
        <v>2.3050337E-3</v>
      </c>
      <c r="F448">
        <f t="shared" si="12"/>
        <v>2.91009591E-2</v>
      </c>
      <c r="G448">
        <f t="shared" si="13"/>
        <v>2.3050337E-3</v>
      </c>
    </row>
    <row r="449" spans="1:7">
      <c r="A449" s="5">
        <v>40828</v>
      </c>
      <c r="B449" s="6">
        <v>398.65</v>
      </c>
      <c r="C449" s="6">
        <v>26.02</v>
      </c>
      <c r="D449" s="25">
        <v>4.7270712000000003E-3</v>
      </c>
      <c r="E449" s="28">
        <v>-1.536099E-3</v>
      </c>
      <c r="F449">
        <f t="shared" si="12"/>
        <v>4.7270712000000003E-3</v>
      </c>
      <c r="G449">
        <f t="shared" si="13"/>
        <v>1.536099E-3</v>
      </c>
    </row>
    <row r="450" spans="1:7">
      <c r="A450" s="5">
        <v>40829</v>
      </c>
      <c r="B450" s="6">
        <v>404.83</v>
      </c>
      <c r="C450" s="6">
        <v>26.23</v>
      </c>
      <c r="D450" s="25">
        <v>1.5383387E-2</v>
      </c>
      <c r="E450" s="26">
        <v>8.0383208000000001E-3</v>
      </c>
      <c r="F450">
        <f t="shared" si="12"/>
        <v>1.5383387E-2</v>
      </c>
      <c r="G450">
        <f t="shared" si="13"/>
        <v>8.0383208000000001E-3</v>
      </c>
    </row>
    <row r="451" spans="1:7">
      <c r="A451" s="5">
        <v>40830</v>
      </c>
      <c r="B451" s="6">
        <v>418.29</v>
      </c>
      <c r="C451" s="6">
        <v>26.32</v>
      </c>
      <c r="D451" s="25">
        <v>3.2707746000000003E-2</v>
      </c>
      <c r="E451" s="26">
        <v>3.4253126E-3</v>
      </c>
      <c r="F451">
        <f t="shared" ref="F451:F503" si="14">SQRT(D451^2)</f>
        <v>3.2707746000000003E-2</v>
      </c>
      <c r="G451">
        <f t="shared" ref="G451:G503" si="15">SQRT(E451^2)</f>
        <v>3.4253126E-3</v>
      </c>
    </row>
    <row r="452" spans="1:7">
      <c r="A452" s="5">
        <v>40833</v>
      </c>
      <c r="B452" s="6">
        <v>416.29</v>
      </c>
      <c r="C452" s="6">
        <v>26.04</v>
      </c>
      <c r="D452" s="27">
        <v>-4.7928390000000001E-3</v>
      </c>
      <c r="E452" s="28">
        <v>-1.0695289E-2</v>
      </c>
      <c r="F452">
        <f t="shared" si="14"/>
        <v>4.7928390000000001E-3</v>
      </c>
      <c r="G452">
        <f t="shared" si="15"/>
        <v>1.0695289E-2</v>
      </c>
    </row>
    <row r="453" spans="1:7">
      <c r="A453" s="5">
        <v>40834</v>
      </c>
      <c r="B453" s="6">
        <v>418.52</v>
      </c>
      <c r="C453" s="6">
        <v>26.36</v>
      </c>
      <c r="D453" s="25">
        <v>5.3425457000000004E-3</v>
      </c>
      <c r="E453" s="26">
        <v>1.2213892299999999E-2</v>
      </c>
      <c r="F453">
        <f t="shared" si="14"/>
        <v>5.3425457000000004E-3</v>
      </c>
      <c r="G453">
        <f t="shared" si="15"/>
        <v>1.2213892299999999E-2</v>
      </c>
    </row>
    <row r="454" spans="1:7">
      <c r="A454" s="5">
        <v>40835</v>
      </c>
      <c r="B454" s="6">
        <v>395.11</v>
      </c>
      <c r="C454" s="6">
        <v>26.19</v>
      </c>
      <c r="D454" s="27">
        <v>-5.7560471000000002E-2</v>
      </c>
      <c r="E454" s="28">
        <v>-6.4700510000000001E-3</v>
      </c>
      <c r="F454">
        <f t="shared" si="14"/>
        <v>5.7560471000000002E-2</v>
      </c>
      <c r="G454">
        <f t="shared" si="15"/>
        <v>6.4700510000000001E-3</v>
      </c>
    </row>
    <row r="455" spans="1:7">
      <c r="A455" s="5">
        <v>40836</v>
      </c>
      <c r="B455" s="6">
        <v>391.83</v>
      </c>
      <c r="C455" s="6">
        <v>26.1</v>
      </c>
      <c r="D455" s="27">
        <v>-8.3361349999999997E-3</v>
      </c>
      <c r="E455" s="28">
        <v>-3.442344E-3</v>
      </c>
      <c r="F455">
        <f t="shared" si="14"/>
        <v>8.3361349999999997E-3</v>
      </c>
      <c r="G455">
        <f t="shared" si="15"/>
        <v>3.442344E-3</v>
      </c>
    </row>
    <row r="456" spans="1:7">
      <c r="A456" s="5">
        <v>40837</v>
      </c>
      <c r="B456" s="6">
        <v>389.41</v>
      </c>
      <c r="C456" s="6">
        <v>26.22</v>
      </c>
      <c r="D456" s="27">
        <v>-6.1952989999999996E-3</v>
      </c>
      <c r="E456" s="26">
        <v>4.5871640000000003E-3</v>
      </c>
      <c r="F456">
        <f t="shared" si="14"/>
        <v>6.1952989999999996E-3</v>
      </c>
      <c r="G456">
        <f t="shared" si="15"/>
        <v>4.5871640000000003E-3</v>
      </c>
    </row>
    <row r="457" spans="1:7">
      <c r="A457" s="5">
        <v>40840</v>
      </c>
      <c r="B457" s="6">
        <v>402.2</v>
      </c>
      <c r="C457" s="6">
        <v>26.24</v>
      </c>
      <c r="D457" s="25">
        <v>3.2316704199999997E-2</v>
      </c>
      <c r="E457" s="26">
        <v>7.6248570000000005E-4</v>
      </c>
      <c r="F457">
        <f t="shared" si="14"/>
        <v>3.2316704199999997E-2</v>
      </c>
      <c r="G457">
        <f t="shared" si="15"/>
        <v>7.6248570000000005E-4</v>
      </c>
    </row>
    <row r="458" spans="1:7">
      <c r="A458" s="5">
        <v>40841</v>
      </c>
      <c r="B458" s="6">
        <v>394.27</v>
      </c>
      <c r="C458" s="6">
        <v>25.88</v>
      </c>
      <c r="D458" s="27">
        <v>-1.9913523999999998E-2</v>
      </c>
      <c r="E458" s="28">
        <v>-1.3814494E-2</v>
      </c>
      <c r="F458">
        <f t="shared" si="14"/>
        <v>1.9913523999999998E-2</v>
      </c>
      <c r="G458">
        <f t="shared" si="15"/>
        <v>1.3814494E-2</v>
      </c>
    </row>
    <row r="459" spans="1:7">
      <c r="A459" s="5">
        <v>40842</v>
      </c>
      <c r="B459" s="6">
        <v>397.07</v>
      </c>
      <c r="C459" s="6">
        <v>25.67</v>
      </c>
      <c r="D459" s="25">
        <v>7.0766338E-3</v>
      </c>
      <c r="E459" s="28">
        <v>-8.1474749999999995E-3</v>
      </c>
      <c r="F459">
        <f t="shared" si="14"/>
        <v>7.0766338E-3</v>
      </c>
      <c r="G459">
        <f t="shared" si="15"/>
        <v>8.1474749999999995E-3</v>
      </c>
    </row>
    <row r="460" spans="1:7">
      <c r="A460" s="5">
        <v>40843</v>
      </c>
      <c r="B460" s="6">
        <v>401.13</v>
      </c>
      <c r="C460" s="6">
        <v>26.3</v>
      </c>
      <c r="D460" s="25">
        <v>1.0172976699999999E-2</v>
      </c>
      <c r="E460" s="26">
        <v>2.4245944299999999E-2</v>
      </c>
      <c r="F460">
        <f t="shared" si="14"/>
        <v>1.0172976699999999E-2</v>
      </c>
      <c r="G460">
        <f t="shared" si="15"/>
        <v>2.4245944299999999E-2</v>
      </c>
    </row>
    <row r="461" spans="1:7">
      <c r="A461" s="5">
        <v>40844</v>
      </c>
      <c r="B461" s="6">
        <v>401.39</v>
      </c>
      <c r="C461" s="6">
        <v>26.04</v>
      </c>
      <c r="D461" s="25">
        <v>6.4795900000000003E-4</v>
      </c>
      <c r="E461" s="28">
        <v>-9.9351219999999994E-3</v>
      </c>
      <c r="F461">
        <f t="shared" si="14"/>
        <v>6.4795900000000003E-4</v>
      </c>
      <c r="G461">
        <f t="shared" si="15"/>
        <v>9.9351219999999994E-3</v>
      </c>
    </row>
    <row r="462" spans="1:7">
      <c r="A462" s="5">
        <v>40847</v>
      </c>
      <c r="B462" s="6">
        <v>401.22</v>
      </c>
      <c r="C462" s="6">
        <v>25.7</v>
      </c>
      <c r="D462" s="27">
        <v>-4.2361800000000001E-4</v>
      </c>
      <c r="E462" s="28">
        <v>-1.3142825E-2</v>
      </c>
      <c r="F462">
        <f t="shared" si="14"/>
        <v>4.2361800000000001E-4</v>
      </c>
      <c r="G462">
        <f t="shared" si="15"/>
        <v>1.3142825E-2</v>
      </c>
    </row>
    <row r="463" spans="1:7">
      <c r="A463" s="5">
        <v>40848</v>
      </c>
      <c r="B463" s="6">
        <v>393.02</v>
      </c>
      <c r="C463" s="6">
        <v>25.09</v>
      </c>
      <c r="D463" s="27">
        <v>-2.0649404E-2</v>
      </c>
      <c r="E463" s="28">
        <v>-2.4021632000000001E-2</v>
      </c>
      <c r="F463">
        <f t="shared" si="14"/>
        <v>2.0649404E-2</v>
      </c>
      <c r="G463">
        <f t="shared" si="15"/>
        <v>2.4021632000000001E-2</v>
      </c>
    </row>
    <row r="464" spans="1:7">
      <c r="A464" s="5">
        <v>40849</v>
      </c>
      <c r="B464" s="6">
        <v>393.91</v>
      </c>
      <c r="C464" s="6">
        <v>25.11</v>
      </c>
      <c r="D464" s="25">
        <v>2.2619556000000002E-3</v>
      </c>
      <c r="E464" s="26">
        <v>7.9681279999999999E-4</v>
      </c>
      <c r="F464">
        <f t="shared" si="14"/>
        <v>2.2619556000000002E-3</v>
      </c>
      <c r="G464">
        <f t="shared" si="15"/>
        <v>7.9681279999999999E-4</v>
      </c>
    </row>
    <row r="465" spans="1:7">
      <c r="A465" s="5">
        <v>40850</v>
      </c>
      <c r="B465" s="6">
        <v>399.52</v>
      </c>
      <c r="C465" s="6">
        <v>25.61</v>
      </c>
      <c r="D465" s="25">
        <v>1.41413697E-2</v>
      </c>
      <c r="E465" s="26">
        <v>1.9716727E-2</v>
      </c>
      <c r="F465">
        <f t="shared" si="14"/>
        <v>1.41413697E-2</v>
      </c>
      <c r="G465">
        <f t="shared" si="15"/>
        <v>1.9716727E-2</v>
      </c>
    </row>
    <row r="466" spans="1:7">
      <c r="A466" s="5">
        <v>40851</v>
      </c>
      <c r="B466" s="6">
        <v>396.72</v>
      </c>
      <c r="C466" s="6">
        <v>25.34</v>
      </c>
      <c r="D466" s="27">
        <v>-7.0330840000000002E-3</v>
      </c>
      <c r="E466" s="28">
        <v>-1.0598725E-2</v>
      </c>
      <c r="F466">
        <f t="shared" si="14"/>
        <v>7.0330840000000002E-3</v>
      </c>
      <c r="G466">
        <f t="shared" si="15"/>
        <v>1.0598725E-2</v>
      </c>
    </row>
    <row r="467" spans="1:7">
      <c r="A467" s="5">
        <v>40854</v>
      </c>
      <c r="B467" s="6">
        <v>396.21</v>
      </c>
      <c r="C467" s="6">
        <v>25.87</v>
      </c>
      <c r="D467" s="27">
        <v>-1.286368E-3</v>
      </c>
      <c r="E467" s="26">
        <v>2.0699821300000001E-2</v>
      </c>
      <c r="F467">
        <f t="shared" si="14"/>
        <v>1.286368E-3</v>
      </c>
      <c r="G467">
        <f t="shared" si="15"/>
        <v>2.0699821300000001E-2</v>
      </c>
    </row>
    <row r="468" spans="1:7">
      <c r="A468" s="5">
        <v>40855</v>
      </c>
      <c r="B468" s="6">
        <v>402.65</v>
      </c>
      <c r="C468" s="6">
        <v>26.22</v>
      </c>
      <c r="D468" s="25">
        <v>1.6123324500000001E-2</v>
      </c>
      <c r="E468" s="26">
        <v>1.3438482099999999E-2</v>
      </c>
      <c r="F468">
        <f t="shared" si="14"/>
        <v>1.6123324500000001E-2</v>
      </c>
      <c r="G468">
        <f t="shared" si="15"/>
        <v>1.3438482099999999E-2</v>
      </c>
    </row>
    <row r="469" spans="1:7">
      <c r="A469" s="5">
        <v>40856</v>
      </c>
      <c r="B469" s="6">
        <v>391.8</v>
      </c>
      <c r="C469" s="6">
        <v>25.29</v>
      </c>
      <c r="D469" s="27">
        <v>-2.7316192999999999E-2</v>
      </c>
      <c r="E469" s="28">
        <v>-3.6113418000000001E-2</v>
      </c>
      <c r="F469">
        <f t="shared" si="14"/>
        <v>2.7316192999999999E-2</v>
      </c>
      <c r="G469">
        <f t="shared" si="15"/>
        <v>3.6113418000000001E-2</v>
      </c>
    </row>
    <row r="470" spans="1:7">
      <c r="A470" s="5">
        <v>40857</v>
      </c>
      <c r="B470" s="6">
        <v>381.83</v>
      </c>
      <c r="C470" s="6">
        <v>25.37</v>
      </c>
      <c r="D470" s="27">
        <v>-2.5776021999999999E-2</v>
      </c>
      <c r="E470" s="26">
        <v>3.1583128999999998E-3</v>
      </c>
      <c r="F470">
        <f t="shared" si="14"/>
        <v>2.5776021999999999E-2</v>
      </c>
      <c r="G470">
        <f t="shared" si="15"/>
        <v>3.1583128999999998E-3</v>
      </c>
    </row>
    <row r="471" spans="1:7">
      <c r="A471" s="5">
        <v>40858</v>
      </c>
      <c r="B471" s="6">
        <v>381.23</v>
      </c>
      <c r="C471" s="6">
        <v>25.97</v>
      </c>
      <c r="D471" s="27">
        <v>-1.572616E-3</v>
      </c>
      <c r="E471" s="26">
        <v>2.3374652100000001E-2</v>
      </c>
      <c r="F471">
        <f t="shared" si="14"/>
        <v>1.572616E-3</v>
      </c>
      <c r="G471">
        <f t="shared" si="15"/>
        <v>2.3374652100000001E-2</v>
      </c>
    </row>
    <row r="472" spans="1:7">
      <c r="A472" s="5">
        <v>40861</v>
      </c>
      <c r="B472" s="6">
        <v>375.92</v>
      </c>
      <c r="C472" s="6">
        <v>25.83</v>
      </c>
      <c r="D472" s="27">
        <v>-1.4026512999999999E-2</v>
      </c>
      <c r="E472" s="28">
        <v>-5.4054189999999998E-3</v>
      </c>
      <c r="F472">
        <f t="shared" si="14"/>
        <v>1.4026512999999999E-2</v>
      </c>
      <c r="G472">
        <f t="shared" si="15"/>
        <v>5.4054189999999998E-3</v>
      </c>
    </row>
    <row r="473" spans="1:7">
      <c r="A473" s="5">
        <v>40862</v>
      </c>
      <c r="B473" s="6">
        <v>385.41</v>
      </c>
      <c r="C473" s="6">
        <v>26</v>
      </c>
      <c r="D473" s="25">
        <v>2.4931347900000001E-2</v>
      </c>
      <c r="E473" s="26">
        <v>6.5599309000000001E-3</v>
      </c>
      <c r="F473">
        <f t="shared" si="14"/>
        <v>2.4931347900000001E-2</v>
      </c>
      <c r="G473">
        <f t="shared" si="15"/>
        <v>6.5599309000000001E-3</v>
      </c>
    </row>
    <row r="474" spans="1:7">
      <c r="A474" s="5">
        <v>40863</v>
      </c>
      <c r="B474" s="6">
        <v>381.38</v>
      </c>
      <c r="C474" s="6">
        <v>25.35</v>
      </c>
      <c r="D474" s="27">
        <v>-1.0511449000000001E-2</v>
      </c>
      <c r="E474" s="28">
        <v>-2.5317808000000001E-2</v>
      </c>
      <c r="F474">
        <f t="shared" si="14"/>
        <v>1.0511449000000001E-2</v>
      </c>
      <c r="G474">
        <f t="shared" si="15"/>
        <v>2.5317808000000001E-2</v>
      </c>
    </row>
    <row r="475" spans="1:7">
      <c r="A475" s="5">
        <v>40864</v>
      </c>
      <c r="B475" s="6">
        <v>374.09</v>
      </c>
      <c r="C475" s="6">
        <v>24.84</v>
      </c>
      <c r="D475" s="27">
        <v>-1.9299843000000001E-2</v>
      </c>
      <c r="E475" s="28">
        <v>-2.0323473000000002E-2</v>
      </c>
      <c r="F475">
        <f t="shared" si="14"/>
        <v>1.9299843000000001E-2</v>
      </c>
      <c r="G475">
        <f t="shared" si="15"/>
        <v>2.0323473000000002E-2</v>
      </c>
    </row>
    <row r="476" spans="1:7">
      <c r="A476" s="5">
        <v>40865</v>
      </c>
      <c r="B476" s="6">
        <v>371.64</v>
      </c>
      <c r="C476" s="6">
        <v>24.6</v>
      </c>
      <c r="D476" s="27">
        <v>-6.5707659999999996E-3</v>
      </c>
      <c r="E476" s="28">
        <v>-9.7088139999999996E-3</v>
      </c>
      <c r="F476">
        <f t="shared" si="14"/>
        <v>6.5707659999999996E-3</v>
      </c>
      <c r="G476">
        <f t="shared" si="15"/>
        <v>9.7088139999999996E-3</v>
      </c>
    </row>
    <row r="477" spans="1:7">
      <c r="A477" s="5">
        <v>40868</v>
      </c>
      <c r="B477" s="6">
        <v>365.76</v>
      </c>
      <c r="C477" s="6">
        <v>24.31</v>
      </c>
      <c r="D477" s="27">
        <v>-1.5948263000000001E-2</v>
      </c>
      <c r="E477" s="28">
        <v>-1.1858654999999999E-2</v>
      </c>
      <c r="F477">
        <f t="shared" si="14"/>
        <v>1.5948263000000001E-2</v>
      </c>
      <c r="G477">
        <f t="shared" si="15"/>
        <v>1.1858654999999999E-2</v>
      </c>
    </row>
    <row r="478" spans="1:7">
      <c r="A478" s="5">
        <v>40869</v>
      </c>
      <c r="B478" s="6">
        <v>373.2</v>
      </c>
      <c r="C478" s="6">
        <v>24.11</v>
      </c>
      <c r="D478" s="25">
        <v>2.0137088399999999E-2</v>
      </c>
      <c r="E478" s="28">
        <v>-8.2610960000000008E-3</v>
      </c>
      <c r="F478">
        <f t="shared" si="14"/>
        <v>2.0137088399999999E-2</v>
      </c>
      <c r="G478">
        <f t="shared" si="15"/>
        <v>8.2610960000000008E-3</v>
      </c>
    </row>
    <row r="479" spans="1:7">
      <c r="A479" s="5">
        <v>40870</v>
      </c>
      <c r="B479" s="6">
        <v>363.76</v>
      </c>
      <c r="C479" s="6">
        <v>23.8</v>
      </c>
      <c r="D479" s="27">
        <v>-2.5620159E-2</v>
      </c>
      <c r="E479" s="28">
        <v>-1.2941111999999999E-2</v>
      </c>
      <c r="F479">
        <f t="shared" si="14"/>
        <v>2.5620159E-2</v>
      </c>
      <c r="G479">
        <f t="shared" si="15"/>
        <v>1.2941111999999999E-2</v>
      </c>
    </row>
    <row r="480" spans="1:7">
      <c r="A480" s="5">
        <v>40872</v>
      </c>
      <c r="B480" s="6">
        <v>360.37</v>
      </c>
      <c r="C480" s="6">
        <v>23.63</v>
      </c>
      <c r="D480" s="27">
        <v>-9.3630280000000007E-3</v>
      </c>
      <c r="E480" s="28">
        <v>-7.1684890000000001E-3</v>
      </c>
      <c r="F480">
        <f t="shared" si="14"/>
        <v>9.3630280000000007E-3</v>
      </c>
      <c r="G480">
        <f t="shared" si="15"/>
        <v>7.1684890000000001E-3</v>
      </c>
    </row>
    <row r="481" spans="1:7">
      <c r="A481" s="5">
        <v>40875</v>
      </c>
      <c r="B481" s="6">
        <v>372.81</v>
      </c>
      <c r="C481" s="6">
        <v>24.19</v>
      </c>
      <c r="D481" s="25">
        <v>3.39376251E-2</v>
      </c>
      <c r="E481" s="26">
        <v>2.3422233399999999E-2</v>
      </c>
      <c r="F481">
        <f t="shared" si="14"/>
        <v>3.39376251E-2</v>
      </c>
      <c r="G481">
        <f t="shared" si="15"/>
        <v>2.3422233399999999E-2</v>
      </c>
    </row>
    <row r="482" spans="1:7">
      <c r="A482" s="5">
        <v>40876</v>
      </c>
      <c r="B482" s="6">
        <v>369.91</v>
      </c>
      <c r="C482" s="6">
        <v>24.16</v>
      </c>
      <c r="D482" s="27">
        <v>-7.8091740000000003E-3</v>
      </c>
      <c r="E482" s="28">
        <v>-1.240952E-3</v>
      </c>
      <c r="F482">
        <f t="shared" si="14"/>
        <v>7.8091740000000003E-3</v>
      </c>
      <c r="G482">
        <f t="shared" si="15"/>
        <v>1.240952E-3</v>
      </c>
    </row>
    <row r="483" spans="1:7">
      <c r="A483" s="5">
        <v>40877</v>
      </c>
      <c r="B483" s="6">
        <v>378.84</v>
      </c>
      <c r="C483" s="6">
        <v>24.88</v>
      </c>
      <c r="D483" s="25">
        <v>2.38542196E-2</v>
      </c>
      <c r="E483" s="26">
        <v>2.93658948E-2</v>
      </c>
      <c r="F483">
        <f t="shared" si="14"/>
        <v>2.38542196E-2</v>
      </c>
      <c r="G483">
        <f t="shared" si="15"/>
        <v>2.93658948E-2</v>
      </c>
    </row>
    <row r="484" spans="1:7">
      <c r="A484" s="5">
        <v>40878</v>
      </c>
      <c r="B484" s="6">
        <v>384.52</v>
      </c>
      <c r="C484" s="6">
        <v>24.58</v>
      </c>
      <c r="D484" s="25">
        <v>1.4881850800000001E-2</v>
      </c>
      <c r="E484" s="28">
        <v>-1.2131164E-2</v>
      </c>
      <c r="F484">
        <f t="shared" si="14"/>
        <v>1.4881850800000001E-2</v>
      </c>
      <c r="G484">
        <f t="shared" si="15"/>
        <v>1.2131164E-2</v>
      </c>
    </row>
    <row r="485" spans="1:7">
      <c r="A485" s="5">
        <v>40879</v>
      </c>
      <c r="B485" s="6">
        <v>386.27</v>
      </c>
      <c r="C485" s="6">
        <v>24.53</v>
      </c>
      <c r="D485" s="25">
        <v>4.5408035999999997E-3</v>
      </c>
      <c r="E485" s="28">
        <v>-2.0362459999999998E-3</v>
      </c>
      <c r="F485">
        <f t="shared" si="14"/>
        <v>4.5408035999999997E-3</v>
      </c>
      <c r="G485">
        <f t="shared" si="15"/>
        <v>2.0362459999999998E-3</v>
      </c>
    </row>
    <row r="486" spans="1:7">
      <c r="A486" s="5">
        <v>40882</v>
      </c>
      <c r="B486" s="6">
        <v>389.55</v>
      </c>
      <c r="C486" s="6">
        <v>24.99</v>
      </c>
      <c r="D486" s="25">
        <v>8.4556200000000005E-3</v>
      </c>
      <c r="E486" s="26">
        <v>1.85788866E-2</v>
      </c>
      <c r="F486">
        <f t="shared" si="14"/>
        <v>8.4556200000000005E-3</v>
      </c>
      <c r="G486">
        <f t="shared" si="15"/>
        <v>1.85788866E-2</v>
      </c>
    </row>
    <row r="487" spans="1:7">
      <c r="A487" s="5">
        <v>40883</v>
      </c>
      <c r="B487" s="6">
        <v>387.51</v>
      </c>
      <c r="C487" s="6">
        <v>24.95</v>
      </c>
      <c r="D487" s="27">
        <v>-5.2505720000000002E-3</v>
      </c>
      <c r="E487" s="28">
        <v>-1.6019230000000001E-3</v>
      </c>
      <c r="F487">
        <f t="shared" si="14"/>
        <v>5.2505720000000002E-3</v>
      </c>
      <c r="G487">
        <f t="shared" si="15"/>
        <v>1.6019230000000001E-3</v>
      </c>
    </row>
    <row r="488" spans="1:7">
      <c r="A488" s="5">
        <v>40884</v>
      </c>
      <c r="B488" s="6">
        <v>385.67</v>
      </c>
      <c r="C488" s="6">
        <v>24.9</v>
      </c>
      <c r="D488" s="27">
        <v>-4.7595729999999996E-3</v>
      </c>
      <c r="E488" s="28">
        <v>-2.0060189999999999E-3</v>
      </c>
      <c r="F488">
        <f t="shared" si="14"/>
        <v>4.7595729999999996E-3</v>
      </c>
      <c r="G488">
        <f t="shared" si="15"/>
        <v>2.0060189999999999E-3</v>
      </c>
    </row>
    <row r="489" spans="1:7">
      <c r="A489" s="5">
        <v>40885</v>
      </c>
      <c r="B489" s="6">
        <v>387.22</v>
      </c>
      <c r="C489" s="6">
        <v>24.7</v>
      </c>
      <c r="D489" s="25">
        <v>4.0109254000000004E-3</v>
      </c>
      <c r="E489" s="28">
        <v>-8.0645600000000001E-3</v>
      </c>
      <c r="F489">
        <f t="shared" si="14"/>
        <v>4.0109254000000004E-3</v>
      </c>
      <c r="G489">
        <f t="shared" si="15"/>
        <v>8.0645600000000001E-3</v>
      </c>
    </row>
    <row r="490" spans="1:7">
      <c r="A490" s="5">
        <v>40886</v>
      </c>
      <c r="B490" s="6">
        <v>390.16</v>
      </c>
      <c r="C490" s="6">
        <v>24.99</v>
      </c>
      <c r="D490" s="25">
        <v>7.5639043999999999E-3</v>
      </c>
      <c r="E490" s="26">
        <v>1.1672501199999999E-2</v>
      </c>
      <c r="F490">
        <f t="shared" si="14"/>
        <v>7.5639043999999999E-3</v>
      </c>
      <c r="G490">
        <f t="shared" si="15"/>
        <v>1.1672501199999999E-2</v>
      </c>
    </row>
    <row r="491" spans="1:7">
      <c r="A491" s="5">
        <v>40889</v>
      </c>
      <c r="B491" s="6">
        <v>388.39</v>
      </c>
      <c r="C491" s="6">
        <v>24.81</v>
      </c>
      <c r="D491" s="27">
        <v>-4.5469220000000001E-3</v>
      </c>
      <c r="E491" s="28">
        <v>-7.2289470000000003E-3</v>
      </c>
      <c r="F491">
        <f t="shared" si="14"/>
        <v>4.5469220000000001E-3</v>
      </c>
      <c r="G491">
        <f t="shared" si="15"/>
        <v>7.2289470000000003E-3</v>
      </c>
    </row>
    <row r="492" spans="1:7">
      <c r="A492" s="5">
        <v>40890</v>
      </c>
      <c r="B492" s="6">
        <v>385.39</v>
      </c>
      <c r="C492" s="6">
        <v>25.05</v>
      </c>
      <c r="D492" s="27">
        <v>-7.7541809999999997E-3</v>
      </c>
      <c r="E492" s="26">
        <v>9.6270298000000008E-3</v>
      </c>
      <c r="F492">
        <f t="shared" si="14"/>
        <v>7.7541809999999997E-3</v>
      </c>
      <c r="G492">
        <f t="shared" si="15"/>
        <v>9.6270298000000008E-3</v>
      </c>
    </row>
    <row r="493" spans="1:7">
      <c r="A493" s="5">
        <v>40891</v>
      </c>
      <c r="B493" s="6">
        <v>376.84</v>
      </c>
      <c r="C493" s="6">
        <v>24.89</v>
      </c>
      <c r="D493" s="27">
        <v>-2.2435113999999999E-2</v>
      </c>
      <c r="E493" s="28">
        <v>-6.407711E-3</v>
      </c>
      <c r="F493">
        <f t="shared" si="14"/>
        <v>2.2435113999999999E-2</v>
      </c>
      <c r="G493">
        <f t="shared" si="15"/>
        <v>6.407711E-3</v>
      </c>
    </row>
    <row r="494" spans="1:7">
      <c r="A494" s="5">
        <v>40892</v>
      </c>
      <c r="B494" s="6">
        <v>375.6</v>
      </c>
      <c r="C494" s="6">
        <v>24.86</v>
      </c>
      <c r="D494" s="27">
        <v>-3.295947E-3</v>
      </c>
      <c r="E494" s="28">
        <v>-1.2060300000000001E-3</v>
      </c>
      <c r="F494">
        <f t="shared" si="14"/>
        <v>3.295947E-3</v>
      </c>
      <c r="G494">
        <f t="shared" si="15"/>
        <v>1.2060300000000001E-3</v>
      </c>
    </row>
    <row r="495" spans="1:7">
      <c r="A495" s="5">
        <v>40893</v>
      </c>
      <c r="B495" s="6">
        <v>377.67</v>
      </c>
      <c r="C495" s="6">
        <v>25.28</v>
      </c>
      <c r="D495" s="25">
        <v>5.4960510999999997E-3</v>
      </c>
      <c r="E495" s="26">
        <v>1.6753483199999999E-2</v>
      </c>
      <c r="F495">
        <f t="shared" si="14"/>
        <v>5.4960510999999997E-3</v>
      </c>
      <c r="G495">
        <f t="shared" si="15"/>
        <v>1.6753483199999999E-2</v>
      </c>
    </row>
    <row r="496" spans="1:7">
      <c r="A496" s="5">
        <v>40896</v>
      </c>
      <c r="B496" s="6">
        <v>378.85</v>
      </c>
      <c r="C496" s="6">
        <v>24.83</v>
      </c>
      <c r="D496" s="25">
        <v>3.1195499E-3</v>
      </c>
      <c r="E496" s="28">
        <v>-1.796097E-2</v>
      </c>
      <c r="F496">
        <f t="shared" si="14"/>
        <v>3.1195499E-3</v>
      </c>
      <c r="G496">
        <f t="shared" si="15"/>
        <v>1.796097E-2</v>
      </c>
    </row>
    <row r="497" spans="1:7">
      <c r="A497" s="5">
        <v>40897</v>
      </c>
      <c r="B497" s="6">
        <v>392.46</v>
      </c>
      <c r="C497" s="6">
        <v>25.31</v>
      </c>
      <c r="D497" s="25">
        <v>3.5294272799999998E-2</v>
      </c>
      <c r="E497" s="26">
        <v>1.9146975E-2</v>
      </c>
      <c r="F497">
        <f t="shared" si="14"/>
        <v>3.5294272799999998E-2</v>
      </c>
      <c r="G497">
        <f t="shared" si="15"/>
        <v>1.9146975E-2</v>
      </c>
    </row>
    <row r="498" spans="1:7">
      <c r="A498" s="5">
        <v>40898</v>
      </c>
      <c r="B498" s="6">
        <v>392.96</v>
      </c>
      <c r="C498" s="6">
        <v>25.05</v>
      </c>
      <c r="D498" s="25">
        <v>1.2732043000000001E-3</v>
      </c>
      <c r="E498" s="28">
        <v>-1.0325747E-2</v>
      </c>
      <c r="F498">
        <f t="shared" si="14"/>
        <v>1.2732043000000001E-3</v>
      </c>
      <c r="G498">
        <f t="shared" si="15"/>
        <v>1.0325747E-2</v>
      </c>
    </row>
    <row r="499" spans="1:7">
      <c r="A499" s="5">
        <v>40899</v>
      </c>
      <c r="B499" s="6">
        <v>395.04</v>
      </c>
      <c r="C499" s="6">
        <v>25.1</v>
      </c>
      <c r="D499" s="25">
        <v>5.2792001E-3</v>
      </c>
      <c r="E499" s="26">
        <v>1.9940186E-3</v>
      </c>
      <c r="F499">
        <f t="shared" si="14"/>
        <v>5.2792001E-3</v>
      </c>
      <c r="G499">
        <f t="shared" si="15"/>
        <v>1.9940186E-3</v>
      </c>
    </row>
    <row r="500" spans="1:7">
      <c r="A500" s="5">
        <v>40900</v>
      </c>
      <c r="B500" s="6">
        <v>399.78</v>
      </c>
      <c r="C500" s="6">
        <v>25.31</v>
      </c>
      <c r="D500" s="25">
        <v>1.1927370200000001E-2</v>
      </c>
      <c r="E500" s="26">
        <v>8.3317284000000002E-3</v>
      </c>
      <c r="F500">
        <f t="shared" si="14"/>
        <v>1.1927370200000001E-2</v>
      </c>
      <c r="G500">
        <f t="shared" si="15"/>
        <v>8.3317284000000002E-3</v>
      </c>
    </row>
    <row r="501" spans="1:7">
      <c r="A501" s="5">
        <v>40904</v>
      </c>
      <c r="B501" s="6">
        <v>402.95</v>
      </c>
      <c r="C501" s="6">
        <v>25.32</v>
      </c>
      <c r="D501" s="25">
        <v>7.8980890000000005E-3</v>
      </c>
      <c r="E501" s="26">
        <v>3.9502269999999999E-4</v>
      </c>
      <c r="F501">
        <f t="shared" si="14"/>
        <v>7.8980890000000005E-3</v>
      </c>
      <c r="G501">
        <f t="shared" si="15"/>
        <v>3.9502269999999999E-4</v>
      </c>
    </row>
    <row r="502" spans="1:7">
      <c r="A502" s="5">
        <v>40905</v>
      </c>
      <c r="B502" s="6">
        <v>399.1</v>
      </c>
      <c r="C502" s="6">
        <v>25.11</v>
      </c>
      <c r="D502" s="27">
        <v>-9.600473E-3</v>
      </c>
      <c r="E502" s="28">
        <v>-8.3284239999999992E-3</v>
      </c>
      <c r="F502">
        <f t="shared" si="14"/>
        <v>9.600473E-3</v>
      </c>
      <c r="G502">
        <f t="shared" si="15"/>
        <v>8.3284239999999992E-3</v>
      </c>
    </row>
    <row r="503" spans="1:7" ht="15.75" thickBot="1">
      <c r="A503" s="7">
        <v>40906</v>
      </c>
      <c r="B503" s="8">
        <v>401.55</v>
      </c>
      <c r="C503" s="8">
        <v>25.3</v>
      </c>
      <c r="D503" s="29">
        <v>6.1200465999999999E-3</v>
      </c>
      <c r="E503" s="26">
        <v>7.5382226E-3</v>
      </c>
      <c r="F503">
        <f t="shared" si="14"/>
        <v>6.1200465999999999E-3</v>
      </c>
      <c r="G503">
        <f t="shared" si="15"/>
        <v>7.5382226E-3</v>
      </c>
    </row>
    <row r="504" spans="1:7">
      <c r="A504" s="1"/>
      <c r="B504" s="2"/>
      <c r="C504" s="2"/>
      <c r="D504" s="2"/>
      <c r="E504" s="2"/>
    </row>
    <row r="505" spans="1:7">
      <c r="A505" s="1"/>
      <c r="B505" s="2"/>
      <c r="C505" s="2"/>
      <c r="D505" s="2"/>
      <c r="E505" s="2"/>
    </row>
    <row r="506" spans="1:7">
      <c r="A506" s="1"/>
      <c r="B506" s="2"/>
      <c r="C506" s="2"/>
      <c r="D506" s="2"/>
      <c r="E506" s="2"/>
    </row>
    <row r="507" spans="1:7">
      <c r="A507" s="1"/>
      <c r="B507" s="2"/>
      <c r="C507" s="2"/>
      <c r="D507" s="2"/>
      <c r="E507" s="2"/>
    </row>
    <row r="508" spans="1:7">
      <c r="A508" s="1"/>
      <c r="B508" s="2"/>
      <c r="C508" s="2"/>
      <c r="D508" s="2"/>
      <c r="E508" s="2"/>
    </row>
    <row r="509" spans="1:7">
      <c r="A509" s="1"/>
      <c r="B509" s="2"/>
      <c r="C509" s="2"/>
      <c r="D509" s="2"/>
      <c r="E509" s="2"/>
    </row>
    <row r="510" spans="1:7">
      <c r="A510" s="1"/>
      <c r="B510" s="2"/>
      <c r="C510" s="2"/>
      <c r="D510" s="2"/>
      <c r="E510" s="2"/>
    </row>
    <row r="511" spans="1:7">
      <c r="A511" s="1"/>
      <c r="B511" s="2"/>
      <c r="C511" s="2"/>
      <c r="D511" s="2"/>
      <c r="E511" s="2"/>
    </row>
    <row r="512" spans="1:7">
      <c r="A512" s="1"/>
      <c r="B512" s="2"/>
      <c r="C512" s="2"/>
      <c r="D512" s="2"/>
      <c r="E512" s="2"/>
    </row>
    <row r="513" spans="1:5">
      <c r="A513" s="1"/>
      <c r="B513" s="2"/>
      <c r="C513" s="2"/>
      <c r="D513" s="2"/>
      <c r="E513" s="2"/>
    </row>
    <row r="514" spans="1:5">
      <c r="A514" s="1"/>
      <c r="B514" s="2"/>
      <c r="C514" s="2"/>
      <c r="D514" s="2"/>
      <c r="E514" s="2"/>
    </row>
    <row r="515" spans="1:5">
      <c r="A515" s="1"/>
      <c r="B515" s="2"/>
      <c r="C515" s="2"/>
      <c r="D515" s="2"/>
      <c r="E515" s="2"/>
    </row>
    <row r="516" spans="1:5">
      <c r="A516" s="1"/>
      <c r="B516" s="2"/>
      <c r="C516" s="2"/>
      <c r="D516" s="2"/>
      <c r="E516" s="2"/>
    </row>
    <row r="517" spans="1:5">
      <c r="A517" s="1"/>
      <c r="B517" s="2"/>
      <c r="C517" s="2"/>
      <c r="D517" s="2"/>
      <c r="E517" s="2"/>
    </row>
    <row r="518" spans="1:5">
      <c r="A518" s="1"/>
      <c r="B518" s="2"/>
      <c r="C518" s="2"/>
      <c r="D518" s="2"/>
      <c r="E518" s="2"/>
    </row>
    <row r="519" spans="1:5">
      <c r="A519" s="1"/>
      <c r="B519" s="2"/>
      <c r="C519" s="2"/>
      <c r="D519" s="2"/>
      <c r="E519" s="2"/>
    </row>
    <row r="520" spans="1:5">
      <c r="A520" s="1"/>
      <c r="B520" s="2"/>
      <c r="C520" s="2"/>
      <c r="D520" s="2"/>
      <c r="E520" s="2"/>
    </row>
    <row r="521" spans="1:5">
      <c r="A521" s="1"/>
      <c r="B521" s="2"/>
      <c r="C521" s="2"/>
      <c r="D521" s="2"/>
      <c r="E521" s="2"/>
    </row>
    <row r="522" spans="1:5">
      <c r="A522" s="1"/>
      <c r="B522" s="2"/>
      <c r="C522" s="2"/>
      <c r="D522" s="2"/>
      <c r="E522" s="2"/>
    </row>
    <row r="523" spans="1:5">
      <c r="A523" s="1"/>
      <c r="B523" s="2"/>
      <c r="C523" s="2"/>
      <c r="D523" s="2"/>
      <c r="E523" s="2"/>
    </row>
    <row r="524" spans="1:5">
      <c r="A524" s="1"/>
      <c r="B524" s="2"/>
      <c r="C524" s="2"/>
      <c r="D524" s="2"/>
      <c r="E524" s="2"/>
    </row>
    <row r="525" spans="1:5">
      <c r="A525" s="1"/>
      <c r="B525" s="2"/>
      <c r="C525" s="2"/>
      <c r="D525" s="2"/>
      <c r="E525" s="2"/>
    </row>
    <row r="526" spans="1:5">
      <c r="A526" s="1"/>
      <c r="B526" s="2"/>
      <c r="C526" s="2"/>
      <c r="D526" s="2"/>
      <c r="E526" s="2"/>
    </row>
    <row r="527" spans="1:5">
      <c r="A527" s="1"/>
      <c r="B527" s="2"/>
      <c r="C527" s="2"/>
      <c r="D527" s="2"/>
      <c r="E527" s="2"/>
    </row>
    <row r="528" spans="1:5">
      <c r="A528" s="1"/>
      <c r="B528" s="2"/>
      <c r="C528" s="2"/>
      <c r="D528" s="2"/>
      <c r="E528" s="2"/>
    </row>
    <row r="529" spans="1:5">
      <c r="A529" s="1"/>
      <c r="B529" s="2"/>
      <c r="C529" s="2"/>
      <c r="D529" s="2"/>
      <c r="E529" s="2"/>
    </row>
    <row r="530" spans="1:5">
      <c r="A530" s="1"/>
      <c r="B530" s="2"/>
      <c r="C530" s="2"/>
      <c r="D530" s="2"/>
      <c r="E530" s="2"/>
    </row>
    <row r="531" spans="1:5">
      <c r="A531" s="1"/>
      <c r="B531" s="2"/>
      <c r="C531" s="2"/>
      <c r="D531" s="2"/>
      <c r="E531" s="2"/>
    </row>
    <row r="532" spans="1:5">
      <c r="A532" s="1"/>
      <c r="B532" s="2"/>
      <c r="C532" s="2"/>
      <c r="D532" s="2"/>
      <c r="E532" s="2"/>
    </row>
    <row r="533" spans="1:5">
      <c r="A533" s="1"/>
      <c r="B533" s="2"/>
      <c r="C533" s="2"/>
      <c r="D533" s="2"/>
      <c r="E533" s="2"/>
    </row>
    <row r="534" spans="1:5">
      <c r="A534" s="1"/>
      <c r="B534" s="2"/>
      <c r="C534" s="2"/>
      <c r="D534" s="2"/>
      <c r="E534" s="2"/>
    </row>
    <row r="535" spans="1:5">
      <c r="A535" s="1"/>
      <c r="B535" s="2"/>
      <c r="C535" s="2"/>
      <c r="D535" s="2"/>
      <c r="E535" s="2"/>
    </row>
    <row r="536" spans="1:5">
      <c r="A536" s="1"/>
      <c r="B536" s="2"/>
      <c r="C536" s="2"/>
      <c r="D536" s="2"/>
      <c r="E536" s="2"/>
    </row>
    <row r="537" spans="1:5">
      <c r="A537" s="1"/>
      <c r="B537" s="2"/>
      <c r="C537" s="2"/>
      <c r="D537" s="2"/>
      <c r="E537" s="2"/>
    </row>
    <row r="538" spans="1:5">
      <c r="A538" s="1"/>
      <c r="B538" s="2"/>
      <c r="C538" s="2"/>
      <c r="D538" s="2"/>
      <c r="E538" s="2"/>
    </row>
    <row r="539" spans="1:5">
      <c r="A539" s="1"/>
      <c r="B539" s="2"/>
      <c r="C539" s="2"/>
      <c r="D539" s="2"/>
      <c r="E539" s="2"/>
    </row>
    <row r="540" spans="1:5">
      <c r="A540" s="1"/>
      <c r="B540" s="2"/>
      <c r="C540" s="2"/>
      <c r="D540" s="2"/>
      <c r="E540" s="2"/>
    </row>
    <row r="541" spans="1:5">
      <c r="A541" s="1"/>
      <c r="B541" s="2"/>
      <c r="C541" s="2"/>
      <c r="D541" s="2"/>
      <c r="E541" s="2"/>
    </row>
    <row r="542" spans="1:5">
      <c r="A542" s="1"/>
      <c r="B542" s="2"/>
      <c r="C542" s="2"/>
      <c r="D542" s="2"/>
      <c r="E542" s="2"/>
    </row>
    <row r="543" spans="1:5">
      <c r="A543" s="1"/>
      <c r="B543" s="2"/>
      <c r="C543" s="2"/>
      <c r="D543" s="2"/>
      <c r="E543" s="2"/>
    </row>
    <row r="544" spans="1:5">
      <c r="A544" s="1"/>
      <c r="B544" s="2"/>
      <c r="C544" s="2"/>
      <c r="D544" s="2"/>
      <c r="E544" s="2"/>
    </row>
    <row r="545" spans="1:5">
      <c r="A545" s="1"/>
      <c r="B545" s="2"/>
      <c r="C545" s="2"/>
      <c r="D545" s="2"/>
      <c r="E545" s="2"/>
    </row>
    <row r="546" spans="1:5">
      <c r="A546" s="1"/>
      <c r="B546" s="2"/>
      <c r="C546" s="2"/>
      <c r="D546" s="2"/>
      <c r="E546" s="2"/>
    </row>
    <row r="547" spans="1:5">
      <c r="A547" s="1"/>
      <c r="B547" s="2"/>
      <c r="C547" s="2"/>
      <c r="D547" s="2"/>
      <c r="E547" s="2"/>
    </row>
    <row r="548" spans="1:5">
      <c r="A548" s="1"/>
      <c r="B548" s="2"/>
      <c r="C548" s="2"/>
      <c r="D548" s="2"/>
      <c r="E548" s="2"/>
    </row>
    <row r="549" spans="1:5">
      <c r="A549" s="1"/>
      <c r="B549" s="2"/>
      <c r="C549" s="2"/>
      <c r="D549" s="2"/>
      <c r="E549" s="2"/>
    </row>
    <row r="550" spans="1:5">
      <c r="A550" s="1"/>
      <c r="B550" s="2"/>
      <c r="C550" s="2"/>
      <c r="D550" s="2"/>
      <c r="E550" s="2"/>
    </row>
    <row r="551" spans="1:5">
      <c r="A551" s="1"/>
      <c r="B551" s="2"/>
      <c r="C551" s="2"/>
      <c r="D551" s="2"/>
      <c r="E551" s="2"/>
    </row>
    <row r="552" spans="1:5">
      <c r="A552" s="1"/>
      <c r="B552" s="2"/>
      <c r="C552" s="2"/>
      <c r="D552" s="2"/>
      <c r="E552" s="2"/>
    </row>
    <row r="553" spans="1:5">
      <c r="A553" s="1"/>
      <c r="B553" s="2"/>
      <c r="C553" s="2"/>
      <c r="D553" s="2"/>
      <c r="E553" s="2"/>
    </row>
    <row r="554" spans="1:5">
      <c r="A554" s="1"/>
      <c r="B554" s="2"/>
      <c r="C554" s="2"/>
      <c r="D554" s="2"/>
      <c r="E554" s="2"/>
    </row>
    <row r="555" spans="1:5">
      <c r="A555" s="1"/>
      <c r="B555" s="2"/>
      <c r="C555" s="2"/>
      <c r="D555" s="2"/>
      <c r="E555" s="2"/>
    </row>
    <row r="556" spans="1:5">
      <c r="A556" s="1"/>
      <c r="B556" s="2"/>
      <c r="C556" s="2"/>
      <c r="D556" s="2"/>
      <c r="E556" s="2"/>
    </row>
    <row r="557" spans="1:5">
      <c r="A557" s="1"/>
      <c r="B557" s="2"/>
      <c r="C557" s="2"/>
      <c r="D557" s="2"/>
      <c r="E557" s="2"/>
    </row>
    <row r="558" spans="1:5">
      <c r="A558" s="1"/>
      <c r="B558" s="2"/>
      <c r="C558" s="2"/>
      <c r="D558" s="2"/>
      <c r="E558" s="2"/>
    </row>
    <row r="559" spans="1:5">
      <c r="A559" s="1"/>
      <c r="B559" s="2"/>
      <c r="C559" s="2"/>
      <c r="D559" s="2"/>
      <c r="E559" s="2"/>
    </row>
    <row r="560" spans="1:5">
      <c r="A560" s="1"/>
      <c r="B560" s="2"/>
      <c r="C560" s="2"/>
      <c r="D560" s="2"/>
      <c r="E560" s="2"/>
    </row>
    <row r="561" spans="1:5">
      <c r="A561" s="1"/>
      <c r="B561" s="2"/>
      <c r="C561" s="2"/>
      <c r="D561" s="2"/>
      <c r="E561" s="2"/>
    </row>
    <row r="562" spans="1:5">
      <c r="A562" s="1"/>
      <c r="B562" s="2"/>
      <c r="C562" s="2"/>
      <c r="D562" s="2"/>
      <c r="E562" s="2"/>
    </row>
    <row r="563" spans="1:5">
      <c r="A563" s="1"/>
      <c r="B563" s="2"/>
      <c r="C563" s="2"/>
      <c r="D563" s="2"/>
      <c r="E563" s="2"/>
    </row>
    <row r="564" spans="1:5">
      <c r="A564" s="1"/>
      <c r="B564" s="2"/>
      <c r="C564" s="2"/>
      <c r="D564" s="2"/>
      <c r="E564" s="2"/>
    </row>
    <row r="565" spans="1:5">
      <c r="A565" s="1"/>
      <c r="B565" s="2"/>
      <c r="C565" s="2"/>
      <c r="D565" s="2"/>
      <c r="E565" s="2"/>
    </row>
    <row r="566" spans="1:5">
      <c r="A566" s="1"/>
      <c r="B566" s="2"/>
      <c r="C566" s="2"/>
      <c r="D566" s="2"/>
      <c r="E566" s="2"/>
    </row>
    <row r="567" spans="1:5">
      <c r="A567" s="1"/>
      <c r="B567" s="2"/>
      <c r="C567" s="2"/>
      <c r="D567" s="2"/>
      <c r="E567" s="2"/>
    </row>
    <row r="568" spans="1:5">
      <c r="A568" s="1"/>
      <c r="B568" s="2"/>
      <c r="C568" s="2"/>
      <c r="D568" s="2"/>
      <c r="E568" s="2"/>
    </row>
    <row r="569" spans="1:5">
      <c r="A569" s="1"/>
      <c r="B569" s="2"/>
      <c r="C569" s="2"/>
      <c r="D569" s="2"/>
      <c r="E569" s="2"/>
    </row>
    <row r="570" spans="1:5">
      <c r="A570" s="1"/>
      <c r="B570" s="2"/>
      <c r="C570" s="2"/>
      <c r="D570" s="2"/>
      <c r="E570" s="2"/>
    </row>
    <row r="571" spans="1:5">
      <c r="A571" s="1"/>
      <c r="B571" s="2"/>
      <c r="C571" s="2"/>
      <c r="D571" s="2"/>
      <c r="E571" s="2"/>
    </row>
    <row r="572" spans="1:5">
      <c r="A572" s="1"/>
      <c r="B572" s="2"/>
      <c r="C572" s="2"/>
      <c r="D572" s="2"/>
      <c r="E572" s="2"/>
    </row>
    <row r="573" spans="1:5">
      <c r="A573" s="1"/>
      <c r="B573" s="2"/>
      <c r="C573" s="2"/>
      <c r="D573" s="2"/>
      <c r="E573" s="2"/>
    </row>
    <row r="574" spans="1:5">
      <c r="A574" s="1"/>
      <c r="B574" s="2"/>
      <c r="C574" s="2"/>
      <c r="D574" s="2"/>
      <c r="E574" s="2"/>
    </row>
    <row r="575" spans="1:5">
      <c r="A575" s="1"/>
      <c r="B575" s="2"/>
      <c r="C575" s="2"/>
      <c r="D575" s="2"/>
      <c r="E575" s="2"/>
    </row>
    <row r="576" spans="1:5">
      <c r="A576" s="1"/>
      <c r="B576" s="2"/>
      <c r="C576" s="2"/>
      <c r="D576" s="2"/>
      <c r="E576" s="2"/>
    </row>
    <row r="577" spans="1:5">
      <c r="A577" s="1"/>
      <c r="B577" s="2"/>
      <c r="C577" s="2"/>
      <c r="D577" s="2"/>
      <c r="E577" s="2"/>
    </row>
    <row r="578" spans="1:5">
      <c r="A578" s="1"/>
      <c r="B578" s="2"/>
      <c r="C578" s="2"/>
      <c r="D578" s="2"/>
      <c r="E578" s="2"/>
    </row>
    <row r="579" spans="1:5">
      <c r="A579" s="1"/>
      <c r="B579" s="2"/>
      <c r="C579" s="2"/>
      <c r="D579" s="2"/>
      <c r="E579" s="2"/>
    </row>
    <row r="580" spans="1:5">
      <c r="A580" s="1"/>
      <c r="B580" s="2"/>
      <c r="C580" s="2"/>
      <c r="D580" s="2"/>
      <c r="E580" s="2"/>
    </row>
    <row r="581" spans="1:5">
      <c r="A581" s="1"/>
      <c r="B581" s="2"/>
      <c r="C581" s="2"/>
      <c r="D581" s="2"/>
      <c r="E581" s="2"/>
    </row>
    <row r="582" spans="1:5">
      <c r="A582" s="1"/>
      <c r="B582" s="2"/>
      <c r="C582" s="2"/>
      <c r="D582" s="2"/>
      <c r="E582" s="2"/>
    </row>
    <row r="583" spans="1:5">
      <c r="A583" s="1"/>
      <c r="B583" s="2"/>
      <c r="C583" s="2"/>
      <c r="D583" s="2"/>
      <c r="E583" s="2"/>
    </row>
    <row r="584" spans="1:5">
      <c r="A584" s="1"/>
      <c r="B584" s="2"/>
      <c r="C584" s="2"/>
      <c r="D584" s="2"/>
      <c r="E584" s="2"/>
    </row>
    <row r="585" spans="1:5">
      <c r="A585" s="1"/>
      <c r="B585" s="2"/>
      <c r="C585" s="2"/>
      <c r="D585" s="2"/>
      <c r="E585" s="2"/>
    </row>
    <row r="586" spans="1:5">
      <c r="A586" s="1"/>
      <c r="B586" s="2"/>
      <c r="C586" s="2"/>
      <c r="D586" s="2"/>
      <c r="E586" s="2"/>
    </row>
    <row r="587" spans="1:5">
      <c r="A587" s="1"/>
      <c r="B587" s="2"/>
      <c r="C587" s="2"/>
      <c r="D587" s="2"/>
      <c r="E587" s="2"/>
    </row>
    <row r="588" spans="1:5">
      <c r="A588" s="1"/>
      <c r="B588" s="2"/>
      <c r="C588" s="2"/>
      <c r="D588" s="2"/>
      <c r="E588" s="2"/>
    </row>
    <row r="589" spans="1:5">
      <c r="A589" s="1"/>
      <c r="B589" s="2"/>
      <c r="C589" s="2"/>
      <c r="D589" s="2"/>
      <c r="E589" s="2"/>
    </row>
    <row r="590" spans="1:5">
      <c r="A590" s="1"/>
      <c r="B590" s="2"/>
      <c r="C590" s="2"/>
      <c r="D590" s="2"/>
      <c r="E590" s="2"/>
    </row>
    <row r="591" spans="1:5">
      <c r="A591" s="1"/>
      <c r="B591" s="2"/>
      <c r="C591" s="2"/>
      <c r="D591" s="2"/>
      <c r="E591" s="2"/>
    </row>
    <row r="592" spans="1:5">
      <c r="A592" s="1"/>
      <c r="B592" s="2"/>
      <c r="C592" s="2"/>
      <c r="D592" s="2"/>
      <c r="E592" s="2"/>
    </row>
    <row r="593" spans="1:5">
      <c r="A593" s="1"/>
      <c r="B593" s="2"/>
      <c r="C593" s="2"/>
      <c r="D593" s="2"/>
      <c r="E593" s="2"/>
    </row>
    <row r="594" spans="1:5">
      <c r="A594" s="1"/>
      <c r="B594" s="2"/>
      <c r="C594" s="2"/>
      <c r="D594" s="2"/>
      <c r="E594" s="2"/>
    </row>
    <row r="595" spans="1:5">
      <c r="A595" s="1"/>
      <c r="B595" s="2"/>
      <c r="C595" s="2"/>
      <c r="D595" s="2"/>
      <c r="E595" s="2"/>
    </row>
    <row r="596" spans="1:5">
      <c r="A596" s="1"/>
      <c r="B596" s="2"/>
      <c r="C596" s="2"/>
      <c r="D596" s="2"/>
      <c r="E596" s="2"/>
    </row>
    <row r="597" spans="1:5">
      <c r="A597" s="1"/>
      <c r="B597" s="2"/>
      <c r="C597" s="2"/>
      <c r="D597" s="2"/>
      <c r="E597" s="2"/>
    </row>
    <row r="598" spans="1:5">
      <c r="A598" s="1"/>
      <c r="B598" s="2"/>
      <c r="C598" s="2"/>
      <c r="D598" s="2"/>
      <c r="E598" s="2"/>
    </row>
    <row r="599" spans="1:5">
      <c r="A599" s="1"/>
      <c r="B599" s="2"/>
      <c r="C599" s="2"/>
      <c r="D599" s="2"/>
      <c r="E599" s="2"/>
    </row>
    <row r="600" spans="1:5">
      <c r="A600" s="1"/>
      <c r="B600" s="2"/>
      <c r="C600" s="2"/>
      <c r="D600" s="2"/>
      <c r="E600" s="2"/>
    </row>
    <row r="601" spans="1:5">
      <c r="A601" s="1"/>
      <c r="B601" s="2"/>
      <c r="C601" s="2"/>
      <c r="D601" s="2"/>
      <c r="E601" s="2"/>
    </row>
    <row r="602" spans="1:5">
      <c r="A602" s="1"/>
      <c r="B602" s="2"/>
      <c r="C602" s="2"/>
      <c r="D602" s="2"/>
      <c r="E602" s="2"/>
    </row>
    <row r="603" spans="1:5">
      <c r="A603" s="1"/>
      <c r="B603" s="2"/>
      <c r="C603" s="2"/>
      <c r="D603" s="2"/>
      <c r="E603" s="2"/>
    </row>
    <row r="604" spans="1:5">
      <c r="A604" s="1"/>
      <c r="B604" s="2"/>
      <c r="C604" s="2"/>
      <c r="D604" s="2"/>
      <c r="E604" s="2"/>
    </row>
    <row r="605" spans="1:5">
      <c r="A605" s="1"/>
      <c r="B605" s="2"/>
      <c r="C605" s="2"/>
      <c r="D605" s="2"/>
      <c r="E605" s="2"/>
    </row>
    <row r="606" spans="1:5">
      <c r="A606" s="1"/>
      <c r="B606" s="2"/>
      <c r="C606" s="2"/>
      <c r="D606" s="2"/>
      <c r="E606" s="2"/>
    </row>
    <row r="607" spans="1:5">
      <c r="A607" s="1"/>
      <c r="B607" s="2"/>
      <c r="C607" s="2"/>
      <c r="D607" s="2"/>
      <c r="E607" s="2"/>
    </row>
    <row r="608" spans="1:5">
      <c r="A608" s="1"/>
      <c r="B608" s="2"/>
      <c r="C608" s="2"/>
      <c r="D608" s="2"/>
      <c r="E608" s="2"/>
    </row>
    <row r="609" spans="1:5">
      <c r="A609" s="1"/>
      <c r="B609" s="2"/>
      <c r="C609" s="2"/>
      <c r="D609" s="2"/>
      <c r="E609" s="2"/>
    </row>
    <row r="610" spans="1:5">
      <c r="A610" s="1"/>
      <c r="B610" s="2"/>
      <c r="C610" s="2"/>
      <c r="D610" s="2"/>
      <c r="E610" s="2"/>
    </row>
    <row r="611" spans="1:5">
      <c r="A611" s="1"/>
      <c r="B611" s="2"/>
      <c r="C611" s="2"/>
      <c r="D611" s="2"/>
      <c r="E611" s="2"/>
    </row>
    <row r="612" spans="1:5">
      <c r="A612" s="1"/>
      <c r="B612" s="2"/>
      <c r="C612" s="2"/>
      <c r="D612" s="2"/>
      <c r="E612" s="2"/>
    </row>
    <row r="613" spans="1:5">
      <c r="A613" s="1"/>
      <c r="B613" s="2"/>
      <c r="C613" s="2"/>
      <c r="D613" s="2"/>
      <c r="E613" s="2"/>
    </row>
    <row r="614" spans="1:5">
      <c r="A614" s="1"/>
      <c r="B614" s="2"/>
      <c r="C614" s="2"/>
      <c r="D614" s="2"/>
      <c r="E614" s="2"/>
    </row>
    <row r="615" spans="1:5">
      <c r="A615" s="1"/>
      <c r="B615" s="2"/>
      <c r="C615" s="2"/>
      <c r="D615" s="2"/>
      <c r="E615" s="2"/>
    </row>
    <row r="616" spans="1:5">
      <c r="A616" s="1"/>
      <c r="B616" s="2"/>
      <c r="C616" s="2"/>
      <c r="D616" s="2"/>
      <c r="E616" s="2"/>
    </row>
    <row r="617" spans="1:5">
      <c r="A617" s="1"/>
      <c r="B617" s="2"/>
      <c r="C617" s="2"/>
      <c r="D617" s="2"/>
      <c r="E617" s="2"/>
    </row>
    <row r="618" spans="1:5">
      <c r="A618" s="1"/>
      <c r="B618" s="2"/>
      <c r="C618" s="2"/>
      <c r="D618" s="2"/>
      <c r="E618" s="2"/>
    </row>
    <row r="619" spans="1:5">
      <c r="A619" s="1"/>
      <c r="B619" s="2"/>
      <c r="C619" s="2"/>
      <c r="D619" s="2"/>
      <c r="E619" s="2"/>
    </row>
    <row r="620" spans="1:5">
      <c r="A620" s="1"/>
      <c r="B620" s="2"/>
      <c r="C620" s="2"/>
      <c r="D620" s="2"/>
      <c r="E620" s="2"/>
    </row>
    <row r="621" spans="1:5">
      <c r="A621" s="1"/>
      <c r="B621" s="2"/>
      <c r="C621" s="2"/>
      <c r="D621" s="2"/>
      <c r="E621" s="2"/>
    </row>
    <row r="622" spans="1:5">
      <c r="A622" s="1"/>
      <c r="B622" s="2"/>
      <c r="C622" s="2"/>
      <c r="D622" s="2"/>
      <c r="E622" s="2"/>
    </row>
    <row r="623" spans="1:5">
      <c r="A623" s="1"/>
      <c r="B623" s="2"/>
      <c r="C623" s="2"/>
      <c r="D623" s="2"/>
      <c r="E623" s="2"/>
    </row>
    <row r="624" spans="1:5">
      <c r="A624" s="1"/>
      <c r="B624" s="2"/>
      <c r="C624" s="2"/>
      <c r="D624" s="2"/>
      <c r="E624" s="2"/>
    </row>
    <row r="625" spans="1:5">
      <c r="A625" s="1"/>
      <c r="B625" s="2"/>
      <c r="C625" s="2"/>
      <c r="D625" s="2"/>
      <c r="E625" s="2"/>
    </row>
    <row r="626" spans="1:5">
      <c r="A626" s="1"/>
      <c r="B626" s="2"/>
      <c r="C626" s="2"/>
      <c r="D626" s="2"/>
      <c r="E626" s="2"/>
    </row>
    <row r="627" spans="1:5">
      <c r="A627" s="1"/>
      <c r="B627" s="2"/>
      <c r="C627" s="2"/>
      <c r="D627" s="2"/>
      <c r="E627" s="2"/>
    </row>
    <row r="628" spans="1:5">
      <c r="A628" s="1"/>
      <c r="B628" s="2"/>
      <c r="C628" s="2"/>
      <c r="D628" s="2"/>
      <c r="E628" s="2"/>
    </row>
    <row r="629" spans="1:5">
      <c r="A629" s="1"/>
      <c r="B629" s="2"/>
      <c r="C629" s="2"/>
      <c r="D629" s="2"/>
      <c r="E629" s="2"/>
    </row>
    <row r="630" spans="1:5">
      <c r="A630" s="1"/>
      <c r="B630" s="2"/>
      <c r="C630" s="2"/>
      <c r="D630" s="2"/>
      <c r="E630" s="2"/>
    </row>
    <row r="631" spans="1:5">
      <c r="A631" s="1"/>
      <c r="B631" s="2"/>
      <c r="C631" s="2"/>
      <c r="D631" s="2"/>
      <c r="E631" s="2"/>
    </row>
    <row r="632" spans="1:5">
      <c r="A632" s="1"/>
      <c r="B632" s="2"/>
      <c r="C632" s="2"/>
      <c r="D632" s="2"/>
      <c r="E632" s="2"/>
    </row>
    <row r="633" spans="1:5">
      <c r="A633" s="1"/>
      <c r="B633" s="2"/>
      <c r="C633" s="2"/>
      <c r="D633" s="2"/>
      <c r="E633" s="2"/>
    </row>
    <row r="634" spans="1:5">
      <c r="A634" s="1"/>
      <c r="B634" s="2"/>
      <c r="C634" s="2"/>
      <c r="D634" s="2"/>
      <c r="E634" s="2"/>
    </row>
    <row r="635" spans="1:5">
      <c r="A635" s="1"/>
      <c r="B635" s="2"/>
      <c r="C635" s="2"/>
      <c r="D635" s="2"/>
      <c r="E635" s="2"/>
    </row>
    <row r="636" spans="1:5">
      <c r="A636" s="1"/>
      <c r="B636" s="2"/>
      <c r="C636" s="2"/>
      <c r="D636" s="2"/>
      <c r="E636" s="2"/>
    </row>
    <row r="637" spans="1:5">
      <c r="A637" s="1"/>
      <c r="B637" s="2"/>
      <c r="C637" s="2"/>
      <c r="D637" s="2"/>
      <c r="E637" s="2"/>
    </row>
    <row r="638" spans="1:5">
      <c r="A638" s="1"/>
      <c r="B638" s="2"/>
      <c r="C638" s="2"/>
      <c r="D638" s="2"/>
      <c r="E638" s="2"/>
    </row>
    <row r="639" spans="1:5">
      <c r="A639" s="1"/>
      <c r="B639" s="2"/>
      <c r="C639" s="2"/>
      <c r="D639" s="2"/>
      <c r="E639" s="2"/>
    </row>
    <row r="640" spans="1:5">
      <c r="A640" s="1"/>
      <c r="B640" s="2"/>
      <c r="C640" s="2"/>
      <c r="D640" s="2"/>
      <c r="E640" s="2"/>
    </row>
    <row r="641" spans="1:5">
      <c r="A641" s="1"/>
      <c r="B641" s="2"/>
      <c r="C641" s="2"/>
      <c r="D641" s="2"/>
      <c r="E641" s="2"/>
    </row>
    <row r="642" spans="1:5">
      <c r="A642" s="1"/>
      <c r="B642" s="2"/>
      <c r="C642" s="2"/>
      <c r="D642" s="2"/>
      <c r="E642" s="2"/>
    </row>
    <row r="643" spans="1:5">
      <c r="A643" s="1"/>
      <c r="B643" s="2"/>
      <c r="C643" s="2"/>
      <c r="D643" s="2"/>
      <c r="E643" s="2"/>
    </row>
    <row r="644" spans="1:5">
      <c r="A644" s="1"/>
      <c r="B644" s="2"/>
      <c r="C644" s="2"/>
      <c r="D644" s="2"/>
      <c r="E644" s="2"/>
    </row>
    <row r="645" spans="1:5">
      <c r="A645" s="1"/>
      <c r="B645" s="2"/>
      <c r="C645" s="2"/>
      <c r="D645" s="2"/>
      <c r="E645" s="2"/>
    </row>
    <row r="646" spans="1:5">
      <c r="A646" s="1"/>
      <c r="B646" s="2"/>
      <c r="C646" s="2"/>
      <c r="D646" s="2"/>
      <c r="E646" s="2"/>
    </row>
    <row r="647" spans="1:5">
      <c r="A647" s="1"/>
      <c r="B647" s="2"/>
      <c r="C647" s="2"/>
      <c r="D647" s="2"/>
      <c r="E647" s="2"/>
    </row>
    <row r="648" spans="1:5">
      <c r="A648" s="1"/>
      <c r="B648" s="2"/>
      <c r="C648" s="2"/>
      <c r="D648" s="2"/>
      <c r="E648" s="2"/>
    </row>
    <row r="649" spans="1:5">
      <c r="A649" s="1"/>
      <c r="B649" s="2"/>
      <c r="C649" s="2"/>
      <c r="D649" s="2"/>
      <c r="E649" s="2"/>
    </row>
    <row r="650" spans="1:5">
      <c r="A650" s="1"/>
      <c r="B650" s="2"/>
      <c r="C650" s="2"/>
      <c r="D650" s="2"/>
      <c r="E650" s="2"/>
    </row>
    <row r="651" spans="1:5">
      <c r="A651" s="1"/>
      <c r="B651" s="2"/>
      <c r="C651" s="2"/>
      <c r="D651" s="2"/>
      <c r="E651" s="2"/>
    </row>
    <row r="652" spans="1:5">
      <c r="A652" s="1"/>
      <c r="B652" s="2"/>
      <c r="C652" s="2"/>
      <c r="D652" s="2"/>
      <c r="E652" s="2"/>
    </row>
    <row r="653" spans="1:5">
      <c r="A653" s="1"/>
      <c r="B653" s="2"/>
      <c r="C653" s="2"/>
      <c r="D653" s="2"/>
      <c r="E653" s="2"/>
    </row>
    <row r="654" spans="1:5">
      <c r="A654" s="1"/>
      <c r="B654" s="2"/>
      <c r="C654" s="2"/>
      <c r="D654" s="2"/>
      <c r="E654" s="2"/>
    </row>
    <row r="655" spans="1:5">
      <c r="A655" s="1"/>
      <c r="B655" s="2"/>
      <c r="C655" s="2"/>
      <c r="D655" s="2"/>
      <c r="E655" s="2"/>
    </row>
    <row r="656" spans="1:5">
      <c r="A656" s="1"/>
      <c r="B656" s="2"/>
      <c r="C656" s="2"/>
      <c r="D656" s="2"/>
      <c r="E656" s="2"/>
    </row>
    <row r="657" spans="1:5">
      <c r="A657" s="1"/>
      <c r="B657" s="2"/>
      <c r="C657" s="2"/>
      <c r="D657" s="2"/>
      <c r="E657" s="2"/>
    </row>
    <row r="658" spans="1:5">
      <c r="A658" s="1"/>
      <c r="B658" s="2"/>
      <c r="C658" s="2"/>
      <c r="D658" s="2"/>
      <c r="E658" s="2"/>
    </row>
    <row r="659" spans="1:5">
      <c r="A659" s="1"/>
      <c r="B659" s="2"/>
      <c r="C659" s="2"/>
      <c r="D659" s="2"/>
      <c r="E659" s="2"/>
    </row>
    <row r="660" spans="1:5">
      <c r="A660" s="1"/>
      <c r="B660" s="2"/>
      <c r="C660" s="2"/>
      <c r="D660" s="2"/>
      <c r="E660" s="2"/>
    </row>
    <row r="661" spans="1:5">
      <c r="A661" s="1"/>
      <c r="B661" s="2"/>
      <c r="C661" s="2"/>
      <c r="D661" s="2"/>
      <c r="E661" s="2"/>
    </row>
    <row r="662" spans="1:5">
      <c r="A662" s="1"/>
      <c r="B662" s="2"/>
      <c r="C662" s="2"/>
      <c r="D662" s="2"/>
      <c r="E662" s="2"/>
    </row>
    <row r="663" spans="1:5">
      <c r="A663" s="1"/>
      <c r="B663" s="2"/>
      <c r="C663" s="2"/>
      <c r="D663" s="2"/>
      <c r="E663" s="2"/>
    </row>
    <row r="664" spans="1:5">
      <c r="A664" s="1"/>
      <c r="B664" s="2"/>
      <c r="C664" s="2"/>
      <c r="D664" s="2"/>
      <c r="E664" s="2"/>
    </row>
    <row r="665" spans="1:5">
      <c r="A665" s="1"/>
      <c r="B665" s="2"/>
      <c r="C665" s="2"/>
      <c r="D665" s="2"/>
      <c r="E665" s="2"/>
    </row>
    <row r="666" spans="1:5">
      <c r="A666" s="1"/>
      <c r="B666" s="2"/>
      <c r="C666" s="2"/>
      <c r="D666" s="2"/>
      <c r="E666" s="2"/>
    </row>
    <row r="667" spans="1:5">
      <c r="A667" s="1"/>
      <c r="B667" s="2"/>
      <c r="C667" s="2"/>
      <c r="D667" s="2"/>
      <c r="E667" s="2"/>
    </row>
    <row r="668" spans="1:5">
      <c r="A668" s="1"/>
      <c r="B668" s="2"/>
      <c r="C668" s="2"/>
      <c r="D668" s="2"/>
      <c r="E668" s="2"/>
    </row>
    <row r="669" spans="1:5">
      <c r="A669" s="1"/>
      <c r="B669" s="2"/>
      <c r="C669" s="2"/>
      <c r="D669" s="2"/>
      <c r="E669" s="2"/>
    </row>
    <row r="670" spans="1:5">
      <c r="A670" s="1"/>
      <c r="B670" s="2"/>
      <c r="C670" s="2"/>
      <c r="D670" s="2"/>
      <c r="E670" s="2"/>
    </row>
    <row r="671" spans="1:5">
      <c r="A671" s="1"/>
      <c r="B671" s="2"/>
      <c r="C671" s="2"/>
      <c r="D671" s="2"/>
      <c r="E671" s="2"/>
    </row>
    <row r="672" spans="1:5">
      <c r="A672" s="1"/>
      <c r="B672" s="2"/>
      <c r="C672" s="2"/>
      <c r="D672" s="2"/>
      <c r="E672" s="2"/>
    </row>
    <row r="673" spans="1:5">
      <c r="A673" s="1"/>
      <c r="B673" s="2"/>
      <c r="C673" s="2"/>
      <c r="D673" s="2"/>
      <c r="E673" s="2"/>
    </row>
    <row r="674" spans="1:5">
      <c r="A674" s="1"/>
      <c r="B674" s="2"/>
      <c r="C674" s="2"/>
      <c r="D674" s="2"/>
      <c r="E674" s="2"/>
    </row>
    <row r="675" spans="1:5">
      <c r="A675" s="1"/>
      <c r="B675" s="2"/>
      <c r="C675" s="2"/>
      <c r="D675" s="2"/>
      <c r="E675" s="2"/>
    </row>
    <row r="676" spans="1:5">
      <c r="A676" s="1"/>
      <c r="B676" s="2"/>
      <c r="C676" s="2"/>
      <c r="D676" s="2"/>
      <c r="E676" s="2"/>
    </row>
    <row r="677" spans="1:5">
      <c r="A677" s="1"/>
      <c r="B677" s="2"/>
      <c r="C677" s="2"/>
      <c r="D677" s="2"/>
      <c r="E677" s="2"/>
    </row>
    <row r="678" spans="1:5">
      <c r="A678" s="1"/>
      <c r="B678" s="2"/>
      <c r="C678" s="2"/>
      <c r="D678" s="2"/>
      <c r="E678" s="2"/>
    </row>
    <row r="679" spans="1:5">
      <c r="A679" s="1"/>
      <c r="B679" s="2"/>
      <c r="C679" s="2"/>
      <c r="D679" s="2"/>
      <c r="E679" s="2"/>
    </row>
    <row r="680" spans="1:5">
      <c r="A680" s="1"/>
      <c r="B680" s="2"/>
      <c r="C680" s="2"/>
      <c r="D680" s="2"/>
      <c r="E680" s="2"/>
    </row>
    <row r="681" spans="1:5">
      <c r="A681" s="1"/>
      <c r="B681" s="2"/>
      <c r="C681" s="2"/>
      <c r="D681" s="2"/>
      <c r="E681" s="2"/>
    </row>
    <row r="682" spans="1:5">
      <c r="A682" s="1"/>
      <c r="B682" s="2"/>
      <c r="C682" s="2"/>
      <c r="D682" s="2"/>
      <c r="E682" s="2"/>
    </row>
    <row r="683" spans="1:5">
      <c r="A683" s="1"/>
      <c r="B683" s="2"/>
      <c r="C683" s="2"/>
      <c r="D683" s="2"/>
      <c r="E683" s="2"/>
    </row>
    <row r="684" spans="1:5">
      <c r="A684" s="1"/>
      <c r="B684" s="2"/>
      <c r="C684" s="2"/>
      <c r="D684" s="2"/>
      <c r="E684" s="2"/>
    </row>
    <row r="685" spans="1:5">
      <c r="A685" s="1"/>
      <c r="B685" s="2"/>
      <c r="C685" s="2"/>
      <c r="D685" s="2"/>
      <c r="E685" s="2"/>
    </row>
    <row r="686" spans="1:5">
      <c r="A686" s="1"/>
      <c r="B686" s="2"/>
      <c r="C686" s="2"/>
      <c r="D686" s="2"/>
      <c r="E686" s="2"/>
    </row>
    <row r="687" spans="1:5">
      <c r="A687" s="1"/>
      <c r="B687" s="2"/>
      <c r="C687" s="2"/>
      <c r="D687" s="2"/>
      <c r="E687" s="2"/>
    </row>
    <row r="688" spans="1:5">
      <c r="A688" s="1"/>
      <c r="B688" s="2"/>
      <c r="C688" s="2"/>
      <c r="D688" s="2"/>
      <c r="E688" s="2"/>
    </row>
    <row r="689" spans="1:5">
      <c r="A689" s="1"/>
      <c r="B689" s="2"/>
      <c r="C689" s="2"/>
      <c r="D689" s="2"/>
      <c r="E689" s="2"/>
    </row>
    <row r="690" spans="1:5">
      <c r="A690" s="1"/>
      <c r="B690" s="2"/>
      <c r="C690" s="2"/>
      <c r="D690" s="2"/>
      <c r="E690" s="2"/>
    </row>
    <row r="691" spans="1:5">
      <c r="A691" s="1"/>
      <c r="B691" s="2"/>
      <c r="C691" s="2"/>
      <c r="D691" s="2"/>
      <c r="E691" s="2"/>
    </row>
    <row r="692" spans="1:5">
      <c r="A692" s="1"/>
      <c r="B692" s="2"/>
      <c r="C692" s="2"/>
      <c r="D692" s="2"/>
      <c r="E692" s="2"/>
    </row>
    <row r="693" spans="1:5">
      <c r="A693" s="1"/>
      <c r="B693" s="2"/>
      <c r="C693" s="2"/>
      <c r="D693" s="2"/>
      <c r="E693" s="2"/>
    </row>
    <row r="694" spans="1:5">
      <c r="A694" s="1"/>
      <c r="B694" s="2"/>
      <c r="C694" s="2"/>
      <c r="D694" s="2"/>
      <c r="E694" s="2"/>
    </row>
    <row r="695" spans="1:5">
      <c r="A695" s="1"/>
      <c r="B695" s="2"/>
      <c r="C695" s="2"/>
      <c r="D695" s="2"/>
      <c r="E695" s="2"/>
    </row>
    <row r="696" spans="1:5">
      <c r="A696" s="1"/>
      <c r="B696" s="2"/>
      <c r="C696" s="2"/>
      <c r="D696" s="2"/>
      <c r="E696" s="2"/>
    </row>
    <row r="697" spans="1:5">
      <c r="A697" s="1"/>
      <c r="B697" s="2"/>
      <c r="C697" s="2"/>
      <c r="D697" s="2"/>
      <c r="E697" s="2"/>
    </row>
    <row r="698" spans="1:5">
      <c r="A698" s="1"/>
      <c r="B698" s="2"/>
      <c r="C698" s="2"/>
      <c r="D698" s="2"/>
      <c r="E698" s="2"/>
    </row>
    <row r="699" spans="1:5">
      <c r="A699" s="1"/>
      <c r="B699" s="2"/>
      <c r="C699" s="2"/>
      <c r="D699" s="2"/>
      <c r="E699" s="2"/>
    </row>
    <row r="700" spans="1:5">
      <c r="A700" s="1"/>
      <c r="B700" s="2"/>
      <c r="C700" s="2"/>
      <c r="D700" s="2"/>
      <c r="E700" s="2"/>
    </row>
    <row r="701" spans="1:5">
      <c r="A701" s="1"/>
      <c r="B701" s="2"/>
      <c r="C701" s="2"/>
      <c r="D701" s="2"/>
      <c r="E701" s="2"/>
    </row>
    <row r="702" spans="1:5">
      <c r="A702" s="1"/>
      <c r="B702" s="2"/>
      <c r="C702" s="2"/>
      <c r="D702" s="2"/>
      <c r="E702" s="2"/>
    </row>
    <row r="703" spans="1:5">
      <c r="A703" s="1"/>
      <c r="B703" s="2"/>
      <c r="C703" s="2"/>
      <c r="D703" s="2"/>
      <c r="E703" s="2"/>
    </row>
    <row r="704" spans="1:5">
      <c r="A704" s="1"/>
      <c r="B704" s="2"/>
      <c r="C704" s="2"/>
      <c r="D704" s="2"/>
      <c r="E704" s="2"/>
    </row>
    <row r="705" spans="1:5">
      <c r="A705" s="1"/>
      <c r="B705" s="2"/>
      <c r="C705" s="2"/>
      <c r="D705" s="2"/>
      <c r="E705" s="2"/>
    </row>
    <row r="706" spans="1:5">
      <c r="A706" s="1"/>
      <c r="B706" s="2"/>
      <c r="C706" s="2"/>
      <c r="D706" s="2"/>
      <c r="E706" s="2"/>
    </row>
    <row r="707" spans="1:5">
      <c r="A707" s="1"/>
      <c r="B707" s="2"/>
      <c r="C707" s="2"/>
      <c r="D707" s="2"/>
      <c r="E707" s="2"/>
    </row>
    <row r="708" spans="1:5">
      <c r="A708" s="1"/>
      <c r="B708" s="2"/>
      <c r="C708" s="2"/>
      <c r="D708" s="2"/>
      <c r="E708" s="2"/>
    </row>
    <row r="709" spans="1:5">
      <c r="A709" s="1"/>
      <c r="B709" s="2"/>
      <c r="C709" s="2"/>
      <c r="D709" s="2"/>
      <c r="E709" s="2"/>
    </row>
    <row r="710" spans="1:5">
      <c r="A710" s="1"/>
      <c r="B710" s="2"/>
      <c r="C710" s="2"/>
      <c r="D710" s="2"/>
      <c r="E710" s="2"/>
    </row>
    <row r="711" spans="1:5">
      <c r="A711" s="1"/>
      <c r="B711" s="2"/>
      <c r="C711" s="2"/>
      <c r="D711" s="2"/>
      <c r="E711" s="2"/>
    </row>
    <row r="712" spans="1:5">
      <c r="A712" s="1"/>
      <c r="B712" s="2"/>
      <c r="C712" s="2"/>
      <c r="D712" s="2"/>
      <c r="E712" s="2"/>
    </row>
    <row r="713" spans="1:5">
      <c r="A713" s="1"/>
      <c r="B713" s="2"/>
      <c r="C713" s="2"/>
      <c r="D713" s="2"/>
      <c r="E713" s="2"/>
    </row>
    <row r="714" spans="1:5">
      <c r="A714" s="1"/>
      <c r="B714" s="2"/>
      <c r="C714" s="2"/>
      <c r="D714" s="2"/>
      <c r="E714" s="2"/>
    </row>
    <row r="715" spans="1:5">
      <c r="A715" s="1"/>
      <c r="B715" s="2"/>
      <c r="C715" s="2"/>
      <c r="D715" s="2"/>
      <c r="E715" s="2"/>
    </row>
    <row r="716" spans="1:5">
      <c r="A716" s="1"/>
      <c r="B716" s="2"/>
      <c r="C716" s="2"/>
      <c r="D716" s="2"/>
      <c r="E716" s="2"/>
    </row>
    <row r="717" spans="1:5">
      <c r="A717" s="1"/>
      <c r="B717" s="2"/>
      <c r="C717" s="2"/>
      <c r="D717" s="2"/>
      <c r="E717" s="2"/>
    </row>
    <row r="718" spans="1:5">
      <c r="A718" s="1"/>
      <c r="B718" s="2"/>
      <c r="C718" s="2"/>
      <c r="D718" s="2"/>
      <c r="E718" s="2"/>
    </row>
    <row r="719" spans="1:5">
      <c r="A719" s="1"/>
      <c r="B719" s="2"/>
      <c r="C719" s="2"/>
      <c r="D719" s="2"/>
      <c r="E719" s="2"/>
    </row>
    <row r="720" spans="1:5">
      <c r="A720" s="1"/>
      <c r="B720" s="2"/>
      <c r="C720" s="2"/>
      <c r="D720" s="2"/>
      <c r="E720" s="2"/>
    </row>
    <row r="721" spans="1:5">
      <c r="A721" s="1"/>
      <c r="B721" s="2"/>
      <c r="C721" s="2"/>
      <c r="D721" s="2"/>
      <c r="E721" s="2"/>
    </row>
    <row r="722" spans="1:5">
      <c r="A722" s="1"/>
      <c r="B722" s="2"/>
      <c r="C722" s="2"/>
      <c r="D722" s="2"/>
      <c r="E722" s="2"/>
    </row>
    <row r="723" spans="1:5">
      <c r="A723" s="1"/>
      <c r="B723" s="2"/>
      <c r="C723" s="2"/>
      <c r="D723" s="2"/>
      <c r="E723" s="2"/>
    </row>
    <row r="724" spans="1:5">
      <c r="A724" s="1"/>
      <c r="B724" s="2"/>
      <c r="C724" s="2"/>
      <c r="D724" s="2"/>
      <c r="E724" s="2"/>
    </row>
    <row r="725" spans="1:5">
      <c r="A725" s="1"/>
      <c r="B725" s="2"/>
      <c r="C725" s="2"/>
      <c r="D725" s="2"/>
      <c r="E725" s="2"/>
    </row>
    <row r="726" spans="1:5">
      <c r="A726" s="1"/>
      <c r="B726" s="2"/>
      <c r="C726" s="2"/>
      <c r="D726" s="2"/>
      <c r="E726" s="2"/>
    </row>
    <row r="727" spans="1:5">
      <c r="A727" s="1"/>
      <c r="B727" s="2"/>
      <c r="C727" s="2"/>
      <c r="D727" s="2"/>
      <c r="E727" s="2"/>
    </row>
    <row r="728" spans="1:5">
      <c r="A728" s="1"/>
      <c r="B728" s="2"/>
      <c r="C728" s="2"/>
      <c r="D728" s="2"/>
      <c r="E728" s="2"/>
    </row>
    <row r="729" spans="1:5">
      <c r="A729" s="1"/>
      <c r="B729" s="2"/>
      <c r="C729" s="2"/>
      <c r="D729" s="2"/>
      <c r="E729" s="2"/>
    </row>
    <row r="730" spans="1:5">
      <c r="A730" s="1"/>
      <c r="B730" s="2"/>
      <c r="C730" s="2"/>
      <c r="D730" s="2"/>
      <c r="E730" s="2"/>
    </row>
    <row r="731" spans="1:5">
      <c r="A731" s="1"/>
      <c r="B731" s="2"/>
      <c r="C731" s="2"/>
      <c r="D731" s="2"/>
      <c r="E731" s="2"/>
    </row>
    <row r="732" spans="1:5">
      <c r="A732" s="1"/>
      <c r="B732" s="2"/>
      <c r="C732" s="2"/>
      <c r="D732" s="2"/>
      <c r="E732" s="2"/>
    </row>
    <row r="733" spans="1:5">
      <c r="A733" s="1"/>
      <c r="B733" s="2"/>
      <c r="C733" s="2"/>
      <c r="D733" s="2"/>
      <c r="E733" s="2"/>
    </row>
    <row r="734" spans="1:5">
      <c r="A734" s="1"/>
      <c r="B734" s="2"/>
      <c r="C734" s="2"/>
      <c r="D734" s="2"/>
      <c r="E734" s="2"/>
    </row>
    <row r="735" spans="1:5">
      <c r="A735" s="1"/>
      <c r="B735" s="2"/>
      <c r="C735" s="2"/>
      <c r="D735" s="2"/>
      <c r="E735" s="2"/>
    </row>
    <row r="736" spans="1:5">
      <c r="A736" s="1"/>
      <c r="B736" s="2"/>
      <c r="C736" s="2"/>
      <c r="D736" s="2"/>
      <c r="E736" s="2"/>
    </row>
    <row r="737" spans="1:5">
      <c r="A737" s="1"/>
      <c r="B737" s="2"/>
      <c r="C737" s="2"/>
      <c r="D737" s="2"/>
      <c r="E737" s="2"/>
    </row>
    <row r="738" spans="1:5">
      <c r="A738" s="1"/>
      <c r="B738" s="2"/>
      <c r="C738" s="2"/>
      <c r="D738" s="2"/>
      <c r="E738" s="2"/>
    </row>
    <row r="739" spans="1:5">
      <c r="A739" s="1"/>
      <c r="B739" s="2"/>
      <c r="C739" s="2"/>
      <c r="D739" s="2"/>
      <c r="E739" s="2"/>
    </row>
    <row r="740" spans="1:5">
      <c r="A740" s="1"/>
      <c r="B740" s="2"/>
      <c r="C740" s="2"/>
      <c r="D740" s="2"/>
      <c r="E740" s="2"/>
    </row>
    <row r="741" spans="1:5">
      <c r="A741" s="1"/>
      <c r="B741" s="2"/>
      <c r="C741" s="2"/>
      <c r="D741" s="2"/>
      <c r="E741" s="2"/>
    </row>
    <row r="742" spans="1:5">
      <c r="A742" s="1"/>
      <c r="B742" s="2"/>
      <c r="C742" s="2"/>
      <c r="D742" s="2"/>
      <c r="E742" s="2"/>
    </row>
    <row r="743" spans="1:5">
      <c r="A743" s="1"/>
      <c r="B743" s="2"/>
      <c r="C743" s="2"/>
      <c r="D743" s="2"/>
      <c r="E743" s="2"/>
    </row>
    <row r="744" spans="1:5">
      <c r="A744" s="1"/>
      <c r="B744" s="2"/>
      <c r="C744" s="2"/>
      <c r="D744" s="2"/>
      <c r="E744" s="2"/>
    </row>
    <row r="745" spans="1:5">
      <c r="A745" s="1"/>
      <c r="B745" s="2"/>
      <c r="C745" s="2"/>
      <c r="D745" s="2"/>
      <c r="E745" s="2"/>
    </row>
    <row r="746" spans="1:5">
      <c r="A746" s="1"/>
      <c r="B746" s="2"/>
      <c r="C746" s="2"/>
      <c r="D746" s="2"/>
      <c r="E746" s="2"/>
    </row>
    <row r="747" spans="1:5">
      <c r="A747" s="1"/>
      <c r="B747" s="2"/>
      <c r="C747" s="2"/>
      <c r="D747" s="2"/>
      <c r="E747" s="2"/>
    </row>
    <row r="748" spans="1:5">
      <c r="A748" s="1"/>
      <c r="B748" s="2"/>
      <c r="C748" s="2"/>
      <c r="D748" s="2"/>
      <c r="E748" s="2"/>
    </row>
    <row r="749" spans="1:5">
      <c r="A749" s="1"/>
      <c r="B749" s="2"/>
      <c r="C749" s="2"/>
      <c r="D749" s="2"/>
      <c r="E749" s="2"/>
    </row>
    <row r="750" spans="1:5">
      <c r="A750" s="1"/>
      <c r="B750" s="2"/>
      <c r="C750" s="2"/>
      <c r="D750" s="2"/>
      <c r="E750" s="2"/>
    </row>
    <row r="751" spans="1:5">
      <c r="A751" s="1"/>
      <c r="B751" s="2"/>
      <c r="C751" s="2"/>
      <c r="D751" s="2"/>
      <c r="E751" s="2"/>
    </row>
    <row r="752" spans="1:5">
      <c r="A752" s="1"/>
      <c r="B752" s="2"/>
      <c r="C752" s="2"/>
      <c r="D752" s="2"/>
      <c r="E752" s="2"/>
    </row>
    <row r="753" spans="1:5">
      <c r="A753" s="1"/>
      <c r="B753" s="2"/>
      <c r="C753" s="2"/>
      <c r="D753" s="2"/>
      <c r="E753" s="2"/>
    </row>
    <row r="754" spans="1:5">
      <c r="A754" s="1"/>
      <c r="B754" s="2"/>
      <c r="C754" s="2"/>
      <c r="D754" s="2"/>
      <c r="E754" s="2"/>
    </row>
    <row r="755" spans="1:5">
      <c r="A755" s="1"/>
      <c r="B755" s="2"/>
      <c r="C755" s="2"/>
      <c r="D755" s="2"/>
      <c r="E755" s="2"/>
    </row>
    <row r="756" spans="1:5">
      <c r="A756" s="1"/>
      <c r="B756" s="2"/>
      <c r="C756" s="2"/>
      <c r="D756" s="2"/>
      <c r="E756" s="2"/>
    </row>
    <row r="757" spans="1:5">
      <c r="A757" s="1"/>
      <c r="B757" s="2"/>
      <c r="C757" s="2"/>
      <c r="D757" s="2"/>
      <c r="E757" s="2"/>
    </row>
    <row r="758" spans="1:5">
      <c r="A758" s="1"/>
      <c r="B758" s="2"/>
      <c r="C758" s="2"/>
      <c r="D758" s="2"/>
      <c r="E75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Delta Normal</vt:lpstr>
      <vt:lpstr>Historical</vt:lpstr>
      <vt:lpstr>Monte Carlo Logistic</vt:lpstr>
      <vt:lpstr>Monte Carlo T</vt:lpstr>
      <vt:lpstr>Comparison</vt:lpstr>
      <vt:lpstr>Independence...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Kostas</cp:lastModifiedBy>
  <dcterms:created xsi:type="dcterms:W3CDTF">2013-01-14T02:19:42Z</dcterms:created>
  <dcterms:modified xsi:type="dcterms:W3CDTF">2013-01-29T16:51:31Z</dcterms:modified>
</cp:coreProperties>
</file>