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ha\Documents\VSCodeProjects\PAPPL\Mesh_Source\additional_mesh_utils\3D_output_statistics\"/>
    </mc:Choice>
  </mc:AlternateContent>
  <bookViews>
    <workbookView xWindow="0" yWindow="0" windowWidth="283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8" i="1" l="1"/>
  <c r="J39" i="1"/>
  <c r="J40" i="1"/>
  <c r="J41" i="1"/>
  <c r="J42" i="1"/>
  <c r="J43" i="1"/>
  <c r="J44" i="1"/>
  <c r="J45" i="1"/>
  <c r="J46" i="1"/>
  <c r="J47" i="1"/>
  <c r="J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8" i="1"/>
  <c r="F22" i="1" l="1"/>
  <c r="F23" i="1"/>
  <c r="F24" i="1"/>
  <c r="F25" i="1"/>
  <c r="E23" i="1"/>
  <c r="E24" i="1"/>
  <c r="E25" i="1"/>
  <c r="E22" i="1"/>
  <c r="F3" i="1"/>
  <c r="F4" i="1"/>
  <c r="F5" i="1"/>
  <c r="F8" i="1"/>
  <c r="F9" i="1"/>
  <c r="F10" i="1"/>
  <c r="F11" i="1"/>
  <c r="F12" i="1"/>
  <c r="F13" i="1"/>
  <c r="F14" i="1"/>
  <c r="F15" i="1"/>
  <c r="F16" i="1"/>
  <c r="F18" i="1"/>
  <c r="F20" i="1"/>
  <c r="F21" i="1"/>
  <c r="F26" i="1"/>
  <c r="F2" i="1"/>
  <c r="E3" i="1"/>
  <c r="E4" i="1"/>
  <c r="E5" i="1"/>
  <c r="E8" i="1"/>
  <c r="E9" i="1"/>
  <c r="E10" i="1"/>
  <c r="E11" i="1"/>
  <c r="E12" i="1"/>
  <c r="E13" i="1"/>
  <c r="E14" i="1"/>
  <c r="E15" i="1"/>
  <c r="E16" i="1"/>
  <c r="E18" i="1"/>
  <c r="E20" i="1"/>
  <c r="E21" i="1"/>
  <c r="E26" i="1"/>
  <c r="E2" i="1"/>
</calcChain>
</file>

<file path=xl/sharedStrings.xml><?xml version="1.0" encoding="utf-8"?>
<sst xmlns="http://schemas.openxmlformats.org/spreadsheetml/2006/main" count="140" uniqueCount="58">
  <si>
    <t>File Name</t>
  </si>
  <si>
    <t>File Size (B)</t>
  </si>
  <si>
    <t>File Size (MB)</t>
  </si>
  <si>
    <t>Mesh Volume</t>
  </si>
  <si>
    <t>mesh_pylab.obj</t>
  </si>
  <si>
    <t>mesh_pylab.stl</t>
  </si>
  <si>
    <t>mesh_pylab_ed_mc.obj</t>
  </si>
  <si>
    <t>mesh_pylab_ed_mc.stl</t>
  </si>
  <si>
    <t>mesh_pylab_ed_mdc_05.obj</t>
  </si>
  <si>
    <t>mesh_pylab_ed_mdc_05.stl</t>
  </si>
  <si>
    <t>mesh_pylab_ed_xx.obj</t>
  </si>
  <si>
    <t>mesh_pylab_ed_xx.stl</t>
  </si>
  <si>
    <t>mesh_pylab_ed_yy.obj</t>
  </si>
  <si>
    <t>mesh_pylab_ed_yy.stl</t>
  </si>
  <si>
    <t>mesh_pylab_ed_zz.obj</t>
  </si>
  <si>
    <t>mesh_pylab_ed_zz.stl</t>
  </si>
  <si>
    <t>mesh_pylab_lap01.obj</t>
  </si>
  <si>
    <t>mesh_pylab_lap01.stl</t>
  </si>
  <si>
    <t>mesh_pylab_lap05.obj</t>
  </si>
  <si>
    <t>mesh_pylab_lap05.stl</t>
  </si>
  <si>
    <t>mesh_pylab_lap10.obj</t>
  </si>
  <si>
    <t>mesh_pylab_lap10.stl</t>
  </si>
  <si>
    <t>mesh_pylab_lapHC.obj</t>
  </si>
  <si>
    <t>mesh_pylab_lapHC.stl</t>
  </si>
  <si>
    <t>mesh_trimesh.obj</t>
  </si>
  <si>
    <t>mesh_trimesh.stl</t>
  </si>
  <si>
    <t>mesh_vf_nonsmooth.obj</t>
  </si>
  <si>
    <t>mesh_vf_smooth.obj</t>
  </si>
  <si>
    <t>mesh_vtk.obj</t>
  </si>
  <si>
    <t>VOLUMETRIC ERROR</t>
  </si>
  <si>
    <t>OK</t>
  </si>
  <si>
    <t>&lt;65%</t>
  </si>
  <si>
    <t>~ NON</t>
  </si>
  <si>
    <t>NON</t>
  </si>
  <si>
    <t>N.A.</t>
  </si>
  <si>
    <t>calculs…</t>
  </si>
  <si>
    <t>X</t>
  </si>
  <si>
    <t>~ OK</t>
  </si>
  <si>
    <t>Volume du mesh acceptable (err &lt; 0.64%)</t>
  </si>
  <si>
    <t>Volume du mesh presque acceptable (peut etre des modifications le rendraient acceptable)</t>
  </si>
  <si>
    <t>Volume du mesh acceptable si on le multiplie par 0.55^3 (mesh non normalisé)</t>
  </si>
  <si>
    <t>Volume du mesh non acceptable  (err &gt; 0.64%)</t>
  </si>
  <si>
    <t>Pas possible de savoir, le calcul de volume ne fonctionne pas (mesh avec trous ?)</t>
  </si>
  <si>
    <t>LEGENDE (Calcul du volume)</t>
  </si>
  <si>
    <t>mesh_pylab</t>
  </si>
  <si>
    <t>mesh_pylab_ed_mc</t>
  </si>
  <si>
    <t>mesh_pylab_ed_mdc_05</t>
  </si>
  <si>
    <t>mesh_pylab_ed_xx</t>
  </si>
  <si>
    <t>mesh_pylab_ed_yy</t>
  </si>
  <si>
    <t>mesh_pylab_ed_zz</t>
  </si>
  <si>
    <t>mesh_pylab_lap01</t>
  </si>
  <si>
    <t>mesh_pylab_lap05</t>
  </si>
  <si>
    <t>mesh_pylab_lap10</t>
  </si>
  <si>
    <t>mesh_pylab_lapHC</t>
  </si>
  <si>
    <t>mesh_trimesh</t>
  </si>
  <si>
    <t>mesh_vf_nonsmooth</t>
  </si>
  <si>
    <t>mesh_vf_smooth</t>
  </si>
  <si>
    <t>mesh_vtk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</si>
</sst>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right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0" fillId="5" borderId="0" xfId="0" applyFill="1"/>
    <xf numFmtId="0" fontId="0" fillId="4" borderId="0" xfId="0" applyFill="1" applyAlignment="1">
      <alignment horizontal="left"/>
    </xf>
    <xf numFmtId="0" fontId="2" fillId="4" borderId="3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4" xfId="0" applyBorder="1"/>
    <xf numFmtId="0" fontId="0" fillId="3" borderId="15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3" borderId="18" xfId="0" applyFill="1" applyBorder="1" applyAlignment="1">
      <alignment horizontal="center"/>
    </xf>
    <xf numFmtId="0" fontId="0" fillId="0" borderId="19" xfId="0" applyBorder="1"/>
    <xf numFmtId="0" fontId="0" fillId="0" borderId="18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error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mesh_pylab.obj</c:v>
                </c:pt>
                <c:pt idx="1">
                  <c:v>mesh_pylab.stl</c:v>
                </c:pt>
                <c:pt idx="2">
                  <c:v>mesh_pylab_ed_mc.obj</c:v>
                </c:pt>
                <c:pt idx="3">
                  <c:v>mesh_pylab_ed_mc.stl</c:v>
                </c:pt>
                <c:pt idx="4">
                  <c:v>mesh_pylab_ed_mdc_05.obj</c:v>
                </c:pt>
                <c:pt idx="5">
                  <c:v>mesh_pylab_ed_mdc_05.stl</c:v>
                </c:pt>
                <c:pt idx="6">
                  <c:v>mesh_pylab_ed_xx.obj</c:v>
                </c:pt>
                <c:pt idx="7">
                  <c:v>mesh_pylab_ed_xx.stl</c:v>
                </c:pt>
                <c:pt idx="8">
                  <c:v>mesh_pylab_ed_yy.obj</c:v>
                </c:pt>
                <c:pt idx="9">
                  <c:v>mesh_pylab_ed_yy.stl</c:v>
                </c:pt>
                <c:pt idx="10">
                  <c:v>mesh_pylab_ed_zz.obj</c:v>
                </c:pt>
                <c:pt idx="11">
                  <c:v>mesh_pylab_ed_zz.stl</c:v>
                </c:pt>
                <c:pt idx="12">
                  <c:v>mesh_pylab_lap01.obj</c:v>
                </c:pt>
                <c:pt idx="13">
                  <c:v>mesh_pylab_lap01.stl</c:v>
                </c:pt>
                <c:pt idx="14">
                  <c:v>mesh_pylab_lap05.obj</c:v>
                </c:pt>
                <c:pt idx="15">
                  <c:v>mesh_pylab_lap05.stl</c:v>
                </c:pt>
                <c:pt idx="16">
                  <c:v>mesh_pylab_lap10.obj</c:v>
                </c:pt>
                <c:pt idx="17">
                  <c:v>mesh_pylab_lap10.stl</c:v>
                </c:pt>
                <c:pt idx="18">
                  <c:v>mesh_pylab_lapHC.obj</c:v>
                </c:pt>
                <c:pt idx="19">
                  <c:v>mesh_pylab_lapHC.stl</c:v>
                </c:pt>
                <c:pt idx="20">
                  <c:v>mesh_trimesh.obj</c:v>
                </c:pt>
                <c:pt idx="21">
                  <c:v>mesh_trimesh.stl</c:v>
                </c:pt>
                <c:pt idx="22">
                  <c:v>mesh_vf_nonsmooth.obj</c:v>
                </c:pt>
                <c:pt idx="23">
                  <c:v>mesh_vf_smooth.obj</c:v>
                </c:pt>
                <c:pt idx="24">
                  <c:v>mesh_vtk.obj</c:v>
                </c:pt>
              </c:strCache>
            </c:strRef>
          </c:cat>
          <c:val>
            <c:numRef>
              <c:f>Sheet1!$F$2:$F$26</c:f>
              <c:numCache>
                <c:formatCode>0.00</c:formatCode>
                <c:ptCount val="25"/>
                <c:pt idx="0">
                  <c:v>0</c:v>
                </c:pt>
                <c:pt idx="1">
                  <c:v>1.5251267699573857E-6</c:v>
                </c:pt>
                <c:pt idx="2">
                  <c:v>0.24132589234150473</c:v>
                </c:pt>
                <c:pt idx="3">
                  <c:v>0.24132792584386467</c:v>
                </c:pt>
                <c:pt idx="4">
                  <c:v>0</c:v>
                </c:pt>
                <c:pt idx="5">
                  <c:v>0</c:v>
                </c:pt>
                <c:pt idx="6">
                  <c:v>0.69740590171188688</c:v>
                </c:pt>
                <c:pt idx="7">
                  <c:v>0.69740590171188688</c:v>
                </c:pt>
                <c:pt idx="8">
                  <c:v>1.5208914915007825</c:v>
                </c:pt>
                <c:pt idx="9">
                  <c:v>1.5208914915007825</c:v>
                </c:pt>
                <c:pt idx="10">
                  <c:v>0.88374487354056475</c:v>
                </c:pt>
                <c:pt idx="11">
                  <c:v>0.88374538191615482</c:v>
                </c:pt>
                <c:pt idx="12">
                  <c:v>7.0049072478923381E-3</c:v>
                </c:pt>
                <c:pt idx="13">
                  <c:v>7.0064323746622959E-3</c:v>
                </c:pt>
                <c:pt idx="14">
                  <c:v>3.1631129179466859E-2</c:v>
                </c:pt>
                <c:pt idx="15">
                  <c:v>0</c:v>
                </c:pt>
                <c:pt idx="16">
                  <c:v>6.2060458465308103E-2</c:v>
                </c:pt>
                <c:pt idx="17">
                  <c:v>0</c:v>
                </c:pt>
                <c:pt idx="18">
                  <c:v>9.9545024182438446E-3</c:v>
                </c:pt>
                <c:pt idx="19">
                  <c:v>9.9545024182438446E-3</c:v>
                </c:pt>
                <c:pt idx="20">
                  <c:v>6.6709044668658479E-6</c:v>
                </c:pt>
                <c:pt idx="21">
                  <c:v>6.6709044668658479E-6</c:v>
                </c:pt>
                <c:pt idx="22">
                  <c:v>1.9358052774905641E-5</c:v>
                </c:pt>
                <c:pt idx="23">
                  <c:v>3.2214181012494569E-2</c:v>
                </c:pt>
                <c:pt idx="24">
                  <c:v>1.4422447710520325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1-46D4-86DB-6A773504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901920"/>
        <c:axId val="2132897344"/>
      </c:barChart>
      <c:catAx>
        <c:axId val="213290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7344"/>
        <c:crosses val="autoZero"/>
        <c:auto val="1"/>
        <c:lblAlgn val="ctr"/>
        <c:lblOffset val="100"/>
        <c:noMultiLvlLbl val="0"/>
      </c:catAx>
      <c:valAx>
        <c:axId val="21328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sizes</a:t>
            </a:r>
            <a:r>
              <a:rPr lang="en-US" baseline="0"/>
              <a:t> (Mb)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Sheet1!$H$38:$H$51</c:f>
              <c:strCache>
                <c:ptCount val="14"/>
                <c:pt idx="0">
                  <c:v>mesh_pylab</c:v>
                </c:pt>
                <c:pt idx="1">
                  <c:v>mesh_pylab_ed_mc</c:v>
                </c:pt>
                <c:pt idx="2">
                  <c:v>mesh_pylab_ed_mdc_05</c:v>
                </c:pt>
                <c:pt idx="3">
                  <c:v>mesh_pylab_ed_xx</c:v>
                </c:pt>
                <c:pt idx="4">
                  <c:v>mesh_pylab_ed_yy</c:v>
                </c:pt>
                <c:pt idx="5">
                  <c:v>mesh_pylab_ed_zz</c:v>
                </c:pt>
                <c:pt idx="6">
                  <c:v>mesh_pylab_lap01</c:v>
                </c:pt>
                <c:pt idx="7">
                  <c:v>mesh_pylab_lap05</c:v>
                </c:pt>
                <c:pt idx="8">
                  <c:v>mesh_pylab_lap10</c:v>
                </c:pt>
                <c:pt idx="9">
                  <c:v>mesh_pylab_lapHC</c:v>
                </c:pt>
                <c:pt idx="10">
                  <c:v>mesh_trimesh</c:v>
                </c:pt>
                <c:pt idx="11">
                  <c:v>mesh_vf_nonsmooth</c:v>
                </c:pt>
                <c:pt idx="12">
                  <c:v>mesh_vf_smooth</c:v>
                </c:pt>
                <c:pt idx="13">
                  <c:v>mesh_vtk</c:v>
                </c:pt>
              </c:strCache>
            </c:strRef>
          </c:cat>
          <c:val>
            <c:numRef>
              <c:f>Sheet1!$I$38:$I$51</c:f>
              <c:numCache>
                <c:formatCode>General</c:formatCode>
                <c:ptCount val="14"/>
                <c:pt idx="0">
                  <c:v>101.89738368988037</c:v>
                </c:pt>
                <c:pt idx="1">
                  <c:v>1.1217966079711914</c:v>
                </c:pt>
                <c:pt idx="2">
                  <c:v>5.6078910827636719E-2</c:v>
                </c:pt>
                <c:pt idx="3">
                  <c:v>1.1244382858276367</c:v>
                </c:pt>
                <c:pt idx="4">
                  <c:v>1.1244707107543945</c:v>
                </c:pt>
                <c:pt idx="5">
                  <c:v>1.1244230270385742</c:v>
                </c:pt>
                <c:pt idx="6">
                  <c:v>101.9957799911499</c:v>
                </c:pt>
                <c:pt idx="7">
                  <c:v>102.06165027618408</c:v>
                </c:pt>
                <c:pt idx="8">
                  <c:v>102.06707859039307</c:v>
                </c:pt>
                <c:pt idx="9">
                  <c:v>102.03103637695313</c:v>
                </c:pt>
                <c:pt idx="10">
                  <c:v>46.605969429016113</c:v>
                </c:pt>
                <c:pt idx="11">
                  <c:v>36.868204116821289</c:v>
                </c:pt>
                <c:pt idx="12">
                  <c:v>41.110169410705566</c:v>
                </c:pt>
                <c:pt idx="13">
                  <c:v>107.90094757080078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30D-99C5-A612928726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Sheet1!$H$38:$H$51</c:f>
              <c:strCache>
                <c:ptCount val="14"/>
                <c:pt idx="0">
                  <c:v>mesh_pylab</c:v>
                </c:pt>
                <c:pt idx="1">
                  <c:v>mesh_pylab_ed_mc</c:v>
                </c:pt>
                <c:pt idx="2">
                  <c:v>mesh_pylab_ed_mdc_05</c:v>
                </c:pt>
                <c:pt idx="3">
                  <c:v>mesh_pylab_ed_xx</c:v>
                </c:pt>
                <c:pt idx="4">
                  <c:v>mesh_pylab_ed_yy</c:v>
                </c:pt>
                <c:pt idx="5">
                  <c:v>mesh_pylab_ed_zz</c:v>
                </c:pt>
                <c:pt idx="6">
                  <c:v>mesh_pylab_lap01</c:v>
                </c:pt>
                <c:pt idx="7">
                  <c:v>mesh_pylab_lap05</c:v>
                </c:pt>
                <c:pt idx="8">
                  <c:v>mesh_pylab_lap10</c:v>
                </c:pt>
                <c:pt idx="9">
                  <c:v>mesh_pylab_lapHC</c:v>
                </c:pt>
                <c:pt idx="10">
                  <c:v>mesh_trimesh</c:v>
                </c:pt>
                <c:pt idx="11">
                  <c:v>mesh_vf_nonsmooth</c:v>
                </c:pt>
                <c:pt idx="12">
                  <c:v>mesh_vf_smooth</c:v>
                </c:pt>
                <c:pt idx="13">
                  <c:v>mesh_vtk</c:v>
                </c:pt>
              </c:strCache>
            </c:strRef>
          </c:cat>
          <c:val>
            <c:numRef>
              <c:f>Sheet1!$J$38:$J$51</c:f>
              <c:numCache>
                <c:formatCode>General</c:formatCode>
                <c:ptCount val="14"/>
                <c:pt idx="0">
                  <c:v>54.100498199462891</c:v>
                </c:pt>
                <c:pt idx="1">
                  <c:v>0.68033599853515625</c:v>
                </c:pt>
                <c:pt idx="2">
                  <c:v>3.7797927856445313E-2</c:v>
                </c:pt>
                <c:pt idx="3">
                  <c:v>0.68033599853515625</c:v>
                </c:pt>
                <c:pt idx="4">
                  <c:v>0.68033599853515625</c:v>
                </c:pt>
                <c:pt idx="5">
                  <c:v>0.68033599853515625</c:v>
                </c:pt>
                <c:pt idx="6">
                  <c:v>54.100498199462891</c:v>
                </c:pt>
                <c:pt idx="7">
                  <c:v>54.100498199462891</c:v>
                </c:pt>
                <c:pt idx="8">
                  <c:v>54.100498199462891</c:v>
                </c:pt>
                <c:pt idx="9">
                  <c:v>54.100498199462891</c:v>
                </c:pt>
                <c:pt idx="10">
                  <c:v>54.100498199462891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5-430D-99C5-A6129287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9162479"/>
        <c:axId val="819164975"/>
      </c:barChart>
      <c:catAx>
        <c:axId val="81916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4975"/>
        <c:crosses val="autoZero"/>
        <c:auto val="1"/>
        <c:lblAlgn val="ctr"/>
        <c:lblOffset val="100"/>
        <c:noMultiLvlLbl val="0"/>
      </c:catAx>
      <c:valAx>
        <c:axId val="8191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588819</xdr:colOff>
      <xdr:row>0</xdr:row>
      <xdr:rowOff>1</xdr:rowOff>
    </xdr:from>
    <xdr:to>
      <xdr:col>18</xdr:col>
      <xdr:colOff>484909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</xdr:row>
      <xdr:rowOff>180975</xdr:rowOff>
    </xdr:from>
    <xdr:to>
      <xdr:col>14</xdr:col>
      <xdr:colOff>171450</xdr:colOff>
      <xdr:row>24</xdr:row>
      <xdr:rowOff>152400</xdr:rowOff>
    </xdr:to>
    <xdr:cxnSp macro="">
      <xdr:nvCxnSpPr>
        <xdr:cNvPr id="5" name="Straight Connector 4"/>
        <xdr:cNvCxnSpPr/>
      </xdr:nvCxnSpPr>
      <xdr:spPr>
        <a:xfrm flipV="1">
          <a:off x="16506825" y="371475"/>
          <a:ext cx="0" cy="4352925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9524</xdr:colOff>
      <xdr:row>37</xdr:row>
      <xdr:rowOff>9525</xdr:rowOff>
    </xdr:from>
    <xdr:to>
      <xdr:col>21</xdr:col>
      <xdr:colOff>180975</xdr:colOff>
      <xdr:row>67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55" zoomScaleNormal="55" workbookViewId="0">
      <selection activeCell="Q35" sqref="Q35"/>
    </sheetView>
  </sheetViews>
  <sheetFormatPr defaultRowHeight="15" x14ac:dyDescent="0.25"/>
  <cols>
    <col min="1" max="1" width="28.140625" customWidth="1"/>
    <col min="2" max="2" width="24.28515625" customWidth="1"/>
    <col min="3" max="3" width="25.7109375" customWidth="1"/>
    <col min="4" max="4" width="26.42578125" customWidth="1"/>
    <col min="5" max="5" width="19.140625" customWidth="1"/>
    <col min="6" max="6" width="29.85546875" customWidth="1"/>
    <col min="8" max="8" width="27.42578125" customWidth="1"/>
  </cols>
  <sheetData>
    <row r="1" spans="1:8" x14ac:dyDescent="0.25">
      <c r="A1" s="27" t="s">
        <v>0</v>
      </c>
      <c r="B1" s="1" t="s">
        <v>1</v>
      </c>
      <c r="C1" s="27" t="s">
        <v>2</v>
      </c>
      <c r="D1" s="27" t="s">
        <v>3</v>
      </c>
      <c r="E1" s="3" t="s">
        <v>35</v>
      </c>
      <c r="F1" s="26" t="s">
        <v>29</v>
      </c>
      <c r="G1" s="2" t="s">
        <v>31</v>
      </c>
    </row>
    <row r="2" spans="1:8" s="12" customFormat="1" x14ac:dyDescent="0.25">
      <c r="A2" s="8" t="s">
        <v>4</v>
      </c>
      <c r="B2" s="8">
        <v>106847151</v>
      </c>
      <c r="C2" s="8">
        <v>101.8973836898804</v>
      </c>
      <c r="D2" s="8">
        <v>1967049.6</v>
      </c>
      <c r="E2" s="8">
        <f>ABS(1967049.6-D2)/1967049.6</f>
        <v>0</v>
      </c>
      <c r="F2" s="9">
        <f>E2*100</f>
        <v>0</v>
      </c>
      <c r="G2" s="10" t="s">
        <v>30</v>
      </c>
      <c r="H2" s="11" t="s">
        <v>4</v>
      </c>
    </row>
    <row r="3" spans="1:8" s="12" customFormat="1" x14ac:dyDescent="0.25">
      <c r="A3" s="8" t="s">
        <v>5</v>
      </c>
      <c r="B3" s="8">
        <v>56728484</v>
      </c>
      <c r="C3" s="8">
        <v>54.100498199462891</v>
      </c>
      <c r="D3" s="8">
        <v>1967049.57</v>
      </c>
      <c r="E3" s="8">
        <f t="shared" ref="E3:E26" si="0">ABS(1967049.6-D3)/1967049.6</f>
        <v>1.5251267699573856E-8</v>
      </c>
      <c r="F3" s="9">
        <f t="shared" ref="F3:F26" si="1">E3*100</f>
        <v>1.5251267699573857E-6</v>
      </c>
      <c r="G3" s="10" t="s">
        <v>30</v>
      </c>
      <c r="H3" s="11" t="s">
        <v>5</v>
      </c>
    </row>
    <row r="4" spans="1:8" s="12" customFormat="1" x14ac:dyDescent="0.25">
      <c r="A4" s="8" t="s">
        <v>6</v>
      </c>
      <c r="B4" s="8">
        <v>1176289</v>
      </c>
      <c r="C4" s="8">
        <v>1.121796607971191</v>
      </c>
      <c r="D4" s="8">
        <v>1962302.6</v>
      </c>
      <c r="E4" s="8">
        <f t="shared" si="0"/>
        <v>2.4132589234150473E-3</v>
      </c>
      <c r="F4" s="9">
        <f t="shared" si="1"/>
        <v>0.24132589234150473</v>
      </c>
      <c r="G4" s="10" t="s">
        <v>30</v>
      </c>
      <c r="H4" s="11" t="s">
        <v>6</v>
      </c>
    </row>
    <row r="5" spans="1:8" s="12" customFormat="1" x14ac:dyDescent="0.25">
      <c r="A5" s="8" t="s">
        <v>7</v>
      </c>
      <c r="B5" s="8">
        <v>713384</v>
      </c>
      <c r="C5" s="8">
        <v>0.68033599853515625</v>
      </c>
      <c r="D5" s="8">
        <v>1962302.56</v>
      </c>
      <c r="E5" s="8">
        <f t="shared" si="0"/>
        <v>2.4132792584386467E-3</v>
      </c>
      <c r="F5" s="9">
        <f t="shared" si="1"/>
        <v>0.24132792584386467</v>
      </c>
      <c r="G5" s="10" t="s">
        <v>30</v>
      </c>
      <c r="H5" s="11" t="s">
        <v>7</v>
      </c>
    </row>
    <row r="6" spans="1:8" x14ac:dyDescent="0.25">
      <c r="A6" s="3" t="s">
        <v>8</v>
      </c>
      <c r="B6" s="3">
        <v>58803</v>
      </c>
      <c r="C6" s="3">
        <v>5.6078910827636719E-2</v>
      </c>
      <c r="D6" s="3">
        <v>0</v>
      </c>
      <c r="E6" s="3" t="s">
        <v>36</v>
      </c>
      <c r="F6" s="17" t="s">
        <v>36</v>
      </c>
      <c r="G6" s="5" t="s">
        <v>34</v>
      </c>
      <c r="H6" s="6" t="s">
        <v>8</v>
      </c>
    </row>
    <row r="7" spans="1:8" x14ac:dyDescent="0.25">
      <c r="A7" s="3" t="s">
        <v>9</v>
      </c>
      <c r="B7" s="3">
        <v>39634</v>
      </c>
      <c r="C7" s="3">
        <v>3.7797927856445313E-2</v>
      </c>
      <c r="D7" s="3">
        <v>0</v>
      </c>
      <c r="E7" s="3" t="s">
        <v>36</v>
      </c>
      <c r="F7" s="4" t="s">
        <v>36</v>
      </c>
      <c r="G7" s="5" t="s">
        <v>34</v>
      </c>
      <c r="H7" s="6" t="s">
        <v>9</v>
      </c>
    </row>
    <row r="8" spans="1:8" s="21" customFormat="1" x14ac:dyDescent="0.25">
      <c r="A8" s="18" t="s">
        <v>10</v>
      </c>
      <c r="B8" s="18">
        <v>1179059</v>
      </c>
      <c r="C8" s="18">
        <v>1.1244382858276369</v>
      </c>
      <c r="D8" s="18">
        <v>1953331.28</v>
      </c>
      <c r="E8" s="18">
        <f t="shared" si="0"/>
        <v>6.9740590171188692E-3</v>
      </c>
      <c r="F8" s="17">
        <f t="shared" si="1"/>
        <v>0.69740590171188688</v>
      </c>
      <c r="G8" s="19" t="s">
        <v>32</v>
      </c>
      <c r="H8" s="20" t="s">
        <v>10</v>
      </c>
    </row>
    <row r="9" spans="1:8" s="21" customFormat="1" x14ac:dyDescent="0.25">
      <c r="A9" s="18" t="s">
        <v>11</v>
      </c>
      <c r="B9" s="18">
        <v>713384</v>
      </c>
      <c r="C9" s="18">
        <v>0.68033599853515625</v>
      </c>
      <c r="D9" s="18">
        <v>1953331.28</v>
      </c>
      <c r="E9" s="18">
        <f t="shared" si="0"/>
        <v>6.9740590171188692E-3</v>
      </c>
      <c r="F9" s="17">
        <f t="shared" si="1"/>
        <v>0.69740590171188688</v>
      </c>
      <c r="G9" s="19" t="s">
        <v>32</v>
      </c>
      <c r="H9" s="20" t="s">
        <v>11</v>
      </c>
    </row>
    <row r="10" spans="1:8" s="16" customFormat="1" x14ac:dyDescent="0.25">
      <c r="A10" s="14" t="s">
        <v>12</v>
      </c>
      <c r="B10" s="14">
        <v>1179093</v>
      </c>
      <c r="C10" s="14">
        <v>1.124470710754395</v>
      </c>
      <c r="D10" s="14">
        <v>1937132.91</v>
      </c>
      <c r="E10" s="14">
        <f t="shared" si="0"/>
        <v>1.5208914915007825E-2</v>
      </c>
      <c r="F10" s="13">
        <f t="shared" si="1"/>
        <v>1.5208914915007825</v>
      </c>
      <c r="G10" s="15" t="s">
        <v>33</v>
      </c>
      <c r="H10" s="22" t="s">
        <v>12</v>
      </c>
    </row>
    <row r="11" spans="1:8" s="16" customFormat="1" x14ac:dyDescent="0.25">
      <c r="A11" s="14" t="s">
        <v>13</v>
      </c>
      <c r="B11" s="14">
        <v>713384</v>
      </c>
      <c r="C11" s="14">
        <v>0.68033599853515625</v>
      </c>
      <c r="D11" s="14">
        <v>1937132.91</v>
      </c>
      <c r="E11" s="14">
        <f t="shared" si="0"/>
        <v>1.5208914915007825E-2</v>
      </c>
      <c r="F11" s="13">
        <f t="shared" si="1"/>
        <v>1.5208914915007825</v>
      </c>
      <c r="G11" s="15" t="s">
        <v>33</v>
      </c>
      <c r="H11" s="22" t="s">
        <v>13</v>
      </c>
    </row>
    <row r="12" spans="1:8" s="16" customFormat="1" x14ac:dyDescent="0.25">
      <c r="A12" s="14" t="s">
        <v>14</v>
      </c>
      <c r="B12" s="14">
        <v>1179043</v>
      </c>
      <c r="C12" s="14">
        <v>1.124423027038574</v>
      </c>
      <c r="D12" s="14">
        <v>1949665.9</v>
      </c>
      <c r="E12" s="14">
        <f t="shared" si="0"/>
        <v>8.8374487354056473E-3</v>
      </c>
      <c r="F12" s="13">
        <f t="shared" si="1"/>
        <v>0.88374487354056475</v>
      </c>
      <c r="G12" s="15" t="s">
        <v>33</v>
      </c>
      <c r="H12" s="22" t="s">
        <v>14</v>
      </c>
    </row>
    <row r="13" spans="1:8" s="16" customFormat="1" x14ac:dyDescent="0.25">
      <c r="A13" s="14" t="s">
        <v>15</v>
      </c>
      <c r="B13" s="14">
        <v>713384</v>
      </c>
      <c r="C13" s="14">
        <v>0.68033599853515625</v>
      </c>
      <c r="D13" s="14">
        <v>1949665.89</v>
      </c>
      <c r="E13" s="14">
        <f t="shared" si="0"/>
        <v>8.8374538191615479E-3</v>
      </c>
      <c r="F13" s="13">
        <f t="shared" si="1"/>
        <v>0.88374538191615482</v>
      </c>
      <c r="G13" s="15" t="s">
        <v>33</v>
      </c>
      <c r="H13" s="22" t="s">
        <v>15</v>
      </c>
    </row>
    <row r="14" spans="1:8" s="12" customFormat="1" x14ac:dyDescent="0.25">
      <c r="A14" s="8" t="s">
        <v>16</v>
      </c>
      <c r="B14" s="8">
        <v>106950327</v>
      </c>
      <c r="C14" s="8">
        <v>101.9957799911499</v>
      </c>
      <c r="D14" s="8">
        <v>1966911.81</v>
      </c>
      <c r="E14" s="8">
        <f t="shared" si="0"/>
        <v>7.0049072478923382E-5</v>
      </c>
      <c r="F14" s="9">
        <f t="shared" si="1"/>
        <v>7.0049072478923381E-3</v>
      </c>
      <c r="G14" s="10" t="s">
        <v>30</v>
      </c>
      <c r="H14" s="11" t="s">
        <v>16</v>
      </c>
    </row>
    <row r="15" spans="1:8" s="12" customFormat="1" x14ac:dyDescent="0.25">
      <c r="A15" s="8" t="s">
        <v>17</v>
      </c>
      <c r="B15" s="8">
        <v>56728484</v>
      </c>
      <c r="C15" s="8">
        <v>54.100498199462891</v>
      </c>
      <c r="D15" s="8">
        <v>1966911.78</v>
      </c>
      <c r="E15" s="8">
        <f t="shared" si="0"/>
        <v>7.006432374662296E-5</v>
      </c>
      <c r="F15" s="9">
        <f t="shared" si="1"/>
        <v>7.0064323746622959E-3</v>
      </c>
      <c r="G15" s="10" t="s">
        <v>30</v>
      </c>
      <c r="H15" s="11" t="s">
        <v>17</v>
      </c>
    </row>
    <row r="16" spans="1:8" s="12" customFormat="1" x14ac:dyDescent="0.25">
      <c r="A16" s="8" t="s">
        <v>18</v>
      </c>
      <c r="B16" s="8">
        <v>107019397</v>
      </c>
      <c r="C16" s="8">
        <v>102.0616502761841</v>
      </c>
      <c r="D16" s="8">
        <v>1966427.4</v>
      </c>
      <c r="E16" s="8">
        <f t="shared" si="0"/>
        <v>3.1631129179466862E-4</v>
      </c>
      <c r="F16" s="9">
        <f t="shared" si="1"/>
        <v>3.1631129179466859E-2</v>
      </c>
      <c r="G16" s="10" t="s">
        <v>30</v>
      </c>
      <c r="H16" s="11" t="s">
        <v>18</v>
      </c>
    </row>
    <row r="17" spans="1:8" x14ac:dyDescent="0.25">
      <c r="A17" s="3" t="s">
        <v>19</v>
      </c>
      <c r="B17" s="3">
        <v>56728484</v>
      </c>
      <c r="C17" s="3">
        <v>54.100498199462891</v>
      </c>
      <c r="D17" s="3">
        <v>0</v>
      </c>
      <c r="E17" s="3" t="s">
        <v>36</v>
      </c>
      <c r="F17" s="4" t="s">
        <v>36</v>
      </c>
      <c r="G17" s="5" t="s">
        <v>34</v>
      </c>
      <c r="H17" s="6" t="s">
        <v>19</v>
      </c>
    </row>
    <row r="18" spans="1:8" s="12" customFormat="1" x14ac:dyDescent="0.25">
      <c r="A18" s="8" t="s">
        <v>20</v>
      </c>
      <c r="B18" s="8">
        <v>107025089</v>
      </c>
      <c r="C18" s="8">
        <v>102.06707859039309</v>
      </c>
      <c r="D18" s="8">
        <v>1965828.84</v>
      </c>
      <c r="E18" s="8">
        <f t="shared" si="0"/>
        <v>6.2060458465308102E-4</v>
      </c>
      <c r="F18" s="9">
        <f t="shared" si="1"/>
        <v>6.2060458465308103E-2</v>
      </c>
      <c r="G18" s="10" t="s">
        <v>30</v>
      </c>
      <c r="H18" s="11" t="s">
        <v>20</v>
      </c>
    </row>
    <row r="19" spans="1:8" x14ac:dyDescent="0.25">
      <c r="A19" s="3" t="s">
        <v>21</v>
      </c>
      <c r="B19" s="3">
        <v>56728484</v>
      </c>
      <c r="C19" s="3">
        <v>54.100498199462891</v>
      </c>
      <c r="D19" s="3">
        <v>0</v>
      </c>
      <c r="E19" s="3" t="s">
        <v>36</v>
      </c>
      <c r="F19" s="4" t="s">
        <v>36</v>
      </c>
      <c r="G19" s="5" t="s">
        <v>34</v>
      </c>
      <c r="H19" s="6" t="s">
        <v>21</v>
      </c>
    </row>
    <row r="20" spans="1:8" s="12" customFormat="1" x14ac:dyDescent="0.25">
      <c r="A20" s="8" t="s">
        <v>22</v>
      </c>
      <c r="B20" s="8">
        <v>106987296</v>
      </c>
      <c r="C20" s="8">
        <v>102.0310363769531</v>
      </c>
      <c r="D20" s="8">
        <v>1966853.79</v>
      </c>
      <c r="E20" s="8">
        <f t="shared" si="0"/>
        <v>9.9545024182438451E-5</v>
      </c>
      <c r="F20" s="9">
        <f t="shared" si="1"/>
        <v>9.9545024182438446E-3</v>
      </c>
      <c r="G20" s="10" t="s">
        <v>30</v>
      </c>
      <c r="H20" s="11" t="s">
        <v>22</v>
      </c>
    </row>
    <row r="21" spans="1:8" s="12" customFormat="1" x14ac:dyDescent="0.25">
      <c r="A21" s="8" t="s">
        <v>23</v>
      </c>
      <c r="B21" s="8">
        <v>56728484</v>
      </c>
      <c r="C21" s="8">
        <v>54.100498199462891</v>
      </c>
      <c r="D21" s="8">
        <v>1966853.79</v>
      </c>
      <c r="E21" s="8">
        <f t="shared" si="0"/>
        <v>9.9545024182438451E-5</v>
      </c>
      <c r="F21" s="9">
        <f t="shared" si="1"/>
        <v>9.9545024182438446E-3</v>
      </c>
      <c r="G21" s="10" t="s">
        <v>30</v>
      </c>
      <c r="H21" s="11" t="s">
        <v>23</v>
      </c>
    </row>
    <row r="22" spans="1:8" s="21" customFormat="1" x14ac:dyDescent="0.25">
      <c r="A22" s="18" t="s">
        <v>24</v>
      </c>
      <c r="B22" s="18">
        <v>48869901</v>
      </c>
      <c r="C22" s="18">
        <v>46.605969429016113</v>
      </c>
      <c r="D22" s="18">
        <v>11822987.039999999</v>
      </c>
      <c r="E22" s="18">
        <f>ABS(1967049.6-(D22*0.55*0.55*0.55))/1967049.6</f>
        <v>6.6709044668658482E-8</v>
      </c>
      <c r="F22" s="17">
        <f t="shared" si="1"/>
        <v>6.6709044668658479E-6</v>
      </c>
      <c r="G22" s="19" t="s">
        <v>37</v>
      </c>
      <c r="H22" s="20" t="s">
        <v>24</v>
      </c>
    </row>
    <row r="23" spans="1:8" s="21" customFormat="1" x14ac:dyDescent="0.25">
      <c r="A23" s="18" t="s">
        <v>25</v>
      </c>
      <c r="B23" s="18">
        <v>56728484</v>
      </c>
      <c r="C23" s="18">
        <v>54.100498199462891</v>
      </c>
      <c r="D23" s="18">
        <v>11822987.039999999</v>
      </c>
      <c r="E23" s="18">
        <f t="shared" ref="E23:E25" si="2">ABS(1967049.6-(D23*0.55*0.55*0.55))/1967049.6</f>
        <v>6.6709044668658482E-8</v>
      </c>
      <c r="F23" s="17">
        <f t="shared" si="1"/>
        <v>6.6709044668658479E-6</v>
      </c>
      <c r="G23" s="19" t="s">
        <v>37</v>
      </c>
      <c r="H23" s="20" t="s">
        <v>25</v>
      </c>
    </row>
    <row r="24" spans="1:8" s="21" customFormat="1" x14ac:dyDescent="0.25">
      <c r="A24" s="18" t="s">
        <v>26</v>
      </c>
      <c r="B24" s="18">
        <v>38659114</v>
      </c>
      <c r="C24" s="18">
        <v>36.868204116821289</v>
      </c>
      <c r="D24" s="18">
        <v>11822985.539999999</v>
      </c>
      <c r="E24" s="18">
        <f t="shared" si="2"/>
        <v>1.935805277490564E-7</v>
      </c>
      <c r="F24" s="17">
        <f t="shared" si="1"/>
        <v>1.9358052774905641E-5</v>
      </c>
      <c r="G24" s="19" t="s">
        <v>37</v>
      </c>
      <c r="H24" s="20" t="s">
        <v>26</v>
      </c>
    </row>
    <row r="25" spans="1:8" s="21" customFormat="1" x14ac:dyDescent="0.25">
      <c r="A25" s="18" t="s">
        <v>27</v>
      </c>
      <c r="B25" s="18">
        <v>43107137</v>
      </c>
      <c r="C25" s="18">
        <v>41.110169410705574</v>
      </c>
      <c r="D25" s="18">
        <v>11819179.15</v>
      </c>
      <c r="E25" s="18">
        <f t="shared" si="2"/>
        <v>3.2214181012494566E-4</v>
      </c>
      <c r="F25" s="17">
        <f t="shared" si="1"/>
        <v>3.2214181012494569E-2</v>
      </c>
      <c r="G25" s="19" t="s">
        <v>37</v>
      </c>
      <c r="H25" s="20" t="s">
        <v>27</v>
      </c>
    </row>
    <row r="26" spans="1:8" s="16" customFormat="1" x14ac:dyDescent="0.25">
      <c r="A26" s="14" t="s">
        <v>28</v>
      </c>
      <c r="B26" s="14">
        <v>113142344</v>
      </c>
      <c r="C26" s="14">
        <v>107.9009475708008</v>
      </c>
      <c r="D26" s="14">
        <v>1995419.27</v>
      </c>
      <c r="E26" s="14">
        <f t="shared" si="0"/>
        <v>1.4422447710520326E-2</v>
      </c>
      <c r="F26" s="13">
        <f t="shared" si="1"/>
        <v>1.4422447710520325</v>
      </c>
      <c r="G26" s="15" t="s">
        <v>33</v>
      </c>
      <c r="H26" s="22" t="s">
        <v>28</v>
      </c>
    </row>
    <row r="28" spans="1:8" ht="15.75" thickBot="1" x14ac:dyDescent="0.3"/>
    <row r="29" spans="1:8" ht="15.75" thickBot="1" x14ac:dyDescent="0.3">
      <c r="D29" s="28" t="s">
        <v>43</v>
      </c>
      <c r="E29" s="29"/>
      <c r="F29" s="29"/>
      <c r="G29" s="29"/>
      <c r="H29" s="30"/>
    </row>
    <row r="30" spans="1:8" x14ac:dyDescent="0.25">
      <c r="D30" s="24" t="s">
        <v>30</v>
      </c>
      <c r="E30" s="33" t="s">
        <v>38</v>
      </c>
      <c r="F30" s="33"/>
      <c r="G30" s="33"/>
      <c r="H30" s="34"/>
    </row>
    <row r="31" spans="1:8" x14ac:dyDescent="0.25">
      <c r="D31" s="25" t="s">
        <v>37</v>
      </c>
      <c r="E31" s="35" t="s">
        <v>40</v>
      </c>
      <c r="F31" s="35"/>
      <c r="G31" s="35"/>
      <c r="H31" s="36"/>
    </row>
    <row r="32" spans="1:8" x14ac:dyDescent="0.25">
      <c r="D32" s="25" t="s">
        <v>32</v>
      </c>
      <c r="E32" s="35" t="s">
        <v>39</v>
      </c>
      <c r="F32" s="35"/>
      <c r="G32" s="35"/>
      <c r="H32" s="36"/>
    </row>
    <row r="33" spans="1:10" x14ac:dyDescent="0.25">
      <c r="D33" s="23" t="s">
        <v>33</v>
      </c>
      <c r="E33" s="37" t="s">
        <v>41</v>
      </c>
      <c r="F33" s="37"/>
      <c r="G33" s="37"/>
      <c r="H33" s="38"/>
    </row>
    <row r="34" spans="1:10" ht="15.75" thickBot="1" x14ac:dyDescent="0.3">
      <c r="D34" s="7" t="s">
        <v>34</v>
      </c>
      <c r="E34" s="31" t="s">
        <v>42</v>
      </c>
      <c r="F34" s="31"/>
      <c r="G34" s="31"/>
      <c r="H34" s="32"/>
    </row>
    <row r="37" spans="1:10" ht="15.75" thickBot="1" x14ac:dyDescent="0.3"/>
    <row r="38" spans="1:10" x14ac:dyDescent="0.25">
      <c r="A38" s="8" t="s">
        <v>4</v>
      </c>
      <c r="B38" s="8">
        <v>106847151</v>
      </c>
      <c r="C38" s="8" t="s">
        <v>5</v>
      </c>
      <c r="D38" s="8">
        <v>56728484</v>
      </c>
      <c r="H38" s="46" t="s">
        <v>44</v>
      </c>
      <c r="I38" s="47">
        <f>B38/(1024*1024)</f>
        <v>101.89738368988037</v>
      </c>
      <c r="J38" s="48">
        <f>D38/(1024*1024)</f>
        <v>54.100498199462891</v>
      </c>
    </row>
    <row r="39" spans="1:10" x14ac:dyDescent="0.25">
      <c r="A39" s="8" t="s">
        <v>6</v>
      </c>
      <c r="B39" s="8">
        <v>1176289</v>
      </c>
      <c r="C39" s="8" t="s">
        <v>7</v>
      </c>
      <c r="D39" s="8">
        <v>713384</v>
      </c>
      <c r="H39" s="49" t="s">
        <v>45</v>
      </c>
      <c r="I39" s="42">
        <f t="shared" ref="I39:I51" si="3">B39/(1024*1024)</f>
        <v>1.1217966079711914</v>
      </c>
      <c r="J39" s="50">
        <f t="shared" ref="J39:J47" si="4">D39/(1024*1024)</f>
        <v>0.68033599853515625</v>
      </c>
    </row>
    <row r="40" spans="1:10" x14ac:dyDescent="0.25">
      <c r="A40" s="3" t="s">
        <v>8</v>
      </c>
      <c r="B40" s="3">
        <v>58803</v>
      </c>
      <c r="C40" s="3" t="s">
        <v>9</v>
      </c>
      <c r="D40" s="3">
        <v>39634</v>
      </c>
      <c r="H40" s="51" t="s">
        <v>46</v>
      </c>
      <c r="I40" s="42">
        <f t="shared" si="3"/>
        <v>5.6078910827636719E-2</v>
      </c>
      <c r="J40" s="50">
        <f t="shared" si="4"/>
        <v>3.7797927856445313E-2</v>
      </c>
    </row>
    <row r="41" spans="1:10" x14ac:dyDescent="0.25">
      <c r="A41" s="18" t="s">
        <v>10</v>
      </c>
      <c r="B41" s="18">
        <v>1179059</v>
      </c>
      <c r="C41" s="18" t="s">
        <v>11</v>
      </c>
      <c r="D41" s="18">
        <v>713384</v>
      </c>
      <c r="H41" s="52" t="s">
        <v>47</v>
      </c>
      <c r="I41" s="42">
        <f t="shared" si="3"/>
        <v>1.1244382858276367</v>
      </c>
      <c r="J41" s="50">
        <f t="shared" si="4"/>
        <v>0.68033599853515625</v>
      </c>
    </row>
    <row r="42" spans="1:10" x14ac:dyDescent="0.25">
      <c r="A42" s="14" t="s">
        <v>12</v>
      </c>
      <c r="B42" s="14">
        <v>1179093</v>
      </c>
      <c r="C42" s="14" t="s">
        <v>13</v>
      </c>
      <c r="D42" s="14">
        <v>713384</v>
      </c>
      <c r="H42" s="53" t="s">
        <v>48</v>
      </c>
      <c r="I42" s="42">
        <f t="shared" si="3"/>
        <v>1.1244707107543945</v>
      </c>
      <c r="J42" s="50">
        <f t="shared" si="4"/>
        <v>0.68033599853515625</v>
      </c>
    </row>
    <row r="43" spans="1:10" x14ac:dyDescent="0.25">
      <c r="A43" s="14" t="s">
        <v>14</v>
      </c>
      <c r="B43" s="14">
        <v>1179043</v>
      </c>
      <c r="C43" s="14" t="s">
        <v>15</v>
      </c>
      <c r="D43" s="14">
        <v>713384</v>
      </c>
      <c r="H43" s="53" t="s">
        <v>49</v>
      </c>
      <c r="I43" s="42">
        <f t="shared" si="3"/>
        <v>1.1244230270385742</v>
      </c>
      <c r="J43" s="50">
        <f t="shared" si="4"/>
        <v>0.68033599853515625</v>
      </c>
    </row>
    <row r="44" spans="1:10" x14ac:dyDescent="0.25">
      <c r="A44" s="8" t="s">
        <v>16</v>
      </c>
      <c r="B44" s="8">
        <v>106950327</v>
      </c>
      <c r="C44" s="8" t="s">
        <v>17</v>
      </c>
      <c r="D44" s="8">
        <v>56728484</v>
      </c>
      <c r="H44" s="49" t="s">
        <v>50</v>
      </c>
      <c r="I44" s="42">
        <f t="shared" si="3"/>
        <v>101.9957799911499</v>
      </c>
      <c r="J44" s="50">
        <f t="shared" si="4"/>
        <v>54.100498199462891</v>
      </c>
    </row>
    <row r="45" spans="1:10" x14ac:dyDescent="0.25">
      <c r="A45" s="8" t="s">
        <v>18</v>
      </c>
      <c r="B45" s="8">
        <v>107019397</v>
      </c>
      <c r="C45" s="3" t="s">
        <v>19</v>
      </c>
      <c r="D45" s="3">
        <v>56728484</v>
      </c>
      <c r="H45" s="49" t="s">
        <v>51</v>
      </c>
      <c r="I45" s="42">
        <f t="shared" si="3"/>
        <v>102.06165027618408</v>
      </c>
      <c r="J45" s="50">
        <f t="shared" si="4"/>
        <v>54.100498199462891</v>
      </c>
    </row>
    <row r="46" spans="1:10" x14ac:dyDescent="0.25">
      <c r="A46" s="8" t="s">
        <v>20</v>
      </c>
      <c r="B46" s="8">
        <v>107025089</v>
      </c>
      <c r="C46" s="3" t="s">
        <v>21</v>
      </c>
      <c r="D46" s="3">
        <v>56728484</v>
      </c>
      <c r="H46" s="49" t="s">
        <v>52</v>
      </c>
      <c r="I46" s="42">
        <f t="shared" si="3"/>
        <v>102.06707859039307</v>
      </c>
      <c r="J46" s="50">
        <f t="shared" si="4"/>
        <v>54.100498199462891</v>
      </c>
    </row>
    <row r="47" spans="1:10" x14ac:dyDescent="0.25">
      <c r="A47" s="8" t="s">
        <v>22</v>
      </c>
      <c r="B47" s="8">
        <v>106987296</v>
      </c>
      <c r="C47" s="8" t="s">
        <v>23</v>
      </c>
      <c r="D47" s="8">
        <v>56728484</v>
      </c>
      <c r="H47" s="49" t="s">
        <v>53</v>
      </c>
      <c r="I47" s="42">
        <f t="shared" si="3"/>
        <v>102.03103637695313</v>
      </c>
      <c r="J47" s="50">
        <f t="shared" si="4"/>
        <v>54.100498199462891</v>
      </c>
    </row>
    <row r="48" spans="1:10" x14ac:dyDescent="0.25">
      <c r="A48" s="18" t="s">
        <v>24</v>
      </c>
      <c r="B48" s="18">
        <v>48869901</v>
      </c>
      <c r="C48" s="18" t="s">
        <v>25</v>
      </c>
      <c r="D48" s="18">
        <v>56728484</v>
      </c>
      <c r="H48" s="52" t="s">
        <v>54</v>
      </c>
      <c r="I48" s="42">
        <f t="shared" si="3"/>
        <v>46.605969429016113</v>
      </c>
      <c r="J48" s="50">
        <f>D48/(1024*1024)</f>
        <v>54.100498199462891</v>
      </c>
    </row>
    <row r="49" spans="1:10" x14ac:dyDescent="0.25">
      <c r="A49" s="18" t="s">
        <v>26</v>
      </c>
      <c r="B49" s="18">
        <v>38659114</v>
      </c>
      <c r="C49" s="39"/>
      <c r="D49" s="39"/>
      <c r="H49" s="52" t="s">
        <v>55</v>
      </c>
      <c r="I49" s="42">
        <f t="shared" si="3"/>
        <v>36.868204116821289</v>
      </c>
      <c r="J49" s="50">
        <v>0</v>
      </c>
    </row>
    <row r="50" spans="1:10" x14ac:dyDescent="0.25">
      <c r="A50" s="18" t="s">
        <v>27</v>
      </c>
      <c r="B50" s="18">
        <v>43107137</v>
      </c>
      <c r="C50" s="40"/>
      <c r="D50" s="40"/>
      <c r="H50" s="52" t="s">
        <v>56</v>
      </c>
      <c r="I50" s="42">
        <f t="shared" si="3"/>
        <v>41.110169410705566</v>
      </c>
      <c r="J50" s="50">
        <v>0</v>
      </c>
    </row>
    <row r="51" spans="1:10" ht="15.75" thickBot="1" x14ac:dyDescent="0.3">
      <c r="A51" s="14" t="s">
        <v>28</v>
      </c>
      <c r="B51" s="14">
        <v>113142344</v>
      </c>
      <c r="C51" s="39"/>
      <c r="D51" s="39"/>
      <c r="H51" s="54" t="s">
        <v>57</v>
      </c>
      <c r="I51" s="55">
        <f t="shared" si="3"/>
        <v>107.90094757080078</v>
      </c>
      <c r="J51" s="56">
        <v>0</v>
      </c>
    </row>
    <row r="52" spans="1:10" x14ac:dyDescent="0.25">
      <c r="C52" s="40"/>
      <c r="D52" s="40"/>
    </row>
    <row r="53" spans="1:10" x14ac:dyDescent="0.25">
      <c r="A53" s="41"/>
      <c r="B53" s="41"/>
      <c r="C53" s="39"/>
      <c r="D53" s="39"/>
    </row>
    <row r="54" spans="1:10" x14ac:dyDescent="0.25">
      <c r="A54" s="42"/>
      <c r="B54" s="42"/>
      <c r="C54" s="40"/>
      <c r="D54" s="40"/>
    </row>
    <row r="55" spans="1:10" x14ac:dyDescent="0.25">
      <c r="A55" s="41"/>
      <c r="B55" s="41"/>
      <c r="C55" s="39"/>
      <c r="D55" s="39"/>
    </row>
    <row r="56" spans="1:10" x14ac:dyDescent="0.25">
      <c r="A56" s="42"/>
      <c r="B56" s="42"/>
      <c r="C56" s="40"/>
      <c r="D56" s="40"/>
    </row>
    <row r="57" spans="1:10" x14ac:dyDescent="0.25">
      <c r="A57" s="43"/>
      <c r="B57" s="43"/>
      <c r="C57" s="39"/>
      <c r="D57" s="39"/>
    </row>
    <row r="58" spans="1:10" x14ac:dyDescent="0.25">
      <c r="A58" s="42"/>
      <c r="B58" s="42"/>
      <c r="C58" s="40"/>
      <c r="D58" s="40"/>
    </row>
    <row r="59" spans="1:10" x14ac:dyDescent="0.25">
      <c r="A59" s="44"/>
      <c r="B59" s="44"/>
      <c r="C59" s="39"/>
      <c r="D59" s="39"/>
    </row>
    <row r="60" spans="1:10" x14ac:dyDescent="0.25">
      <c r="A60" s="42"/>
      <c r="B60" s="42"/>
      <c r="C60" s="40"/>
      <c r="D60" s="40"/>
    </row>
    <row r="61" spans="1:10" x14ac:dyDescent="0.25">
      <c r="A61" s="45"/>
      <c r="B61" s="45"/>
      <c r="C61" s="39"/>
      <c r="D61" s="39"/>
    </row>
    <row r="62" spans="1:10" x14ac:dyDescent="0.25">
      <c r="C62" s="39"/>
      <c r="D62" s="39"/>
    </row>
    <row r="63" spans="1:10" x14ac:dyDescent="0.25">
      <c r="C63" s="39"/>
      <c r="D63" s="39"/>
    </row>
  </sheetData>
  <mergeCells count="6">
    <mergeCell ref="D29:H29"/>
    <mergeCell ref="E34:H34"/>
    <mergeCell ref="E30:H30"/>
    <mergeCell ref="E31:H31"/>
    <mergeCell ref="E32:H32"/>
    <mergeCell ref="E33:H33"/>
  </mergeCells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Sacha Cruz</cp:lastModifiedBy>
  <dcterms:created xsi:type="dcterms:W3CDTF">2023-12-08T23:02:05Z</dcterms:created>
  <dcterms:modified xsi:type="dcterms:W3CDTF">2023-12-08T23:40:57Z</dcterms:modified>
</cp:coreProperties>
</file>