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3" i="1" s="1"/>
  <c r="B11" i="1"/>
  <c r="C11" i="1"/>
  <c r="D11" i="1"/>
  <c r="E11" i="1"/>
  <c r="F11" i="1"/>
  <c r="G11" i="1"/>
  <c r="H11" i="1"/>
  <c r="I11" i="1"/>
  <c r="B4" i="1" l="1"/>
  <c r="H4" i="1"/>
  <c r="H5" i="1" s="1"/>
  <c r="D4" i="1"/>
  <c r="D5" i="1"/>
  <c r="E4" i="1"/>
  <c r="E5" i="1"/>
  <c r="F4" i="1"/>
  <c r="F5" i="1" s="1"/>
  <c r="G4" i="1"/>
  <c r="G5" i="1" s="1"/>
  <c r="C4" i="1"/>
  <c r="C5" i="1" s="1"/>
  <c r="C8" i="1" l="1"/>
  <c r="C3" i="1" s="1"/>
  <c r="D8" i="1" l="1"/>
  <c r="D3" i="1" s="1"/>
  <c r="E8" i="1" l="1"/>
  <c r="E3" i="1" s="1"/>
  <c r="F8" i="1" l="1"/>
  <c r="F3" i="1" s="1"/>
  <c r="G8" i="1" l="1"/>
  <c r="G3" i="1" s="1"/>
  <c r="H8" i="1" l="1"/>
  <c r="H3" i="1" s="1"/>
  <c r="I8" i="1" l="1"/>
  <c r="I3" i="1" s="1"/>
  <c r="I4" i="1"/>
  <c r="I5" i="1" s="1"/>
</calcChain>
</file>

<file path=xl/sharedStrings.xml><?xml version="1.0" encoding="utf-8"?>
<sst xmlns="http://schemas.openxmlformats.org/spreadsheetml/2006/main" count="13" uniqueCount="13">
  <si>
    <t>Processors</t>
  </si>
  <si>
    <t>Real execution time</t>
  </si>
  <si>
    <t>Speedup</t>
  </si>
  <si>
    <t>Karp-flatt metrics</t>
  </si>
  <si>
    <t>Estimate execution time</t>
  </si>
  <si>
    <t>x</t>
  </si>
  <si>
    <t>lambda</t>
  </si>
  <si>
    <t>n</t>
  </si>
  <si>
    <t>m</t>
  </si>
  <si>
    <t>write</t>
  </si>
  <si>
    <t>read</t>
  </si>
  <si>
    <t>iter</t>
  </si>
  <si>
    <t>output_iter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</si>
</sst>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vertical="center"/>
    </xf>
    <xf numFmtId="164" fontId="1" fillId="0" borderId="4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Real execution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val>
            <c:numRef>
              <c:f>Sheet1!$B$2:$I$2</c:f>
              <c:numCache>
                <c:formatCode>0.00000</c:formatCode>
                <c:ptCount val="8"/>
                <c:pt idx="0">
                  <c:v>0.7078393221</c:v>
                </c:pt>
                <c:pt idx="1">
                  <c:v>0.36225018510000001</c:v>
                </c:pt>
                <c:pt idx="2">
                  <c:v>0.2470444681</c:v>
                </c:pt>
                <c:pt idx="3">
                  <c:v>0.18584008199999999</c:v>
                </c:pt>
                <c:pt idx="4">
                  <c:v>0.1518636703</c:v>
                </c:pt>
                <c:pt idx="5">
                  <c:v>0.12867953779999999</c:v>
                </c:pt>
                <c:pt idx="6">
                  <c:v>0.112859583</c:v>
                </c:pt>
                <c:pt idx="7">
                  <c:v>9.9606824100000005E-2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8-4195-BD22-288C85F0C3A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Estimate execution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val>
            <c:numRef>
              <c:f>Sheet1!$B$3:$I$3</c:f>
              <c:numCache>
                <c:formatCode>0.00000</c:formatCode>
                <c:ptCount val="8"/>
                <c:pt idx="0">
                  <c:v>0.70783932210000011</c:v>
                </c:pt>
                <c:pt idx="1">
                  <c:v>0.35707366105000005</c:v>
                </c:pt>
                <c:pt idx="2">
                  <c:v>0.24015252892083552</c:v>
                </c:pt>
                <c:pt idx="3">
                  <c:v>0.18169233052500006</c:v>
                </c:pt>
                <c:pt idx="4">
                  <c:v>0.14661643020428469</c:v>
                </c:pt>
                <c:pt idx="5">
                  <c:v>0.12323264190416885</c:v>
                </c:pt>
                <c:pt idx="6">
                  <c:v>0.10653003950762334</c:v>
                </c:pt>
                <c:pt idx="7">
                  <c:v>9.4003165262500021E-2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8-4195-BD22-288C85F0C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453872"/>
        <c:axId val="1736455120"/>
      </c:lineChart>
      <c:catAx>
        <c:axId val="1736453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/>
                  <a:t>Processors</a:t>
                </a:r>
              </a:p>
            </c:rich>
          </c:tx>
          <c:layout>
            <c:manualLayout>
              <c:xMode val="edge"/>
              <c:yMode val="edge"/>
              <c:x val="0.44620253718285213"/>
              <c:y val="0.88729148439778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36455120"/>
        <c:crosses val="autoZero"/>
        <c:auto val="1"/>
        <c:lblAlgn val="ctr"/>
        <c:lblOffset val="100"/>
        <c:noMultiLvlLbl val="0"/>
      </c:catAx>
      <c:valAx>
        <c:axId val="17364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/>
                  <a:t>Time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3645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374854</xdr:colOff>
      <xdr:row>12</xdr:row>
      <xdr:rowOff>146255</xdr:rowOff>
    </xdr:from>
    <xdr:to>
      <xdr:col>16</xdr:col>
      <xdr:colOff>79886</xdr:colOff>
      <xdr:row>27</xdr:row>
      <xdr:rowOff>31955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abSelected="1" zoomScale="155" workbookViewId="0">
      <selection activeCell="K8" sqref="K8"/>
    </sheetView>
  </sheetViews>
  <sheetFormatPr defaultRowHeight="15" x14ac:dyDescent="0.25"/>
  <cols>
    <col min="1" max="1" width="31.85546875" customWidth="1"/>
    <col min="2" max="2" width="9.140625" customWidth="1"/>
    <col min="3" max="3" width="8.85546875" customWidth="1"/>
  </cols>
  <sheetData>
    <row r="1" spans="1:18" ht="15.75" thickBot="1" x14ac:dyDescent="0.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K1" s="5"/>
      <c r="L1" s="5"/>
      <c r="M1" s="5"/>
      <c r="N1" s="5"/>
      <c r="O1" s="5"/>
      <c r="P1" s="5"/>
      <c r="Q1" s="5"/>
      <c r="R1" s="5"/>
    </row>
    <row r="2" spans="1:18" ht="15.75" thickBot="1" x14ac:dyDescent="0.3">
      <c r="A2" s="3" t="s">
        <v>1</v>
      </c>
      <c r="B2" s="7">
        <v>0.7078393221</v>
      </c>
      <c r="C2" s="7">
        <v>0.36225018510000001</v>
      </c>
      <c r="D2" s="7">
        <v>0.2470444681</v>
      </c>
      <c r="E2" s="7">
        <v>0.18584008199999999</v>
      </c>
      <c r="F2" s="7">
        <v>0.1518636703</v>
      </c>
      <c r="G2" s="7">
        <v>0.12867953779999999</v>
      </c>
      <c r="H2" s="7">
        <v>0.112859583</v>
      </c>
      <c r="I2" s="7">
        <v>9.9606824100000005E-2</v>
      </c>
    </row>
    <row r="3" spans="1:18" ht="15.75" thickBot="1" x14ac:dyDescent="0.3">
      <c r="A3" s="3" t="s">
        <v>4</v>
      </c>
      <c r="B3" s="7">
        <f>B6 * B7 * B13 + (B6 * B7 / 10^9 + B11 * LOG(B1, 2)) + B9 * (B6 * B7 * B8 / B1 + B7 / 10^9 * 2) + (B9/B10) * (B6 * B7 / 10^9 * 2 + B11 * LOG(B1, 2) * 2 + B6 * B7 * B12)</f>
        <v>0.70783932210000011</v>
      </c>
      <c r="C3" s="7">
        <f t="shared" ref="C3:I3" si="0">C6 * C7 * C13 + (C6 * C7 / 10^9 + C11 * LOG(C1, 2)) + C9 * (C6 * C7 * C8 / C1 + C7 / 10^9 * 2) + (C9/C10) * (C6 * C7 / 10^9 * 2 + C11 * LOG(C1, 2) * 2 + C6 * C7 * C12)</f>
        <v>0.35707366105000005</v>
      </c>
      <c r="D3" s="7">
        <f t="shared" si="0"/>
        <v>0.24015252892083552</v>
      </c>
      <c r="E3" s="7">
        <f t="shared" si="0"/>
        <v>0.18169233052500006</v>
      </c>
      <c r="F3" s="7">
        <f t="shared" si="0"/>
        <v>0.14661643020428469</v>
      </c>
      <c r="G3" s="7">
        <f t="shared" si="0"/>
        <v>0.12323264190416885</v>
      </c>
      <c r="H3" s="7">
        <f t="shared" si="0"/>
        <v>0.10653003950762334</v>
      </c>
      <c r="I3" s="7">
        <f t="shared" si="0"/>
        <v>9.4003165262500021E-2</v>
      </c>
    </row>
    <row r="4" spans="1:18" ht="15.75" thickBot="1" x14ac:dyDescent="0.3">
      <c r="A4" s="3" t="s">
        <v>2</v>
      </c>
      <c r="B4" s="7">
        <f>B2/B2</f>
        <v>1</v>
      </c>
      <c r="C4" s="7">
        <f>B2/C2</f>
        <v>1.954006792031312</v>
      </c>
      <c r="D4" s="7">
        <f>B2/D2</f>
        <v>2.8652304078854214</v>
      </c>
      <c r="E4" s="7">
        <f>B2/E2</f>
        <v>3.8088625149229114</v>
      </c>
      <c r="F4" s="7">
        <f>B2/F2</f>
        <v>4.6610181401627822</v>
      </c>
      <c r="G4" s="7">
        <f>B2/G2</f>
        <v>5.5007916114849458</v>
      </c>
      <c r="H4" s="7">
        <f>B2/H2</f>
        <v>6.271858386185956</v>
      </c>
      <c r="I4" s="7">
        <f>B2/I2</f>
        <v>7.1063336121365204</v>
      </c>
    </row>
    <row r="5" spans="1:18" ht="15.75" thickBot="1" x14ac:dyDescent="0.3">
      <c r="A5" s="3" t="s">
        <v>3</v>
      </c>
      <c r="B5" s="7"/>
      <c r="C5" s="7">
        <f t="shared" ref="C5:I5" si="1">(1/C4-1/C1)/(1 - 1/C1)</f>
        <v>2.3537895649213825E-2</v>
      </c>
      <c r="D5" s="7">
        <f t="shared" si="1"/>
        <v>2.3518107260009215E-2</v>
      </c>
      <c r="E5" s="7">
        <f t="shared" si="1"/>
        <v>1.6727433656655782E-2</v>
      </c>
      <c r="F5" s="7">
        <f t="shared" si="1"/>
        <v>1.8181749654453128E-2</v>
      </c>
      <c r="G5" s="7">
        <f t="shared" si="1"/>
        <v>1.8150419931297568E-2</v>
      </c>
      <c r="H5" s="7">
        <f t="shared" si="1"/>
        <v>1.9349438103221199E-2</v>
      </c>
      <c r="I5" s="7">
        <f t="shared" si="1"/>
        <v>1.7965189056084414E-2</v>
      </c>
    </row>
    <row r="6" spans="1:18" x14ac:dyDescent="0.25">
      <c r="A6" s="6" t="s">
        <v>7</v>
      </c>
      <c r="B6">
        <v>10000</v>
      </c>
      <c r="C6">
        <v>10000</v>
      </c>
      <c r="D6">
        <v>10000</v>
      </c>
      <c r="E6">
        <v>10000</v>
      </c>
      <c r="F6">
        <v>10000</v>
      </c>
      <c r="G6">
        <v>10000</v>
      </c>
      <c r="H6">
        <v>10000</v>
      </c>
      <c r="I6">
        <v>10000</v>
      </c>
    </row>
    <row r="7" spans="1:18" x14ac:dyDescent="0.25">
      <c r="A7" s="6" t="s">
        <v>8</v>
      </c>
      <c r="B7">
        <v>10</v>
      </c>
      <c r="C7">
        <v>10</v>
      </c>
      <c r="D7">
        <v>10</v>
      </c>
      <c r="E7">
        <v>10</v>
      </c>
      <c r="F7">
        <v>10</v>
      </c>
      <c r="G7">
        <v>10</v>
      </c>
      <c r="H7">
        <v>10</v>
      </c>
      <c r="I7">
        <v>10</v>
      </c>
    </row>
    <row r="8" spans="1:18" x14ac:dyDescent="0.25">
      <c r="A8" s="4" t="s">
        <v>5</v>
      </c>
      <c r="B8">
        <f>(B2-B6*B7*B13-(B6*B7/10^9) - (B9/B10)*(B6*B7/10^9*2+B6*B7*B12)-B9*B7/10^9*2)/(B9*B6*B7)</f>
        <v>7.0153732210000009E-8</v>
      </c>
      <c r="C8">
        <f>B8</f>
        <v>7.0153732210000009E-8</v>
      </c>
      <c r="D8">
        <f t="shared" ref="D8:I8" si="2">C8</f>
        <v>7.0153732210000009E-8</v>
      </c>
      <c r="E8">
        <f t="shared" si="2"/>
        <v>7.0153732210000009E-8</v>
      </c>
      <c r="F8">
        <f t="shared" si="2"/>
        <v>7.0153732210000009E-8</v>
      </c>
      <c r="G8">
        <f t="shared" si="2"/>
        <v>7.0153732210000009E-8</v>
      </c>
      <c r="H8">
        <f t="shared" si="2"/>
        <v>7.0153732210000009E-8</v>
      </c>
      <c r="I8">
        <f t="shared" si="2"/>
        <v>7.0153732210000009E-8</v>
      </c>
    </row>
    <row r="9" spans="1:18" x14ac:dyDescent="0.25">
      <c r="A9" s="4" t="s">
        <v>11</v>
      </c>
      <c r="B9">
        <v>100</v>
      </c>
      <c r="C9">
        <v>100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</row>
    <row r="10" spans="1:18" x14ac:dyDescent="0.25">
      <c r="A10" s="4" t="s">
        <v>12</v>
      </c>
      <c r="B10">
        <v>100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</row>
    <row r="11" spans="1:18" x14ac:dyDescent="0.25">
      <c r="A11" s="4" t="s">
        <v>6</v>
      </c>
      <c r="B11">
        <f>10^-6</f>
        <v>9.9999999999999995E-7</v>
      </c>
      <c r="C11">
        <f t="shared" ref="C11:I11" si="3">10^-6</f>
        <v>9.9999999999999995E-7</v>
      </c>
      <c r="D11">
        <f t="shared" si="3"/>
        <v>9.9999999999999995E-7</v>
      </c>
      <c r="E11">
        <f t="shared" si="3"/>
        <v>9.9999999999999995E-7</v>
      </c>
      <c r="F11">
        <f t="shared" si="3"/>
        <v>9.9999999999999995E-7</v>
      </c>
      <c r="G11">
        <f t="shared" si="3"/>
        <v>9.9999999999999995E-7</v>
      </c>
      <c r="H11">
        <f t="shared" si="3"/>
        <v>9.9999999999999995E-7</v>
      </c>
      <c r="I11">
        <f t="shared" si="3"/>
        <v>9.9999999999999995E-7</v>
      </c>
    </row>
    <row r="12" spans="1:18" x14ac:dyDescent="0.25">
      <c r="A12" s="4" t="s">
        <v>9</v>
      </c>
      <c r="B12">
        <v>4.9999999999999998E-8</v>
      </c>
      <c r="C12">
        <v>4.9999999999999998E-8</v>
      </c>
      <c r="D12">
        <v>4.9999999999999998E-8</v>
      </c>
      <c r="E12">
        <v>4.9999999999999998E-8</v>
      </c>
      <c r="F12">
        <v>4.9999999999999998E-8</v>
      </c>
      <c r="G12">
        <v>4.9999999999999998E-8</v>
      </c>
      <c r="H12">
        <v>4.9999999999999998E-8</v>
      </c>
      <c r="I12">
        <v>4.9999999999999998E-8</v>
      </c>
    </row>
    <row r="13" spans="1:18" x14ac:dyDescent="0.25">
      <c r="A13" s="4" t="s">
        <v>10</v>
      </c>
      <c r="B13">
        <v>1E-8</v>
      </c>
      <c r="C13">
        <v>1E-8</v>
      </c>
      <c r="D13">
        <v>1E-8</v>
      </c>
      <c r="E13">
        <v>1E-8</v>
      </c>
      <c r="F13">
        <v>1E-8</v>
      </c>
      <c r="G13">
        <v>1E-8</v>
      </c>
      <c r="H13">
        <v>1E-8</v>
      </c>
      <c r="I13">
        <v>1E-8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2019-12-19T14:16:26Z</dcterms:modified>
</cp:coreProperties>
</file>