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"/>
    </mc:Choice>
  </mc:AlternateContent>
  <xr:revisionPtr revIDLastSave="0" documentId="13_ncr:1_{8E40BA9C-F596-4DFF-A0DE-F11F06B8C0C6}" xr6:coauthVersionLast="46" xr6:coauthVersionMax="46" xr10:uidLastSave="{00000000-0000-0000-0000-000000000000}"/>
  <bookViews>
    <workbookView xWindow="390" yWindow="390" windowWidth="27645" windowHeight="13455" xr2:uid="{F4CAF3F7-A1BA-4734-A589-44695F527C6A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/>
  <c r="I3" i="1"/>
  <c r="J3" i="1"/>
  <c r="I4" i="1"/>
  <c r="J4" i="1"/>
  <c r="I5" i="1"/>
  <c r="J5" i="1"/>
  <c r="I6" i="1"/>
  <c r="J6" i="1"/>
  <c r="I7" i="1"/>
  <c r="J7" i="1"/>
  <c r="I9" i="1"/>
  <c r="J9" i="1"/>
  <c r="I10" i="1"/>
  <c r="J10" i="1"/>
  <c r="I12" i="1"/>
  <c r="J12" i="1"/>
  <c r="I13" i="1"/>
  <c r="J13" i="1"/>
  <c r="I14" i="1"/>
  <c r="J14" i="1"/>
  <c r="I16" i="1"/>
  <c r="J16" i="1"/>
  <c r="I17" i="1"/>
  <c r="J17" i="1"/>
  <c r="I19" i="1"/>
  <c r="J19" i="1"/>
  <c r="I20" i="1"/>
  <c r="J20" i="1"/>
  <c r="J1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1" i="1"/>
  <c r="D1" i="1"/>
  <c r="E1" i="1" s="1"/>
  <c r="G1" i="1" s="1"/>
  <c r="F1" i="1"/>
  <c r="D2" i="1"/>
  <c r="E2" i="1" s="1"/>
  <c r="G2" i="1" s="1"/>
  <c r="F2" i="1"/>
  <c r="H2" i="1"/>
  <c r="D3" i="1"/>
  <c r="E3" i="1" s="1"/>
  <c r="F3" i="1"/>
  <c r="D4" i="1"/>
  <c r="E4" i="1" s="1"/>
  <c r="F4" i="1"/>
  <c r="G4" i="1" s="1"/>
  <c r="H4" i="1"/>
  <c r="D5" i="1"/>
  <c r="E5" i="1"/>
  <c r="F5" i="1"/>
  <c r="G5" i="1" s="1"/>
  <c r="H5" i="1"/>
  <c r="D6" i="1"/>
  <c r="E6" i="1" s="1"/>
  <c r="F6" i="1"/>
  <c r="H6" i="1"/>
  <c r="D7" i="1"/>
  <c r="E7" i="1" s="1"/>
  <c r="F7" i="1"/>
  <c r="D9" i="1"/>
  <c r="E9" i="1"/>
  <c r="F9" i="1"/>
  <c r="G9" i="1"/>
  <c r="D10" i="1"/>
  <c r="E10" i="1" s="1"/>
  <c r="G10" i="1" s="1"/>
  <c r="F10" i="1"/>
  <c r="H10" i="1"/>
  <c r="D12" i="1"/>
  <c r="E12" i="1" s="1"/>
  <c r="G12" i="1" s="1"/>
  <c r="F12" i="1"/>
  <c r="D13" i="1"/>
  <c r="E13" i="1" s="1"/>
  <c r="F13" i="1"/>
  <c r="D14" i="1"/>
  <c r="E14" i="1" s="1"/>
  <c r="F14" i="1"/>
  <c r="D16" i="1"/>
  <c r="E16" i="1" s="1"/>
  <c r="G16" i="1" s="1"/>
  <c r="F16" i="1"/>
  <c r="D17" i="1"/>
  <c r="E17" i="1" s="1"/>
  <c r="F17" i="1"/>
  <c r="H17" i="1"/>
  <c r="D19" i="1"/>
  <c r="E19" i="1" s="1"/>
  <c r="F19" i="1"/>
  <c r="D20" i="1"/>
  <c r="E20" i="1" s="1"/>
  <c r="F20" i="1"/>
  <c r="H20" i="1"/>
  <c r="G14" i="1" l="1"/>
  <c r="G19" i="1"/>
  <c r="G7" i="1"/>
  <c r="G6" i="1"/>
  <c r="G20" i="1"/>
  <c r="G3" i="1"/>
  <c r="G17" i="1"/>
  <c r="G13" i="1"/>
  <c r="I1" i="1"/>
</calcChain>
</file>

<file path=xl/sharedStrings.xml><?xml version="1.0" encoding="utf-8"?>
<sst xmlns="http://schemas.openxmlformats.org/spreadsheetml/2006/main" count="16" uniqueCount="16">
  <si>
    <t>9301835&amp;end=9322125</t>
  </si>
  <si>
    <t>2117409&amp;end=2137882</t>
  </si>
  <si>
    <t>21039599&amp;end=21054555</t>
  </si>
  <si>
    <t>16933712&amp;end=16944449</t>
  </si>
  <si>
    <t>651829&amp;end=663809</t>
  </si>
  <si>
    <t>23832037&amp;end=23847416</t>
  </si>
  <si>
    <t>2824330&amp;end=2839947</t>
  </si>
  <si>
    <t>2126981&amp;end=2140019</t>
  </si>
  <si>
    <t>2879976&amp;end=2899359</t>
  </si>
  <si>
    <t>23825779&amp;end=23856161</t>
  </si>
  <si>
    <t>2822244&amp;end=2837502</t>
  </si>
  <si>
    <t>2111321&amp;end=2131611</t>
  </si>
  <si>
    <t>689706&amp;end=709948</t>
  </si>
  <si>
    <t>393859&amp;end=408357</t>
    <phoneticPr fontId="4" type="noConversion"/>
  </si>
  <si>
    <t>4421095&amp;end=4441067</t>
  </si>
  <si>
    <t>7407074&amp;end=7419779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</si>
</sst>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3" borderId="0" xfId="3">
      <alignment vertical="center"/>
    </xf>
    <xf numFmtId="0" fontId="3" fillId="0" borderId="0" xfId="2">
      <alignment vertical="center"/>
    </xf>
    <xf numFmtId="0" fontId="2" fillId="2" borderId="0" xfId="1">
      <alignment vertical="center"/>
    </xf>
  </cellXfs>
  <cellStyles count="4">
    <cellStyle name="20% - 着色 5" xfId="3" builtinId="46"/>
    <cellStyle name="常规" xfId="0" builtinId="0"/>
    <cellStyle name="好" xfId="1" builtinId="26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tAutoCar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utoCard"/>
    </sheetNames>
    <sheetDataSet>
      <sheetData sheetId="0">
        <row r="2">
          <cell r="E2">
            <v>12</v>
          </cell>
          <cell r="F2">
            <v>60</v>
          </cell>
        </row>
        <row r="3">
          <cell r="E3">
            <v>20</v>
          </cell>
          <cell r="F3">
            <v>90</v>
          </cell>
        </row>
        <row r="4">
          <cell r="E4">
            <v>15</v>
          </cell>
          <cell r="F4">
            <v>90</v>
          </cell>
        </row>
        <row r="5">
          <cell r="E5">
            <v>20</v>
          </cell>
          <cell r="F5">
            <v>90</v>
          </cell>
        </row>
        <row r="6">
          <cell r="E6">
            <v>20</v>
          </cell>
          <cell r="F6">
            <v>80</v>
          </cell>
        </row>
        <row r="7">
          <cell r="E7">
            <v>15</v>
          </cell>
          <cell r="F7">
            <v>150</v>
          </cell>
        </row>
        <row r="8">
          <cell r="E8">
            <v>30</v>
          </cell>
          <cell r="F8">
            <v>90</v>
          </cell>
        </row>
        <row r="10">
          <cell r="E10">
            <v>20</v>
          </cell>
          <cell r="F10">
            <v>110</v>
          </cell>
        </row>
        <row r="11">
          <cell r="E11">
            <v>12.5</v>
          </cell>
          <cell r="F11">
            <v>180</v>
          </cell>
        </row>
        <row r="13">
          <cell r="E13">
            <v>15</v>
          </cell>
          <cell r="F13">
            <v>60</v>
          </cell>
        </row>
        <row r="14">
          <cell r="E14">
            <v>15</v>
          </cell>
          <cell r="F14">
            <v>120</v>
          </cell>
        </row>
        <row r="15">
          <cell r="E15">
            <v>12.5</v>
          </cell>
          <cell r="F15">
            <v>90</v>
          </cell>
        </row>
        <row r="17">
          <cell r="E17">
            <v>10</v>
          </cell>
          <cell r="F17">
            <v>60</v>
          </cell>
        </row>
        <row r="18">
          <cell r="E18">
            <v>15</v>
          </cell>
          <cell r="F18">
            <v>110</v>
          </cell>
        </row>
        <row r="20">
          <cell r="E20">
            <v>20</v>
          </cell>
          <cell r="F20">
            <v>60</v>
          </cell>
        </row>
        <row r="21">
          <cell r="E21">
            <v>20</v>
          </cell>
          <cell r="F2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3B25-2C31-426B-AB19-F121F87F0830}">
  <dimension ref="A1:J20"/>
  <sheetViews>
    <sheetView tabSelected="1" workbookViewId="0">
      <selection activeCell="I1" sqref="I1"/>
    </sheetView>
  </sheetViews>
  <sheetFormatPr defaultRowHeight="14.25" x14ac:dyDescent="0.2"/>
  <sheetData>
    <row r="1" spans="1:10" x14ac:dyDescent="0.2">
      <c r="A1">
        <v>16750.373458000002</v>
      </c>
      <c r="B1">
        <f>A1*0.915421</f>
        <v>15333.64362129582</v>
      </c>
      <c r="C1" s="3" t="s">
        <v>15</v>
      </c>
      <c r="D1" s="2" t="str">
        <f>LEFT(C1,FIND("&amp;",C1,1)-1)</f>
        <v>7407074</v>
      </c>
      <c r="E1" s="2">
        <f>[1]AstAutoCard!F2*1000+D1</f>
        <v>7467074</v>
      </c>
      <c r="F1" s="2" t="str">
        <f>RIGHT(C1,LEN(C1)-FIND("=",C1,1))</f>
        <v>7419779</v>
      </c>
      <c r="G1" t="str">
        <f>F1&amp;"&amp;end="&amp;E1</f>
        <v>7419779&amp;end=7467074</v>
      </c>
      <c r="H1" s="1">
        <v>12779.9</v>
      </c>
      <c r="I1">
        <f>B1/((B1*[1]AstAutoCard!E2+H1*([1]AstAutoCard!F2-[1]AstAutoCard!E2))/[1]AstAutoCard!F2)</f>
        <v>1.1537167176277572</v>
      </c>
      <c r="J1">
        <f>H1/((B1*[1]AstAutoCard!E2+H1*([1]AstAutoCard!F2-[1]AstAutoCard!E2))/[1]AstAutoCard!F2)</f>
        <v>0.96157082059306076</v>
      </c>
    </row>
    <row r="2" spans="1:10" x14ac:dyDescent="0.2">
      <c r="A2">
        <v>37727.300000000003</v>
      </c>
      <c r="B2">
        <f t="shared" ref="B2:B20" si="0">A2*0.915421</f>
        <v>34536.362693300005</v>
      </c>
      <c r="C2" s="3" t="s">
        <v>14</v>
      </c>
      <c r="D2" s="2" t="str">
        <f>LEFT(C2,FIND("&amp;",C2,1)-1)</f>
        <v>4421095</v>
      </c>
      <c r="E2" s="2">
        <f>[1]AstAutoCard!F3*1000+D2</f>
        <v>4511095</v>
      </c>
      <c r="F2" s="2" t="str">
        <f>RIGHT(C2,LEN(C2)-FIND("=",C2,1))</f>
        <v>4441067</v>
      </c>
      <c r="G2" t="str">
        <f>F2&amp;"&amp;end="&amp;E2</f>
        <v>4441067&amp;end=4511095</v>
      </c>
      <c r="H2" s="1">
        <f>21816.1-126.7</f>
        <v>21689.399999999998</v>
      </c>
      <c r="I2">
        <f>B2/((B2*[1]AstAutoCard!E3+H2*([1]AstAutoCard!F3-[1]AstAutoCard!E3))/[1]AstAutoCard!F3)</f>
        <v>1.4071042968517491</v>
      </c>
      <c r="J2">
        <f>H2/((B2*[1]AstAutoCard!E3+H2*([1]AstAutoCard!F3-[1]AstAutoCard!E3))/[1]AstAutoCard!F3)</f>
        <v>0.88368448661378596</v>
      </c>
    </row>
    <row r="3" spans="1:10" x14ac:dyDescent="0.2">
      <c r="A3">
        <v>30676.6</v>
      </c>
      <c r="B3">
        <f t="shared" si="0"/>
        <v>28082.003848600001</v>
      </c>
      <c r="C3" s="3" t="s">
        <v>13</v>
      </c>
      <c r="D3" s="2" t="str">
        <f>LEFT(C3,FIND("&amp;",C3,1)-1)</f>
        <v>393859</v>
      </c>
      <c r="E3" s="2">
        <f>[1]AstAutoCard!F4*1000+D3</f>
        <v>483859</v>
      </c>
      <c r="F3" s="2" t="str">
        <f>RIGHT(C3,LEN(C3)-FIND("=",C3,1))</f>
        <v>408357</v>
      </c>
      <c r="G3" t="str">
        <f>F3&amp;"&amp;end="&amp;E3</f>
        <v>408357&amp;end=483859</v>
      </c>
      <c r="H3" s="1">
        <v>11015.2</v>
      </c>
      <c r="I3">
        <f>B3/((B3*[1]AstAutoCard!E4+H3*([1]AstAutoCard!F4-[1]AstAutoCard!E4))/[1]AstAutoCard!F4)</f>
        <v>2.0261672393960022</v>
      </c>
      <c r="J3">
        <f>H3/((B3*[1]AstAutoCard!E4+H3*([1]AstAutoCard!F4-[1]AstAutoCard!E4))/[1]AstAutoCard!F4)</f>
        <v>0.7947665521207995</v>
      </c>
    </row>
    <row r="4" spans="1:10" x14ac:dyDescent="0.2">
      <c r="A4">
        <v>33499.899999999994</v>
      </c>
      <c r="B4">
        <f t="shared" si="0"/>
        <v>30666.511957899995</v>
      </c>
      <c r="C4" s="3" t="s">
        <v>12</v>
      </c>
      <c r="D4" s="2" t="str">
        <f>LEFT(C4,FIND("&amp;",C4,1)-1)</f>
        <v>689706</v>
      </c>
      <c r="E4" s="2">
        <f>[1]AstAutoCard!F5*1000+D4</f>
        <v>779706</v>
      </c>
      <c r="F4" s="2" t="str">
        <f>RIGHT(C4,LEN(C4)-FIND("=",C4,1))</f>
        <v>709948</v>
      </c>
      <c r="G4" t="str">
        <f>F4&amp;"&amp;end="&amp;E4</f>
        <v>709948&amp;end=779706</v>
      </c>
      <c r="H4" s="1">
        <f>19942.4-143.8-697.3</f>
        <v>19101.300000000003</v>
      </c>
      <c r="I4">
        <f>B4/((B4*[1]AstAutoCard!E5+H4*([1]AstAutoCard!F5-[1]AstAutoCard!E5))/[1]AstAutoCard!F5)</f>
        <v>1.4150717910570385</v>
      </c>
      <c r="J4">
        <f>H4/((B4*[1]AstAutoCard!E5+H4*([1]AstAutoCard!F5-[1]AstAutoCard!E5))/[1]AstAutoCard!F5)</f>
        <v>0.88140805969798897</v>
      </c>
    </row>
    <row r="5" spans="1:10" x14ac:dyDescent="0.2">
      <c r="A5">
        <v>27528.300000000003</v>
      </c>
      <c r="B5">
        <f t="shared" si="0"/>
        <v>25199.983914300003</v>
      </c>
      <c r="C5" s="3" t="s">
        <v>11</v>
      </c>
      <c r="D5" s="2" t="str">
        <f>LEFT(C5,FIND("&amp;",C5,1)-1)</f>
        <v>2111321</v>
      </c>
      <c r="E5" s="2">
        <f>[1]AstAutoCard!F6*1000+D5</f>
        <v>2191321</v>
      </c>
      <c r="F5" s="2" t="str">
        <f>RIGHT(C5,LEN(C5)-FIND("=",C5,1))</f>
        <v>2131611</v>
      </c>
      <c r="G5" t="str">
        <f>F5&amp;"&amp;end="&amp;E5</f>
        <v>2131611&amp;end=2191321</v>
      </c>
      <c r="H5" s="1">
        <f>20005.9-535.3-274.2-734.1-213.7</f>
        <v>18248.600000000002</v>
      </c>
      <c r="I5">
        <f>B5/((B5*[1]AstAutoCard!E6+H5*([1]AstAutoCard!F6-[1]AstAutoCard!E6))/[1]AstAutoCard!F6)</f>
        <v>1.2608536776030013</v>
      </c>
      <c r="J5">
        <f>H5/((B5*[1]AstAutoCard!E6+H5*([1]AstAutoCard!F6-[1]AstAutoCard!E6))/[1]AstAutoCard!F6)</f>
        <v>0.9130487741323331</v>
      </c>
    </row>
    <row r="6" spans="1:10" x14ac:dyDescent="0.2">
      <c r="A6">
        <v>17879.5</v>
      </c>
      <c r="B6">
        <f t="shared" si="0"/>
        <v>16367.269769500001</v>
      </c>
      <c r="C6" s="3" t="s">
        <v>10</v>
      </c>
      <c r="D6" s="2" t="str">
        <f>LEFT(C6,FIND("&amp;",C6,1)-1)</f>
        <v>2822244</v>
      </c>
      <c r="E6" s="2">
        <f>[1]AstAutoCard!F7*1000+D6</f>
        <v>2972244</v>
      </c>
      <c r="F6" s="2" t="str">
        <f>RIGHT(C6,LEN(C6)-FIND("=",C6,1))</f>
        <v>2837502</v>
      </c>
      <c r="G6" t="str">
        <f>F6&amp;"&amp;end="&amp;E6</f>
        <v>2837502&amp;end=2972244</v>
      </c>
      <c r="H6" s="1">
        <f>14454.5</f>
        <v>14454.5</v>
      </c>
      <c r="I6">
        <f>B6/((B6*[1]AstAutoCard!E7+H6*([1]AstAutoCard!F7-[1]AstAutoCard!E7))/[1]AstAutoCard!F7)</f>
        <v>1.1175419231946069</v>
      </c>
      <c r="J6">
        <f>H6/((B6*[1]AstAutoCard!E7+H6*([1]AstAutoCard!F7-[1]AstAutoCard!E7))/[1]AstAutoCard!F7)</f>
        <v>0.98693978631171031</v>
      </c>
    </row>
    <row r="7" spans="1:10" x14ac:dyDescent="0.2">
      <c r="A7">
        <v>26338.3</v>
      </c>
      <c r="B7">
        <f t="shared" si="0"/>
        <v>24110.6329243</v>
      </c>
      <c r="C7" s="3" t="s">
        <v>9</v>
      </c>
      <c r="D7" s="2" t="str">
        <f>LEFT(C7,FIND("&amp;",C7,1)-1)</f>
        <v>23825779</v>
      </c>
      <c r="E7" s="2">
        <f>[1]AstAutoCard!F8*1000+D7</f>
        <v>23915779</v>
      </c>
      <c r="F7" s="2" t="str">
        <f>RIGHT(C7,LEN(C7)-FIND("=",C7,1))</f>
        <v>23856161</v>
      </c>
      <c r="G7" t="str">
        <f>F7&amp;"&amp;end="&amp;E7</f>
        <v>23856161&amp;end=23915779</v>
      </c>
      <c r="H7" s="1">
        <v>24094</v>
      </c>
      <c r="I7">
        <f>B7/((B7*[1]AstAutoCard!E8+H7*([1]AstAutoCard!F8-[1]AstAutoCard!E8))/[1]AstAutoCard!F8)</f>
        <v>1.0004601172560874</v>
      </c>
      <c r="J7">
        <f>H7/((B7*[1]AstAutoCard!E8+H7*([1]AstAutoCard!F8-[1]AstAutoCard!E8))/[1]AstAutoCard!F8)</f>
        <v>0.99976994137195641</v>
      </c>
    </row>
    <row r="8" spans="1:10" x14ac:dyDescent="0.2">
      <c r="B8">
        <f t="shared" si="0"/>
        <v>0</v>
      </c>
      <c r="D8" s="2"/>
      <c r="E8" s="2"/>
      <c r="F8" s="2"/>
    </row>
    <row r="9" spans="1:10" x14ac:dyDescent="0.2">
      <c r="A9">
        <v>27915.8</v>
      </c>
      <c r="B9">
        <f t="shared" si="0"/>
        <v>25554.709551799999</v>
      </c>
      <c r="C9" s="3" t="s">
        <v>8</v>
      </c>
      <c r="D9" s="2" t="str">
        <f>LEFT(C9,FIND("&amp;",C9,1)-1)</f>
        <v>2879976</v>
      </c>
      <c r="E9" s="2">
        <f>[1]AstAutoCard!F10*1000+D9</f>
        <v>2989976</v>
      </c>
      <c r="F9" s="2" t="str">
        <f>RIGHT(C9,LEN(C9)-FIND("=",C9,1))</f>
        <v>2899359</v>
      </c>
      <c r="G9" t="str">
        <f>F9&amp;"&amp;end="&amp;E9</f>
        <v>2899359&amp;end=2989976</v>
      </c>
      <c r="H9" s="1">
        <v>19695.5</v>
      </c>
      <c r="I9">
        <f>B9/((B9*[1]AstAutoCard!E10+H9*([1]AstAutoCard!F10-[1]AstAutoCard!E10))/[1]AstAutoCard!F10)</f>
        <v>1.230910958344019</v>
      </c>
      <c r="J9">
        <f>H9/((B9*[1]AstAutoCard!E10+H9*([1]AstAutoCard!F10-[1]AstAutoCard!E10))/[1]AstAutoCard!F10)</f>
        <v>0.9486864537013292</v>
      </c>
    </row>
    <row r="10" spans="1:10" x14ac:dyDescent="0.2">
      <c r="A10">
        <v>14246.699999999999</v>
      </c>
      <c r="B10">
        <f t="shared" si="0"/>
        <v>13041.728360699999</v>
      </c>
      <c r="C10" s="3" t="s">
        <v>7</v>
      </c>
      <c r="D10" s="2" t="str">
        <f>LEFT(C10,FIND("&amp;",C10,1)-1)</f>
        <v>2126981</v>
      </c>
      <c r="E10" s="2">
        <f>[1]AstAutoCard!F11*1000+D10</f>
        <v>2306981</v>
      </c>
      <c r="F10" s="2" t="str">
        <f>RIGHT(C10,LEN(C10)-FIND("=",C10,1))</f>
        <v>2140019</v>
      </c>
      <c r="G10" t="str">
        <f>F10&amp;"&amp;end="&amp;E10</f>
        <v>2140019&amp;end=2306981</v>
      </c>
      <c r="H10" s="1">
        <f>13783.4-920.6</f>
        <v>12862.8</v>
      </c>
      <c r="I10">
        <f>B10/((B10*[1]AstAutoCard!E11+H10*([1]AstAutoCard!F11-[1]AstAutoCard!E11))/[1]AstAutoCard!F11)</f>
        <v>1.0129320281849399</v>
      </c>
      <c r="J10">
        <f>H10/((B10*[1]AstAutoCard!E11+H10*([1]AstAutoCard!F11-[1]AstAutoCard!E11))/[1]AstAutoCard!F11)</f>
        <v>0.99903492326978049</v>
      </c>
    </row>
    <row r="11" spans="1:10" x14ac:dyDescent="0.2">
      <c r="B11">
        <f t="shared" si="0"/>
        <v>0</v>
      </c>
      <c r="D11" s="2"/>
      <c r="E11" s="2"/>
      <c r="F11" s="2"/>
    </row>
    <row r="12" spans="1:10" x14ac:dyDescent="0.2">
      <c r="A12">
        <v>46541.3</v>
      </c>
      <c r="B12">
        <f t="shared" si="0"/>
        <v>42604.883387300004</v>
      </c>
      <c r="C12" s="3" t="s">
        <v>6</v>
      </c>
      <c r="D12" s="2" t="str">
        <f>LEFT(C12,FIND("&amp;",C12,1)-1)</f>
        <v>2824330</v>
      </c>
      <c r="E12" s="2">
        <f>[1]AstAutoCard!F13*1000+D12</f>
        <v>2884330</v>
      </c>
      <c r="F12" s="2" t="str">
        <f>RIGHT(C12,LEN(C12)-FIND("=",C12,1))</f>
        <v>2839947</v>
      </c>
      <c r="G12" t="str">
        <f>F12&amp;"&amp;end="&amp;E12</f>
        <v>2839947&amp;end=2884330</v>
      </c>
      <c r="H12" s="1">
        <v>16265.8</v>
      </c>
      <c r="I12">
        <f>B12/((B12*[1]AstAutoCard!E13+H12*([1]AstAutoCard!F13-[1]AstAutoCard!E13))/[1]AstAutoCard!F13)</f>
        <v>1.8644997393235709</v>
      </c>
      <c r="J12">
        <f>H12/((B12*[1]AstAutoCard!E13+H12*([1]AstAutoCard!F13-[1]AstAutoCard!E13))/[1]AstAutoCard!F13)</f>
        <v>0.71183342022547635</v>
      </c>
    </row>
    <row r="13" spans="1:10" x14ac:dyDescent="0.2">
      <c r="A13">
        <v>34113.1</v>
      </c>
      <c r="B13">
        <f t="shared" si="0"/>
        <v>31227.848115100001</v>
      </c>
      <c r="C13" s="3" t="s">
        <v>5</v>
      </c>
      <c r="D13" s="2" t="str">
        <f>LEFT(C13,FIND("&amp;",C13,1)-1)</f>
        <v>23832037</v>
      </c>
      <c r="E13" s="2">
        <f>[1]AstAutoCard!F14*1000+D13</f>
        <v>23952037</v>
      </c>
      <c r="F13" s="2" t="str">
        <f>RIGHT(C13,LEN(C13)-FIND("=",C13,1))</f>
        <v>23847416</v>
      </c>
      <c r="G13" t="str">
        <f>F13&amp;"&amp;end="&amp;E13</f>
        <v>23847416&amp;end=23952037</v>
      </c>
      <c r="H13" s="1">
        <v>19835.599999999999</v>
      </c>
      <c r="I13">
        <f>B13/((B13*[1]AstAutoCard!E14+H13*([1]AstAutoCard!F14-[1]AstAutoCard!E14))/[1]AstAutoCard!F14)</f>
        <v>1.4688800616514224</v>
      </c>
      <c r="J13">
        <f>H13/((B13*[1]AstAutoCard!E14+H13*([1]AstAutoCard!F14-[1]AstAutoCard!E14))/[1]AstAutoCard!F14)</f>
        <v>0.9330171340497968</v>
      </c>
    </row>
    <row r="14" spans="1:10" x14ac:dyDescent="0.2">
      <c r="A14">
        <v>29327.3</v>
      </c>
      <c r="B14">
        <f t="shared" si="0"/>
        <v>26846.826293300001</v>
      </c>
      <c r="C14" s="3" t="s">
        <v>4</v>
      </c>
      <c r="D14" s="2" t="str">
        <f>LEFT(C14,FIND("&amp;",C14,1)-1)</f>
        <v>651829</v>
      </c>
      <c r="E14" s="2">
        <f>[1]AstAutoCard!F15*1000+D14</f>
        <v>741829</v>
      </c>
      <c r="F14" s="2" t="str">
        <f>RIGHT(C14,LEN(C14)-FIND("=",C14,1))</f>
        <v>663809</v>
      </c>
      <c r="G14" t="str">
        <f>F14&amp;"&amp;end="&amp;E14</f>
        <v>663809&amp;end=741829</v>
      </c>
      <c r="H14" s="1">
        <v>12101</v>
      </c>
      <c r="I14">
        <f>B14/((B14*[1]AstAutoCard!E15+H14*([1]AstAutoCard!F15-[1]AstAutoCard!E15))/[1]AstAutoCard!F15)</f>
        <v>1.8974320911527962</v>
      </c>
      <c r="J14">
        <f>H14/((B14*[1]AstAutoCard!E15+H14*([1]AstAutoCard!F15-[1]AstAutoCard!E15))/[1]AstAutoCard!F15)</f>
        <v>0.85525288852374259</v>
      </c>
    </row>
    <row r="15" spans="1:10" x14ac:dyDescent="0.2">
      <c r="B15">
        <f t="shared" si="0"/>
        <v>0</v>
      </c>
    </row>
    <row r="16" spans="1:10" x14ac:dyDescent="0.2">
      <c r="A16">
        <v>42773</v>
      </c>
      <c r="B16">
        <f t="shared" si="0"/>
        <v>39155.302433000004</v>
      </c>
      <c r="C16" s="3" t="s">
        <v>3</v>
      </c>
      <c r="D16" s="2" t="str">
        <f>LEFT(C16,FIND("&amp;",C16,1)-1)</f>
        <v>16933712</v>
      </c>
      <c r="E16" s="2">
        <f>[1]AstAutoCard!F17*1000+D16</f>
        <v>16993712</v>
      </c>
      <c r="F16" s="2" t="str">
        <f>RIGHT(C16,LEN(C16)-FIND("=",C16,1))</f>
        <v>16944449</v>
      </c>
      <c r="G16" t="str">
        <f>F16&amp;"&amp;end="&amp;E16</f>
        <v>16944449&amp;end=16993712</v>
      </c>
      <c r="H16" s="1">
        <v>23362.2</v>
      </c>
      <c r="I16">
        <f>B16/((B16*[1]AstAutoCard!E17+H16*([1]AstAutoCard!F17-[1]AstAutoCard!E17))/[1]AstAutoCard!F17)</f>
        <v>1.5062985461165372</v>
      </c>
      <c r="J16">
        <f>H16/((B16*[1]AstAutoCard!E17+H16*([1]AstAutoCard!F17-[1]AstAutoCard!E17))/[1]AstAutoCard!F17)</f>
        <v>0.89874029077669271</v>
      </c>
    </row>
    <row r="17" spans="1:10" x14ac:dyDescent="0.2">
      <c r="A17">
        <v>33410.799999999996</v>
      </c>
      <c r="B17">
        <f t="shared" si="0"/>
        <v>30584.947946799999</v>
      </c>
      <c r="C17" s="3" t="s">
        <v>2</v>
      </c>
      <c r="D17" s="2" t="str">
        <f>LEFT(C17,FIND("&amp;",C17,1)-1)</f>
        <v>21039599</v>
      </c>
      <c r="E17" s="2">
        <f>[1]AstAutoCard!F18*1000+D17</f>
        <v>21149599</v>
      </c>
      <c r="F17" s="2" t="str">
        <f>RIGHT(C17,LEN(C17)-FIND("=",C17,1))</f>
        <v>21054555</v>
      </c>
      <c r="G17" t="str">
        <f>F17&amp;"&amp;end="&amp;E17</f>
        <v>21054555&amp;end=21149599</v>
      </c>
      <c r="H17" s="1">
        <f>20987.7-16</f>
        <v>20971.7</v>
      </c>
      <c r="I17">
        <f>B17/((B17*[1]AstAutoCard!E18+H17*([1]AstAutoCard!F18-[1]AstAutoCard!E18))/[1]AstAutoCard!F18)</f>
        <v>1.372593478796543</v>
      </c>
      <c r="J17">
        <f>H17/((B17*[1]AstAutoCard!E18+H17*([1]AstAutoCard!F18-[1]AstAutoCard!E18))/[1]AstAutoCard!F18)</f>
        <v>0.94116945071633529</v>
      </c>
    </row>
    <row r="18" spans="1:10" x14ac:dyDescent="0.2">
      <c r="B18">
        <f t="shared" si="0"/>
        <v>0</v>
      </c>
      <c r="D18" s="2"/>
      <c r="E18" s="2"/>
      <c r="F18" s="2"/>
    </row>
    <row r="19" spans="1:10" x14ac:dyDescent="0.2">
      <c r="A19">
        <v>20487.3</v>
      </c>
      <c r="B19">
        <f t="shared" si="0"/>
        <v>18754.504653299999</v>
      </c>
      <c r="C19" s="3" t="s">
        <v>1</v>
      </c>
      <c r="D19" s="2" t="str">
        <f>LEFT(C19,FIND("&amp;",C19,1)-1)</f>
        <v>2117409</v>
      </c>
      <c r="E19" s="2">
        <f>[1]AstAutoCard!F20*1000+D19</f>
        <v>2177409</v>
      </c>
      <c r="F19" s="2" t="str">
        <f>RIGHT(C19,LEN(C19)-FIND("=",C19,1))</f>
        <v>2137882</v>
      </c>
      <c r="G19" t="str">
        <f>F19&amp;"&amp;end="&amp;E19</f>
        <v>2137882&amp;end=2177409</v>
      </c>
      <c r="H19" s="1">
        <v>11452.3</v>
      </c>
      <c r="I19">
        <f>B19/((B19*[1]AstAutoCard!E20+H19*([1]AstAutoCard!F20-[1]AstAutoCard!E20))/[1]AstAutoCard!F20)</f>
        <v>1.3505694476187722</v>
      </c>
      <c r="J19">
        <f>H19/((B19*[1]AstAutoCard!E20+H19*([1]AstAutoCard!F20-[1]AstAutoCard!E20))/[1]AstAutoCard!F20)</f>
        <v>0.82471527619061402</v>
      </c>
    </row>
    <row r="20" spans="1:10" x14ac:dyDescent="0.2">
      <c r="A20">
        <v>32720.6</v>
      </c>
      <c r="B20">
        <f t="shared" si="0"/>
        <v>29953.124372599999</v>
      </c>
      <c r="C20" s="3" t="s">
        <v>0</v>
      </c>
      <c r="D20" s="2" t="str">
        <f>LEFT(C20,FIND("&amp;",C20,1)-1)</f>
        <v>9301835</v>
      </c>
      <c r="E20" s="2">
        <f>[1]AstAutoCard!F21*1000+D20</f>
        <v>9421835</v>
      </c>
      <c r="F20" s="2" t="str">
        <f>RIGHT(C20,LEN(C20)-FIND("=",C20,1))</f>
        <v>9322125</v>
      </c>
      <c r="G20" t="str">
        <f>F20&amp;"&amp;end="&amp;E20</f>
        <v>9322125&amp;end=9421835</v>
      </c>
      <c r="H20" s="1">
        <f>17180.3-68.6-949.7-201.4</f>
        <v>15960.6</v>
      </c>
      <c r="I20">
        <f>B20/((B20*[1]AstAutoCard!E21+H20*([1]AstAutoCard!F21-[1]AstAutoCard!E21))/[1]AstAutoCard!F21)</f>
        <v>1.6374370657029667</v>
      </c>
      <c r="J20">
        <f>H20/((B20*[1]AstAutoCard!E21+H20*([1]AstAutoCard!F21-[1]AstAutoCard!E21))/[1]AstAutoCard!F21)</f>
        <v>0.8725125868594068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2021-05-22T06:43:57Z</dcterms:created>
  <dcterms:modified xsi:type="dcterms:W3CDTF">2021-05-22T06:47:09Z</dcterms:modified>
</cp:coreProperties>
</file>