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esktop\"/>
    </mc:Choice>
  </mc:AlternateContent>
  <bookViews>
    <workbookView xWindow="0" yWindow="0" windowWidth="28800" windowHeight="12435"/>
  </bookViews>
  <sheets>
    <sheet name="TOAD" sheetId="7" r:id="rId1"/>
    <sheet name="Farnell" sheetId="4" r:id="rId2"/>
    <sheet name="Mouser" sheetId="6" r:id="rId3"/>
    <sheet name="RS" sheetId="2" r:id="rId4"/>
    <sheet name="CPC" sheetId="5" r:id="rId5"/>
    <sheet name="Hab Supplies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7" l="1"/>
  <c r="I13" i="7"/>
  <c r="D13" i="7"/>
  <c r="K5" i="2"/>
  <c r="K4" i="2"/>
  <c r="K3" i="2"/>
  <c r="D3" i="5"/>
  <c r="K3" i="5" s="1"/>
  <c r="K5" i="5"/>
  <c r="K5" i="3"/>
  <c r="K4" i="3"/>
  <c r="K3" i="3"/>
  <c r="K4" i="5"/>
  <c r="J5" i="6"/>
  <c r="J4" i="6"/>
  <c r="J3" i="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3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4" i="4"/>
  <c r="E3" i="4"/>
  <c r="D5" i="3"/>
</calcChain>
</file>

<file path=xl/sharedStrings.xml><?xml version="1.0" encoding="utf-8"?>
<sst xmlns="http://schemas.openxmlformats.org/spreadsheetml/2006/main" count="79" uniqueCount="31">
  <si>
    <t>Part Number</t>
  </si>
  <si>
    <t>Quantity</t>
  </si>
  <si>
    <t>634-SL18860DC</t>
  </si>
  <si>
    <t>777-CS2100CP-CZZ</t>
  </si>
  <si>
    <t>841-8759</t>
  </si>
  <si>
    <t>252-438</t>
  </si>
  <si>
    <t>123-6103</t>
  </si>
  <si>
    <t>252-163</t>
  </si>
  <si>
    <t>SG32733</t>
  </si>
  <si>
    <t>HAB-SL1252R</t>
  </si>
  <si>
    <t>HAB-MAX-M8Q</t>
  </si>
  <si>
    <t>HAB-868STUB</t>
  </si>
  <si>
    <t>Inventory</t>
  </si>
  <si>
    <t>Qty [1 unit]</t>
  </si>
  <si>
    <t>Qty Req [6 units]</t>
  </si>
  <si>
    <t>Qty Req [7 units]</t>
  </si>
  <si>
    <t>Qty Req [8 units]</t>
  </si>
  <si>
    <t>Total Cost</t>
  </si>
  <si>
    <t>Line Cost [1 unit]</t>
  </si>
  <si>
    <t>Pricing for 6 Units</t>
  </si>
  <si>
    <t>Supplier</t>
  </si>
  <si>
    <t>Expenditure</t>
  </si>
  <si>
    <t>Farnell</t>
  </si>
  <si>
    <t>Mouser</t>
  </si>
  <si>
    <t>RS</t>
  </si>
  <si>
    <t>CPC</t>
  </si>
  <si>
    <t>Habsupplies</t>
  </si>
  <si>
    <t>Pricing for 7 Units</t>
  </si>
  <si>
    <t>Pricing for 8 Units</t>
  </si>
  <si>
    <t>TOAD Costing Sheet</t>
  </si>
  <si>
    <t>Other expenses to remember are a stencil, SMA connector o-rings, any tooling for drilling into the case, any soldering consumables &amp; stickers.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</si>
</sst>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168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8" fontId="0" fillId="0" borderId="13" xfId="0" applyNumberFormat="1" applyBorder="1"/>
    <xf numFmtId="168" fontId="0" fillId="0" borderId="14" xfId="0" applyNumberFormat="1" applyBorder="1"/>
    <xf numFmtId="8" fontId="0" fillId="0" borderId="0" xfId="0" applyNumberFormat="1" applyBorder="1" applyAlignment="1">
      <alignment horizontal="left" indent="1"/>
    </xf>
    <xf numFmtId="8" fontId="0" fillId="0" borderId="6" xfId="0" applyNumberFormat="1" applyBorder="1" applyAlignment="1">
      <alignment horizontal="left" indent="1"/>
    </xf>
    <xf numFmtId="8" fontId="0" fillId="0" borderId="9" xfId="0" applyNumberFormat="1" applyBorder="1" applyAlignment="1">
      <alignment horizontal="left" indent="1"/>
    </xf>
    <xf numFmtId="8" fontId="0" fillId="0" borderId="7" xfId="0" applyNumberFormat="1" applyBorder="1" applyAlignment="1">
      <alignment horizontal="left" indent="1"/>
    </xf>
    <xf numFmtId="0" fontId="0" fillId="0" borderId="0" xfId="0" applyBorder="1" applyAlignment="1">
      <alignment horizontal="left" indent="1"/>
    </xf>
    <xf numFmtId="168" fontId="0" fillId="0" borderId="0" xfId="0" applyNumberFormat="1" applyBorder="1" applyAlignment="1">
      <alignment horizontal="left" indent="1"/>
    </xf>
    <xf numFmtId="0" fontId="3" fillId="0" borderId="5" xfId="0" applyFont="1" applyBorder="1" applyAlignment="1">
      <alignment horizontal="left" indent="1"/>
    </xf>
    <xf numFmtId="168" fontId="0" fillId="0" borderId="6" xfId="0" applyNumberFormat="1" applyBorder="1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4" fillId="0" borderId="6" xfId="0" applyFont="1" applyBorder="1" applyAlignment="1">
      <alignment horizontal="left" indent="1"/>
    </xf>
    <xf numFmtId="0" fontId="4" fillId="0" borderId="10" xfId="0" applyFont="1" applyBorder="1" applyAlignment="1">
      <alignment horizontal="left" indent="1"/>
    </xf>
    <xf numFmtId="0" fontId="4" fillId="0" borderId="12" xfId="0" applyFont="1" applyBorder="1" applyAlignment="1">
      <alignment horizontal="left" inden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8" fontId="0" fillId="0" borderId="2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tabSelected="1" workbookViewId="0">
      <selection activeCell="H26" sqref="H26"/>
    </sheetView>
  </sheetViews>
  <sheetFormatPr defaultRowHeight="15" x14ac:dyDescent="0.25"/>
  <sheetData>
    <row r="2" spans="2:15" x14ac:dyDescent="0.25">
      <c r="B2" s="29" t="s">
        <v>29</v>
      </c>
      <c r="C2" s="29"/>
      <c r="D2" s="29"/>
      <c r="E2" s="29"/>
    </row>
    <row r="3" spans="2:15" x14ac:dyDescent="0.25">
      <c r="B3" s="29"/>
      <c r="C3" s="29"/>
      <c r="D3" s="29"/>
      <c r="E3" s="29"/>
    </row>
    <row r="5" spans="2:15" ht="15.75" thickBot="1" x14ac:dyDescent="0.3"/>
    <row r="6" spans="2:15" ht="21.75" customHeight="1" thickBot="1" x14ac:dyDescent="0.3">
      <c r="B6" s="60" t="s">
        <v>19</v>
      </c>
      <c r="C6" s="61"/>
      <c r="D6" s="61"/>
      <c r="E6" s="62"/>
      <c r="G6" s="40" t="s">
        <v>27</v>
      </c>
      <c r="H6" s="41"/>
      <c r="I6" s="41"/>
      <c r="J6" s="42"/>
      <c r="L6" s="40" t="s">
        <v>28</v>
      </c>
      <c r="M6" s="41"/>
      <c r="N6" s="41"/>
      <c r="O6" s="42"/>
    </row>
    <row r="7" spans="2:15" ht="16.5" thickBot="1" x14ac:dyDescent="0.3">
      <c r="B7" s="36" t="s">
        <v>20</v>
      </c>
      <c r="C7" s="37"/>
      <c r="D7" s="38" t="s">
        <v>21</v>
      </c>
      <c r="E7" s="39"/>
      <c r="G7" s="36" t="s">
        <v>20</v>
      </c>
      <c r="H7" s="37"/>
      <c r="I7" s="38" t="s">
        <v>21</v>
      </c>
      <c r="J7" s="39"/>
      <c r="L7" s="36" t="s">
        <v>20</v>
      </c>
      <c r="M7" s="37"/>
      <c r="N7" s="38" t="s">
        <v>21</v>
      </c>
      <c r="O7" s="39"/>
    </row>
    <row r="8" spans="2:15" x14ac:dyDescent="0.25">
      <c r="B8" s="30" t="s">
        <v>22</v>
      </c>
      <c r="C8" s="31"/>
      <c r="D8" s="43">
        <v>350</v>
      </c>
      <c r="E8" s="44"/>
      <c r="G8" s="30" t="s">
        <v>22</v>
      </c>
      <c r="H8" s="31"/>
      <c r="I8" s="43">
        <v>410</v>
      </c>
      <c r="J8" s="44"/>
      <c r="L8" s="30" t="s">
        <v>22</v>
      </c>
      <c r="M8" s="31"/>
      <c r="N8" s="43">
        <v>470</v>
      </c>
      <c r="O8" s="44"/>
    </row>
    <row r="9" spans="2:15" x14ac:dyDescent="0.25">
      <c r="B9" s="32" t="s">
        <v>23</v>
      </c>
      <c r="C9" s="33"/>
      <c r="D9" s="45">
        <v>44</v>
      </c>
      <c r="E9" s="46"/>
      <c r="G9" s="32" t="s">
        <v>23</v>
      </c>
      <c r="H9" s="33"/>
      <c r="I9" s="45">
        <v>51</v>
      </c>
      <c r="J9" s="46"/>
      <c r="L9" s="32" t="s">
        <v>23</v>
      </c>
      <c r="M9" s="33"/>
      <c r="N9" s="45">
        <v>58</v>
      </c>
      <c r="O9" s="46"/>
    </row>
    <row r="10" spans="2:15" x14ac:dyDescent="0.25">
      <c r="B10" s="32" t="s">
        <v>24</v>
      </c>
      <c r="C10" s="33"/>
      <c r="D10" s="45">
        <v>110</v>
      </c>
      <c r="E10" s="46"/>
      <c r="G10" s="32" t="s">
        <v>24</v>
      </c>
      <c r="H10" s="33"/>
      <c r="I10" s="45">
        <v>132</v>
      </c>
      <c r="J10" s="46"/>
      <c r="L10" s="32" t="s">
        <v>24</v>
      </c>
      <c r="M10" s="33"/>
      <c r="N10" s="45">
        <v>154</v>
      </c>
      <c r="O10" s="46"/>
    </row>
    <row r="11" spans="2:15" x14ac:dyDescent="0.25">
      <c r="B11" s="32" t="s">
        <v>25</v>
      </c>
      <c r="C11" s="33"/>
      <c r="D11" s="45">
        <v>114</v>
      </c>
      <c r="E11" s="46"/>
      <c r="G11" s="32" t="s">
        <v>25</v>
      </c>
      <c r="H11" s="33"/>
      <c r="I11" s="45">
        <v>137</v>
      </c>
      <c r="J11" s="46"/>
      <c r="L11" s="32" t="s">
        <v>25</v>
      </c>
      <c r="M11" s="33"/>
      <c r="N11" s="45">
        <v>160</v>
      </c>
      <c r="O11" s="46"/>
    </row>
    <row r="12" spans="2:15" ht="15.75" thickBot="1" x14ac:dyDescent="0.3">
      <c r="B12" s="34" t="s">
        <v>26</v>
      </c>
      <c r="C12" s="35"/>
      <c r="D12" s="47">
        <v>130</v>
      </c>
      <c r="E12" s="48"/>
      <c r="G12" s="34" t="s">
        <v>26</v>
      </c>
      <c r="H12" s="35"/>
      <c r="I12" s="47">
        <v>171</v>
      </c>
      <c r="J12" s="48"/>
      <c r="L12" s="34" t="s">
        <v>26</v>
      </c>
      <c r="M12" s="35"/>
      <c r="N12" s="47">
        <v>214</v>
      </c>
      <c r="O12" s="48"/>
    </row>
    <row r="13" spans="2:15" ht="15.75" thickBot="1" x14ac:dyDescent="0.3">
      <c r="D13" s="49">
        <f>D8+D9+D10+D11+D12</f>
        <v>748</v>
      </c>
      <c r="E13" s="50"/>
      <c r="I13" s="49">
        <f>I8+I9+I10+I11+I12</f>
        <v>901</v>
      </c>
      <c r="J13" s="50"/>
      <c r="N13" s="49">
        <f>N8+N9+N10+N11+N12</f>
        <v>1056</v>
      </c>
      <c r="O13" s="50"/>
    </row>
    <row r="17" spans="2:6" x14ac:dyDescent="0.25">
      <c r="B17" s="51" t="s">
        <v>30</v>
      </c>
      <c r="C17" s="52"/>
      <c r="D17" s="52"/>
      <c r="E17" s="52"/>
      <c r="F17" s="53"/>
    </row>
    <row r="18" spans="2:6" x14ac:dyDescent="0.25">
      <c r="B18" s="54"/>
      <c r="C18" s="55"/>
      <c r="D18" s="55"/>
      <c r="E18" s="55"/>
      <c r="F18" s="56"/>
    </row>
    <row r="19" spans="2:6" x14ac:dyDescent="0.25">
      <c r="B19" s="57"/>
      <c r="C19" s="58"/>
      <c r="D19" s="58"/>
      <c r="E19" s="58"/>
      <c r="F19" s="59"/>
    </row>
  </sheetData>
  <mergeCells count="44">
    <mergeCell ref="L12:M12"/>
    <mergeCell ref="N12:O12"/>
    <mergeCell ref="N13:O13"/>
    <mergeCell ref="B17:F19"/>
    <mergeCell ref="L9:M9"/>
    <mergeCell ref="N9:O9"/>
    <mergeCell ref="L10:M10"/>
    <mergeCell ref="N10:O10"/>
    <mergeCell ref="L11:M11"/>
    <mergeCell ref="N11:O11"/>
    <mergeCell ref="G11:H11"/>
    <mergeCell ref="I11:J11"/>
    <mergeCell ref="G12:H12"/>
    <mergeCell ref="I12:J12"/>
    <mergeCell ref="I13:J13"/>
    <mergeCell ref="L6:O6"/>
    <mergeCell ref="L7:M7"/>
    <mergeCell ref="N7:O7"/>
    <mergeCell ref="L8:M8"/>
    <mergeCell ref="N8:O8"/>
    <mergeCell ref="D13:E13"/>
    <mergeCell ref="G6:J6"/>
    <mergeCell ref="G7:H7"/>
    <mergeCell ref="I7:J7"/>
    <mergeCell ref="G8:H8"/>
    <mergeCell ref="I8:J8"/>
    <mergeCell ref="G9:H9"/>
    <mergeCell ref="I9:J9"/>
    <mergeCell ref="G10:H10"/>
    <mergeCell ref="I10:J10"/>
    <mergeCell ref="B10:C10"/>
    <mergeCell ref="B11:C11"/>
    <mergeCell ref="B12:C12"/>
    <mergeCell ref="D8:E8"/>
    <mergeCell ref="D9:E9"/>
    <mergeCell ref="D10:E10"/>
    <mergeCell ref="D11:E11"/>
    <mergeCell ref="D12:E12"/>
    <mergeCell ref="B2:E3"/>
    <mergeCell ref="B6:E6"/>
    <mergeCell ref="B7:C7"/>
    <mergeCell ref="D7:E7"/>
    <mergeCell ref="B8:C8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L25" sqref="L25"/>
    </sheetView>
  </sheetViews>
  <sheetFormatPr defaultRowHeight="15" x14ac:dyDescent="0.25"/>
  <cols>
    <col min="1" max="1" width="3" customWidth="1"/>
    <col min="2" max="2" width="17.7109375" style="2" customWidth="1"/>
    <col min="3" max="3" width="14.85546875" style="1" customWidth="1"/>
    <col min="4" max="4" width="12.140625" style="1" customWidth="1"/>
    <col min="5" max="7" width="15.85546875" style="1" bestFit="1" customWidth="1"/>
    <col min="9" max="9" width="9.140625" customWidth="1"/>
    <col min="10" max="10" width="9.7109375" bestFit="1" customWidth="1"/>
  </cols>
  <sheetData>
    <row r="1" spans="2:10" ht="15.75" thickBot="1" x14ac:dyDescent="0.3"/>
    <row r="2" spans="2:10" ht="15.75" thickBot="1" x14ac:dyDescent="0.3">
      <c r="B2" s="9" t="s">
        <v>0</v>
      </c>
      <c r="C2" s="10" t="s">
        <v>13</v>
      </c>
      <c r="D2" s="11" t="s">
        <v>12</v>
      </c>
      <c r="E2" s="14" t="s">
        <v>14</v>
      </c>
      <c r="F2" s="10" t="s">
        <v>15</v>
      </c>
      <c r="G2" s="11" t="s">
        <v>16</v>
      </c>
      <c r="I2" s="17" t="s">
        <v>1</v>
      </c>
      <c r="J2" s="18" t="s">
        <v>17</v>
      </c>
    </row>
    <row r="3" spans="2:10" x14ac:dyDescent="0.25">
      <c r="B3" s="3">
        <v>9238689</v>
      </c>
      <c r="C3" s="4">
        <v>5</v>
      </c>
      <c r="D3" s="5"/>
      <c r="E3" s="12">
        <f>(C3*6)-D3</f>
        <v>30</v>
      </c>
      <c r="F3" s="4">
        <f>(C3*7)-D3</f>
        <v>35</v>
      </c>
      <c r="G3" s="5">
        <f>(C3*8)-D3</f>
        <v>40</v>
      </c>
      <c r="I3" s="15">
        <v>6</v>
      </c>
      <c r="J3" s="19">
        <v>350</v>
      </c>
    </row>
    <row r="4" spans="2:10" x14ac:dyDescent="0.25">
      <c r="B4" s="3">
        <v>2688498</v>
      </c>
      <c r="C4" s="4">
        <v>2</v>
      </c>
      <c r="D4" s="5"/>
      <c r="E4" s="12">
        <f>(C4*6)-D4</f>
        <v>12</v>
      </c>
      <c r="F4" s="4">
        <f t="shared" ref="F4:F53" si="0">(C4*7)-D4</f>
        <v>14</v>
      </c>
      <c r="G4" s="5">
        <f t="shared" ref="G4:G53" si="1">(C4*8)-D4</f>
        <v>16</v>
      </c>
      <c r="I4" s="15">
        <v>7</v>
      </c>
      <c r="J4" s="19">
        <v>410</v>
      </c>
    </row>
    <row r="5" spans="2:10" ht="15.75" thickBot="1" x14ac:dyDescent="0.3">
      <c r="B5" s="3">
        <v>9238379</v>
      </c>
      <c r="C5" s="4">
        <v>8</v>
      </c>
      <c r="D5" s="5"/>
      <c r="E5" s="12">
        <f t="shared" ref="E5:E53" si="2">(C5*6)-D5</f>
        <v>48</v>
      </c>
      <c r="F5" s="4">
        <f t="shared" si="0"/>
        <v>56</v>
      </c>
      <c r="G5" s="5">
        <f t="shared" si="1"/>
        <v>64</v>
      </c>
      <c r="I5" s="16">
        <v>8</v>
      </c>
      <c r="J5" s="20">
        <v>470</v>
      </c>
    </row>
    <row r="6" spans="2:10" x14ac:dyDescent="0.25">
      <c r="B6" s="3">
        <v>2497715</v>
      </c>
      <c r="C6" s="4">
        <v>2</v>
      </c>
      <c r="D6" s="5"/>
      <c r="E6" s="12">
        <f t="shared" si="2"/>
        <v>12</v>
      </c>
      <c r="F6" s="4">
        <f t="shared" si="0"/>
        <v>14</v>
      </c>
      <c r="G6" s="5">
        <f t="shared" si="1"/>
        <v>16</v>
      </c>
    </row>
    <row r="7" spans="2:10" x14ac:dyDescent="0.25">
      <c r="B7" s="3">
        <v>2497714</v>
      </c>
      <c r="C7" s="4">
        <v>2</v>
      </c>
      <c r="D7" s="5"/>
      <c r="E7" s="12">
        <f t="shared" si="2"/>
        <v>12</v>
      </c>
      <c r="F7" s="4">
        <f t="shared" si="0"/>
        <v>14</v>
      </c>
      <c r="G7" s="5">
        <f t="shared" si="1"/>
        <v>16</v>
      </c>
    </row>
    <row r="8" spans="2:10" x14ac:dyDescent="0.25">
      <c r="B8" s="3">
        <v>2133992</v>
      </c>
      <c r="C8" s="4">
        <v>2</v>
      </c>
      <c r="D8" s="5"/>
      <c r="E8" s="12">
        <f t="shared" si="2"/>
        <v>12</v>
      </c>
      <c r="F8" s="4">
        <f t="shared" si="0"/>
        <v>14</v>
      </c>
      <c r="G8" s="5">
        <f t="shared" si="1"/>
        <v>16</v>
      </c>
    </row>
    <row r="9" spans="2:10" x14ac:dyDescent="0.25">
      <c r="B9" s="3">
        <v>9238603</v>
      </c>
      <c r="C9" s="4">
        <v>4</v>
      </c>
      <c r="D9" s="5"/>
      <c r="E9" s="12">
        <f t="shared" si="2"/>
        <v>24</v>
      </c>
      <c r="F9" s="4">
        <f t="shared" si="0"/>
        <v>28</v>
      </c>
      <c r="G9" s="5">
        <f t="shared" si="1"/>
        <v>32</v>
      </c>
    </row>
    <row r="10" spans="2:10" x14ac:dyDescent="0.25">
      <c r="B10" s="3">
        <v>2368169</v>
      </c>
      <c r="C10" s="4">
        <v>10</v>
      </c>
      <c r="D10" s="5"/>
      <c r="E10" s="12">
        <f t="shared" si="2"/>
        <v>60</v>
      </c>
      <c r="F10" s="4">
        <f t="shared" si="0"/>
        <v>70</v>
      </c>
      <c r="G10" s="5">
        <f t="shared" si="1"/>
        <v>80</v>
      </c>
    </row>
    <row r="11" spans="2:10" x14ac:dyDescent="0.25">
      <c r="B11" s="3">
        <v>1417667</v>
      </c>
      <c r="C11" s="4">
        <v>1</v>
      </c>
      <c r="D11" s="5"/>
      <c r="E11" s="12">
        <f t="shared" si="2"/>
        <v>6</v>
      </c>
      <c r="F11" s="4">
        <f t="shared" si="0"/>
        <v>7</v>
      </c>
      <c r="G11" s="5">
        <f t="shared" si="1"/>
        <v>8</v>
      </c>
    </row>
    <row r="12" spans="2:10" x14ac:dyDescent="0.25">
      <c r="B12" s="3">
        <v>2376932</v>
      </c>
      <c r="C12" s="4">
        <v>1</v>
      </c>
      <c r="D12" s="5"/>
      <c r="E12" s="12">
        <f t="shared" si="2"/>
        <v>6</v>
      </c>
      <c r="F12" s="4">
        <f t="shared" si="0"/>
        <v>7</v>
      </c>
      <c r="G12" s="5">
        <f t="shared" si="1"/>
        <v>8</v>
      </c>
    </row>
    <row r="13" spans="2:10" x14ac:dyDescent="0.25">
      <c r="B13" s="3">
        <v>2067775</v>
      </c>
      <c r="C13" s="4">
        <v>1</v>
      </c>
      <c r="D13" s="5"/>
      <c r="E13" s="12">
        <f t="shared" si="2"/>
        <v>6</v>
      </c>
      <c r="F13" s="4">
        <f t="shared" si="0"/>
        <v>7</v>
      </c>
      <c r="G13" s="5">
        <f t="shared" si="1"/>
        <v>8</v>
      </c>
    </row>
    <row r="14" spans="2:10" x14ac:dyDescent="0.25">
      <c r="B14" s="3">
        <v>1865556</v>
      </c>
      <c r="C14" s="4">
        <v>6</v>
      </c>
      <c r="D14" s="5"/>
      <c r="E14" s="12">
        <f t="shared" si="2"/>
        <v>36</v>
      </c>
      <c r="F14" s="4">
        <f t="shared" si="0"/>
        <v>42</v>
      </c>
      <c r="G14" s="5">
        <f t="shared" si="1"/>
        <v>48</v>
      </c>
    </row>
    <row r="15" spans="2:10" x14ac:dyDescent="0.25">
      <c r="B15" s="3">
        <v>2496792</v>
      </c>
      <c r="C15" s="4">
        <v>2</v>
      </c>
      <c r="D15" s="5"/>
      <c r="E15" s="12">
        <f t="shared" si="2"/>
        <v>12</v>
      </c>
      <c r="F15" s="4">
        <f t="shared" si="0"/>
        <v>14</v>
      </c>
      <c r="G15" s="5">
        <f t="shared" si="1"/>
        <v>16</v>
      </c>
    </row>
    <row r="16" spans="2:10" x14ac:dyDescent="0.25">
      <c r="B16" s="3">
        <v>2496930</v>
      </c>
      <c r="C16" s="4">
        <v>3</v>
      </c>
      <c r="D16" s="5"/>
      <c r="E16" s="12">
        <f t="shared" si="2"/>
        <v>18</v>
      </c>
      <c r="F16" s="4">
        <f t="shared" si="0"/>
        <v>21</v>
      </c>
      <c r="G16" s="5">
        <f t="shared" si="1"/>
        <v>24</v>
      </c>
    </row>
    <row r="17" spans="2:7" x14ac:dyDescent="0.25">
      <c r="B17" s="3">
        <v>2434643</v>
      </c>
      <c r="C17" s="4">
        <v>2</v>
      </c>
      <c r="D17" s="5"/>
      <c r="E17" s="12">
        <f t="shared" si="2"/>
        <v>12</v>
      </c>
      <c r="F17" s="4">
        <f t="shared" si="0"/>
        <v>14</v>
      </c>
      <c r="G17" s="5">
        <f t="shared" si="1"/>
        <v>16</v>
      </c>
    </row>
    <row r="18" spans="2:7" x14ac:dyDescent="0.25">
      <c r="B18" s="3">
        <v>2112849</v>
      </c>
      <c r="C18" s="4">
        <v>2</v>
      </c>
      <c r="D18" s="5"/>
      <c r="E18" s="12">
        <f t="shared" si="2"/>
        <v>12</v>
      </c>
      <c r="F18" s="4">
        <f t="shared" si="0"/>
        <v>14</v>
      </c>
      <c r="G18" s="5">
        <f t="shared" si="1"/>
        <v>16</v>
      </c>
    </row>
    <row r="19" spans="2:7" x14ac:dyDescent="0.25">
      <c r="B19" s="3">
        <v>1748728</v>
      </c>
      <c r="C19" s="4">
        <v>2</v>
      </c>
      <c r="D19" s="5"/>
      <c r="E19" s="12">
        <f t="shared" si="2"/>
        <v>12</v>
      </c>
      <c r="F19" s="4">
        <f t="shared" si="0"/>
        <v>14</v>
      </c>
      <c r="G19" s="5">
        <f t="shared" si="1"/>
        <v>16</v>
      </c>
    </row>
    <row r="20" spans="2:7" x14ac:dyDescent="0.25">
      <c r="B20" s="3">
        <v>2346896</v>
      </c>
      <c r="C20" s="4">
        <v>2</v>
      </c>
      <c r="D20" s="5"/>
      <c r="E20" s="12">
        <f t="shared" si="2"/>
        <v>12</v>
      </c>
      <c r="F20" s="4">
        <f t="shared" si="0"/>
        <v>14</v>
      </c>
      <c r="G20" s="5">
        <f t="shared" si="1"/>
        <v>16</v>
      </c>
    </row>
    <row r="21" spans="2:7" x14ac:dyDescent="0.25">
      <c r="B21" s="3">
        <v>2502402</v>
      </c>
      <c r="C21" s="4">
        <v>2</v>
      </c>
      <c r="D21" s="5"/>
      <c r="E21" s="12">
        <f t="shared" si="2"/>
        <v>12</v>
      </c>
      <c r="F21" s="4">
        <f t="shared" si="0"/>
        <v>14</v>
      </c>
      <c r="G21" s="5">
        <f t="shared" si="1"/>
        <v>16</v>
      </c>
    </row>
    <row r="22" spans="2:7" x14ac:dyDescent="0.25">
      <c r="B22" s="3">
        <v>2401856</v>
      </c>
      <c r="C22" s="4">
        <v>1</v>
      </c>
      <c r="D22" s="5">
        <v>1</v>
      </c>
      <c r="E22" s="12">
        <f t="shared" si="2"/>
        <v>5</v>
      </c>
      <c r="F22" s="4">
        <f t="shared" si="0"/>
        <v>6</v>
      </c>
      <c r="G22" s="5">
        <f t="shared" si="1"/>
        <v>7</v>
      </c>
    </row>
    <row r="23" spans="2:7" x14ac:dyDescent="0.25">
      <c r="B23" s="3">
        <v>2406965</v>
      </c>
      <c r="C23" s="4">
        <v>1</v>
      </c>
      <c r="D23" s="5"/>
      <c r="E23" s="12">
        <f t="shared" si="2"/>
        <v>6</v>
      </c>
      <c r="F23" s="4">
        <f t="shared" si="0"/>
        <v>7</v>
      </c>
      <c r="G23" s="5">
        <f t="shared" si="1"/>
        <v>8</v>
      </c>
    </row>
    <row r="24" spans="2:7" x14ac:dyDescent="0.25">
      <c r="B24" s="3">
        <v>2358234</v>
      </c>
      <c r="C24" s="4">
        <v>1</v>
      </c>
      <c r="D24" s="5"/>
      <c r="E24" s="12">
        <f t="shared" si="2"/>
        <v>6</v>
      </c>
      <c r="F24" s="4">
        <f t="shared" si="0"/>
        <v>7</v>
      </c>
      <c r="G24" s="5">
        <f t="shared" si="1"/>
        <v>8</v>
      </c>
    </row>
    <row r="25" spans="2:7" x14ac:dyDescent="0.25">
      <c r="B25" s="3">
        <v>2496834</v>
      </c>
      <c r="C25" s="4">
        <v>5</v>
      </c>
      <c r="D25" s="5"/>
      <c r="E25" s="12">
        <f t="shared" si="2"/>
        <v>30</v>
      </c>
      <c r="F25" s="4">
        <f t="shared" si="0"/>
        <v>35</v>
      </c>
      <c r="G25" s="5">
        <f t="shared" si="1"/>
        <v>40</v>
      </c>
    </row>
    <row r="26" spans="2:7" x14ac:dyDescent="0.25">
      <c r="B26" s="3">
        <v>2470344</v>
      </c>
      <c r="C26" s="4">
        <v>2</v>
      </c>
      <c r="D26" s="5"/>
      <c r="E26" s="12">
        <f t="shared" si="2"/>
        <v>12</v>
      </c>
      <c r="F26" s="4">
        <f t="shared" si="0"/>
        <v>14</v>
      </c>
      <c r="G26" s="5">
        <f t="shared" si="1"/>
        <v>16</v>
      </c>
    </row>
    <row r="27" spans="2:7" x14ac:dyDescent="0.25">
      <c r="B27" s="3">
        <v>2096227</v>
      </c>
      <c r="C27" s="4">
        <v>2</v>
      </c>
      <c r="D27" s="5">
        <v>2</v>
      </c>
      <c r="E27" s="12">
        <f t="shared" si="2"/>
        <v>10</v>
      </c>
      <c r="F27" s="4">
        <f t="shared" si="0"/>
        <v>12</v>
      </c>
      <c r="G27" s="5">
        <f t="shared" si="1"/>
        <v>14</v>
      </c>
    </row>
    <row r="28" spans="2:7" x14ac:dyDescent="0.25">
      <c r="B28" s="3">
        <v>2064363</v>
      </c>
      <c r="C28" s="4">
        <v>1</v>
      </c>
      <c r="D28" s="5"/>
      <c r="E28" s="12">
        <f t="shared" si="2"/>
        <v>6</v>
      </c>
      <c r="F28" s="4">
        <f t="shared" si="0"/>
        <v>7</v>
      </c>
      <c r="G28" s="5">
        <f t="shared" si="1"/>
        <v>8</v>
      </c>
    </row>
    <row r="29" spans="2:7" x14ac:dyDescent="0.25">
      <c r="B29" s="3">
        <v>1828860</v>
      </c>
      <c r="C29" s="4">
        <v>2</v>
      </c>
      <c r="D29" s="5"/>
      <c r="E29" s="12">
        <f t="shared" si="2"/>
        <v>12</v>
      </c>
      <c r="F29" s="4">
        <f t="shared" si="0"/>
        <v>14</v>
      </c>
      <c r="G29" s="5">
        <f t="shared" si="1"/>
        <v>16</v>
      </c>
    </row>
    <row r="30" spans="2:7" x14ac:dyDescent="0.25">
      <c r="B30" s="3">
        <v>2290329</v>
      </c>
      <c r="C30" s="4">
        <v>4</v>
      </c>
      <c r="D30" s="5"/>
      <c r="E30" s="12">
        <f t="shared" si="2"/>
        <v>24</v>
      </c>
      <c r="F30" s="4">
        <f t="shared" si="0"/>
        <v>28</v>
      </c>
      <c r="G30" s="5">
        <f t="shared" si="1"/>
        <v>32</v>
      </c>
    </row>
    <row r="31" spans="2:7" x14ac:dyDescent="0.25">
      <c r="B31" s="3">
        <v>2290328</v>
      </c>
      <c r="C31" s="4">
        <v>4</v>
      </c>
      <c r="D31" s="5"/>
      <c r="E31" s="12">
        <f t="shared" si="2"/>
        <v>24</v>
      </c>
      <c r="F31" s="4">
        <f t="shared" si="0"/>
        <v>28</v>
      </c>
      <c r="G31" s="5">
        <f t="shared" si="1"/>
        <v>32</v>
      </c>
    </row>
    <row r="32" spans="2:7" x14ac:dyDescent="0.25">
      <c r="B32" s="3">
        <v>2496882</v>
      </c>
      <c r="C32" s="4">
        <v>2</v>
      </c>
      <c r="D32" s="5"/>
      <c r="E32" s="12">
        <f t="shared" si="2"/>
        <v>12</v>
      </c>
      <c r="F32" s="4">
        <f t="shared" si="0"/>
        <v>14</v>
      </c>
      <c r="G32" s="5">
        <f t="shared" si="1"/>
        <v>16</v>
      </c>
    </row>
    <row r="33" spans="2:7" x14ac:dyDescent="0.25">
      <c r="B33" s="3">
        <v>2309108</v>
      </c>
      <c r="C33" s="4">
        <v>1</v>
      </c>
      <c r="D33" s="5"/>
      <c r="E33" s="12">
        <f t="shared" si="2"/>
        <v>6</v>
      </c>
      <c r="F33" s="4">
        <f t="shared" si="0"/>
        <v>7</v>
      </c>
      <c r="G33" s="5">
        <f t="shared" si="1"/>
        <v>8</v>
      </c>
    </row>
    <row r="34" spans="2:7" x14ac:dyDescent="0.25">
      <c r="B34" s="3">
        <v>1830748</v>
      </c>
      <c r="C34" s="4">
        <v>2</v>
      </c>
      <c r="D34" s="5"/>
      <c r="E34" s="12">
        <f t="shared" si="2"/>
        <v>12</v>
      </c>
      <c r="F34" s="4">
        <f t="shared" si="0"/>
        <v>14</v>
      </c>
      <c r="G34" s="5">
        <f t="shared" si="1"/>
        <v>16</v>
      </c>
    </row>
    <row r="35" spans="2:7" x14ac:dyDescent="0.25">
      <c r="B35" s="3">
        <v>1608592</v>
      </c>
      <c r="C35" s="4">
        <v>2</v>
      </c>
      <c r="D35" s="5"/>
      <c r="E35" s="12">
        <f t="shared" si="2"/>
        <v>12</v>
      </c>
      <c r="F35" s="4">
        <f t="shared" si="0"/>
        <v>14</v>
      </c>
      <c r="G35" s="5">
        <f t="shared" si="1"/>
        <v>16</v>
      </c>
    </row>
    <row r="36" spans="2:7" x14ac:dyDescent="0.25">
      <c r="B36" s="3">
        <v>2332509</v>
      </c>
      <c r="C36" s="4">
        <v>4</v>
      </c>
      <c r="D36" s="5"/>
      <c r="E36" s="12">
        <f t="shared" si="2"/>
        <v>24</v>
      </c>
      <c r="F36" s="4">
        <f t="shared" si="0"/>
        <v>28</v>
      </c>
      <c r="G36" s="5">
        <f t="shared" si="1"/>
        <v>32</v>
      </c>
    </row>
    <row r="37" spans="2:7" x14ac:dyDescent="0.25">
      <c r="B37" s="3">
        <v>2496825</v>
      </c>
      <c r="C37" s="4">
        <v>2</v>
      </c>
      <c r="D37" s="5"/>
      <c r="E37" s="12">
        <f t="shared" si="2"/>
        <v>12</v>
      </c>
      <c r="F37" s="4">
        <f t="shared" si="0"/>
        <v>14</v>
      </c>
      <c r="G37" s="5">
        <f t="shared" si="1"/>
        <v>16</v>
      </c>
    </row>
    <row r="38" spans="2:7" x14ac:dyDescent="0.25">
      <c r="B38" s="3">
        <v>2405785</v>
      </c>
      <c r="C38" s="4">
        <v>1</v>
      </c>
      <c r="D38" s="5"/>
      <c r="E38" s="12">
        <f t="shared" si="2"/>
        <v>6</v>
      </c>
      <c r="F38" s="4">
        <f t="shared" si="0"/>
        <v>7</v>
      </c>
      <c r="G38" s="5">
        <f t="shared" si="1"/>
        <v>8</v>
      </c>
    </row>
    <row r="39" spans="2:7" x14ac:dyDescent="0.25">
      <c r="B39" s="3">
        <v>2462637</v>
      </c>
      <c r="C39" s="4">
        <v>2</v>
      </c>
      <c r="D39" s="5"/>
      <c r="E39" s="12">
        <f t="shared" si="2"/>
        <v>12</v>
      </c>
      <c r="F39" s="4">
        <f t="shared" si="0"/>
        <v>14</v>
      </c>
      <c r="G39" s="5">
        <f t="shared" si="1"/>
        <v>16</v>
      </c>
    </row>
    <row r="40" spans="2:7" x14ac:dyDescent="0.25">
      <c r="B40" s="3">
        <v>9402047</v>
      </c>
      <c r="C40" s="4">
        <v>8</v>
      </c>
      <c r="D40" s="5"/>
      <c r="E40" s="12">
        <f t="shared" si="2"/>
        <v>48</v>
      </c>
      <c r="F40" s="4">
        <f t="shared" si="0"/>
        <v>56</v>
      </c>
      <c r="G40" s="5">
        <f t="shared" si="1"/>
        <v>64</v>
      </c>
    </row>
    <row r="41" spans="2:7" x14ac:dyDescent="0.25">
      <c r="B41" s="3">
        <v>2524984</v>
      </c>
      <c r="C41" s="4">
        <v>2</v>
      </c>
      <c r="D41" s="5"/>
      <c r="E41" s="12">
        <f t="shared" si="2"/>
        <v>12</v>
      </c>
      <c r="F41" s="4">
        <f t="shared" si="0"/>
        <v>14</v>
      </c>
      <c r="G41" s="5">
        <f t="shared" si="1"/>
        <v>16</v>
      </c>
    </row>
    <row r="42" spans="2:7" x14ac:dyDescent="0.25">
      <c r="B42" s="3">
        <v>2496800</v>
      </c>
      <c r="C42" s="4">
        <v>2</v>
      </c>
      <c r="D42" s="5"/>
      <c r="E42" s="12">
        <f t="shared" si="2"/>
        <v>12</v>
      </c>
      <c r="F42" s="4">
        <f t="shared" si="0"/>
        <v>14</v>
      </c>
      <c r="G42" s="5">
        <f t="shared" si="1"/>
        <v>16</v>
      </c>
    </row>
    <row r="43" spans="2:7" x14ac:dyDescent="0.25">
      <c r="B43" s="3">
        <v>1762621</v>
      </c>
      <c r="C43" s="4">
        <v>2</v>
      </c>
      <c r="D43" s="5"/>
      <c r="E43" s="12">
        <f t="shared" si="2"/>
        <v>12</v>
      </c>
      <c r="F43" s="4">
        <f t="shared" si="0"/>
        <v>14</v>
      </c>
      <c r="G43" s="5">
        <f t="shared" si="1"/>
        <v>16</v>
      </c>
    </row>
    <row r="44" spans="2:7" x14ac:dyDescent="0.25">
      <c r="B44" s="3">
        <v>2285871</v>
      </c>
      <c r="C44" s="4">
        <v>2</v>
      </c>
      <c r="D44" s="5"/>
      <c r="E44" s="12">
        <f t="shared" si="2"/>
        <v>12</v>
      </c>
      <c r="F44" s="4">
        <f t="shared" si="0"/>
        <v>14</v>
      </c>
      <c r="G44" s="5">
        <f t="shared" si="1"/>
        <v>16</v>
      </c>
    </row>
    <row r="45" spans="2:7" x14ac:dyDescent="0.25">
      <c r="B45" s="3">
        <v>1797012</v>
      </c>
      <c r="C45" s="4">
        <v>2</v>
      </c>
      <c r="D45" s="5"/>
      <c r="E45" s="12">
        <f t="shared" si="2"/>
        <v>12</v>
      </c>
      <c r="F45" s="4">
        <f t="shared" si="0"/>
        <v>14</v>
      </c>
      <c r="G45" s="5">
        <f t="shared" si="1"/>
        <v>16</v>
      </c>
    </row>
    <row r="46" spans="2:7" x14ac:dyDescent="0.25">
      <c r="B46" s="3">
        <v>2670808</v>
      </c>
      <c r="C46" s="4">
        <v>1</v>
      </c>
      <c r="D46" s="5"/>
      <c r="E46" s="12">
        <f t="shared" si="2"/>
        <v>6</v>
      </c>
      <c r="F46" s="4">
        <f t="shared" si="0"/>
        <v>7</v>
      </c>
      <c r="G46" s="5">
        <f t="shared" si="1"/>
        <v>8</v>
      </c>
    </row>
    <row r="47" spans="2:7" x14ac:dyDescent="0.25">
      <c r="B47" s="3">
        <v>2672775</v>
      </c>
      <c r="C47" s="4">
        <v>2</v>
      </c>
      <c r="D47" s="5"/>
      <c r="E47" s="12">
        <f t="shared" si="2"/>
        <v>12</v>
      </c>
      <c r="F47" s="4">
        <f t="shared" si="0"/>
        <v>14</v>
      </c>
      <c r="G47" s="5">
        <f t="shared" si="1"/>
        <v>16</v>
      </c>
    </row>
    <row r="48" spans="2:7" x14ac:dyDescent="0.25">
      <c r="B48" s="3">
        <v>1469746</v>
      </c>
      <c r="C48" s="4">
        <v>1</v>
      </c>
      <c r="D48" s="5"/>
      <c r="E48" s="12">
        <f t="shared" si="2"/>
        <v>6</v>
      </c>
      <c r="F48" s="4">
        <f t="shared" si="0"/>
        <v>7</v>
      </c>
      <c r="G48" s="5">
        <f t="shared" si="1"/>
        <v>8</v>
      </c>
    </row>
    <row r="49" spans="2:7" x14ac:dyDescent="0.25">
      <c r="B49" s="3">
        <v>2116067</v>
      </c>
      <c r="C49" s="4">
        <v>4</v>
      </c>
      <c r="D49" s="5"/>
      <c r="E49" s="12">
        <f t="shared" si="2"/>
        <v>24</v>
      </c>
      <c r="F49" s="4">
        <f t="shared" si="0"/>
        <v>28</v>
      </c>
      <c r="G49" s="5">
        <f t="shared" si="1"/>
        <v>32</v>
      </c>
    </row>
    <row r="50" spans="2:7" x14ac:dyDescent="0.25">
      <c r="B50" s="3">
        <v>2672771</v>
      </c>
      <c r="C50" s="4">
        <v>2</v>
      </c>
      <c r="D50" s="5"/>
      <c r="E50" s="12">
        <f t="shared" si="2"/>
        <v>12</v>
      </c>
      <c r="F50" s="4">
        <f t="shared" si="0"/>
        <v>14</v>
      </c>
      <c r="G50" s="5">
        <f t="shared" si="1"/>
        <v>16</v>
      </c>
    </row>
    <row r="51" spans="2:7" x14ac:dyDescent="0.25">
      <c r="B51" s="3">
        <v>1762616</v>
      </c>
      <c r="C51" s="4">
        <v>2</v>
      </c>
      <c r="D51" s="5"/>
      <c r="E51" s="12">
        <f t="shared" si="2"/>
        <v>12</v>
      </c>
      <c r="F51" s="4">
        <f t="shared" si="0"/>
        <v>14</v>
      </c>
      <c r="G51" s="5">
        <f t="shared" si="1"/>
        <v>16</v>
      </c>
    </row>
    <row r="52" spans="2:7" x14ac:dyDescent="0.25">
      <c r="B52" s="3">
        <v>2480594</v>
      </c>
      <c r="C52" s="4">
        <v>2</v>
      </c>
      <c r="D52" s="5"/>
      <c r="E52" s="12">
        <f t="shared" si="2"/>
        <v>12</v>
      </c>
      <c r="F52" s="4">
        <f t="shared" si="0"/>
        <v>14</v>
      </c>
      <c r="G52" s="5">
        <f t="shared" si="1"/>
        <v>16</v>
      </c>
    </row>
    <row r="53" spans="2:7" ht="15.75" thickBot="1" x14ac:dyDescent="0.3">
      <c r="B53" s="6">
        <v>2576286</v>
      </c>
      <c r="C53" s="7">
        <v>1</v>
      </c>
      <c r="D53" s="8"/>
      <c r="E53" s="13">
        <f t="shared" si="2"/>
        <v>6</v>
      </c>
      <c r="F53" s="7">
        <f t="shared" si="0"/>
        <v>7</v>
      </c>
      <c r="G53" s="8">
        <f t="shared" si="1"/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workbookViewId="0">
      <selection activeCell="B7" sqref="B7"/>
    </sheetView>
  </sheetViews>
  <sheetFormatPr defaultRowHeight="15" x14ac:dyDescent="0.25"/>
  <cols>
    <col min="1" max="1" width="3" customWidth="1"/>
    <col min="2" max="2" width="18.85546875" style="1" customWidth="1"/>
    <col min="3" max="3" width="13.140625" style="2" customWidth="1"/>
    <col min="4" max="4" width="17.42578125" customWidth="1"/>
    <col min="5" max="7" width="15.85546875" bestFit="1" customWidth="1"/>
    <col min="10" max="10" width="11" customWidth="1"/>
  </cols>
  <sheetData>
    <row r="1" spans="2:10" ht="15.75" thickBot="1" x14ac:dyDescent="0.3"/>
    <row r="2" spans="2:10" ht="15.75" thickBot="1" x14ac:dyDescent="0.3">
      <c r="B2" s="9" t="s">
        <v>0</v>
      </c>
      <c r="C2" s="10" t="s">
        <v>13</v>
      </c>
      <c r="D2" s="11" t="s">
        <v>18</v>
      </c>
      <c r="E2" s="10" t="s">
        <v>14</v>
      </c>
      <c r="F2" s="10" t="s">
        <v>15</v>
      </c>
      <c r="G2" s="11" t="s">
        <v>16</v>
      </c>
      <c r="I2" s="17" t="s">
        <v>1</v>
      </c>
      <c r="J2" s="18" t="s">
        <v>17</v>
      </c>
    </row>
    <row r="3" spans="2:10" x14ac:dyDescent="0.25">
      <c r="B3" s="3" t="s">
        <v>2</v>
      </c>
      <c r="C3" s="4">
        <v>1</v>
      </c>
      <c r="D3" s="23">
        <v>1.91</v>
      </c>
      <c r="E3" s="4">
        <v>6</v>
      </c>
      <c r="F3" s="4">
        <v>7</v>
      </c>
      <c r="G3" s="5">
        <v>8</v>
      </c>
      <c r="I3" s="15">
        <v>6</v>
      </c>
      <c r="J3" s="19">
        <f>(D3*E3)+(D4*E4)</f>
        <v>43.26</v>
      </c>
    </row>
    <row r="4" spans="2:10" ht="15.75" thickBot="1" x14ac:dyDescent="0.3">
      <c r="B4" s="6" t="s">
        <v>3</v>
      </c>
      <c r="C4" s="7">
        <v>1</v>
      </c>
      <c r="D4" s="24">
        <v>5.3</v>
      </c>
      <c r="E4" s="7">
        <v>6</v>
      </c>
      <c r="F4" s="7">
        <v>7</v>
      </c>
      <c r="G4" s="8">
        <v>8</v>
      </c>
      <c r="I4" s="15">
        <v>7</v>
      </c>
      <c r="J4" s="19">
        <f>D3*F3+D4*F4</f>
        <v>50.47</v>
      </c>
    </row>
    <row r="5" spans="2:10" ht="15.75" thickBot="1" x14ac:dyDescent="0.3">
      <c r="I5" s="16">
        <v>8</v>
      </c>
      <c r="J5" s="20">
        <f>D3*G3+D4*G4</f>
        <v>57.68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9" sqref="F9"/>
    </sheetView>
  </sheetViews>
  <sheetFormatPr defaultRowHeight="15" x14ac:dyDescent="0.25"/>
  <cols>
    <col min="1" max="1" width="3" style="1" customWidth="1"/>
    <col min="2" max="2" width="16.42578125" style="1" customWidth="1"/>
    <col min="3" max="3" width="14.140625" style="1" customWidth="1"/>
    <col min="4" max="4" width="17.28515625" customWidth="1"/>
    <col min="5" max="5" width="15.5703125" customWidth="1"/>
    <col min="6" max="6" width="16.85546875" customWidth="1"/>
    <col min="7" max="8" width="17.28515625" customWidth="1"/>
    <col min="10" max="10" width="9.42578125" customWidth="1"/>
    <col min="11" max="11" width="10.7109375" customWidth="1"/>
  </cols>
  <sheetData>
    <row r="1" spans="2:11" ht="15.75" thickBot="1" x14ac:dyDescent="0.3"/>
    <row r="2" spans="2:11" ht="15.75" thickBot="1" x14ac:dyDescent="0.3">
      <c r="B2" s="9" t="s">
        <v>0</v>
      </c>
      <c r="C2" s="10" t="s">
        <v>13</v>
      </c>
      <c r="D2" s="10" t="s">
        <v>18</v>
      </c>
      <c r="E2" s="10" t="s">
        <v>12</v>
      </c>
      <c r="F2" s="14" t="s">
        <v>14</v>
      </c>
      <c r="G2" s="10" t="s">
        <v>15</v>
      </c>
      <c r="H2" s="11" t="s">
        <v>16</v>
      </c>
      <c r="J2" s="17" t="s">
        <v>1</v>
      </c>
      <c r="K2" s="18" t="s">
        <v>17</v>
      </c>
    </row>
    <row r="3" spans="2:11" x14ac:dyDescent="0.25">
      <c r="B3" s="3" t="s">
        <v>6</v>
      </c>
      <c r="C3" s="4">
        <v>1</v>
      </c>
      <c r="D3" s="21">
        <v>14</v>
      </c>
      <c r="E3" s="4">
        <v>1</v>
      </c>
      <c r="F3" s="12">
        <v>5</v>
      </c>
      <c r="G3" s="4">
        <v>6</v>
      </c>
      <c r="H3" s="5">
        <v>7</v>
      </c>
      <c r="J3" s="15">
        <v>6</v>
      </c>
      <c r="K3" s="19">
        <f>((D3*F3)+(D4*F4)+D5*F5+D6*F6)</f>
        <v>109.79</v>
      </c>
    </row>
    <row r="4" spans="2:11" x14ac:dyDescent="0.25">
      <c r="B4" s="3" t="s">
        <v>5</v>
      </c>
      <c r="C4" s="4">
        <v>1</v>
      </c>
      <c r="D4" s="21">
        <v>6.1</v>
      </c>
      <c r="E4" s="4">
        <v>1</v>
      </c>
      <c r="F4" s="12">
        <v>5</v>
      </c>
      <c r="G4" s="4">
        <v>6</v>
      </c>
      <c r="H4" s="5">
        <v>7</v>
      </c>
      <c r="J4" s="15">
        <v>7</v>
      </c>
      <c r="K4" s="19">
        <f>(D3*G3+D4*G4+D5*G5+D6*G6)</f>
        <v>131.67999999999998</v>
      </c>
    </row>
    <row r="5" spans="2:11" ht="15.75" thickBot="1" x14ac:dyDescent="0.3">
      <c r="B5" s="3" t="s">
        <v>4</v>
      </c>
      <c r="C5" s="4">
        <v>1</v>
      </c>
      <c r="D5" s="21">
        <v>0.34</v>
      </c>
      <c r="E5" s="4"/>
      <c r="F5" s="12">
        <v>6</v>
      </c>
      <c r="G5" s="4">
        <v>7</v>
      </c>
      <c r="H5" s="5">
        <v>8</v>
      </c>
      <c r="J5" s="16">
        <v>8</v>
      </c>
      <c r="K5" s="20">
        <f>(D3*H3+D4*H4+D5*H5+D6*H6)</f>
        <v>153.57</v>
      </c>
    </row>
    <row r="6" spans="2:11" ht="15.75" thickBot="1" x14ac:dyDescent="0.3">
      <c r="B6" s="6" t="s">
        <v>7</v>
      </c>
      <c r="C6" s="7">
        <v>1</v>
      </c>
      <c r="D6" s="22">
        <v>1.45</v>
      </c>
      <c r="E6" s="7">
        <v>1</v>
      </c>
      <c r="F6" s="13">
        <v>5</v>
      </c>
      <c r="G6" s="7">
        <v>6</v>
      </c>
      <c r="H6" s="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workbookViewId="0">
      <selection activeCell="H11" sqref="H11"/>
    </sheetView>
  </sheetViews>
  <sheetFormatPr defaultRowHeight="15" x14ac:dyDescent="0.25"/>
  <cols>
    <col min="1" max="1" width="3" customWidth="1"/>
    <col min="2" max="2" width="14.28515625" customWidth="1"/>
    <col min="3" max="3" width="14.28515625" style="2" customWidth="1"/>
    <col min="4" max="4" width="17.85546875" customWidth="1"/>
    <col min="5" max="5" width="11.28515625" customWidth="1"/>
    <col min="6" max="6" width="17.5703125" customWidth="1"/>
    <col min="7" max="7" width="17.85546875" customWidth="1"/>
    <col min="8" max="8" width="17.140625" customWidth="1"/>
    <col min="10" max="10" width="9.85546875" customWidth="1"/>
    <col min="11" max="11" width="11" customWidth="1"/>
  </cols>
  <sheetData>
    <row r="1" spans="2:11" ht="15.75" thickBot="1" x14ac:dyDescent="0.3"/>
    <row r="2" spans="2:11" ht="15.75" thickBot="1" x14ac:dyDescent="0.3">
      <c r="B2" s="9" t="s">
        <v>0</v>
      </c>
      <c r="C2" s="10" t="s">
        <v>13</v>
      </c>
      <c r="D2" s="10" t="s">
        <v>18</v>
      </c>
      <c r="E2" s="10" t="s">
        <v>12</v>
      </c>
      <c r="F2" s="14" t="s">
        <v>14</v>
      </c>
      <c r="G2" s="10" t="s">
        <v>15</v>
      </c>
      <c r="H2" s="11" t="s">
        <v>16</v>
      </c>
      <c r="J2" s="17" t="s">
        <v>1</v>
      </c>
      <c r="K2" s="18" t="s">
        <v>17</v>
      </c>
    </row>
    <row r="3" spans="2:11" ht="15.75" thickBot="1" x14ac:dyDescent="0.3">
      <c r="B3" s="6" t="s">
        <v>8</v>
      </c>
      <c r="C3" s="7">
        <v>1</v>
      </c>
      <c r="D3" s="22">
        <f>22.73</f>
        <v>22.73</v>
      </c>
      <c r="E3" s="7">
        <v>1</v>
      </c>
      <c r="F3" s="13">
        <v>5</v>
      </c>
      <c r="G3" s="7">
        <v>6</v>
      </c>
      <c r="H3" s="8">
        <v>7</v>
      </c>
      <c r="J3" s="15">
        <v>6</v>
      </c>
      <c r="K3" s="19">
        <f>D3*F3</f>
        <v>113.65</v>
      </c>
    </row>
    <row r="4" spans="2:11" x14ac:dyDescent="0.25">
      <c r="B4" s="25"/>
      <c r="C4" s="4"/>
      <c r="D4" s="21"/>
      <c r="E4" s="4"/>
      <c r="F4" s="4"/>
      <c r="G4" s="4"/>
      <c r="H4" s="4"/>
      <c r="J4" s="15">
        <v>7</v>
      </c>
      <c r="K4" s="19">
        <f>D3*G3</f>
        <v>136.38</v>
      </c>
    </row>
    <row r="5" spans="2:11" ht="15.75" thickBot="1" x14ac:dyDescent="0.3">
      <c r="B5" s="25"/>
      <c r="C5" s="4"/>
      <c r="D5" s="21"/>
      <c r="E5" s="4"/>
      <c r="F5" s="4"/>
      <c r="G5" s="4"/>
      <c r="H5" s="4"/>
      <c r="J5" s="16">
        <v>8</v>
      </c>
      <c r="K5" s="20">
        <f>D3*H3</f>
        <v>159.11000000000001</v>
      </c>
    </row>
    <row r="6" spans="2:11" x14ac:dyDescent="0.25">
      <c r="B6" s="25"/>
      <c r="C6" s="4"/>
      <c r="D6" s="21"/>
      <c r="E6" s="4"/>
      <c r="F6" s="4"/>
      <c r="G6" s="4"/>
      <c r="H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9" sqref="C9"/>
    </sheetView>
  </sheetViews>
  <sheetFormatPr defaultRowHeight="15" x14ac:dyDescent="0.25"/>
  <cols>
    <col min="1" max="1" width="3" customWidth="1"/>
    <col min="2" max="2" width="15.5703125" customWidth="1"/>
    <col min="3" max="3" width="13.140625" customWidth="1"/>
    <col min="4" max="4" width="17.7109375" customWidth="1"/>
    <col min="5" max="5" width="10.42578125" customWidth="1"/>
    <col min="6" max="6" width="17.28515625" customWidth="1"/>
    <col min="7" max="7" width="18.140625" customWidth="1"/>
    <col min="8" max="8" width="17.140625" customWidth="1"/>
    <col min="10" max="10" width="10.42578125" customWidth="1"/>
    <col min="11" max="11" width="11" customWidth="1"/>
  </cols>
  <sheetData>
    <row r="1" spans="1:11" ht="15.75" thickBot="1" x14ac:dyDescent="0.3">
      <c r="A1" s="1"/>
      <c r="B1" s="1"/>
      <c r="C1" s="1"/>
    </row>
    <row r="2" spans="1:11" ht="15.75" thickBot="1" x14ac:dyDescent="0.3">
      <c r="A2" s="1"/>
      <c r="B2" s="9" t="s">
        <v>0</v>
      </c>
      <c r="C2" s="10" t="s">
        <v>13</v>
      </c>
      <c r="D2" s="10" t="s">
        <v>18</v>
      </c>
      <c r="E2" s="10" t="s">
        <v>12</v>
      </c>
      <c r="F2" s="14" t="s">
        <v>14</v>
      </c>
      <c r="G2" s="10" t="s">
        <v>15</v>
      </c>
      <c r="H2" s="11" t="s">
        <v>16</v>
      </c>
      <c r="J2" s="17" t="s">
        <v>1</v>
      </c>
      <c r="K2" s="18" t="s">
        <v>17</v>
      </c>
    </row>
    <row r="3" spans="1:11" x14ac:dyDescent="0.25">
      <c r="A3" s="1"/>
      <c r="B3" s="3" t="s">
        <v>9</v>
      </c>
      <c r="C3" s="4">
        <v>1</v>
      </c>
      <c r="D3" s="26">
        <v>11.99</v>
      </c>
      <c r="E3" s="4">
        <v>6</v>
      </c>
      <c r="F3" s="12">
        <v>0</v>
      </c>
      <c r="G3" s="4">
        <v>1</v>
      </c>
      <c r="H3" s="5">
        <v>2</v>
      </c>
      <c r="J3" s="15">
        <v>6</v>
      </c>
      <c r="K3" s="19">
        <f>D3*F3+D4*F4+D5*F5</f>
        <v>128.22</v>
      </c>
    </row>
    <row r="4" spans="1:11" x14ac:dyDescent="0.25">
      <c r="A4" s="1"/>
      <c r="B4" s="3" t="s">
        <v>10</v>
      </c>
      <c r="C4" s="4">
        <v>1</v>
      </c>
      <c r="D4" s="26">
        <v>11.77</v>
      </c>
      <c r="E4" s="4"/>
      <c r="F4" s="12">
        <v>6</v>
      </c>
      <c r="G4" s="4">
        <v>7</v>
      </c>
      <c r="H4" s="5">
        <v>8</v>
      </c>
      <c r="J4" s="15">
        <v>7</v>
      </c>
      <c r="K4" s="19">
        <f>D3*G3+D4*G4+D5*G5</f>
        <v>171.18</v>
      </c>
    </row>
    <row r="5" spans="1:11" ht="15.75" thickBot="1" x14ac:dyDescent="0.3">
      <c r="A5" s="1"/>
      <c r="B5" s="27" t="s">
        <v>11</v>
      </c>
      <c r="C5" s="7">
        <v>2</v>
      </c>
      <c r="D5" s="28">
        <f>4.8*2</f>
        <v>9.6</v>
      </c>
      <c r="E5" s="7">
        <v>6</v>
      </c>
      <c r="F5" s="13">
        <v>6</v>
      </c>
      <c r="G5" s="7">
        <v>8</v>
      </c>
      <c r="H5" s="8">
        <v>10</v>
      </c>
      <c r="J5" s="16">
        <v>8</v>
      </c>
      <c r="K5" s="20">
        <f>D3*H3+D4*H4+D5*H5</f>
        <v>214.14</v>
      </c>
    </row>
    <row r="6" spans="1:11" x14ac:dyDescent="0.25">
      <c r="A6" s="1"/>
      <c r="B6" s="25"/>
      <c r="C6" s="4"/>
      <c r="D6" s="21"/>
      <c r="E6" s="4"/>
      <c r="F6" s="4"/>
      <c r="G6" s="4"/>
      <c r="H6" s="4"/>
    </row>
    <row r="7" spans="1:11" x14ac:dyDescent="0.25">
      <c r="A7" s="1"/>
      <c r="B7" s="1"/>
      <c r="C7" s="1"/>
    </row>
    <row r="8" spans="1:11" x14ac:dyDescent="0.25">
      <c r="A8" s="1"/>
      <c r="B8" s="1"/>
      <c r="C8" s="1"/>
    </row>
    <row r="9" spans="1:11" x14ac:dyDescent="0.25">
      <c r="A9" s="1"/>
      <c r="B9" s="1"/>
      <c r="C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TOAD</vt:lpstr>
      <vt:lpstr>Farnell</vt:lpstr>
      <vt:lpstr>Mouser</vt:lpstr>
      <vt:lpstr>RS</vt:lpstr>
      <vt:lpstr>CPC</vt:lpstr>
      <vt:lpstr>Hab Supplies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Coates</dc:creator>
  <cp:lastModifiedBy>Matt Coates</cp:lastModifiedBy>
  <dcterms:created xsi:type="dcterms:W3CDTF">2017-06-29T14:06:59Z</dcterms:created>
  <dcterms:modified xsi:type="dcterms:W3CDTF">2017-06-29T17:58:29Z</dcterms:modified>
</cp:coreProperties>
</file>