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20eb9e4027e69/Documents/dehumidifier/"/>
    </mc:Choice>
  </mc:AlternateContent>
  <xr:revisionPtr revIDLastSave="99" documentId="8_{6F16E494-4A42-4FD5-A984-1BFFB264E788}" xr6:coauthVersionLast="47" xr6:coauthVersionMax="47" xr10:uidLastSave="{6AC9E7BB-7D25-4F5D-BDF8-D47F442E6DBE}"/>
  <bookViews>
    <workbookView xWindow="-120" yWindow="-120" windowWidth="29040" windowHeight="15990" xr2:uid="{173F7DD0-3702-44F8-A569-BD192D68C9AC}"/>
  </bookViews>
  <sheets>
    <sheet name="Sheet1" sheetId="1" r:id="rId1"/>
  </sheets>
  <definedNames>
    <definedName name="H">Sheet1!$F$4</definedName>
    <definedName name="L">Sheet1!$D$4</definedName>
    <definedName name="solver_adj" localSheetId="0" hidden="1">Sheet1!$F$4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Sheet1!$K$4</definedName>
    <definedName name="solver_lhs2" localSheetId="0" hidden="1">Sheet1!$F$4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Sheet1!$L$4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Sheet1!$G$4</definedName>
    <definedName name="solver_rhs2" localSheetId="0" hidden="1">Sheet1!$C$4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W">Sheet1!$E$4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1" l="1"/>
  <c r="O17" i="1"/>
  <c r="N17" i="1"/>
  <c r="N20" i="1" s="1"/>
  <c r="M17" i="1"/>
  <c r="L17" i="1"/>
  <c r="K17" i="1"/>
  <c r="J17" i="1"/>
  <c r="I17" i="1"/>
  <c r="H17" i="1"/>
  <c r="G17" i="1"/>
  <c r="F17" i="1"/>
  <c r="F20" i="1" s="1"/>
  <c r="E17" i="1"/>
  <c r="D17" i="1"/>
  <c r="D20" i="1" s="1"/>
  <c r="E12" i="1"/>
  <c r="M4" i="1"/>
  <c r="N4" i="1" s="1"/>
  <c r="J4" i="1"/>
  <c r="I4" i="1"/>
  <c r="H4" i="1"/>
  <c r="G4" i="1"/>
  <c r="L20" i="1" l="1"/>
  <c r="J20" i="1"/>
  <c r="H20" i="1"/>
  <c r="E22" i="1" s="1"/>
  <c r="E24" i="1" s="1"/>
  <c r="K4" i="1"/>
  <c r="L4" i="1" s="1"/>
</calcChain>
</file>

<file path=xl/sharedStrings.xml><?xml version="1.0" encoding="utf-8"?>
<sst xmlns="http://schemas.openxmlformats.org/spreadsheetml/2006/main" count="42" uniqueCount="41">
  <si>
    <t>L</t>
  </si>
  <si>
    <t>W</t>
  </si>
  <si>
    <t>H</t>
  </si>
  <si>
    <t>MaxL</t>
  </si>
  <si>
    <t>MaxW</t>
  </si>
  <si>
    <t>MaxA</t>
  </si>
  <si>
    <t>A1</t>
  </si>
  <si>
    <t>A2</t>
  </si>
  <si>
    <t>A3</t>
  </si>
  <si>
    <t>TotalA</t>
  </si>
  <si>
    <t>Waste</t>
  </si>
  <si>
    <t>inchesD</t>
  </si>
  <si>
    <t>feettL</t>
  </si>
  <si>
    <t>volume</t>
  </si>
  <si>
    <t>ml</t>
  </si>
  <si>
    <t>V-ml</t>
  </si>
  <si>
    <t>cold side radiator</t>
  </si>
  <si>
    <t>cold side tank</t>
  </si>
  <si>
    <t>V-mm-cube</t>
  </si>
  <si>
    <t>Top-L</t>
  </si>
  <si>
    <t>Top-W</t>
  </si>
  <si>
    <t>Bottom-L</t>
  </si>
  <si>
    <t>Bottom-W</t>
  </si>
  <si>
    <t>Front-L</t>
  </si>
  <si>
    <t>Front-H</t>
  </si>
  <si>
    <t>Back-L</t>
  </si>
  <si>
    <t>Back-H</t>
  </si>
  <si>
    <t>Left-W</t>
  </si>
  <si>
    <t>Left-H</t>
  </si>
  <si>
    <t>Right-W</t>
  </si>
  <si>
    <t>Right-H</t>
  </si>
  <si>
    <t>Top-A</t>
  </si>
  <si>
    <t>Bottom-A</t>
  </si>
  <si>
    <t>Front-A</t>
  </si>
  <si>
    <t>Back-A</t>
  </si>
  <si>
    <t>Left-A</t>
  </si>
  <si>
    <t>Right-A</t>
  </si>
  <si>
    <t>Total-A</t>
  </si>
  <si>
    <t>Max-A</t>
  </si>
  <si>
    <t>Needed-W</t>
  </si>
  <si>
    <t>Needed-L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</si>
</sst>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561975</xdr:colOff>
      <xdr:row>7</xdr:row>
      <xdr:rowOff>57150</xdr:rowOff>
    </xdr:from>
    <xdr:to>
      <xdr:col>23</xdr:col>
      <xdr:colOff>190500</xdr:colOff>
      <xdr:row>12</xdr:row>
      <xdr:rowOff>180975</xdr:rowOff>
    </xdr:to>
    <xdr:sp macro="" textlink="">
      <xdr:nvSpPr>
        <xdr:cNvPr id="2" name="Cube 1">
          <a:extLst>
            <a:ext uri="{FF2B5EF4-FFF2-40B4-BE49-F238E27FC236}">
              <a16:creationId xmlns:a16="http://schemas.microsoft.com/office/drawing/2014/main" id="{EB554E3D-EF83-EE8B-CA79-EEC9F5E1E991}"/>
            </a:ext>
          </a:extLst>
        </xdr:cNvPr>
        <xdr:cNvSpPr/>
      </xdr:nvSpPr>
      <xdr:spPr>
        <a:xfrm>
          <a:off x="10096500" y="1390650"/>
          <a:ext cx="4505325" cy="1076325"/>
        </a:xfrm>
        <a:prstGeom prst="cube">
          <a:avLst>
            <a:gd name="adj" fmla="val 429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18</xdr:col>
      <xdr:colOff>333375</xdr:colOff>
      <xdr:row>7</xdr:row>
      <xdr:rowOff>66675</xdr:rowOff>
    </xdr:from>
    <xdr:ext cx="40190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52E27E-1398-57B6-2A75-A026591B96F0}"/>
            </a:ext>
          </a:extLst>
        </xdr:cNvPr>
        <xdr:cNvSpPr txBox="1"/>
      </xdr:nvSpPr>
      <xdr:spPr>
        <a:xfrm>
          <a:off x="11696700" y="1400175"/>
          <a:ext cx="4019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Top</a:t>
          </a:r>
        </a:p>
      </xdr:txBody>
    </xdr:sp>
    <xdr:clientData/>
  </xdr:oneCellAnchor>
  <xdr:oneCellAnchor>
    <xdr:from>
      <xdr:col>18</xdr:col>
      <xdr:colOff>123825</xdr:colOff>
      <xdr:row>12</xdr:row>
      <xdr:rowOff>152400</xdr:rowOff>
    </xdr:from>
    <xdr:ext cx="617348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74E6C2-1BA4-4A33-BED1-3E3C5FCA98DB}"/>
            </a:ext>
          </a:extLst>
        </xdr:cNvPr>
        <xdr:cNvSpPr txBox="1"/>
      </xdr:nvSpPr>
      <xdr:spPr>
        <a:xfrm>
          <a:off x="11487150" y="2438400"/>
          <a:ext cx="6173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Bottom</a:t>
          </a:r>
        </a:p>
      </xdr:txBody>
    </xdr:sp>
    <xdr:clientData/>
  </xdr:oneCellAnchor>
  <xdr:oneCellAnchor>
    <xdr:from>
      <xdr:col>22</xdr:col>
      <xdr:colOff>381000</xdr:colOff>
      <xdr:row>9</xdr:row>
      <xdr:rowOff>85725</xdr:rowOff>
    </xdr:from>
    <xdr:ext cx="481478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EAF25A4-FE31-4A0A-84F9-24FE674500A1}"/>
            </a:ext>
          </a:extLst>
        </xdr:cNvPr>
        <xdr:cNvSpPr txBox="1"/>
      </xdr:nvSpPr>
      <xdr:spPr>
        <a:xfrm>
          <a:off x="14182725" y="1800225"/>
          <a:ext cx="481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Right</a:t>
          </a:r>
        </a:p>
      </xdr:txBody>
    </xdr:sp>
    <xdr:clientData/>
  </xdr:oneCellAnchor>
  <xdr:oneCellAnchor>
    <xdr:from>
      <xdr:col>15</xdr:col>
      <xdr:colOff>161925</xdr:colOff>
      <xdr:row>10</xdr:row>
      <xdr:rowOff>9525</xdr:rowOff>
    </xdr:from>
    <xdr:ext cx="40447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1E70352-C160-496A-9B79-9E7351A55C82}"/>
            </a:ext>
          </a:extLst>
        </xdr:cNvPr>
        <xdr:cNvSpPr txBox="1"/>
      </xdr:nvSpPr>
      <xdr:spPr>
        <a:xfrm>
          <a:off x="9696450" y="1914525"/>
          <a:ext cx="404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Left</a:t>
          </a:r>
        </a:p>
      </xdr:txBody>
    </xdr:sp>
    <xdr:clientData/>
  </xdr:oneCellAnchor>
  <xdr:oneCellAnchor>
    <xdr:from>
      <xdr:col>20</xdr:col>
      <xdr:colOff>438150</xdr:colOff>
      <xdr:row>6</xdr:row>
      <xdr:rowOff>38100</xdr:rowOff>
    </xdr:from>
    <xdr:ext cx="452753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6799DE1-281C-4278-A249-1277A6F3E2AE}"/>
            </a:ext>
          </a:extLst>
        </xdr:cNvPr>
        <xdr:cNvSpPr txBox="1"/>
      </xdr:nvSpPr>
      <xdr:spPr>
        <a:xfrm>
          <a:off x="13020675" y="1181100"/>
          <a:ext cx="4527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Back</a:t>
          </a:r>
        </a:p>
      </xdr:txBody>
    </xdr:sp>
    <xdr:clientData/>
  </xdr:oneCellAnchor>
  <xdr:oneCellAnchor>
    <xdr:from>
      <xdr:col>20</xdr:col>
      <xdr:colOff>47625</xdr:colOff>
      <xdr:row>10</xdr:row>
      <xdr:rowOff>85725</xdr:rowOff>
    </xdr:from>
    <xdr:ext cx="4944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0409D0C-85A6-4D10-B9B1-AA8C603A6CF8}"/>
            </a:ext>
          </a:extLst>
        </xdr:cNvPr>
        <xdr:cNvSpPr txBox="1"/>
      </xdr:nvSpPr>
      <xdr:spPr>
        <a:xfrm>
          <a:off x="12630150" y="1990725"/>
          <a:ext cx="494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Front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1578-3619-471A-A2C5-EA0253DFBF67}">
  <dimension ref="B2:O26"/>
  <sheetViews>
    <sheetView tabSelected="1" workbookViewId="0">
      <selection activeCell="J7" sqref="J7"/>
    </sheetView>
  </sheetViews>
  <sheetFormatPr defaultRowHeight="15" x14ac:dyDescent="0.25"/>
  <cols>
    <col min="4" max="4" width="10.7109375" bestFit="1" customWidth="1"/>
    <col min="5" max="5" width="12" bestFit="1" customWidth="1"/>
    <col min="13" max="13" width="11.5703125" bestFit="1" customWidth="1"/>
    <col min="14" max="14" width="12.5703125" bestFit="1" customWidth="1"/>
  </cols>
  <sheetData>
    <row r="2" spans="2:15" x14ac:dyDescent="0.25">
      <c r="B2" t="s">
        <v>17</v>
      </c>
    </row>
    <row r="3" spans="2:15" x14ac:dyDescent="0.25">
      <c r="B3" s="1" t="s">
        <v>3</v>
      </c>
      <c r="C3" s="1" t="s">
        <v>4</v>
      </c>
      <c r="D3" s="1" t="s">
        <v>0</v>
      </c>
      <c r="E3" s="1" t="s">
        <v>1</v>
      </c>
      <c r="F3" s="1" t="s">
        <v>2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18</v>
      </c>
      <c r="N3" s="1" t="s">
        <v>15</v>
      </c>
    </row>
    <row r="4" spans="2:15" x14ac:dyDescent="0.25">
      <c r="B4">
        <v>152.4</v>
      </c>
      <c r="C4">
        <v>152.4</v>
      </c>
      <c r="D4">
        <v>120</v>
      </c>
      <c r="E4">
        <v>40</v>
      </c>
      <c r="F4">
        <v>30</v>
      </c>
      <c r="G4">
        <f>B4*C4</f>
        <v>23225.760000000002</v>
      </c>
      <c r="H4">
        <f>2*L*W</f>
        <v>9600</v>
      </c>
      <c r="I4">
        <f>2*W*H</f>
        <v>2400</v>
      </c>
      <c r="J4">
        <f>2*L*H</f>
        <v>7200</v>
      </c>
      <c r="K4">
        <f>SUM(H4:J4)</f>
        <v>19200</v>
      </c>
      <c r="L4">
        <f>G4-K4</f>
        <v>4025.760000000002</v>
      </c>
      <c r="M4" s="2">
        <f>L*W*H</f>
        <v>144000</v>
      </c>
      <c r="N4" s="3">
        <f>M4/1000</f>
        <v>144</v>
      </c>
    </row>
    <row r="10" spans="2:15" x14ac:dyDescent="0.25">
      <c r="C10" t="s">
        <v>16</v>
      </c>
    </row>
    <row r="11" spans="2:15" x14ac:dyDescent="0.25">
      <c r="C11" s="1" t="s">
        <v>12</v>
      </c>
      <c r="D11" s="1" t="s">
        <v>11</v>
      </c>
      <c r="E11" s="1" t="s">
        <v>13</v>
      </c>
      <c r="F11" s="1" t="s">
        <v>14</v>
      </c>
    </row>
    <row r="12" spans="2:15" x14ac:dyDescent="0.25">
      <c r="C12">
        <v>24</v>
      </c>
      <c r="D12">
        <v>0.25</v>
      </c>
      <c r="E12">
        <f>12*C12*PI()*(D12/2)^2</f>
        <v>14.137166941154069</v>
      </c>
      <c r="F12">
        <v>231</v>
      </c>
    </row>
    <row r="16" spans="2:15" x14ac:dyDescent="0.25"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</row>
    <row r="17" spans="4:15" x14ac:dyDescent="0.25">
      <c r="D17">
        <f>L</f>
        <v>120</v>
      </c>
      <c r="E17">
        <f>W</f>
        <v>40</v>
      </c>
      <c r="F17">
        <f>L</f>
        <v>120</v>
      </c>
      <c r="G17">
        <f>W</f>
        <v>40</v>
      </c>
      <c r="H17">
        <f>L</f>
        <v>120</v>
      </c>
      <c r="I17">
        <f>H</f>
        <v>30</v>
      </c>
      <c r="J17">
        <f>L</f>
        <v>120</v>
      </c>
      <c r="K17">
        <f>H</f>
        <v>30</v>
      </c>
      <c r="L17">
        <f>W</f>
        <v>40</v>
      </c>
      <c r="M17">
        <f>H</f>
        <v>30</v>
      </c>
      <c r="N17">
        <f>W</f>
        <v>40</v>
      </c>
      <c r="O17">
        <f>H</f>
        <v>30</v>
      </c>
    </row>
    <row r="19" spans="4:15" x14ac:dyDescent="0.25">
      <c r="D19" t="s">
        <v>31</v>
      </c>
      <c r="F19" t="s">
        <v>32</v>
      </c>
      <c r="H19" t="s">
        <v>33</v>
      </c>
      <c r="J19" t="s">
        <v>34</v>
      </c>
      <c r="L19" t="s">
        <v>35</v>
      </c>
      <c r="N19" t="s">
        <v>36</v>
      </c>
    </row>
    <row r="20" spans="4:15" x14ac:dyDescent="0.25">
      <c r="D20">
        <f>D17*E17</f>
        <v>4800</v>
      </c>
      <c r="F20">
        <f>F17*G17</f>
        <v>4800</v>
      </c>
      <c r="H20">
        <f>H17*I17</f>
        <v>3600</v>
      </c>
      <c r="J20">
        <f>J17*K17</f>
        <v>3600</v>
      </c>
      <c r="L20">
        <f>L17*M17</f>
        <v>1200</v>
      </c>
      <c r="N20">
        <f>N17*O17</f>
        <v>1200</v>
      </c>
    </row>
    <row r="22" spans="4:15" x14ac:dyDescent="0.25">
      <c r="D22" t="s">
        <v>37</v>
      </c>
      <c r="E22">
        <f>SUM(D20,F20,H20,J20,L20,N20)</f>
        <v>19200</v>
      </c>
    </row>
    <row r="23" spans="4:15" x14ac:dyDescent="0.25">
      <c r="D23" t="s">
        <v>38</v>
      </c>
      <c r="E23">
        <f>B4*C4</f>
        <v>23225.760000000002</v>
      </c>
    </row>
    <row r="24" spans="4:15" x14ac:dyDescent="0.25">
      <c r="D24" t="s">
        <v>10</v>
      </c>
      <c r="E24">
        <f>E23-E22</f>
        <v>4025.760000000002</v>
      </c>
    </row>
    <row r="26" spans="4:15" x14ac:dyDescent="0.25">
      <c r="E26" t="s">
        <v>39</v>
      </c>
      <c r="F26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</vt:lpstr>
      <vt:lpstr>L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</dc:creator>
  <cp:lastModifiedBy>W M</cp:lastModifiedBy>
  <dcterms:created xsi:type="dcterms:W3CDTF">2022-08-17T14:31:15Z</dcterms:created>
  <dcterms:modified xsi:type="dcterms:W3CDTF">2022-08-18T20:07:20Z</dcterms:modified>
</cp:coreProperties>
</file>