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4680" yWindow="120" windowWidth="13860" windowHeight="15100" activeTab="1"/>
  </bookViews>
  <sheets>
    <sheet name="Q2" sheetId="1" r:id="rId1"/>
    <sheet name="Q4" sheetId="5" r:id="rId2"/>
  </sheets>
  <definedNames>
    <definedName name="_xlnm._FilterDatabase" localSheetId="0" hidden="1">'Q2'!$D$1:$F$202</definedName>
    <definedName name="m">'Q2'!$B$4</definedName>
    <definedName name="P">'Q2'!$B$1</definedName>
    <definedName name="rate">'Q2'!$B$2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D3" i="5"/>
  <c r="F13" i="5"/>
  <c r="E13" i="5"/>
  <c r="F8" i="5"/>
  <c r="F9" i="5"/>
  <c r="F10" i="5"/>
  <c r="F11" i="5"/>
  <c r="F12" i="5"/>
  <c r="F7" i="5"/>
  <c r="E8" i="5"/>
  <c r="E9" i="5"/>
  <c r="E10" i="5"/>
  <c r="E11" i="5"/>
  <c r="E12" i="5"/>
  <c r="E7" i="5"/>
  <c r="D7" i="5"/>
  <c r="D8" i="5"/>
  <c r="D9" i="5"/>
  <c r="D10" i="5"/>
  <c r="D11" i="5"/>
  <c r="D12" i="5"/>
  <c r="D13" i="5"/>
  <c r="B8" i="5"/>
  <c r="B9" i="5"/>
  <c r="B10" i="5"/>
  <c r="B11" i="5"/>
  <c r="B12" i="5"/>
  <c r="B7" i="5"/>
  <c r="D3" i="1"/>
  <c r="G3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G88" i="1"/>
  <c r="D89" i="1"/>
  <c r="G89" i="1"/>
  <c r="D90" i="1"/>
  <c r="G90" i="1"/>
  <c r="D91" i="1"/>
  <c r="G91" i="1"/>
  <c r="D92" i="1"/>
  <c r="G92" i="1"/>
  <c r="D93" i="1"/>
  <c r="G93" i="1"/>
  <c r="D94" i="1"/>
  <c r="G94" i="1"/>
  <c r="D95" i="1"/>
  <c r="G95" i="1"/>
  <c r="D96" i="1"/>
  <c r="G96" i="1"/>
  <c r="D97" i="1"/>
  <c r="G97" i="1"/>
  <c r="D98" i="1"/>
  <c r="G98" i="1"/>
  <c r="D99" i="1"/>
  <c r="G99" i="1"/>
  <c r="D100" i="1"/>
  <c r="G100" i="1"/>
  <c r="D101" i="1"/>
  <c r="G101" i="1"/>
  <c r="D102" i="1"/>
  <c r="G102" i="1"/>
  <c r="D103" i="1"/>
  <c r="G103" i="1"/>
  <c r="D104" i="1"/>
  <c r="G104" i="1"/>
  <c r="D105" i="1"/>
  <c r="G105" i="1"/>
  <c r="D106" i="1"/>
  <c r="G106" i="1"/>
  <c r="D107" i="1"/>
  <c r="G107" i="1"/>
  <c r="D108" i="1"/>
  <c r="G108" i="1"/>
  <c r="D109" i="1"/>
  <c r="G109" i="1"/>
  <c r="D110" i="1"/>
  <c r="G110" i="1"/>
  <c r="D111" i="1"/>
  <c r="G111" i="1"/>
  <c r="D112" i="1"/>
  <c r="G112" i="1"/>
  <c r="D113" i="1"/>
  <c r="G113" i="1"/>
  <c r="D114" i="1"/>
  <c r="G114" i="1"/>
  <c r="D115" i="1"/>
  <c r="G115" i="1"/>
  <c r="D116" i="1"/>
  <c r="G116" i="1"/>
  <c r="D117" i="1"/>
  <c r="G117" i="1"/>
  <c r="D118" i="1"/>
  <c r="G118" i="1"/>
  <c r="D119" i="1"/>
  <c r="G119" i="1"/>
  <c r="D120" i="1"/>
  <c r="G120" i="1"/>
  <c r="D121" i="1"/>
  <c r="G121" i="1"/>
  <c r="D122" i="1"/>
  <c r="G122" i="1"/>
  <c r="D123" i="1"/>
  <c r="G123" i="1"/>
  <c r="D124" i="1"/>
  <c r="G124" i="1"/>
  <c r="D125" i="1"/>
  <c r="G125" i="1"/>
  <c r="D126" i="1"/>
  <c r="G126" i="1"/>
  <c r="D127" i="1"/>
  <c r="G127" i="1"/>
  <c r="D128" i="1"/>
  <c r="G128" i="1"/>
  <c r="D129" i="1"/>
  <c r="G129" i="1"/>
  <c r="D130" i="1"/>
  <c r="G130" i="1"/>
  <c r="D131" i="1"/>
  <c r="G131" i="1"/>
  <c r="D132" i="1"/>
  <c r="G132" i="1"/>
  <c r="D133" i="1"/>
  <c r="G133" i="1"/>
  <c r="D134" i="1"/>
  <c r="G134" i="1"/>
  <c r="D135" i="1"/>
  <c r="G135" i="1"/>
  <c r="D136" i="1"/>
  <c r="G136" i="1"/>
  <c r="D137" i="1"/>
  <c r="G137" i="1"/>
  <c r="D138" i="1"/>
  <c r="G138" i="1"/>
  <c r="D139" i="1"/>
  <c r="G139" i="1"/>
  <c r="D140" i="1"/>
  <c r="G140" i="1"/>
  <c r="D141" i="1"/>
  <c r="G141" i="1"/>
  <c r="D142" i="1"/>
  <c r="G142" i="1"/>
  <c r="D143" i="1"/>
  <c r="G143" i="1"/>
  <c r="D144" i="1"/>
  <c r="G144" i="1"/>
  <c r="D145" i="1"/>
  <c r="G145" i="1"/>
  <c r="D146" i="1"/>
  <c r="G146" i="1"/>
  <c r="D147" i="1"/>
  <c r="G147" i="1"/>
  <c r="D148" i="1"/>
  <c r="G148" i="1"/>
  <c r="D149" i="1"/>
  <c r="G149" i="1"/>
  <c r="D150" i="1"/>
  <c r="G150" i="1"/>
  <c r="D151" i="1"/>
  <c r="G151" i="1"/>
  <c r="D152" i="1"/>
  <c r="G152" i="1"/>
  <c r="D153" i="1"/>
  <c r="G153" i="1"/>
  <c r="D154" i="1"/>
  <c r="G154" i="1"/>
  <c r="D155" i="1"/>
  <c r="G155" i="1"/>
  <c r="D156" i="1"/>
  <c r="G156" i="1"/>
  <c r="D157" i="1"/>
  <c r="G157" i="1"/>
  <c r="D158" i="1"/>
  <c r="G158" i="1"/>
  <c r="D159" i="1"/>
  <c r="G159" i="1"/>
  <c r="D160" i="1"/>
  <c r="G160" i="1"/>
  <c r="D161" i="1"/>
  <c r="G161" i="1"/>
  <c r="D162" i="1"/>
  <c r="G162" i="1"/>
  <c r="D163" i="1"/>
  <c r="G163" i="1"/>
  <c r="D164" i="1"/>
  <c r="G164" i="1"/>
  <c r="D165" i="1"/>
  <c r="G165" i="1"/>
  <c r="D166" i="1"/>
  <c r="G166" i="1"/>
  <c r="D167" i="1"/>
  <c r="G167" i="1"/>
  <c r="D168" i="1"/>
  <c r="G168" i="1"/>
  <c r="D169" i="1"/>
  <c r="G169" i="1"/>
  <c r="D170" i="1"/>
  <c r="G170" i="1"/>
  <c r="D171" i="1"/>
  <c r="G171" i="1"/>
  <c r="D172" i="1"/>
  <c r="G172" i="1"/>
  <c r="D173" i="1"/>
  <c r="G173" i="1"/>
  <c r="D174" i="1"/>
  <c r="G174" i="1"/>
  <c r="D175" i="1"/>
  <c r="G175" i="1"/>
  <c r="D176" i="1"/>
  <c r="G176" i="1"/>
  <c r="D177" i="1"/>
  <c r="G177" i="1"/>
  <c r="D178" i="1"/>
  <c r="G178" i="1"/>
  <c r="D179" i="1"/>
  <c r="G179" i="1"/>
  <c r="D180" i="1"/>
  <c r="G180" i="1"/>
  <c r="D181" i="1"/>
  <c r="G181" i="1"/>
  <c r="D182" i="1"/>
  <c r="G182" i="1"/>
  <c r="D183" i="1"/>
  <c r="G183" i="1"/>
  <c r="D184" i="1"/>
  <c r="G184" i="1"/>
  <c r="D185" i="1"/>
  <c r="G185" i="1"/>
  <c r="D186" i="1"/>
  <c r="G186" i="1"/>
  <c r="D187" i="1"/>
  <c r="G187" i="1"/>
  <c r="D188" i="1"/>
  <c r="G188" i="1"/>
  <c r="D189" i="1"/>
  <c r="G189" i="1"/>
  <c r="D190" i="1"/>
  <c r="G190" i="1"/>
  <c r="D191" i="1"/>
  <c r="G191" i="1"/>
  <c r="D192" i="1"/>
  <c r="G192" i="1"/>
  <c r="D193" i="1"/>
  <c r="G193" i="1"/>
  <c r="D194" i="1"/>
  <c r="G194" i="1"/>
  <c r="D195" i="1"/>
  <c r="G195" i="1"/>
  <c r="D196" i="1"/>
  <c r="G196" i="1"/>
  <c r="D197" i="1"/>
  <c r="G197" i="1"/>
  <c r="D198" i="1"/>
  <c r="G198" i="1"/>
  <c r="D199" i="1"/>
  <c r="G199" i="1"/>
  <c r="D200" i="1"/>
  <c r="G200" i="1"/>
  <c r="D201" i="1"/>
  <c r="G201" i="1"/>
  <c r="D202" i="1"/>
  <c r="G202" i="1"/>
  <c r="G2" i="1"/>
  <c r="F2" i="1"/>
  <c r="E2" i="1"/>
  <c r="H2" i="1"/>
  <c r="E3" i="1"/>
  <c r="F3" i="1"/>
  <c r="H3" i="1"/>
  <c r="F4" i="1"/>
  <c r="E4" i="1"/>
  <c r="H4" i="1"/>
  <c r="E5" i="1"/>
  <c r="F5" i="1"/>
  <c r="H5" i="1"/>
  <c r="F6" i="1"/>
  <c r="E6" i="1"/>
  <c r="H6" i="1"/>
  <c r="E7" i="1"/>
  <c r="F7" i="1"/>
  <c r="H7" i="1"/>
  <c r="F8" i="1"/>
  <c r="E8" i="1"/>
  <c r="H8" i="1"/>
  <c r="F9" i="1"/>
  <c r="E9" i="1"/>
  <c r="H9" i="1"/>
  <c r="E10" i="1"/>
  <c r="F10" i="1"/>
  <c r="H10" i="1"/>
  <c r="E11" i="1"/>
  <c r="F11" i="1"/>
  <c r="H11" i="1"/>
  <c r="F12" i="1"/>
  <c r="E12" i="1"/>
  <c r="H12" i="1"/>
  <c r="E13" i="1"/>
  <c r="F13" i="1"/>
  <c r="H13" i="1"/>
  <c r="F14" i="1"/>
  <c r="E14" i="1"/>
  <c r="H14" i="1"/>
  <c r="E15" i="1"/>
  <c r="F15" i="1"/>
  <c r="H15" i="1"/>
  <c r="F16" i="1"/>
  <c r="E16" i="1"/>
  <c r="H16" i="1"/>
  <c r="F17" i="1"/>
  <c r="E17" i="1"/>
  <c r="H17" i="1"/>
  <c r="E18" i="1"/>
  <c r="F18" i="1"/>
  <c r="H18" i="1"/>
  <c r="E19" i="1"/>
  <c r="F19" i="1"/>
  <c r="H19" i="1"/>
  <c r="F20" i="1"/>
  <c r="E20" i="1"/>
  <c r="H20" i="1"/>
  <c r="E21" i="1"/>
  <c r="F21" i="1"/>
  <c r="H21" i="1"/>
  <c r="F22" i="1"/>
  <c r="E22" i="1"/>
  <c r="H22" i="1"/>
  <c r="E23" i="1"/>
  <c r="F23" i="1"/>
  <c r="H23" i="1"/>
  <c r="F24" i="1"/>
  <c r="E24" i="1"/>
  <c r="H24" i="1"/>
  <c r="F25" i="1"/>
  <c r="E25" i="1"/>
  <c r="H25" i="1"/>
  <c r="E26" i="1"/>
  <c r="F26" i="1"/>
  <c r="H26" i="1"/>
  <c r="E27" i="1"/>
  <c r="F27" i="1"/>
  <c r="H27" i="1"/>
  <c r="F28" i="1"/>
  <c r="E28" i="1"/>
  <c r="H28" i="1"/>
  <c r="E29" i="1"/>
  <c r="F29" i="1"/>
  <c r="H29" i="1"/>
  <c r="F30" i="1"/>
  <c r="E30" i="1"/>
  <c r="H30" i="1"/>
  <c r="E31" i="1"/>
  <c r="F31" i="1"/>
  <c r="H31" i="1"/>
  <c r="F32" i="1"/>
  <c r="E32" i="1"/>
  <c r="H32" i="1"/>
  <c r="F33" i="1"/>
  <c r="E33" i="1"/>
  <c r="H33" i="1"/>
  <c r="E34" i="1"/>
  <c r="F34" i="1"/>
  <c r="H34" i="1"/>
  <c r="E35" i="1"/>
  <c r="F35" i="1"/>
  <c r="H35" i="1"/>
  <c r="F36" i="1"/>
  <c r="E36" i="1"/>
  <c r="H36" i="1"/>
  <c r="E37" i="1"/>
  <c r="F37" i="1"/>
  <c r="H37" i="1"/>
  <c r="F38" i="1"/>
  <c r="E38" i="1"/>
  <c r="H38" i="1"/>
  <c r="E39" i="1"/>
  <c r="F39" i="1"/>
  <c r="H39" i="1"/>
  <c r="F40" i="1"/>
  <c r="E40" i="1"/>
  <c r="H40" i="1"/>
  <c r="F41" i="1"/>
  <c r="E41" i="1"/>
  <c r="H41" i="1"/>
  <c r="E42" i="1"/>
  <c r="F42" i="1"/>
  <c r="H42" i="1"/>
  <c r="E43" i="1"/>
  <c r="F43" i="1"/>
  <c r="H43" i="1"/>
  <c r="F44" i="1"/>
  <c r="E44" i="1"/>
  <c r="H44" i="1"/>
  <c r="E45" i="1"/>
  <c r="F45" i="1"/>
  <c r="H45" i="1"/>
  <c r="F46" i="1"/>
  <c r="E46" i="1"/>
  <c r="H46" i="1"/>
  <c r="E47" i="1"/>
  <c r="F47" i="1"/>
  <c r="H47" i="1"/>
  <c r="F48" i="1"/>
  <c r="E48" i="1"/>
  <c r="H48" i="1"/>
  <c r="F49" i="1"/>
  <c r="E49" i="1"/>
  <c r="H49" i="1"/>
  <c r="E50" i="1"/>
  <c r="F50" i="1"/>
  <c r="H50" i="1"/>
  <c r="E51" i="1"/>
  <c r="F51" i="1"/>
  <c r="H51" i="1"/>
  <c r="F52" i="1"/>
  <c r="E52" i="1"/>
  <c r="H52" i="1"/>
  <c r="E53" i="1"/>
  <c r="F53" i="1"/>
  <c r="H53" i="1"/>
  <c r="F54" i="1"/>
  <c r="E54" i="1"/>
  <c r="H54" i="1"/>
  <c r="E55" i="1"/>
  <c r="F55" i="1"/>
  <c r="H55" i="1"/>
  <c r="F56" i="1"/>
  <c r="E56" i="1"/>
  <c r="H56" i="1"/>
  <c r="F57" i="1"/>
  <c r="E57" i="1"/>
  <c r="H57" i="1"/>
  <c r="E58" i="1"/>
  <c r="F58" i="1"/>
  <c r="H58" i="1"/>
  <c r="E59" i="1"/>
  <c r="F59" i="1"/>
  <c r="H59" i="1"/>
  <c r="F60" i="1"/>
  <c r="E60" i="1"/>
  <c r="H60" i="1"/>
  <c r="E61" i="1"/>
  <c r="F61" i="1"/>
  <c r="H61" i="1"/>
  <c r="F62" i="1"/>
  <c r="E62" i="1"/>
  <c r="H62" i="1"/>
  <c r="E63" i="1"/>
  <c r="F63" i="1"/>
  <c r="H63" i="1"/>
  <c r="F64" i="1"/>
  <c r="E64" i="1"/>
  <c r="H64" i="1"/>
  <c r="F65" i="1"/>
  <c r="E65" i="1"/>
  <c r="H65" i="1"/>
  <c r="E66" i="1"/>
  <c r="F66" i="1"/>
  <c r="H66" i="1"/>
  <c r="E67" i="1"/>
  <c r="F67" i="1"/>
  <c r="H67" i="1"/>
  <c r="F68" i="1"/>
  <c r="E68" i="1"/>
  <c r="H68" i="1"/>
  <c r="E69" i="1"/>
  <c r="F69" i="1"/>
  <c r="H69" i="1"/>
  <c r="F70" i="1"/>
  <c r="E70" i="1"/>
  <c r="H70" i="1"/>
  <c r="E71" i="1"/>
  <c r="F71" i="1"/>
  <c r="H71" i="1"/>
  <c r="F72" i="1"/>
  <c r="E72" i="1"/>
  <c r="H72" i="1"/>
  <c r="F73" i="1"/>
  <c r="E73" i="1"/>
  <c r="H73" i="1"/>
  <c r="E74" i="1"/>
  <c r="F74" i="1"/>
  <c r="H74" i="1"/>
  <c r="E75" i="1"/>
  <c r="F75" i="1"/>
  <c r="H75" i="1"/>
  <c r="F76" i="1"/>
  <c r="E76" i="1"/>
  <c r="H76" i="1"/>
  <c r="E77" i="1"/>
  <c r="F77" i="1"/>
  <c r="H77" i="1"/>
  <c r="F78" i="1"/>
  <c r="E78" i="1"/>
  <c r="H78" i="1"/>
  <c r="E79" i="1"/>
  <c r="F79" i="1"/>
  <c r="H79" i="1"/>
  <c r="F80" i="1"/>
  <c r="E80" i="1"/>
  <c r="H80" i="1"/>
  <c r="F81" i="1"/>
  <c r="E81" i="1"/>
  <c r="H81" i="1"/>
  <c r="E82" i="1"/>
  <c r="F82" i="1"/>
  <c r="H82" i="1"/>
  <c r="E83" i="1"/>
  <c r="F83" i="1"/>
  <c r="H83" i="1"/>
  <c r="F84" i="1"/>
  <c r="E84" i="1"/>
  <c r="H84" i="1"/>
  <c r="E85" i="1"/>
  <c r="F85" i="1"/>
  <c r="H85" i="1"/>
  <c r="F86" i="1"/>
  <c r="E86" i="1"/>
  <c r="H86" i="1"/>
  <c r="E87" i="1"/>
  <c r="F87" i="1"/>
  <c r="H87" i="1"/>
  <c r="F88" i="1"/>
  <c r="E88" i="1"/>
  <c r="H88" i="1"/>
  <c r="F89" i="1"/>
  <c r="E89" i="1"/>
  <c r="H89" i="1"/>
  <c r="E90" i="1"/>
  <c r="F90" i="1"/>
  <c r="H90" i="1"/>
  <c r="E91" i="1"/>
  <c r="F91" i="1"/>
  <c r="H91" i="1"/>
  <c r="F92" i="1"/>
  <c r="E92" i="1"/>
  <c r="H92" i="1"/>
  <c r="E93" i="1"/>
  <c r="F93" i="1"/>
  <c r="H93" i="1"/>
  <c r="F94" i="1"/>
  <c r="E94" i="1"/>
  <c r="H94" i="1"/>
  <c r="E95" i="1"/>
  <c r="F95" i="1"/>
  <c r="H95" i="1"/>
  <c r="F96" i="1"/>
  <c r="E96" i="1"/>
  <c r="H96" i="1"/>
  <c r="F97" i="1"/>
  <c r="E97" i="1"/>
  <c r="H97" i="1"/>
  <c r="E98" i="1"/>
  <c r="F98" i="1"/>
  <c r="H98" i="1"/>
  <c r="E99" i="1"/>
  <c r="F99" i="1"/>
  <c r="H99" i="1"/>
  <c r="F100" i="1"/>
  <c r="E100" i="1"/>
  <c r="H100" i="1"/>
  <c r="E101" i="1"/>
  <c r="F101" i="1"/>
  <c r="H101" i="1"/>
  <c r="F102" i="1"/>
  <c r="E102" i="1"/>
  <c r="H102" i="1"/>
  <c r="E103" i="1"/>
  <c r="F103" i="1"/>
  <c r="H103" i="1"/>
  <c r="F104" i="1"/>
  <c r="E104" i="1"/>
  <c r="H104" i="1"/>
  <c r="F105" i="1"/>
  <c r="E105" i="1"/>
  <c r="H105" i="1"/>
  <c r="E106" i="1"/>
  <c r="F106" i="1"/>
  <c r="H106" i="1"/>
  <c r="E107" i="1"/>
  <c r="F107" i="1"/>
  <c r="H107" i="1"/>
  <c r="F108" i="1"/>
  <c r="E108" i="1"/>
  <c r="H108" i="1"/>
  <c r="F109" i="1"/>
  <c r="E109" i="1"/>
  <c r="H109" i="1"/>
  <c r="F110" i="1"/>
  <c r="E110" i="1"/>
  <c r="H110" i="1"/>
  <c r="E111" i="1"/>
  <c r="F111" i="1"/>
  <c r="H111" i="1"/>
  <c r="F112" i="1"/>
  <c r="E112" i="1"/>
  <c r="H112" i="1"/>
  <c r="F113" i="1"/>
  <c r="E113" i="1"/>
  <c r="H113" i="1"/>
  <c r="F114" i="1"/>
  <c r="E114" i="1"/>
  <c r="H114" i="1"/>
  <c r="E115" i="1"/>
  <c r="F115" i="1"/>
  <c r="H115" i="1"/>
  <c r="F116" i="1"/>
  <c r="E116" i="1"/>
  <c r="H116" i="1"/>
  <c r="E117" i="1"/>
  <c r="F117" i="1"/>
  <c r="H117" i="1"/>
  <c r="F118" i="1"/>
  <c r="E118" i="1"/>
  <c r="H118" i="1"/>
  <c r="E119" i="1"/>
  <c r="F119" i="1"/>
  <c r="H119" i="1"/>
  <c r="F120" i="1"/>
  <c r="E120" i="1"/>
  <c r="H120" i="1"/>
  <c r="F121" i="1"/>
  <c r="E121" i="1"/>
  <c r="H121" i="1"/>
  <c r="E122" i="1"/>
  <c r="F122" i="1"/>
  <c r="H122" i="1"/>
  <c r="E123" i="1"/>
  <c r="F123" i="1"/>
  <c r="H123" i="1"/>
  <c r="F124" i="1"/>
  <c r="E124" i="1"/>
  <c r="H124" i="1"/>
  <c r="F125" i="1"/>
  <c r="E125" i="1"/>
  <c r="H125" i="1"/>
  <c r="F126" i="1"/>
  <c r="E126" i="1"/>
  <c r="H126" i="1"/>
  <c r="E127" i="1"/>
  <c r="F127" i="1"/>
  <c r="H127" i="1"/>
  <c r="F128" i="1"/>
  <c r="E128" i="1"/>
  <c r="H128" i="1"/>
  <c r="F129" i="1"/>
  <c r="E129" i="1"/>
  <c r="H129" i="1"/>
  <c r="F130" i="1"/>
  <c r="E130" i="1"/>
  <c r="H130" i="1"/>
  <c r="E131" i="1"/>
  <c r="F131" i="1"/>
  <c r="H131" i="1"/>
  <c r="F132" i="1"/>
  <c r="E132" i="1"/>
  <c r="H132" i="1"/>
  <c r="E133" i="1"/>
  <c r="F133" i="1"/>
  <c r="H133" i="1"/>
  <c r="F134" i="1"/>
  <c r="E134" i="1"/>
  <c r="H134" i="1"/>
  <c r="E135" i="1"/>
  <c r="F135" i="1"/>
  <c r="H135" i="1"/>
  <c r="F136" i="1"/>
  <c r="E136" i="1"/>
  <c r="H136" i="1"/>
  <c r="F137" i="1"/>
  <c r="E137" i="1"/>
  <c r="H137" i="1"/>
  <c r="E138" i="1"/>
  <c r="F138" i="1"/>
  <c r="H138" i="1"/>
  <c r="E139" i="1"/>
  <c r="F139" i="1"/>
  <c r="H139" i="1"/>
  <c r="F140" i="1"/>
  <c r="E140" i="1"/>
  <c r="H140" i="1"/>
  <c r="E141" i="1"/>
  <c r="F141" i="1"/>
  <c r="H141" i="1"/>
  <c r="F142" i="1"/>
  <c r="E142" i="1"/>
  <c r="H142" i="1"/>
  <c r="E143" i="1"/>
  <c r="F143" i="1"/>
  <c r="H143" i="1"/>
  <c r="F144" i="1"/>
  <c r="E144" i="1"/>
  <c r="H144" i="1"/>
  <c r="F145" i="1"/>
  <c r="E145" i="1"/>
  <c r="H145" i="1"/>
  <c r="F146" i="1"/>
  <c r="E146" i="1"/>
  <c r="H146" i="1"/>
  <c r="F147" i="1"/>
  <c r="E147" i="1"/>
  <c r="H147" i="1"/>
  <c r="F148" i="1"/>
  <c r="E148" i="1"/>
  <c r="H148" i="1"/>
  <c r="F149" i="1"/>
  <c r="E149" i="1"/>
  <c r="H149" i="1"/>
  <c r="F150" i="1"/>
  <c r="E150" i="1"/>
  <c r="H150" i="1"/>
  <c r="E151" i="1"/>
  <c r="F151" i="1"/>
  <c r="H151" i="1"/>
  <c r="F152" i="1"/>
  <c r="E152" i="1"/>
  <c r="H152" i="1"/>
  <c r="F153" i="1"/>
  <c r="E153" i="1"/>
  <c r="H153" i="1"/>
  <c r="E154" i="1"/>
  <c r="F154" i="1"/>
  <c r="H154" i="1"/>
  <c r="E155" i="1"/>
  <c r="F155" i="1"/>
  <c r="H155" i="1"/>
  <c r="F156" i="1"/>
  <c r="E156" i="1"/>
  <c r="H156" i="1"/>
  <c r="F157" i="1"/>
  <c r="E157" i="1"/>
  <c r="H157" i="1"/>
  <c r="F158" i="1"/>
  <c r="E158" i="1"/>
  <c r="H158" i="1"/>
  <c r="E159" i="1"/>
  <c r="F159" i="1"/>
  <c r="H159" i="1"/>
  <c r="F160" i="1"/>
  <c r="E160" i="1"/>
  <c r="H160" i="1"/>
  <c r="F161" i="1"/>
  <c r="E161" i="1"/>
  <c r="H161" i="1"/>
  <c r="E162" i="1"/>
  <c r="F162" i="1"/>
  <c r="H162" i="1"/>
  <c r="F163" i="1"/>
  <c r="E163" i="1"/>
  <c r="H163" i="1"/>
  <c r="F164" i="1"/>
  <c r="E164" i="1"/>
  <c r="H164" i="1"/>
  <c r="E165" i="1"/>
  <c r="F165" i="1"/>
  <c r="H165" i="1"/>
  <c r="F166" i="1"/>
  <c r="E166" i="1"/>
  <c r="H166" i="1"/>
  <c r="E167" i="1"/>
  <c r="F167" i="1"/>
  <c r="H167" i="1"/>
  <c r="F168" i="1"/>
  <c r="E168" i="1"/>
  <c r="H168" i="1"/>
  <c r="F169" i="1"/>
  <c r="E169" i="1"/>
  <c r="H169" i="1"/>
  <c r="F170" i="1"/>
  <c r="E170" i="1"/>
  <c r="H170" i="1"/>
  <c r="E171" i="1"/>
  <c r="F171" i="1"/>
  <c r="H171" i="1"/>
  <c r="F172" i="1"/>
  <c r="E172" i="1"/>
  <c r="H172" i="1"/>
  <c r="E173" i="1"/>
  <c r="F173" i="1"/>
  <c r="H173" i="1"/>
  <c r="F174" i="1"/>
  <c r="E174" i="1"/>
  <c r="H174" i="1"/>
  <c r="E175" i="1"/>
  <c r="F175" i="1"/>
  <c r="H175" i="1"/>
  <c r="F176" i="1"/>
  <c r="E176" i="1"/>
  <c r="H176" i="1"/>
  <c r="F177" i="1"/>
  <c r="E177" i="1"/>
  <c r="H177" i="1"/>
  <c r="F178" i="1"/>
  <c r="E178" i="1"/>
  <c r="H178" i="1"/>
  <c r="F179" i="1"/>
  <c r="E179" i="1"/>
  <c r="H179" i="1"/>
  <c r="F180" i="1"/>
  <c r="E180" i="1"/>
  <c r="H180" i="1"/>
  <c r="F181" i="1"/>
  <c r="E181" i="1"/>
  <c r="H181" i="1"/>
  <c r="F182" i="1"/>
  <c r="E182" i="1"/>
  <c r="H182" i="1"/>
  <c r="E183" i="1"/>
  <c r="F183" i="1"/>
  <c r="H183" i="1"/>
  <c r="F184" i="1"/>
  <c r="E184" i="1"/>
  <c r="H184" i="1"/>
  <c r="F185" i="1"/>
  <c r="E185" i="1"/>
  <c r="H185" i="1"/>
  <c r="E186" i="1"/>
  <c r="F186" i="1"/>
  <c r="H186" i="1"/>
  <c r="E187" i="1"/>
  <c r="F187" i="1"/>
  <c r="H187" i="1"/>
  <c r="F188" i="1"/>
  <c r="E188" i="1"/>
  <c r="H188" i="1"/>
  <c r="F189" i="1"/>
  <c r="E189" i="1"/>
  <c r="H189" i="1"/>
  <c r="F190" i="1"/>
  <c r="E190" i="1"/>
  <c r="H190" i="1"/>
  <c r="E191" i="1"/>
  <c r="F191" i="1"/>
  <c r="H191" i="1"/>
  <c r="F192" i="1"/>
  <c r="E192" i="1"/>
  <c r="H192" i="1"/>
  <c r="F193" i="1"/>
  <c r="E193" i="1"/>
  <c r="H193" i="1"/>
  <c r="E194" i="1"/>
  <c r="F194" i="1"/>
  <c r="H194" i="1"/>
  <c r="F195" i="1"/>
  <c r="E195" i="1"/>
  <c r="H195" i="1"/>
  <c r="F196" i="1"/>
  <c r="E196" i="1"/>
  <c r="H196" i="1"/>
  <c r="F197" i="1"/>
  <c r="E197" i="1"/>
  <c r="H197" i="1"/>
  <c r="F198" i="1"/>
  <c r="E198" i="1"/>
  <c r="H198" i="1"/>
  <c r="E199" i="1"/>
  <c r="F199" i="1"/>
  <c r="H199" i="1"/>
  <c r="F200" i="1"/>
  <c r="E200" i="1"/>
  <c r="H200" i="1"/>
  <c r="F201" i="1"/>
  <c r="E201" i="1"/>
  <c r="H201" i="1"/>
  <c r="F202" i="1"/>
  <c r="E202" i="1"/>
  <c r="H202" i="1"/>
  <c r="I1" i="1"/>
</calcChain>
</file>

<file path=xl/sharedStrings.xml><?xml version="1.0" encoding="utf-8"?>
<sst xmlns="http://schemas.openxmlformats.org/spreadsheetml/2006/main" count="19" uniqueCount="18">
  <si>
    <t>Principal</t>
  </si>
  <si>
    <t>r</t>
  </si>
  <si>
    <t>t</t>
  </si>
  <si>
    <t>t_step</t>
  </si>
  <si>
    <t>Continous</t>
  </si>
  <si>
    <t>Discrete</t>
  </si>
  <si>
    <t>m</t>
  </si>
  <si>
    <t>Discrete bigger?</t>
  </si>
  <si>
    <t>No compounding</t>
  </si>
  <si>
    <t>Time</t>
  </si>
  <si>
    <t>Coupon</t>
  </si>
  <si>
    <t>Total</t>
  </si>
  <si>
    <t>PV</t>
  </si>
  <si>
    <t>YTM</t>
  </si>
  <si>
    <t>Duration</t>
  </si>
  <si>
    <t>Convexity</t>
  </si>
  <si>
    <t>Wtd Time</t>
  </si>
  <si>
    <t>Wtd Time^2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</si>
</sst>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2" borderId="0" xfId="0" applyFill="1"/>
    <xf numFmtId="0" fontId="0" fillId="0" borderId="0" xfId="0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'Q2'!$E$1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xVal>
            <c:numRef>
              <c:f>'Q2'!$D$2:$D$233</c:f>
              <c:numCache>
                <c:formatCode>0.0</c:formatCode>
                <c:ptCount val="23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</c:numCache>
            </c:numRef>
          </c:xVal>
          <c:yVal>
            <c:numRef>
              <c:f>'Q2'!$E$2:$E$233</c:f>
              <c:numCache>
                <c:formatCode>General</c:formatCode>
                <c:ptCount val="232"/>
                <c:pt idx="0">
                  <c:v>1.0</c:v>
                </c:pt>
                <c:pt idx="1">
                  <c:v>1.03440804327886</c:v>
                </c:pt>
                <c:pt idx="2">
                  <c:v>1.07</c:v>
                </c:pt>
                <c:pt idx="3">
                  <c:v>1.10681660630838</c:v>
                </c:pt>
                <c:pt idx="4">
                  <c:v>1.1449</c:v>
                </c:pt>
                <c:pt idx="5">
                  <c:v>1.184293768749967</c:v>
                </c:pt>
                <c:pt idx="6">
                  <c:v>1.225043</c:v>
                </c:pt>
                <c:pt idx="7">
                  <c:v>1.267194332562465</c:v>
                </c:pt>
                <c:pt idx="8">
                  <c:v>1.31079601</c:v>
                </c:pt>
                <c:pt idx="9">
                  <c:v>1.355897935841837</c:v>
                </c:pt>
                <c:pt idx="10">
                  <c:v>1.4025517307</c:v>
                </c:pt>
                <c:pt idx="11">
                  <c:v>1.450810791350766</c:v>
                </c:pt>
                <c:pt idx="12">
                  <c:v>1.500730351849</c:v>
                </c:pt>
                <c:pt idx="13">
                  <c:v>1.55236754674532</c:v>
                </c:pt>
                <c:pt idx="14">
                  <c:v>1.60578147647843</c:v>
                </c:pt>
                <c:pt idx="15">
                  <c:v>1.661033275017492</c:v>
                </c:pt>
                <c:pt idx="16">
                  <c:v>1.71818617983192</c:v>
                </c:pt>
                <c:pt idx="17">
                  <c:v>1.777305604268717</c:v>
                </c:pt>
                <c:pt idx="18">
                  <c:v>1.838459212420155</c:v>
                </c:pt>
                <c:pt idx="19">
                  <c:v>1.901716996567527</c:v>
                </c:pt>
                <c:pt idx="20">
                  <c:v>1.967151357289566</c:v>
                </c:pt>
                <c:pt idx="21">
                  <c:v>2.034837186327254</c:v>
                </c:pt>
                <c:pt idx="22">
                  <c:v>2.104851952299835</c:v>
                </c:pt>
                <c:pt idx="23">
                  <c:v>2.177275789370162</c:v>
                </c:pt>
                <c:pt idx="24">
                  <c:v>2.252191588960823</c:v>
                </c:pt>
                <c:pt idx="25">
                  <c:v>2.329685094626074</c:v>
                </c:pt>
                <c:pt idx="26">
                  <c:v>2.409845000188081</c:v>
                </c:pt>
                <c:pt idx="27">
                  <c:v>2.492763051249899</c:v>
                </c:pt>
                <c:pt idx="28">
                  <c:v>2.578534150201247</c:v>
                </c:pt>
                <c:pt idx="29">
                  <c:v>2.667256464837392</c:v>
                </c:pt>
                <c:pt idx="30">
                  <c:v>2.759031540715334</c:v>
                </c:pt>
                <c:pt idx="31">
                  <c:v>2.85396441737601</c:v>
                </c:pt>
                <c:pt idx="32">
                  <c:v>2.952163748565407</c:v>
                </c:pt>
                <c:pt idx="33">
                  <c:v>3.05374192659233</c:v>
                </c:pt>
                <c:pt idx="34">
                  <c:v>3.158815210964986</c:v>
                </c:pt>
                <c:pt idx="35">
                  <c:v>3.267503861453793</c:v>
                </c:pt>
                <c:pt idx="36">
                  <c:v>3.379932275732535</c:v>
                </c:pt>
                <c:pt idx="37">
                  <c:v>3.496229131755559</c:v>
                </c:pt>
                <c:pt idx="38">
                  <c:v>3.616527535033813</c:v>
                </c:pt>
                <c:pt idx="39">
                  <c:v>3.740965170978449</c:v>
                </c:pt>
                <c:pt idx="40">
                  <c:v>3.869684462486179</c:v>
                </c:pt>
                <c:pt idx="41">
                  <c:v>4.00283273294694</c:v>
                </c:pt>
                <c:pt idx="42">
                  <c:v>4.140562374860212</c:v>
                </c:pt>
                <c:pt idx="43">
                  <c:v>4.283031024253226</c:v>
                </c:pt>
                <c:pt idx="44">
                  <c:v>4.430401741100427</c:v>
                </c:pt>
                <c:pt idx="45">
                  <c:v>4.582843195950952</c:v>
                </c:pt>
                <c:pt idx="46">
                  <c:v>4.740529862977457</c:v>
                </c:pt>
                <c:pt idx="47">
                  <c:v>4.90364221966752</c:v>
                </c:pt>
                <c:pt idx="48">
                  <c:v>5.07236695338588</c:v>
                </c:pt>
                <c:pt idx="49">
                  <c:v>5.246897175044246</c:v>
                </c:pt>
                <c:pt idx="50">
                  <c:v>5.427432640122891</c:v>
                </c:pt>
                <c:pt idx="51">
                  <c:v>5.614179977297344</c:v>
                </c:pt>
                <c:pt idx="52">
                  <c:v>5.807352924931493</c:v>
                </c:pt>
                <c:pt idx="53">
                  <c:v>6.007172575708158</c:v>
                </c:pt>
                <c:pt idx="54">
                  <c:v>6.213867629676699</c:v>
                </c:pt>
                <c:pt idx="55">
                  <c:v>6.42767465600773</c:v>
                </c:pt>
                <c:pt idx="56">
                  <c:v>6.648838363754066</c:v>
                </c:pt>
                <c:pt idx="57">
                  <c:v>6.877611881928272</c:v>
                </c:pt>
                <c:pt idx="58">
                  <c:v>7.114257049216851</c:v>
                </c:pt>
                <c:pt idx="59">
                  <c:v>7.359044713663251</c:v>
                </c:pt>
                <c:pt idx="60">
                  <c:v>7.61225504266203</c:v>
                </c:pt>
                <c:pt idx="61">
                  <c:v>7.874177843619679</c:v>
                </c:pt>
                <c:pt idx="62">
                  <c:v>8.145112895648374</c:v>
                </c:pt>
                <c:pt idx="63">
                  <c:v>8.425370292673056</c:v>
                </c:pt>
                <c:pt idx="64">
                  <c:v>8.715270798343759</c:v>
                </c:pt>
                <c:pt idx="65">
                  <c:v>9.01514621316017</c:v>
                </c:pt>
                <c:pt idx="66">
                  <c:v>9.325339754227822</c:v>
                </c:pt>
                <c:pt idx="67">
                  <c:v>9.646206448081385</c:v>
                </c:pt>
                <c:pt idx="68">
                  <c:v>9.97811353702377</c:v>
                </c:pt>
                <c:pt idx="69">
                  <c:v>10.32144089944708</c:v>
                </c:pt>
                <c:pt idx="70">
                  <c:v>10.67658148461543</c:v>
                </c:pt>
                <c:pt idx="71">
                  <c:v>11.04394176240838</c:v>
                </c:pt>
                <c:pt idx="72">
                  <c:v>11.42394218853851</c:v>
                </c:pt>
                <c:pt idx="73">
                  <c:v>11.81701768577697</c:v>
                </c:pt>
                <c:pt idx="74">
                  <c:v>12.22361814173621</c:v>
                </c:pt>
                <c:pt idx="75">
                  <c:v>12.64420892378135</c:v>
                </c:pt>
                <c:pt idx="76">
                  <c:v>13.07927141165775</c:v>
                </c:pt>
                <c:pt idx="77">
                  <c:v>13.52930354844605</c:v>
                </c:pt>
                <c:pt idx="78">
                  <c:v>13.99482041047379</c:v>
                </c:pt>
                <c:pt idx="79">
                  <c:v>14.47635479683727</c:v>
                </c:pt>
                <c:pt idx="80">
                  <c:v>14.97445783920695</c:v>
                </c:pt>
                <c:pt idx="81">
                  <c:v>15.48969963261588</c:v>
                </c:pt>
                <c:pt idx="82">
                  <c:v>16.02266988795144</c:v>
                </c:pt>
                <c:pt idx="83">
                  <c:v>16.573978606899</c:v>
                </c:pt>
                <c:pt idx="84">
                  <c:v>17.14425678010804</c:v>
                </c:pt>
                <c:pt idx="85">
                  <c:v>17.73415710938193</c:v>
                </c:pt>
                <c:pt idx="86">
                  <c:v>18.34435475471561</c:v>
                </c:pt>
                <c:pt idx="87">
                  <c:v>18.97554810703866</c:v>
                </c:pt>
                <c:pt idx="88">
                  <c:v>19.62845958754569</c:v>
                </c:pt>
                <c:pt idx="89">
                  <c:v>20.30383647453137</c:v>
                </c:pt>
                <c:pt idx="90">
                  <c:v>21.0024517586739</c:v>
                </c:pt>
                <c:pt idx="91">
                  <c:v>21.72510502774857</c:v>
                </c:pt>
                <c:pt idx="92">
                  <c:v>22.47262338178107</c:v>
                </c:pt>
                <c:pt idx="93">
                  <c:v>23.24586237969097</c:v>
                </c:pt>
                <c:pt idx="94">
                  <c:v>24.04570701850574</c:v>
                </c:pt>
                <c:pt idx="95">
                  <c:v>24.87307274626934</c:v>
                </c:pt>
                <c:pt idx="96">
                  <c:v>25.72890650980115</c:v>
                </c:pt>
                <c:pt idx="97">
                  <c:v>26.61418783850819</c:v>
                </c:pt>
                <c:pt idx="98">
                  <c:v>27.52992996548722</c:v>
                </c:pt>
                <c:pt idx="99">
                  <c:v>28.47718098720377</c:v>
                </c:pt>
                <c:pt idx="100">
                  <c:v>29.45702506307133</c:v>
                </c:pt>
                <c:pt idx="101">
                  <c:v>30.47058365630803</c:v>
                </c:pt>
                <c:pt idx="102">
                  <c:v>31.51901681748633</c:v>
                </c:pt>
                <c:pt idx="103">
                  <c:v>32.6035245122496</c:v>
                </c:pt>
                <c:pt idx="104">
                  <c:v>33.72534799471037</c:v>
                </c:pt>
                <c:pt idx="105">
                  <c:v>34.88577122810707</c:v>
                </c:pt>
                <c:pt idx="106">
                  <c:v>36.0861223543401</c:v>
                </c:pt>
                <c:pt idx="107">
                  <c:v>37.32777521407457</c:v>
                </c:pt>
                <c:pt idx="108">
                  <c:v>38.6121509191439</c:v>
                </c:pt>
                <c:pt idx="109">
                  <c:v>39.9407194790598</c:v>
                </c:pt>
                <c:pt idx="110">
                  <c:v>41.31500148348398</c:v>
                </c:pt>
                <c:pt idx="111">
                  <c:v>42.73656984259397</c:v>
                </c:pt>
                <c:pt idx="112">
                  <c:v>44.20705158732785</c:v>
                </c:pt>
                <c:pt idx="113">
                  <c:v>45.72812973157556</c:v>
                </c:pt>
                <c:pt idx="114">
                  <c:v>47.30154519844081</c:v>
                </c:pt>
                <c:pt idx="115">
                  <c:v>48.92909881278585</c:v>
                </c:pt>
                <c:pt idx="116">
                  <c:v>50.61265336233166</c:v>
                </c:pt>
                <c:pt idx="117">
                  <c:v>52.35413572968087</c:v>
                </c:pt>
                <c:pt idx="118">
                  <c:v>54.15553909769488</c:v>
                </c:pt>
                <c:pt idx="119">
                  <c:v>56.01892523075853</c:v>
                </c:pt>
                <c:pt idx="120">
                  <c:v>57.94642683453352</c:v>
                </c:pt>
                <c:pt idx="121">
                  <c:v>59.94024999691163</c:v>
                </c:pt>
                <c:pt idx="122">
                  <c:v>62.00267671295086</c:v>
                </c:pt>
                <c:pt idx="123">
                  <c:v>64.13606749669545</c:v>
                </c:pt>
                <c:pt idx="124">
                  <c:v>66.34286408285741</c:v>
                </c:pt>
                <c:pt idx="125">
                  <c:v>68.62559222146413</c:v>
                </c:pt>
                <c:pt idx="126">
                  <c:v>70.98686456865745</c:v>
                </c:pt>
                <c:pt idx="127">
                  <c:v>73.42938367696662</c:v>
                </c:pt>
                <c:pt idx="128">
                  <c:v>75.95594508846347</c:v>
                </c:pt>
                <c:pt idx="129">
                  <c:v>78.5694405343543</c:v>
                </c:pt>
                <c:pt idx="130">
                  <c:v>81.27286124465591</c:v>
                </c:pt>
                <c:pt idx="131">
                  <c:v>84.0693013717591</c:v>
                </c:pt>
                <c:pt idx="132">
                  <c:v>86.96196153178182</c:v>
                </c:pt>
                <c:pt idx="133">
                  <c:v>89.95415246778225</c:v>
                </c:pt>
                <c:pt idx="134">
                  <c:v>93.04929883900655</c:v>
                </c:pt>
                <c:pt idx="135">
                  <c:v>96.25094314052701</c:v>
                </c:pt>
                <c:pt idx="136">
                  <c:v>99.56274975773701</c:v>
                </c:pt>
                <c:pt idx="137">
                  <c:v>102.988509160364</c:v>
                </c:pt>
                <c:pt idx="138">
                  <c:v>106.5321422407786</c:v>
                </c:pt>
                <c:pt idx="139">
                  <c:v>110.1977048015894</c:v>
                </c:pt>
                <c:pt idx="140">
                  <c:v>113.9893921976331</c:v>
                </c:pt>
                <c:pt idx="141">
                  <c:v>117.9115441377006</c:v>
                </c:pt>
                <c:pt idx="142">
                  <c:v>121.9686496514674</c:v>
                </c:pt>
                <c:pt idx="143">
                  <c:v>126.1653522273397</c:v>
                </c:pt>
                <c:pt idx="144">
                  <c:v>130.5064551270702</c:v>
                </c:pt>
                <c:pt idx="145">
                  <c:v>134.9969268832535</c:v>
                </c:pt>
                <c:pt idx="146">
                  <c:v>139.6419069859651</c:v>
                </c:pt>
                <c:pt idx="147">
                  <c:v>144.4467117650812</c:v>
                </c:pt>
                <c:pt idx="148">
                  <c:v>149.4168404749826</c:v>
                </c:pt>
                <c:pt idx="149">
                  <c:v>154.557981588637</c:v>
                </c:pt>
                <c:pt idx="150">
                  <c:v>159.8760193082314</c:v>
                </c:pt>
                <c:pt idx="151">
                  <c:v>165.3770402998415</c:v>
                </c:pt>
                <c:pt idx="152">
                  <c:v>171.0673406598076</c:v>
                </c:pt>
                <c:pt idx="153">
                  <c:v>176.9534331208305</c:v>
                </c:pt>
                <c:pt idx="154">
                  <c:v>183.0420545059941</c:v>
                </c:pt>
                <c:pt idx="155">
                  <c:v>189.3401734392886</c:v>
                </c:pt>
                <c:pt idx="156">
                  <c:v>195.8549983214137</c:v>
                </c:pt>
                <c:pt idx="157">
                  <c:v>202.5939855800388</c:v>
                </c:pt>
                <c:pt idx="158">
                  <c:v>209.5648482039127</c:v>
                </c:pt>
                <c:pt idx="159">
                  <c:v>216.7755645706415</c:v>
                </c:pt>
                <c:pt idx="160">
                  <c:v>224.2343875781866</c:v>
                </c:pt>
                <c:pt idx="161">
                  <c:v>231.9498540905865</c:v>
                </c:pt>
                <c:pt idx="162">
                  <c:v>239.9307947086596</c:v>
                </c:pt>
                <c:pt idx="163">
                  <c:v>248.1863438769275</c:v>
                </c:pt>
                <c:pt idx="164">
                  <c:v>256.7259503382658</c:v>
                </c:pt>
                <c:pt idx="165">
                  <c:v>265.5593879483125</c:v>
                </c:pt>
                <c:pt idx="166">
                  <c:v>274.6967668619444</c:v>
                </c:pt>
                <c:pt idx="167">
                  <c:v>284.1485451046943</c:v>
                </c:pt>
                <c:pt idx="168">
                  <c:v>293.9255405422805</c:v>
                </c:pt>
                <c:pt idx="169">
                  <c:v>304.038943262023</c:v>
                </c:pt>
                <c:pt idx="170">
                  <c:v>314.5003283802401</c:v>
                </c:pt>
                <c:pt idx="171">
                  <c:v>325.3216692903646</c:v>
                </c:pt>
                <c:pt idx="172">
                  <c:v>336.515351366857</c:v>
                </c:pt>
                <c:pt idx="173">
                  <c:v>348.0941861406902</c:v>
                </c:pt>
                <c:pt idx="174">
                  <c:v>360.071425962537</c:v>
                </c:pt>
                <c:pt idx="175">
                  <c:v>372.4607791705385</c:v>
                </c:pt>
                <c:pt idx="176">
                  <c:v>385.2764257799146</c:v>
                </c:pt>
                <c:pt idx="177">
                  <c:v>398.5330337124762</c:v>
                </c:pt>
                <c:pt idx="178">
                  <c:v>412.2457755845086</c:v>
                </c:pt>
                <c:pt idx="179">
                  <c:v>426.4303460723496</c:v>
                </c:pt>
                <c:pt idx="180">
                  <c:v>441.1029798754242</c:v>
                </c:pt>
                <c:pt idx="181">
                  <c:v>456.2804702974141</c:v>
                </c:pt>
                <c:pt idx="182">
                  <c:v>471.980188466704</c:v>
                </c:pt>
                <c:pt idx="183">
                  <c:v>488.2201032182331</c:v>
                </c:pt>
                <c:pt idx="184">
                  <c:v>505.0188016593731</c:v>
                </c:pt>
                <c:pt idx="185">
                  <c:v>522.3955104435094</c:v>
                </c:pt>
                <c:pt idx="186">
                  <c:v>540.3701177755293</c:v>
                </c:pt>
                <c:pt idx="187">
                  <c:v>558.9631961745552</c:v>
                </c:pt>
                <c:pt idx="188">
                  <c:v>578.1960260198162</c:v>
                </c:pt>
                <c:pt idx="189">
                  <c:v>598.090619906774</c:v>
                </c:pt>
                <c:pt idx="190">
                  <c:v>618.6697478412036</c:v>
                </c:pt>
                <c:pt idx="191">
                  <c:v>639.9569633002482</c:v>
                </c:pt>
                <c:pt idx="192">
                  <c:v>661.9766301900877</c:v>
                </c:pt>
                <c:pt idx="193">
                  <c:v>684.7539507312656</c:v>
                </c:pt>
                <c:pt idx="194">
                  <c:v>708.3149943033939</c:v>
                </c:pt>
                <c:pt idx="195">
                  <c:v>732.6867272824543</c:v>
                </c:pt>
                <c:pt idx="196">
                  <c:v>757.8970439046314</c:v>
                </c:pt>
                <c:pt idx="197">
                  <c:v>783.9747981922261</c:v>
                </c:pt>
                <c:pt idx="198">
                  <c:v>810.9498369779556</c:v>
                </c:pt>
                <c:pt idx="199">
                  <c:v>838.853034065682</c:v>
                </c:pt>
                <c:pt idx="200">
                  <c:v>867.7163255664125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'Q2'!$F$1</c:f>
              <c:strCache>
                <c:ptCount val="1"/>
                <c:pt idx="0">
                  <c:v>Continous</c:v>
                </c:pt>
              </c:strCache>
            </c:strRef>
          </c:tx>
          <c:marker>
            <c:symbol val="none"/>
          </c:marker>
          <c:xVal>
            <c:numRef>
              <c:f>'Q2'!$D$2:$D$233</c:f>
              <c:numCache>
                <c:formatCode>0.0</c:formatCode>
                <c:ptCount val="23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</c:numCache>
            </c:numRef>
          </c:xVal>
          <c:yVal>
            <c:numRef>
              <c:f>'Q2'!$F$2:$F$233</c:f>
              <c:numCache>
                <c:formatCode>General</c:formatCode>
                <c:ptCount val="232"/>
                <c:pt idx="0">
                  <c:v>1.0</c:v>
                </c:pt>
                <c:pt idx="1">
                  <c:v>1.035619708799623</c:v>
                </c:pt>
                <c:pt idx="2">
                  <c:v>1.072508181254217</c:v>
                </c:pt>
                <c:pt idx="3">
                  <c:v>1.110710610355705</c:v>
                </c:pt>
                <c:pt idx="4">
                  <c:v>1.150273798857227</c:v>
                </c:pt>
                <c:pt idx="5">
                  <c:v>1.191246216612358</c:v>
                </c:pt>
                <c:pt idx="6">
                  <c:v>1.233678059956743</c:v>
                </c:pt>
                <c:pt idx="7">
                  <c:v>1.277621313204887</c:v>
                </c:pt>
                <c:pt idx="8">
                  <c:v>1.323129812337437</c:v>
                </c:pt>
                <c:pt idx="9">
                  <c:v>1.370259310956997</c:v>
                </c:pt>
                <c:pt idx="10">
                  <c:v>1.419067548593257</c:v>
                </c:pt>
                <c:pt idx="11">
                  <c:v>1.469614321441144</c:v>
                </c:pt>
                <c:pt idx="12">
                  <c:v>1.521961555618634</c:v>
                </c:pt>
                <c:pt idx="13">
                  <c:v>1.576173383033991</c:v>
                </c:pt>
                <c:pt idx="14">
                  <c:v>1.63231621995538</c:v>
                </c:pt>
                <c:pt idx="15">
                  <c:v>1.690458848379091</c:v>
                </c:pt>
                <c:pt idx="16">
                  <c:v>1.750672500296101</c:v>
                </c:pt>
                <c:pt idx="17">
                  <c:v>1.813030944960157</c:v>
                </c:pt>
                <c:pt idx="18">
                  <c:v>1.877610579264343</c:v>
                </c:pt>
                <c:pt idx="19">
                  <c:v>1.944490521336831</c:v>
                </c:pt>
                <c:pt idx="20">
                  <c:v>2.013752707470476</c:v>
                </c:pt>
                <c:pt idx="21">
                  <c:v>2.085481992505028</c:v>
                </c:pt>
                <c:pt idx="22">
                  <c:v>2.159766253784915</c:v>
                </c:pt>
                <c:pt idx="23">
                  <c:v>2.236696498819987</c:v>
                </c:pt>
                <c:pt idx="24">
                  <c:v>2.316366976781092</c:v>
                </c:pt>
                <c:pt idx="25">
                  <c:v>2.398875293967098</c:v>
                </c:pt>
                <c:pt idx="26">
                  <c:v>2.484322533384817</c:v>
                </c:pt>
                <c:pt idx="27">
                  <c:v>2.572813378588326</c:v>
                </c:pt>
                <c:pt idx="28">
                  <c:v>2.664456241929417</c:v>
                </c:pt>
                <c:pt idx="29">
                  <c:v>2.759363397376282</c:v>
                </c:pt>
                <c:pt idx="30">
                  <c:v>2.857651118063164</c:v>
                </c:pt>
                <c:pt idx="31">
                  <c:v>2.959439818739492</c:v>
                </c:pt>
                <c:pt idx="32">
                  <c:v>3.064854203293002</c:v>
                </c:pt>
                <c:pt idx="33">
                  <c:v>3.1740234175276</c:v>
                </c:pt>
                <c:pt idx="34">
                  <c:v>3.287081207383118</c:v>
                </c:pt>
                <c:pt idx="35">
                  <c:v>3.40416608279082</c:v>
                </c:pt>
                <c:pt idx="36">
                  <c:v>3.525421487365383</c:v>
                </c:pt>
                <c:pt idx="37">
                  <c:v>3.650995974141272</c:v>
                </c:pt>
                <c:pt idx="38">
                  <c:v>3.781043387568781</c:v>
                </c:pt>
                <c:pt idx="39">
                  <c:v>3.915723051992722</c:v>
                </c:pt>
                <c:pt idx="40">
                  <c:v>4.055199966844675</c:v>
                </c:pt>
                <c:pt idx="41">
                  <c:v>4.199645008787924</c:v>
                </c:pt>
                <c:pt idx="42">
                  <c:v>4.349235141062742</c:v>
                </c:pt>
                <c:pt idx="43">
                  <c:v>4.504153630288485</c:v>
                </c:pt>
                <c:pt idx="44">
                  <c:v>4.664590270988126</c:v>
                </c:pt>
                <c:pt idx="45">
                  <c:v>4.83074161811028</c:v>
                </c:pt>
                <c:pt idx="46">
                  <c:v>5.002811227833588</c:v>
                </c:pt>
                <c:pt idx="47">
                  <c:v>5.181009906948507</c:v>
                </c:pt>
                <c:pt idx="48">
                  <c:v>5.365555971121975</c:v>
                </c:pt>
                <c:pt idx="49">
                  <c:v>5.556675512361419</c:v>
                </c:pt>
                <c:pt idx="50">
                  <c:v>5.754602676005732</c:v>
                </c:pt>
                <c:pt idx="51">
                  <c:v>5.959579947582588</c:v>
                </c:pt>
                <c:pt idx="52">
                  <c:v>6.171858449883554</c:v>
                </c:pt>
                <c:pt idx="53">
                  <c:v>6.391698250620901</c:v>
                </c:pt>
                <c:pt idx="54">
                  <c:v>6.619368681043078</c:v>
                </c:pt>
                <c:pt idx="55">
                  <c:v>6.85514866589918</c:v>
                </c:pt>
                <c:pt idx="56">
                  <c:v>7.099327065156633</c:v>
                </c:pt>
                <c:pt idx="57">
                  <c:v>7.352203027890797</c:v>
                </c:pt>
                <c:pt idx="58">
                  <c:v>7.614086358779977</c:v>
                </c:pt>
                <c:pt idx="59">
                  <c:v>7.885297897654904</c:v>
                </c:pt>
                <c:pt idx="60">
                  <c:v>8.16616991256765</c:v>
                </c:pt>
                <c:pt idx="61">
                  <c:v>8.457046506861557</c:v>
                </c:pt>
                <c:pt idx="62">
                  <c:v>8.758284040740838</c:v>
                </c:pt>
                <c:pt idx="63">
                  <c:v>9.070251567856411</c:v>
                </c:pt>
                <c:pt idx="64">
                  <c:v>9.393331287442784</c:v>
                </c:pt>
                <c:pt idx="65">
                  <c:v>9.727919012559887</c:v>
                </c:pt>
                <c:pt idx="66">
                  <c:v>10.07442465501359</c:v>
                </c:pt>
                <c:pt idx="67">
                  <c:v>10.43327272754892</c:v>
                </c:pt>
                <c:pt idx="68">
                  <c:v>10.80490286393126</c:v>
                </c:pt>
                <c:pt idx="69">
                  <c:v>11.1897703575527</c:v>
                </c:pt>
                <c:pt idx="70">
                  <c:v>11.5883467192234</c:v>
                </c:pt>
                <c:pt idx="71">
                  <c:v>12.0011202548312</c:v>
                </c:pt>
                <c:pt idx="72">
                  <c:v>12.42859666357755</c:v>
                </c:pt>
                <c:pt idx="73">
                  <c:v>12.87129965752215</c:v>
                </c:pt>
                <c:pt idx="74">
                  <c:v>13.32977160319578</c:v>
                </c:pt>
                <c:pt idx="75">
                  <c:v>13.8045741860671</c:v>
                </c:pt>
                <c:pt idx="76">
                  <c:v>14.2962890986776</c:v>
                </c:pt>
                <c:pt idx="77">
                  <c:v>14.80551875328773</c:v>
                </c:pt>
                <c:pt idx="78">
                  <c:v>15.3328870199072</c:v>
                </c:pt>
                <c:pt idx="79">
                  <c:v>15.87903999061382</c:v>
                </c:pt>
                <c:pt idx="80">
                  <c:v>16.44464677109706</c:v>
                </c:pt>
                <c:pt idx="81">
                  <c:v>17.0304003003962</c:v>
                </c:pt>
                <c:pt idx="82">
                  <c:v>17.63701819983732</c:v>
                </c:pt>
                <c:pt idx="83">
                  <c:v>18.26524365220919</c:v>
                </c:pt>
                <c:pt idx="84">
                  <c:v>18.91584631225505</c:v>
                </c:pt>
                <c:pt idx="85">
                  <c:v>19.58962324959599</c:v>
                </c:pt>
                <c:pt idx="86">
                  <c:v>20.28739992524094</c:v>
                </c:pt>
                <c:pt idx="87">
                  <c:v>21.01003120287952</c:v>
                </c:pt>
                <c:pt idx="88">
                  <c:v>21.75840239619708</c:v>
                </c:pt>
                <c:pt idx="89">
                  <c:v>22.53343035349465</c:v>
                </c:pt>
                <c:pt idx="90">
                  <c:v>23.33606458094272</c:v>
                </c:pt>
                <c:pt idx="91">
                  <c:v>24.16728840584511</c:v>
                </c:pt>
                <c:pt idx="92">
                  <c:v>25.02812018133782</c:v>
                </c:pt>
                <c:pt idx="93">
                  <c:v>25.91961453399905</c:v>
                </c:pt>
                <c:pt idx="94">
                  <c:v>26.84286365589857</c:v>
                </c:pt>
                <c:pt idx="95">
                  <c:v>27.79899864266967</c:v>
                </c:pt>
                <c:pt idx="96">
                  <c:v>28.78919087924269</c:v>
                </c:pt>
                <c:pt idx="97">
                  <c:v>29.81465347493809</c:v>
                </c:pt>
                <c:pt idx="98">
                  <c:v>30.87664274967705</c:v>
                </c:pt>
                <c:pt idx="99">
                  <c:v>31.97645977313055</c:v>
                </c:pt>
                <c:pt idx="100">
                  <c:v>33.11545195869233</c:v>
                </c:pt>
                <c:pt idx="101">
                  <c:v>34.29501471422885</c:v>
                </c:pt>
                <c:pt idx="102">
                  <c:v>35.51659315162848</c:v>
                </c:pt>
                <c:pt idx="103">
                  <c:v>36.78168385724419</c:v>
                </c:pt>
                <c:pt idx="104">
                  <c:v>38.09183672539903</c:v>
                </c:pt>
                <c:pt idx="105">
                  <c:v>39.44865685720053</c:v>
                </c:pt>
                <c:pt idx="106">
                  <c:v>40.85380652699028</c:v>
                </c:pt>
                <c:pt idx="107">
                  <c:v>42.30900721883783</c:v>
                </c:pt>
                <c:pt idx="108">
                  <c:v>43.81604173557398</c:v>
                </c:pt>
                <c:pt idx="109">
                  <c:v>45.37675638294727</c:v>
                </c:pt>
                <c:pt idx="110">
                  <c:v>46.9930632315793</c:v>
                </c:pt>
                <c:pt idx="111">
                  <c:v>48.66694245949043</c:v>
                </c:pt>
                <c:pt idx="112">
                  <c:v>50.40044477806551</c:v>
                </c:pt>
                <c:pt idx="113">
                  <c:v>52.1956939444317</c:v>
                </c:pt>
                <c:pt idx="114">
                  <c:v>54.0548893633266</c:v>
                </c:pt>
                <c:pt idx="115">
                  <c:v>55.98030878164415</c:v>
                </c:pt>
                <c:pt idx="116">
                  <c:v>57.97431107895932</c:v>
                </c:pt>
                <c:pt idx="117">
                  <c:v>60.03933915745063</c:v>
                </c:pt>
                <c:pt idx="118">
                  <c:v>62.17792293476085</c:v>
                </c:pt>
                <c:pt idx="119">
                  <c:v>64.39268244346241</c:v>
                </c:pt>
                <c:pt idx="120">
                  <c:v>66.68633104092515</c:v>
                </c:pt>
                <c:pt idx="121">
                  <c:v>69.06167873351819</c:v>
                </c:pt>
                <c:pt idx="122">
                  <c:v>71.52163561921925</c:v>
                </c:pt>
                <c:pt idx="123">
                  <c:v>74.06921545284862</c:v>
                </c:pt>
                <c:pt idx="124">
                  <c:v>76.70753933829566</c:v>
                </c:pt>
                <c:pt idx="125">
                  <c:v>79.43983955226133</c:v>
                </c:pt>
                <c:pt idx="126">
                  <c:v>82.26946350420168</c:v>
                </c:pt>
                <c:pt idx="127">
                  <c:v>85.1998778373226</c:v>
                </c:pt>
                <c:pt idx="128">
                  <c:v>88.23467267565151</c:v>
                </c:pt>
                <c:pt idx="129">
                  <c:v>91.37756602238831</c:v>
                </c:pt>
                <c:pt idx="130">
                  <c:v>94.63240831492415</c:v>
                </c:pt>
                <c:pt idx="131">
                  <c:v>98.0031871421088</c:v>
                </c:pt>
                <c:pt idx="132">
                  <c:v>101.4940321295456</c:v>
                </c:pt>
                <c:pt idx="133">
                  <c:v>105.1092199988997</c:v>
                </c:pt>
                <c:pt idx="134">
                  <c:v>108.853179807416</c:v>
                </c:pt>
                <c:pt idx="135">
                  <c:v>112.7304983740692</c:v>
                </c:pt>
                <c:pt idx="136">
                  <c:v>116.74592589899</c:v>
                </c:pt>
                <c:pt idx="137">
                  <c:v>120.9043817830544</c:v>
                </c:pt>
                <c:pt idx="138">
                  <c:v>125.2109606547652</c:v>
                </c:pt>
                <c:pt idx="139">
                  <c:v>129.670938611809</c:v>
                </c:pt>
                <c:pt idx="140">
                  <c:v>134.2897796849355</c:v>
                </c:pt>
                <c:pt idx="141">
                  <c:v>139.0731425320785</c:v>
                </c:pt>
                <c:pt idx="142">
                  <c:v>144.0268873709197</c:v>
                </c:pt>
                <c:pt idx="143">
                  <c:v>149.157083158388</c:v>
                </c:pt>
                <c:pt idx="144">
                  <c:v>154.470015025891</c:v>
                </c:pt>
                <c:pt idx="145">
                  <c:v>159.9721919793865</c:v>
                </c:pt>
                <c:pt idx="146">
                  <c:v>165.6703548737297</c:v>
                </c:pt>
                <c:pt idx="147">
                  <c:v>171.5714846710623</c:v>
                </c:pt>
                <c:pt idx="148">
                  <c:v>177.6828109933645</c:v>
                </c:pt>
                <c:pt idx="149">
                  <c:v>184.0118209796467</c:v>
                </c:pt>
                <c:pt idx="150">
                  <c:v>190.5662684586301</c:v>
                </c:pt>
                <c:pt idx="151">
                  <c:v>197.3541834481572</c:v>
                </c:pt>
                <c:pt idx="152">
                  <c:v>204.3838819929681</c:v>
                </c:pt>
                <c:pt idx="153">
                  <c:v>211.6639763528942</c:v>
                </c:pt>
                <c:pt idx="154">
                  <c:v>219.2033855539547</c:v>
                </c:pt>
                <c:pt idx="155">
                  <c:v>227.0113463152781</c:v>
                </c:pt>
                <c:pt idx="156">
                  <c:v>235.0974243652388</c:v>
                </c:pt>
                <c:pt idx="157">
                  <c:v>243.4715261606698</c:v>
                </c:pt>
                <c:pt idx="158">
                  <c:v>252.1439110235128</c:v>
                </c:pt>
                <c:pt idx="159">
                  <c:v>261.1252037097684</c:v>
                </c:pt>
                <c:pt idx="160">
                  <c:v>270.4264074261528</c:v>
                </c:pt>
                <c:pt idx="161">
                  <c:v>280.0589173104007</c:v>
                </c:pt>
                <c:pt idx="162">
                  <c:v>290.034534391735</c:v>
                </c:pt>
                <c:pt idx="163">
                  <c:v>300.3654800486029</c:v>
                </c:pt>
                <c:pt idx="164">
                  <c:v>311.0644109813929</c:v>
                </c:pt>
                <c:pt idx="165">
                  <c:v>322.1444347184765</c:v>
                </c:pt>
                <c:pt idx="166">
                  <c:v>333.619125674568</c:v>
                </c:pt>
                <c:pt idx="167">
                  <c:v>345.502541781081</c:v>
                </c:pt>
                <c:pt idx="168">
                  <c:v>357.8092417088529</c:v>
                </c:pt>
                <c:pt idx="169">
                  <c:v>370.5543027043362</c:v>
                </c:pt>
                <c:pt idx="170">
                  <c:v>383.7533390611119</c:v>
                </c:pt>
                <c:pt idx="171">
                  <c:v>397.4225212493519</c:v>
                </c:pt>
                <c:pt idx="172">
                  <c:v>411.5785957266659</c:v>
                </c:pt>
                <c:pt idx="173">
                  <c:v>426.2389054546077</c:v>
                </c:pt>
                <c:pt idx="174">
                  <c:v>441.421411145971</c:v>
                </c:pt>
                <c:pt idx="175">
                  <c:v>457.1447132689094</c:v>
                </c:pt>
                <c:pt idx="176">
                  <c:v>473.4280748348348</c:v>
                </c:pt>
                <c:pt idx="177">
                  <c:v>490.2914449980179</c:v>
                </c:pt>
                <c:pt idx="178">
                  <c:v>507.7554834957939</c:v>
                </c:pt>
                <c:pt idx="179">
                  <c:v>525.841585959326</c:v>
                </c:pt>
                <c:pt idx="180">
                  <c:v>544.5719101259294</c:v>
                </c:pt>
                <c:pt idx="181">
                  <c:v>563.9694029850697</c:v>
                </c:pt>
                <c:pt idx="182">
                  <c:v>584.0578288912953</c:v>
                </c:pt>
                <c:pt idx="183">
                  <c:v>604.8617986785431</c:v>
                </c:pt>
                <c:pt idx="184">
                  <c:v>626.4067998114892</c:v>
                </c:pt>
                <c:pt idx="185">
                  <c:v>648.7192276108784</c:v>
                </c:pt>
                <c:pt idx="186">
                  <c:v>671.8264175910946</c:v>
                </c:pt>
                <c:pt idx="187">
                  <c:v>695.7566789495834</c:v>
                </c:pt>
                <c:pt idx="188">
                  <c:v>720.5393292491608</c:v>
                </c:pt>
                <c:pt idx="189">
                  <c:v>746.204730335691</c:v>
                </c:pt>
                <c:pt idx="190">
                  <c:v>772.78432553515</c:v>
                </c:pt>
                <c:pt idx="191">
                  <c:v>800.3106781756254</c:v>
                </c:pt>
                <c:pt idx="192">
                  <c:v>828.8175114814703</c:v>
                </c:pt>
                <c:pt idx="193">
                  <c:v>858.3397498884689</c:v>
                </c:pt>
                <c:pt idx="194">
                  <c:v>888.9135618306377</c:v>
                </c:pt>
                <c:pt idx="195">
                  <c:v>920.576404051081</c:v>
                </c:pt>
                <c:pt idx="196">
                  <c:v>953.3670674911841</c:v>
                </c:pt>
                <c:pt idx="197">
                  <c:v>987.325724814371</c:v>
                </c:pt>
                <c:pt idx="198">
                  <c:v>1022.493979622636</c:v>
                </c:pt>
                <c:pt idx="199">
                  <c:v>1058.914917426162</c:v>
                </c:pt>
                <c:pt idx="200">
                  <c:v>1096.63315842846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'Q2'!$G$1</c:f>
              <c:strCache>
                <c:ptCount val="1"/>
                <c:pt idx="0">
                  <c:v>No compounding</c:v>
                </c:pt>
              </c:strCache>
            </c:strRef>
          </c:tx>
          <c:marker>
            <c:symbol val="none"/>
          </c:marker>
          <c:xVal>
            <c:numRef>
              <c:f>'Q2'!$D$2:$D$233</c:f>
              <c:numCache>
                <c:formatCode>0.0</c:formatCode>
                <c:ptCount val="23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</c:numCache>
            </c:numRef>
          </c:xVal>
          <c:yVal>
            <c:numRef>
              <c:f>'Q2'!$G$2:$G$233</c:f>
              <c:numCache>
                <c:formatCode>General</c:formatCode>
                <c:ptCount val="232"/>
                <c:pt idx="0">
                  <c:v>1.0</c:v>
                </c:pt>
                <c:pt idx="1">
                  <c:v>1.035</c:v>
                </c:pt>
                <c:pt idx="2">
                  <c:v>1.07</c:v>
                </c:pt>
                <c:pt idx="3">
                  <c:v>1.105</c:v>
                </c:pt>
                <c:pt idx="4">
                  <c:v>1.14</c:v>
                </c:pt>
                <c:pt idx="5">
                  <c:v>1.175</c:v>
                </c:pt>
                <c:pt idx="6">
                  <c:v>1.21</c:v>
                </c:pt>
                <c:pt idx="7">
                  <c:v>1.245</c:v>
                </c:pt>
                <c:pt idx="8">
                  <c:v>1.28</c:v>
                </c:pt>
                <c:pt idx="9">
                  <c:v>1.315</c:v>
                </c:pt>
                <c:pt idx="10">
                  <c:v>1.35</c:v>
                </c:pt>
                <c:pt idx="11">
                  <c:v>1.385</c:v>
                </c:pt>
                <c:pt idx="12">
                  <c:v>1.42</c:v>
                </c:pt>
                <c:pt idx="13">
                  <c:v>1.455</c:v>
                </c:pt>
                <c:pt idx="14">
                  <c:v>1.49</c:v>
                </c:pt>
                <c:pt idx="15">
                  <c:v>1.525</c:v>
                </c:pt>
                <c:pt idx="16">
                  <c:v>1.56</c:v>
                </c:pt>
                <c:pt idx="17">
                  <c:v>1.595</c:v>
                </c:pt>
                <c:pt idx="18">
                  <c:v>1.63</c:v>
                </c:pt>
                <c:pt idx="19">
                  <c:v>1.665</c:v>
                </c:pt>
                <c:pt idx="20">
                  <c:v>1.7</c:v>
                </c:pt>
                <c:pt idx="21">
                  <c:v>1.735</c:v>
                </c:pt>
                <c:pt idx="22">
                  <c:v>1.77</c:v>
                </c:pt>
                <c:pt idx="23">
                  <c:v>1.805</c:v>
                </c:pt>
                <c:pt idx="24">
                  <c:v>1.84</c:v>
                </c:pt>
                <c:pt idx="25">
                  <c:v>1.875</c:v>
                </c:pt>
                <c:pt idx="26">
                  <c:v>1.91</c:v>
                </c:pt>
                <c:pt idx="27">
                  <c:v>1.945</c:v>
                </c:pt>
                <c:pt idx="28">
                  <c:v>1.98</c:v>
                </c:pt>
                <c:pt idx="29">
                  <c:v>2.015</c:v>
                </c:pt>
                <c:pt idx="30">
                  <c:v>2.05</c:v>
                </c:pt>
                <c:pt idx="31">
                  <c:v>2.085</c:v>
                </c:pt>
                <c:pt idx="32">
                  <c:v>2.12</c:v>
                </c:pt>
                <c:pt idx="33">
                  <c:v>2.155</c:v>
                </c:pt>
                <c:pt idx="34">
                  <c:v>2.19</c:v>
                </c:pt>
                <c:pt idx="35">
                  <c:v>2.225</c:v>
                </c:pt>
                <c:pt idx="36">
                  <c:v>2.26</c:v>
                </c:pt>
                <c:pt idx="37">
                  <c:v>2.295</c:v>
                </c:pt>
                <c:pt idx="38">
                  <c:v>2.33</c:v>
                </c:pt>
                <c:pt idx="39">
                  <c:v>2.365</c:v>
                </c:pt>
                <c:pt idx="40">
                  <c:v>2.4</c:v>
                </c:pt>
                <c:pt idx="41">
                  <c:v>2.435</c:v>
                </c:pt>
                <c:pt idx="42">
                  <c:v>2.47</c:v>
                </c:pt>
                <c:pt idx="43">
                  <c:v>2.505</c:v>
                </c:pt>
                <c:pt idx="44">
                  <c:v>2.54</c:v>
                </c:pt>
                <c:pt idx="45">
                  <c:v>2.575</c:v>
                </c:pt>
                <c:pt idx="46">
                  <c:v>2.61</c:v>
                </c:pt>
                <c:pt idx="47">
                  <c:v>2.645</c:v>
                </c:pt>
                <c:pt idx="48">
                  <c:v>2.68</c:v>
                </c:pt>
                <c:pt idx="49">
                  <c:v>2.715</c:v>
                </c:pt>
                <c:pt idx="50">
                  <c:v>2.75</c:v>
                </c:pt>
                <c:pt idx="51">
                  <c:v>2.785</c:v>
                </c:pt>
                <c:pt idx="52">
                  <c:v>2.82</c:v>
                </c:pt>
                <c:pt idx="53">
                  <c:v>2.855</c:v>
                </c:pt>
                <c:pt idx="54">
                  <c:v>2.89</c:v>
                </c:pt>
                <c:pt idx="55">
                  <c:v>2.925</c:v>
                </c:pt>
                <c:pt idx="56">
                  <c:v>2.96</c:v>
                </c:pt>
                <c:pt idx="57">
                  <c:v>2.995</c:v>
                </c:pt>
                <c:pt idx="58">
                  <c:v>3.03</c:v>
                </c:pt>
                <c:pt idx="59">
                  <c:v>3.065</c:v>
                </c:pt>
                <c:pt idx="60">
                  <c:v>3.1</c:v>
                </c:pt>
                <c:pt idx="61">
                  <c:v>3.135</c:v>
                </c:pt>
                <c:pt idx="62">
                  <c:v>3.17</c:v>
                </c:pt>
                <c:pt idx="63">
                  <c:v>3.205</c:v>
                </c:pt>
                <c:pt idx="64">
                  <c:v>3.24</c:v>
                </c:pt>
                <c:pt idx="65">
                  <c:v>3.275</c:v>
                </c:pt>
                <c:pt idx="66">
                  <c:v>3.31</c:v>
                </c:pt>
                <c:pt idx="67">
                  <c:v>3.345</c:v>
                </c:pt>
                <c:pt idx="68">
                  <c:v>3.38</c:v>
                </c:pt>
                <c:pt idx="69">
                  <c:v>3.415</c:v>
                </c:pt>
                <c:pt idx="70">
                  <c:v>3.45</c:v>
                </c:pt>
                <c:pt idx="71">
                  <c:v>3.485</c:v>
                </c:pt>
                <c:pt idx="72">
                  <c:v>3.52</c:v>
                </c:pt>
                <c:pt idx="73">
                  <c:v>3.555</c:v>
                </c:pt>
                <c:pt idx="74">
                  <c:v>3.59</c:v>
                </c:pt>
                <c:pt idx="75">
                  <c:v>3.625</c:v>
                </c:pt>
                <c:pt idx="76">
                  <c:v>3.66</c:v>
                </c:pt>
                <c:pt idx="77">
                  <c:v>3.695</c:v>
                </c:pt>
                <c:pt idx="78">
                  <c:v>3.73</c:v>
                </c:pt>
                <c:pt idx="79">
                  <c:v>3.765</c:v>
                </c:pt>
                <c:pt idx="80">
                  <c:v>3.8</c:v>
                </c:pt>
                <c:pt idx="81">
                  <c:v>3.835</c:v>
                </c:pt>
                <c:pt idx="82">
                  <c:v>3.87</c:v>
                </c:pt>
                <c:pt idx="83">
                  <c:v>3.905</c:v>
                </c:pt>
                <c:pt idx="84">
                  <c:v>3.94</c:v>
                </c:pt>
                <c:pt idx="85">
                  <c:v>3.975</c:v>
                </c:pt>
                <c:pt idx="86">
                  <c:v>4.01</c:v>
                </c:pt>
                <c:pt idx="87">
                  <c:v>4.045</c:v>
                </c:pt>
                <c:pt idx="88">
                  <c:v>4.08</c:v>
                </c:pt>
                <c:pt idx="89">
                  <c:v>4.115</c:v>
                </c:pt>
                <c:pt idx="90">
                  <c:v>4.15</c:v>
                </c:pt>
                <c:pt idx="91">
                  <c:v>4.185</c:v>
                </c:pt>
                <c:pt idx="92">
                  <c:v>4.220000000000001</c:v>
                </c:pt>
                <c:pt idx="93">
                  <c:v>4.255000000000001</c:v>
                </c:pt>
                <c:pt idx="94">
                  <c:v>4.290000000000001</c:v>
                </c:pt>
                <c:pt idx="95">
                  <c:v>4.325</c:v>
                </c:pt>
                <c:pt idx="96">
                  <c:v>4.36</c:v>
                </c:pt>
                <c:pt idx="97">
                  <c:v>4.395</c:v>
                </c:pt>
                <c:pt idx="98">
                  <c:v>4.43</c:v>
                </c:pt>
                <c:pt idx="99">
                  <c:v>4.465</c:v>
                </c:pt>
                <c:pt idx="100">
                  <c:v>4.5</c:v>
                </c:pt>
                <c:pt idx="101">
                  <c:v>4.535</c:v>
                </c:pt>
                <c:pt idx="102">
                  <c:v>4.57</c:v>
                </c:pt>
                <c:pt idx="103">
                  <c:v>4.605</c:v>
                </c:pt>
                <c:pt idx="104">
                  <c:v>4.64</c:v>
                </c:pt>
                <c:pt idx="105">
                  <c:v>4.675000000000001</c:v>
                </c:pt>
                <c:pt idx="106">
                  <c:v>4.710000000000001</c:v>
                </c:pt>
                <c:pt idx="107">
                  <c:v>4.745000000000001</c:v>
                </c:pt>
                <c:pt idx="108">
                  <c:v>4.78</c:v>
                </c:pt>
                <c:pt idx="109">
                  <c:v>4.815</c:v>
                </c:pt>
                <c:pt idx="110">
                  <c:v>4.85</c:v>
                </c:pt>
                <c:pt idx="111">
                  <c:v>4.885</c:v>
                </c:pt>
                <c:pt idx="112">
                  <c:v>4.92</c:v>
                </c:pt>
                <c:pt idx="113">
                  <c:v>4.955</c:v>
                </c:pt>
                <c:pt idx="114">
                  <c:v>4.99</c:v>
                </c:pt>
                <c:pt idx="115">
                  <c:v>5.025</c:v>
                </c:pt>
                <c:pt idx="116">
                  <c:v>5.06</c:v>
                </c:pt>
                <c:pt idx="117">
                  <c:v>5.095000000000001</c:v>
                </c:pt>
                <c:pt idx="118">
                  <c:v>5.130000000000001</c:v>
                </c:pt>
                <c:pt idx="119">
                  <c:v>5.165</c:v>
                </c:pt>
                <c:pt idx="120">
                  <c:v>5.2</c:v>
                </c:pt>
                <c:pt idx="121">
                  <c:v>5.235</c:v>
                </c:pt>
                <c:pt idx="122">
                  <c:v>5.27</c:v>
                </c:pt>
                <c:pt idx="123">
                  <c:v>5.305000000000001</c:v>
                </c:pt>
                <c:pt idx="124">
                  <c:v>5.340000000000001</c:v>
                </c:pt>
                <c:pt idx="125">
                  <c:v>5.375</c:v>
                </c:pt>
                <c:pt idx="126">
                  <c:v>5.41</c:v>
                </c:pt>
                <c:pt idx="127">
                  <c:v>5.445</c:v>
                </c:pt>
                <c:pt idx="128">
                  <c:v>5.48</c:v>
                </c:pt>
                <c:pt idx="129">
                  <c:v>5.515000000000001</c:v>
                </c:pt>
                <c:pt idx="130">
                  <c:v>5.550000000000001</c:v>
                </c:pt>
                <c:pt idx="131">
                  <c:v>5.585000000000001</c:v>
                </c:pt>
                <c:pt idx="132">
                  <c:v>5.62</c:v>
                </c:pt>
                <c:pt idx="133">
                  <c:v>5.655</c:v>
                </c:pt>
                <c:pt idx="134">
                  <c:v>5.69</c:v>
                </c:pt>
                <c:pt idx="135">
                  <c:v>5.725</c:v>
                </c:pt>
                <c:pt idx="136">
                  <c:v>5.760000000000001</c:v>
                </c:pt>
                <c:pt idx="137">
                  <c:v>5.795000000000001</c:v>
                </c:pt>
                <c:pt idx="138">
                  <c:v>5.83</c:v>
                </c:pt>
                <c:pt idx="139">
                  <c:v>5.865</c:v>
                </c:pt>
                <c:pt idx="140">
                  <c:v>5.9</c:v>
                </c:pt>
                <c:pt idx="141">
                  <c:v>5.935</c:v>
                </c:pt>
                <c:pt idx="142">
                  <c:v>5.97</c:v>
                </c:pt>
                <c:pt idx="143">
                  <c:v>6.005000000000001</c:v>
                </c:pt>
                <c:pt idx="144">
                  <c:v>6.040000000000001</c:v>
                </c:pt>
                <c:pt idx="145">
                  <c:v>6.075</c:v>
                </c:pt>
                <c:pt idx="146">
                  <c:v>6.11</c:v>
                </c:pt>
                <c:pt idx="147">
                  <c:v>6.145</c:v>
                </c:pt>
                <c:pt idx="148">
                  <c:v>6.180000000000001</c:v>
                </c:pt>
                <c:pt idx="149">
                  <c:v>6.215000000000001</c:v>
                </c:pt>
                <c:pt idx="150">
                  <c:v>6.250000000000001</c:v>
                </c:pt>
                <c:pt idx="151">
                  <c:v>6.285</c:v>
                </c:pt>
                <c:pt idx="152">
                  <c:v>6.32</c:v>
                </c:pt>
                <c:pt idx="153">
                  <c:v>6.355</c:v>
                </c:pt>
                <c:pt idx="154">
                  <c:v>6.39</c:v>
                </c:pt>
                <c:pt idx="155">
                  <c:v>6.425000000000001</c:v>
                </c:pt>
                <c:pt idx="156">
                  <c:v>6.460000000000001</c:v>
                </c:pt>
                <c:pt idx="157">
                  <c:v>6.495</c:v>
                </c:pt>
                <c:pt idx="158">
                  <c:v>6.53</c:v>
                </c:pt>
                <c:pt idx="159">
                  <c:v>6.565</c:v>
                </c:pt>
                <c:pt idx="160">
                  <c:v>6.6</c:v>
                </c:pt>
                <c:pt idx="161">
                  <c:v>6.635000000000001</c:v>
                </c:pt>
                <c:pt idx="162">
                  <c:v>6.670000000000001</c:v>
                </c:pt>
                <c:pt idx="163">
                  <c:v>6.705000000000001</c:v>
                </c:pt>
                <c:pt idx="164">
                  <c:v>6.74</c:v>
                </c:pt>
                <c:pt idx="165">
                  <c:v>6.775</c:v>
                </c:pt>
                <c:pt idx="166">
                  <c:v>6.81</c:v>
                </c:pt>
                <c:pt idx="167">
                  <c:v>6.845000000000001</c:v>
                </c:pt>
                <c:pt idx="168">
                  <c:v>6.880000000000001</c:v>
                </c:pt>
                <c:pt idx="169">
                  <c:v>6.915000000000001</c:v>
                </c:pt>
                <c:pt idx="170">
                  <c:v>6.95</c:v>
                </c:pt>
                <c:pt idx="171">
                  <c:v>6.985</c:v>
                </c:pt>
                <c:pt idx="172">
                  <c:v>7.02</c:v>
                </c:pt>
                <c:pt idx="173">
                  <c:v>7.055000000000001</c:v>
                </c:pt>
                <c:pt idx="174">
                  <c:v>7.090000000000001</c:v>
                </c:pt>
                <c:pt idx="175">
                  <c:v>7.125000000000001</c:v>
                </c:pt>
                <c:pt idx="176">
                  <c:v>7.16</c:v>
                </c:pt>
                <c:pt idx="177">
                  <c:v>7.195</c:v>
                </c:pt>
                <c:pt idx="178">
                  <c:v>7.23</c:v>
                </c:pt>
                <c:pt idx="179">
                  <c:v>7.265000000000001</c:v>
                </c:pt>
                <c:pt idx="180">
                  <c:v>7.300000000000001</c:v>
                </c:pt>
                <c:pt idx="181">
                  <c:v>7.335000000000001</c:v>
                </c:pt>
                <c:pt idx="182">
                  <c:v>7.370000000000001</c:v>
                </c:pt>
                <c:pt idx="183">
                  <c:v>7.405</c:v>
                </c:pt>
                <c:pt idx="184">
                  <c:v>7.44</c:v>
                </c:pt>
                <c:pt idx="185">
                  <c:v>7.475</c:v>
                </c:pt>
                <c:pt idx="186">
                  <c:v>7.510000000000001</c:v>
                </c:pt>
                <c:pt idx="187">
                  <c:v>7.545000000000001</c:v>
                </c:pt>
                <c:pt idx="188">
                  <c:v>7.580000000000001</c:v>
                </c:pt>
                <c:pt idx="189">
                  <c:v>7.615</c:v>
                </c:pt>
                <c:pt idx="190">
                  <c:v>7.65</c:v>
                </c:pt>
                <c:pt idx="191">
                  <c:v>7.685</c:v>
                </c:pt>
                <c:pt idx="192">
                  <c:v>7.720000000000001</c:v>
                </c:pt>
                <c:pt idx="193">
                  <c:v>7.755000000000001</c:v>
                </c:pt>
                <c:pt idx="194">
                  <c:v>7.790000000000001</c:v>
                </c:pt>
                <c:pt idx="195">
                  <c:v>7.825000000000001</c:v>
                </c:pt>
                <c:pt idx="196">
                  <c:v>7.86</c:v>
                </c:pt>
                <c:pt idx="197">
                  <c:v>7.895</c:v>
                </c:pt>
                <c:pt idx="198">
                  <c:v>7.93</c:v>
                </c:pt>
                <c:pt idx="199">
                  <c:v>7.965000000000001</c:v>
                </c:pt>
                <c:pt idx="200">
                  <c:v>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94152"/>
        <c:axId val="2109095768"/>
      </c:scatterChart>
      <c:valAx>
        <c:axId val="210909415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109095768"/>
        <c:crosses val="autoZero"/>
        <c:crossBetween val="midCat"/>
      </c:valAx>
      <c:valAx>
        <c:axId val="210909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094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57150</xdr:rowOff>
    </xdr:from>
    <xdr:to>
      <xdr:col>21</xdr:col>
      <xdr:colOff>247650</xdr:colOff>
      <xdr:row>15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B3" sqref="B3"/>
    </sheetView>
  </sheetViews>
  <sheetFormatPr baseColWidth="10" defaultColWidth="8.83203125" defaultRowHeight="14" x14ac:dyDescent="0"/>
  <cols>
    <col min="2" max="2" width="10" bestFit="1" customWidth="1"/>
    <col min="5" max="6" width="12" bestFit="1" customWidth="1"/>
    <col min="7" max="7" width="16.33203125" bestFit="1" customWidth="1"/>
    <col min="8" max="8" width="15.5" bestFit="1" customWidth="1"/>
  </cols>
  <sheetData>
    <row r="1" spans="1:9">
      <c r="A1" t="s">
        <v>0</v>
      </c>
      <c r="B1">
        <v>1</v>
      </c>
      <c r="D1" t="s">
        <v>2</v>
      </c>
      <c r="E1" t="s">
        <v>5</v>
      </c>
      <c r="F1" t="s">
        <v>4</v>
      </c>
      <c r="G1" t="s">
        <v>8</v>
      </c>
      <c r="H1" t="s">
        <v>7</v>
      </c>
      <c r="I1">
        <f>SUM(H2:H202)</f>
        <v>0</v>
      </c>
    </row>
    <row r="2" spans="1:9">
      <c r="A2" t="s">
        <v>1</v>
      </c>
      <c r="B2" s="2">
        <v>7.0000000000000007E-2</v>
      </c>
      <c r="D2" s="1">
        <v>0</v>
      </c>
      <c r="E2">
        <f t="shared" ref="E2:E65" si="0">P*(1+rate/m)^(D2*m)</f>
        <v>1</v>
      </c>
      <c r="F2">
        <f t="shared" ref="F2:F65" si="1">P*EXP(rate*D2)</f>
        <v>1</v>
      </c>
      <c r="G2">
        <f t="shared" ref="G2:G65" si="2">P*(1+rate*D2)</f>
        <v>1</v>
      </c>
      <c r="H2" t="b">
        <f>E2&gt;F2</f>
        <v>0</v>
      </c>
    </row>
    <row r="3" spans="1:9">
      <c r="A3" t="s">
        <v>3</v>
      </c>
      <c r="B3">
        <v>0.5</v>
      </c>
      <c r="D3" s="1">
        <f>D2+$B$3</f>
        <v>0.5</v>
      </c>
      <c r="E3">
        <f t="shared" si="0"/>
        <v>1.03440804327886</v>
      </c>
      <c r="F3">
        <f t="shared" si="1"/>
        <v>1.0356197087996233</v>
      </c>
      <c r="G3">
        <f t="shared" si="2"/>
        <v>1.0349999999999999</v>
      </c>
      <c r="H3" t="b">
        <f t="shared" ref="H3:H66" si="3">E3&gt;F3</f>
        <v>0</v>
      </c>
    </row>
    <row r="4" spans="1:9">
      <c r="A4" t="s">
        <v>6</v>
      </c>
      <c r="B4">
        <v>1</v>
      </c>
      <c r="D4" s="1">
        <f t="shared" ref="D4:D67" si="4">D3+$B$3</f>
        <v>1</v>
      </c>
      <c r="E4">
        <f t="shared" si="0"/>
        <v>1.07</v>
      </c>
      <c r="F4">
        <f t="shared" si="1"/>
        <v>1.0725081812542165</v>
      </c>
      <c r="G4">
        <f t="shared" si="2"/>
        <v>1.07</v>
      </c>
      <c r="H4" t="b">
        <f t="shared" si="3"/>
        <v>0</v>
      </c>
    </row>
    <row r="5" spans="1:9">
      <c r="D5" s="1">
        <f t="shared" si="4"/>
        <v>1.5</v>
      </c>
      <c r="E5">
        <f t="shared" si="0"/>
        <v>1.1068166063083804</v>
      </c>
      <c r="F5">
        <f t="shared" si="1"/>
        <v>1.1107106103557052</v>
      </c>
      <c r="G5">
        <f t="shared" si="2"/>
        <v>1.105</v>
      </c>
      <c r="H5" t="b">
        <f t="shared" si="3"/>
        <v>0</v>
      </c>
    </row>
    <row r="6" spans="1:9">
      <c r="D6" s="1">
        <f t="shared" si="4"/>
        <v>2</v>
      </c>
      <c r="E6">
        <f t="shared" si="0"/>
        <v>1.1449</v>
      </c>
      <c r="F6">
        <f t="shared" si="1"/>
        <v>1.1502737988572274</v>
      </c>
      <c r="G6">
        <f t="shared" si="2"/>
        <v>1.1400000000000001</v>
      </c>
      <c r="H6" t="b">
        <f t="shared" si="3"/>
        <v>0</v>
      </c>
    </row>
    <row r="7" spans="1:9">
      <c r="D7" s="1">
        <f t="shared" si="4"/>
        <v>2.5</v>
      </c>
      <c r="E7">
        <f t="shared" si="0"/>
        <v>1.1842937687499671</v>
      </c>
      <c r="F7">
        <f t="shared" si="1"/>
        <v>1.1912462166123581</v>
      </c>
      <c r="G7">
        <f t="shared" si="2"/>
        <v>1.175</v>
      </c>
      <c r="H7" t="b">
        <f t="shared" si="3"/>
        <v>0</v>
      </c>
    </row>
    <row r="8" spans="1:9">
      <c r="D8" s="1">
        <f t="shared" si="4"/>
        <v>3</v>
      </c>
      <c r="E8">
        <f t="shared" si="0"/>
        <v>1.2250430000000001</v>
      </c>
      <c r="F8">
        <f t="shared" si="1"/>
        <v>1.2336780599567432</v>
      </c>
      <c r="G8">
        <f t="shared" si="2"/>
        <v>1.21</v>
      </c>
      <c r="H8" t="b">
        <f t="shared" si="3"/>
        <v>0</v>
      </c>
    </row>
    <row r="9" spans="1:9">
      <c r="D9" s="1">
        <f t="shared" si="4"/>
        <v>3.5</v>
      </c>
      <c r="E9">
        <f t="shared" si="0"/>
        <v>1.2671943325624648</v>
      </c>
      <c r="F9">
        <f t="shared" si="1"/>
        <v>1.2776213132048866</v>
      </c>
      <c r="G9">
        <f t="shared" si="2"/>
        <v>1.2450000000000001</v>
      </c>
      <c r="H9" t="b">
        <f t="shared" si="3"/>
        <v>0</v>
      </c>
    </row>
    <row r="10" spans="1:9">
      <c r="D10" s="1">
        <f t="shared" si="4"/>
        <v>4</v>
      </c>
      <c r="E10">
        <f t="shared" si="0"/>
        <v>1.31079601</v>
      </c>
      <c r="F10">
        <f t="shared" si="1"/>
        <v>1.3231298123374369</v>
      </c>
      <c r="G10">
        <f t="shared" si="2"/>
        <v>1.28</v>
      </c>
      <c r="H10" t="b">
        <f t="shared" si="3"/>
        <v>0</v>
      </c>
    </row>
    <row r="11" spans="1:9">
      <c r="D11" s="1">
        <f t="shared" si="4"/>
        <v>4.5</v>
      </c>
      <c r="E11">
        <f t="shared" si="0"/>
        <v>1.3558979358418375</v>
      </c>
      <c r="F11">
        <f t="shared" si="1"/>
        <v>1.3702593109569967</v>
      </c>
      <c r="G11">
        <f t="shared" si="2"/>
        <v>1.3149999999999999</v>
      </c>
      <c r="H11" t="b">
        <f t="shared" si="3"/>
        <v>0</v>
      </c>
    </row>
    <row r="12" spans="1:9">
      <c r="D12" s="1">
        <f t="shared" si="4"/>
        <v>5</v>
      </c>
      <c r="E12">
        <f t="shared" si="0"/>
        <v>1.4025517307000002</v>
      </c>
      <c r="F12">
        <f t="shared" si="1"/>
        <v>1.4190675485932573</v>
      </c>
      <c r="G12">
        <f t="shared" si="2"/>
        <v>1.35</v>
      </c>
      <c r="H12" t="b">
        <f t="shared" si="3"/>
        <v>0</v>
      </c>
    </row>
    <row r="13" spans="1:9">
      <c r="D13" s="1">
        <f t="shared" si="4"/>
        <v>5.5</v>
      </c>
      <c r="E13">
        <f t="shared" si="0"/>
        <v>1.4508107913507662</v>
      </c>
      <c r="F13">
        <f t="shared" si="1"/>
        <v>1.4696143214411443</v>
      </c>
      <c r="G13">
        <f t="shared" si="2"/>
        <v>1.385</v>
      </c>
      <c r="H13" t="b">
        <f t="shared" si="3"/>
        <v>0</v>
      </c>
    </row>
    <row r="14" spans="1:9">
      <c r="D14" s="1">
        <f t="shared" si="4"/>
        <v>6</v>
      </c>
      <c r="E14">
        <f t="shared" si="0"/>
        <v>1.5007303518490001</v>
      </c>
      <c r="F14">
        <f t="shared" si="1"/>
        <v>1.5219615556186339</v>
      </c>
      <c r="G14">
        <f t="shared" si="2"/>
        <v>1.42</v>
      </c>
      <c r="H14" t="b">
        <f t="shared" si="3"/>
        <v>0</v>
      </c>
    </row>
    <row r="15" spans="1:9">
      <c r="D15" s="1">
        <f t="shared" si="4"/>
        <v>6.5</v>
      </c>
      <c r="E15">
        <f t="shared" si="0"/>
        <v>1.55236754674532</v>
      </c>
      <c r="F15">
        <f t="shared" si="1"/>
        <v>1.5761733830339912</v>
      </c>
      <c r="G15">
        <f t="shared" si="2"/>
        <v>1.4550000000000001</v>
      </c>
      <c r="H15" t="b">
        <f t="shared" si="3"/>
        <v>0</v>
      </c>
    </row>
    <row r="16" spans="1:9">
      <c r="D16" s="1">
        <f t="shared" si="4"/>
        <v>7</v>
      </c>
      <c r="E16">
        <f t="shared" si="0"/>
        <v>1.6057814764784302</v>
      </c>
      <c r="F16">
        <f t="shared" si="1"/>
        <v>1.6323162199553791</v>
      </c>
      <c r="G16">
        <f t="shared" si="2"/>
        <v>1.49</v>
      </c>
      <c r="H16" t="b">
        <f t="shared" si="3"/>
        <v>0</v>
      </c>
    </row>
    <row r="17" spans="4:8">
      <c r="D17" s="1">
        <f t="shared" si="4"/>
        <v>7.5</v>
      </c>
      <c r="E17">
        <f t="shared" si="0"/>
        <v>1.6610332750174923</v>
      </c>
      <c r="F17">
        <f t="shared" si="1"/>
        <v>1.6904588483790914</v>
      </c>
      <c r="G17">
        <f t="shared" si="2"/>
        <v>1.5249999999999999</v>
      </c>
      <c r="H17" t="b">
        <f t="shared" si="3"/>
        <v>0</v>
      </c>
    </row>
    <row r="18" spans="4:8">
      <c r="D18" s="1">
        <f t="shared" si="4"/>
        <v>8</v>
      </c>
      <c r="E18">
        <f t="shared" si="0"/>
        <v>1.7181861798319202</v>
      </c>
      <c r="F18">
        <f t="shared" si="1"/>
        <v>1.7506725002961012</v>
      </c>
      <c r="G18">
        <f t="shared" si="2"/>
        <v>1.56</v>
      </c>
      <c r="H18" t="b">
        <f t="shared" si="3"/>
        <v>0</v>
      </c>
    </row>
    <row r="19" spans="4:8">
      <c r="D19" s="1">
        <f t="shared" si="4"/>
        <v>8.5</v>
      </c>
      <c r="E19">
        <f t="shared" si="0"/>
        <v>1.777305604268717</v>
      </c>
      <c r="F19">
        <f t="shared" si="1"/>
        <v>1.8130309449601567</v>
      </c>
      <c r="G19">
        <f t="shared" si="2"/>
        <v>1.5950000000000002</v>
      </c>
      <c r="H19" t="b">
        <f t="shared" si="3"/>
        <v>0</v>
      </c>
    </row>
    <row r="20" spans="4:8">
      <c r="D20" s="1">
        <f t="shared" si="4"/>
        <v>9</v>
      </c>
      <c r="E20">
        <f t="shared" si="0"/>
        <v>1.8384592124201549</v>
      </c>
      <c r="F20">
        <f t="shared" si="1"/>
        <v>1.8776105792643434</v>
      </c>
      <c r="G20">
        <f t="shared" si="2"/>
        <v>1.6300000000000001</v>
      </c>
      <c r="H20" t="b">
        <f t="shared" si="3"/>
        <v>0</v>
      </c>
    </row>
    <row r="21" spans="4:8">
      <c r="D21" s="1">
        <f t="shared" si="4"/>
        <v>9.5</v>
      </c>
      <c r="E21">
        <f t="shared" si="0"/>
        <v>1.9017169965675271</v>
      </c>
      <c r="F21">
        <f t="shared" si="1"/>
        <v>1.9444905213368311</v>
      </c>
      <c r="G21">
        <f t="shared" si="2"/>
        <v>1.665</v>
      </c>
      <c r="H21" t="b">
        <f t="shared" si="3"/>
        <v>0</v>
      </c>
    </row>
    <row r="22" spans="4:8">
      <c r="D22" s="1">
        <f t="shared" si="4"/>
        <v>10</v>
      </c>
      <c r="E22">
        <f t="shared" si="0"/>
        <v>1.9671513572895656</v>
      </c>
      <c r="F22">
        <f t="shared" si="1"/>
        <v>2.0137527074704766</v>
      </c>
      <c r="G22">
        <f t="shared" si="2"/>
        <v>1.7000000000000002</v>
      </c>
      <c r="H22" t="b">
        <f t="shared" si="3"/>
        <v>0</v>
      </c>
    </row>
    <row r="23" spans="4:8">
      <c r="D23" s="1">
        <f t="shared" si="4"/>
        <v>10.5</v>
      </c>
      <c r="E23">
        <f t="shared" si="0"/>
        <v>2.0348371863272541</v>
      </c>
      <c r="F23">
        <f t="shared" si="1"/>
        <v>2.0854819925050281</v>
      </c>
      <c r="G23">
        <f t="shared" si="2"/>
        <v>1.7350000000000001</v>
      </c>
      <c r="H23" t="b">
        <f t="shared" si="3"/>
        <v>0</v>
      </c>
    </row>
    <row r="24" spans="4:8">
      <c r="D24" s="1">
        <f t="shared" si="4"/>
        <v>11</v>
      </c>
      <c r="E24">
        <f t="shared" si="0"/>
        <v>2.1048519522998355</v>
      </c>
      <c r="F24">
        <f t="shared" si="1"/>
        <v>2.1597662537849152</v>
      </c>
      <c r="G24">
        <f t="shared" si="2"/>
        <v>1.77</v>
      </c>
      <c r="H24" t="b">
        <f t="shared" si="3"/>
        <v>0</v>
      </c>
    </row>
    <row r="25" spans="4:8">
      <c r="D25" s="1">
        <f t="shared" si="4"/>
        <v>11.5</v>
      </c>
      <c r="E25">
        <f t="shared" si="0"/>
        <v>2.177275789370162</v>
      </c>
      <c r="F25">
        <f t="shared" si="1"/>
        <v>2.2366964988199869</v>
      </c>
      <c r="G25">
        <f t="shared" si="2"/>
        <v>1.8050000000000002</v>
      </c>
      <c r="H25" t="b">
        <f t="shared" si="3"/>
        <v>0</v>
      </c>
    </row>
    <row r="26" spans="4:8">
      <c r="D26" s="1">
        <f t="shared" si="4"/>
        <v>12</v>
      </c>
      <c r="E26">
        <f t="shared" si="0"/>
        <v>2.2521915889608235</v>
      </c>
      <c r="F26">
        <f t="shared" si="1"/>
        <v>2.3163669767810919</v>
      </c>
      <c r="G26">
        <f t="shared" si="2"/>
        <v>1.84</v>
      </c>
      <c r="H26" t="b">
        <f t="shared" si="3"/>
        <v>0</v>
      </c>
    </row>
    <row r="27" spans="4:8">
      <c r="D27" s="1">
        <f t="shared" si="4"/>
        <v>12.5</v>
      </c>
      <c r="E27">
        <f t="shared" si="0"/>
        <v>2.3296850946260736</v>
      </c>
      <c r="F27">
        <f t="shared" si="1"/>
        <v>2.3988752939670981</v>
      </c>
      <c r="G27">
        <f t="shared" si="2"/>
        <v>1.875</v>
      </c>
      <c r="H27" t="b">
        <f t="shared" si="3"/>
        <v>0</v>
      </c>
    </row>
    <row r="28" spans="4:8">
      <c r="D28" s="1">
        <f t="shared" si="4"/>
        <v>13</v>
      </c>
      <c r="E28">
        <f t="shared" si="0"/>
        <v>2.4098450001880813</v>
      </c>
      <c r="F28">
        <f t="shared" si="1"/>
        <v>2.4843225333848169</v>
      </c>
      <c r="G28">
        <f t="shared" si="2"/>
        <v>1.9100000000000001</v>
      </c>
      <c r="H28" t="b">
        <f t="shared" si="3"/>
        <v>0</v>
      </c>
    </row>
    <row r="29" spans="4:8">
      <c r="D29" s="1">
        <f t="shared" si="4"/>
        <v>13.5</v>
      </c>
      <c r="E29">
        <f t="shared" si="0"/>
        <v>2.4927630512498991</v>
      </c>
      <c r="F29">
        <f t="shared" si="1"/>
        <v>2.572813378588326</v>
      </c>
      <c r="G29">
        <f t="shared" si="2"/>
        <v>1.9450000000000001</v>
      </c>
      <c r="H29" t="b">
        <f t="shared" si="3"/>
        <v>0</v>
      </c>
    </row>
    <row r="30" spans="4:8">
      <c r="D30" s="1">
        <f t="shared" si="4"/>
        <v>14</v>
      </c>
      <c r="E30">
        <f t="shared" si="0"/>
        <v>2.5785341502012469</v>
      </c>
      <c r="F30">
        <f t="shared" si="1"/>
        <v>2.6644562419294173</v>
      </c>
      <c r="G30">
        <f t="shared" si="2"/>
        <v>1.98</v>
      </c>
      <c r="H30" t="b">
        <f t="shared" si="3"/>
        <v>0</v>
      </c>
    </row>
    <row r="31" spans="4:8">
      <c r="D31" s="1">
        <f t="shared" si="4"/>
        <v>14.5</v>
      </c>
      <c r="E31">
        <f t="shared" si="0"/>
        <v>2.6672564648373922</v>
      </c>
      <c r="F31">
        <f t="shared" si="1"/>
        <v>2.7593633973762817</v>
      </c>
      <c r="G31">
        <f t="shared" si="2"/>
        <v>2.0150000000000001</v>
      </c>
      <c r="H31" t="b">
        <f t="shared" si="3"/>
        <v>0</v>
      </c>
    </row>
    <row r="32" spans="4:8">
      <c r="D32" s="1">
        <f t="shared" si="4"/>
        <v>15</v>
      </c>
      <c r="E32">
        <f t="shared" si="0"/>
        <v>2.7590315407153345</v>
      </c>
      <c r="F32">
        <f t="shared" si="1"/>
        <v>2.8576511180631639</v>
      </c>
      <c r="G32">
        <f t="shared" si="2"/>
        <v>2.0499999999999998</v>
      </c>
      <c r="H32" t="b">
        <f t="shared" si="3"/>
        <v>0</v>
      </c>
    </row>
    <row r="33" spans="4:8">
      <c r="D33" s="1">
        <f t="shared" si="4"/>
        <v>15.5</v>
      </c>
      <c r="E33">
        <f t="shared" si="0"/>
        <v>2.8539644173760097</v>
      </c>
      <c r="F33">
        <f t="shared" si="1"/>
        <v>2.9594398187394919</v>
      </c>
      <c r="G33">
        <f t="shared" si="2"/>
        <v>2.085</v>
      </c>
      <c r="H33" t="b">
        <f t="shared" si="3"/>
        <v>0</v>
      </c>
    </row>
    <row r="34" spans="4:8">
      <c r="D34" s="1">
        <f t="shared" si="4"/>
        <v>16</v>
      </c>
      <c r="E34">
        <f t="shared" si="0"/>
        <v>2.9521637485654075</v>
      </c>
      <c r="F34">
        <f t="shared" si="1"/>
        <v>3.0648542032930024</v>
      </c>
      <c r="G34">
        <f t="shared" si="2"/>
        <v>2.12</v>
      </c>
      <c r="H34" t="b">
        <f t="shared" si="3"/>
        <v>0</v>
      </c>
    </row>
    <row r="35" spans="4:8">
      <c r="D35" s="1">
        <f t="shared" si="4"/>
        <v>16.5</v>
      </c>
      <c r="E35">
        <f t="shared" si="0"/>
        <v>3.0537419265923305</v>
      </c>
      <c r="F35">
        <f t="shared" si="1"/>
        <v>3.1740234175276001</v>
      </c>
      <c r="G35">
        <f t="shared" si="2"/>
        <v>2.1550000000000002</v>
      </c>
      <c r="H35" t="b">
        <f t="shared" si="3"/>
        <v>0</v>
      </c>
    </row>
    <row r="36" spans="4:8">
      <c r="D36" s="1">
        <f t="shared" si="4"/>
        <v>17</v>
      </c>
      <c r="E36">
        <f t="shared" si="0"/>
        <v>3.1588152109649861</v>
      </c>
      <c r="F36">
        <f t="shared" si="1"/>
        <v>3.2870812073831188</v>
      </c>
      <c r="G36">
        <f t="shared" si="2"/>
        <v>2.1900000000000004</v>
      </c>
      <c r="H36" t="b">
        <f t="shared" si="3"/>
        <v>0</v>
      </c>
    </row>
    <row r="37" spans="4:8">
      <c r="D37" s="1">
        <f t="shared" si="4"/>
        <v>17.5</v>
      </c>
      <c r="E37">
        <f t="shared" si="0"/>
        <v>3.2675038614537937</v>
      </c>
      <c r="F37">
        <f t="shared" si="1"/>
        <v>3.4041660827908191</v>
      </c>
      <c r="G37">
        <f t="shared" si="2"/>
        <v>2.2250000000000001</v>
      </c>
      <c r="H37" t="b">
        <f t="shared" si="3"/>
        <v>0</v>
      </c>
    </row>
    <row r="38" spans="4:8">
      <c r="D38" s="1">
        <f t="shared" si="4"/>
        <v>18</v>
      </c>
      <c r="E38">
        <f t="shared" si="0"/>
        <v>3.3799322757325352</v>
      </c>
      <c r="F38">
        <f t="shared" si="1"/>
        <v>3.5254214873653829</v>
      </c>
      <c r="G38">
        <f t="shared" si="2"/>
        <v>2.2600000000000002</v>
      </c>
      <c r="H38" t="b">
        <f t="shared" si="3"/>
        <v>0</v>
      </c>
    </row>
    <row r="39" spans="4:8">
      <c r="D39" s="1">
        <f t="shared" si="4"/>
        <v>18.5</v>
      </c>
      <c r="E39">
        <f t="shared" si="0"/>
        <v>3.4962291317555594</v>
      </c>
      <c r="F39">
        <f t="shared" si="1"/>
        <v>3.6509959741412725</v>
      </c>
      <c r="G39">
        <f t="shared" si="2"/>
        <v>2.2949999999999999</v>
      </c>
      <c r="H39" t="b">
        <f t="shared" si="3"/>
        <v>0</v>
      </c>
    </row>
    <row r="40" spans="4:8">
      <c r="D40" s="1">
        <f t="shared" si="4"/>
        <v>19</v>
      </c>
      <c r="E40">
        <f t="shared" si="0"/>
        <v>3.6165275350338129</v>
      </c>
      <c r="F40">
        <f t="shared" si="1"/>
        <v>3.781043387568781</v>
      </c>
      <c r="G40">
        <f t="shared" si="2"/>
        <v>2.33</v>
      </c>
      <c r="H40" t="b">
        <f t="shared" si="3"/>
        <v>0</v>
      </c>
    </row>
    <row r="41" spans="4:8">
      <c r="D41" s="1">
        <f t="shared" si="4"/>
        <v>19.5</v>
      </c>
      <c r="E41">
        <f t="shared" si="0"/>
        <v>3.7409651709784488</v>
      </c>
      <c r="F41">
        <f t="shared" si="1"/>
        <v>3.9157230519927224</v>
      </c>
      <c r="G41">
        <f t="shared" si="2"/>
        <v>2.3650000000000002</v>
      </c>
      <c r="H41" t="b">
        <f t="shared" si="3"/>
        <v>0</v>
      </c>
    </row>
    <row r="42" spans="4:8">
      <c r="D42" s="1">
        <f t="shared" si="4"/>
        <v>20</v>
      </c>
      <c r="E42">
        <f t="shared" si="0"/>
        <v>3.8696844624861795</v>
      </c>
      <c r="F42">
        <f t="shared" si="1"/>
        <v>4.0551999668446754</v>
      </c>
      <c r="G42">
        <f t="shared" si="2"/>
        <v>2.4000000000000004</v>
      </c>
      <c r="H42" t="b">
        <f t="shared" si="3"/>
        <v>0</v>
      </c>
    </row>
    <row r="43" spans="4:8">
      <c r="D43" s="1">
        <f t="shared" si="4"/>
        <v>20.5</v>
      </c>
      <c r="E43">
        <f t="shared" si="0"/>
        <v>4.0028327329469402</v>
      </c>
      <c r="F43">
        <f t="shared" si="1"/>
        <v>4.1996450087879245</v>
      </c>
      <c r="G43">
        <f t="shared" si="2"/>
        <v>2.4350000000000001</v>
      </c>
      <c r="H43" t="b">
        <f t="shared" si="3"/>
        <v>0</v>
      </c>
    </row>
    <row r="44" spans="4:8">
      <c r="D44" s="1">
        <f t="shared" si="4"/>
        <v>21</v>
      </c>
      <c r="E44">
        <f t="shared" si="0"/>
        <v>4.1405623748602123</v>
      </c>
      <c r="F44">
        <f t="shared" si="1"/>
        <v>4.3492351410627421</v>
      </c>
      <c r="G44">
        <f t="shared" si="2"/>
        <v>2.4700000000000002</v>
      </c>
      <c r="H44" t="b">
        <f t="shared" si="3"/>
        <v>0</v>
      </c>
    </row>
    <row r="45" spans="4:8">
      <c r="D45" s="1">
        <f t="shared" si="4"/>
        <v>21.5</v>
      </c>
      <c r="E45">
        <f t="shared" si="0"/>
        <v>4.2830310242532263</v>
      </c>
      <c r="F45">
        <f t="shared" si="1"/>
        <v>4.504153630288485</v>
      </c>
      <c r="G45">
        <f t="shared" si="2"/>
        <v>2.5049999999999999</v>
      </c>
      <c r="H45" t="b">
        <f t="shared" si="3"/>
        <v>0</v>
      </c>
    </row>
    <row r="46" spans="4:8">
      <c r="D46" s="1">
        <f t="shared" si="4"/>
        <v>22</v>
      </c>
      <c r="E46">
        <f t="shared" si="0"/>
        <v>4.4304017411004271</v>
      </c>
      <c r="F46">
        <f t="shared" si="1"/>
        <v>4.6645902709881257</v>
      </c>
      <c r="G46">
        <f t="shared" si="2"/>
        <v>2.54</v>
      </c>
      <c r="H46" t="b">
        <f t="shared" si="3"/>
        <v>0</v>
      </c>
    </row>
    <row r="47" spans="4:8">
      <c r="D47" s="1">
        <f t="shared" si="4"/>
        <v>22.5</v>
      </c>
      <c r="E47">
        <f t="shared" si="0"/>
        <v>4.5828431959509528</v>
      </c>
      <c r="F47">
        <f t="shared" si="1"/>
        <v>4.8307416181102791</v>
      </c>
      <c r="G47">
        <f t="shared" si="2"/>
        <v>2.5750000000000002</v>
      </c>
      <c r="H47" t="b">
        <f t="shared" si="3"/>
        <v>0</v>
      </c>
    </row>
    <row r="48" spans="4:8">
      <c r="D48" s="1">
        <f t="shared" si="4"/>
        <v>23</v>
      </c>
      <c r="E48">
        <f t="shared" si="0"/>
        <v>4.740529862977457</v>
      </c>
      <c r="F48">
        <f t="shared" si="1"/>
        <v>5.0028112278335879</v>
      </c>
      <c r="G48">
        <f t="shared" si="2"/>
        <v>2.6100000000000003</v>
      </c>
      <c r="H48" t="b">
        <f t="shared" si="3"/>
        <v>0</v>
      </c>
    </row>
    <row r="49" spans="4:8">
      <c r="D49" s="1">
        <f t="shared" si="4"/>
        <v>23.5</v>
      </c>
      <c r="E49">
        <f t="shared" si="0"/>
        <v>4.9036422196675202</v>
      </c>
      <c r="F49">
        <f t="shared" si="1"/>
        <v>5.1810099069485069</v>
      </c>
      <c r="G49">
        <f t="shared" si="2"/>
        <v>2.6450000000000005</v>
      </c>
      <c r="H49" t="b">
        <f t="shared" si="3"/>
        <v>0</v>
      </c>
    </row>
    <row r="50" spans="4:8">
      <c r="D50" s="1">
        <f t="shared" si="4"/>
        <v>24</v>
      </c>
      <c r="E50">
        <f t="shared" si="0"/>
        <v>5.0723669533858793</v>
      </c>
      <c r="F50">
        <f t="shared" si="1"/>
        <v>5.3655559711219754</v>
      </c>
      <c r="G50">
        <f t="shared" si="2"/>
        <v>2.68</v>
      </c>
      <c r="H50" t="b">
        <f t="shared" si="3"/>
        <v>0</v>
      </c>
    </row>
    <row r="51" spans="4:8">
      <c r="D51" s="1">
        <f t="shared" si="4"/>
        <v>24.5</v>
      </c>
      <c r="E51">
        <f t="shared" si="0"/>
        <v>5.2468971750442464</v>
      </c>
      <c r="F51">
        <f t="shared" si="1"/>
        <v>5.5566755123614193</v>
      </c>
      <c r="G51">
        <f t="shared" si="2"/>
        <v>2.7149999999999999</v>
      </c>
      <c r="H51" t="b">
        <f t="shared" si="3"/>
        <v>0</v>
      </c>
    </row>
    <row r="52" spans="4:8">
      <c r="D52" s="1">
        <f t="shared" si="4"/>
        <v>25</v>
      </c>
      <c r="E52">
        <f t="shared" si="0"/>
        <v>5.4274326401228912</v>
      </c>
      <c r="F52">
        <f t="shared" si="1"/>
        <v>5.7546026760057316</v>
      </c>
      <c r="G52">
        <f t="shared" si="2"/>
        <v>2.75</v>
      </c>
      <c r="H52" t="b">
        <f t="shared" si="3"/>
        <v>0</v>
      </c>
    </row>
    <row r="53" spans="4:8">
      <c r="D53" s="1">
        <f t="shared" si="4"/>
        <v>25.5</v>
      </c>
      <c r="E53">
        <f t="shared" si="0"/>
        <v>5.6141799772973444</v>
      </c>
      <c r="F53">
        <f t="shared" si="1"/>
        <v>5.9595799475825881</v>
      </c>
      <c r="G53">
        <f t="shared" si="2"/>
        <v>2.7850000000000001</v>
      </c>
      <c r="H53" t="b">
        <f t="shared" si="3"/>
        <v>0</v>
      </c>
    </row>
    <row r="54" spans="4:8">
      <c r="D54" s="1">
        <f t="shared" si="4"/>
        <v>26</v>
      </c>
      <c r="E54">
        <f t="shared" si="0"/>
        <v>5.807352924931493</v>
      </c>
      <c r="F54">
        <f t="shared" si="1"/>
        <v>6.1718584498835547</v>
      </c>
      <c r="G54">
        <f t="shared" si="2"/>
        <v>2.8200000000000003</v>
      </c>
      <c r="H54" t="b">
        <f t="shared" si="3"/>
        <v>0</v>
      </c>
    </row>
    <row r="55" spans="4:8">
      <c r="D55" s="1">
        <f t="shared" si="4"/>
        <v>26.5</v>
      </c>
      <c r="E55">
        <f t="shared" si="0"/>
        <v>6.0071725757081582</v>
      </c>
      <c r="F55">
        <f t="shared" si="1"/>
        <v>6.3916982506209008</v>
      </c>
      <c r="G55">
        <f t="shared" si="2"/>
        <v>2.8550000000000004</v>
      </c>
      <c r="H55" t="b">
        <f t="shared" si="3"/>
        <v>0</v>
      </c>
    </row>
    <row r="56" spans="4:8">
      <c r="D56" s="1">
        <f t="shared" si="4"/>
        <v>27</v>
      </c>
      <c r="E56">
        <f t="shared" si="0"/>
        <v>6.2138676296766988</v>
      </c>
      <c r="F56">
        <f t="shared" si="1"/>
        <v>6.6193686810430785</v>
      </c>
      <c r="G56">
        <f t="shared" si="2"/>
        <v>2.89</v>
      </c>
      <c r="H56" t="b">
        <f t="shared" si="3"/>
        <v>0</v>
      </c>
    </row>
    <row r="57" spans="4:8">
      <c r="D57" s="1">
        <f t="shared" si="4"/>
        <v>27.5</v>
      </c>
      <c r="E57">
        <f t="shared" si="0"/>
        <v>6.4276746560077305</v>
      </c>
      <c r="F57">
        <f t="shared" si="1"/>
        <v>6.85514866589918</v>
      </c>
      <c r="G57">
        <f t="shared" si="2"/>
        <v>2.9250000000000003</v>
      </c>
      <c r="H57" t="b">
        <f t="shared" si="3"/>
        <v>0</v>
      </c>
    </row>
    <row r="58" spans="4:8">
      <c r="D58" s="1">
        <f t="shared" si="4"/>
        <v>28</v>
      </c>
      <c r="E58">
        <f t="shared" si="0"/>
        <v>6.6488383637540664</v>
      </c>
      <c r="F58">
        <f t="shared" si="1"/>
        <v>7.0993270651566336</v>
      </c>
      <c r="G58">
        <f t="shared" si="2"/>
        <v>2.96</v>
      </c>
      <c r="H58" t="b">
        <f t="shared" si="3"/>
        <v>0</v>
      </c>
    </row>
    <row r="59" spans="4:8">
      <c r="D59" s="1">
        <f t="shared" si="4"/>
        <v>28.5</v>
      </c>
      <c r="E59">
        <f t="shared" si="0"/>
        <v>6.8776118819282717</v>
      </c>
      <c r="F59">
        <f t="shared" si="1"/>
        <v>7.3522030278907966</v>
      </c>
      <c r="G59">
        <f t="shared" si="2"/>
        <v>2.9950000000000001</v>
      </c>
      <c r="H59" t="b">
        <f t="shared" si="3"/>
        <v>0</v>
      </c>
    </row>
    <row r="60" spans="4:8">
      <c r="D60" s="1">
        <f t="shared" si="4"/>
        <v>29</v>
      </c>
      <c r="E60">
        <f t="shared" si="0"/>
        <v>7.1142570492168513</v>
      </c>
      <c r="F60">
        <f t="shared" si="1"/>
        <v>7.6140863587799767</v>
      </c>
      <c r="G60">
        <f t="shared" si="2"/>
        <v>3.0300000000000002</v>
      </c>
      <c r="H60" t="b">
        <f t="shared" si="3"/>
        <v>0</v>
      </c>
    </row>
    <row r="61" spans="4:8">
      <c r="D61" s="1">
        <f t="shared" si="4"/>
        <v>29.5</v>
      </c>
      <c r="E61">
        <f t="shared" si="0"/>
        <v>7.3590447136632511</v>
      </c>
      <c r="F61">
        <f t="shared" si="1"/>
        <v>7.8852978976549037</v>
      </c>
      <c r="G61">
        <f t="shared" si="2"/>
        <v>3.0650000000000004</v>
      </c>
      <c r="H61" t="b">
        <f t="shared" si="3"/>
        <v>0</v>
      </c>
    </row>
    <row r="62" spans="4:8">
      <c r="D62" s="1">
        <f t="shared" si="4"/>
        <v>30</v>
      </c>
      <c r="E62">
        <f t="shared" si="0"/>
        <v>7.6122550426620306</v>
      </c>
      <c r="F62">
        <f t="shared" si="1"/>
        <v>8.1661699125676517</v>
      </c>
      <c r="G62">
        <f t="shared" si="2"/>
        <v>3.1</v>
      </c>
      <c r="H62" t="b">
        <f t="shared" si="3"/>
        <v>0</v>
      </c>
    </row>
    <row r="63" spans="4:8">
      <c r="D63" s="1">
        <f t="shared" si="4"/>
        <v>30.5</v>
      </c>
      <c r="E63">
        <f t="shared" si="0"/>
        <v>7.8741778436196794</v>
      </c>
      <c r="F63">
        <f t="shared" si="1"/>
        <v>8.4570465068615572</v>
      </c>
      <c r="G63">
        <f t="shared" si="2"/>
        <v>3.1350000000000002</v>
      </c>
      <c r="H63" t="b">
        <f t="shared" si="3"/>
        <v>0</v>
      </c>
    </row>
    <row r="64" spans="4:8">
      <c r="D64" s="1">
        <f t="shared" si="4"/>
        <v>31</v>
      </c>
      <c r="E64">
        <f t="shared" si="0"/>
        <v>8.1451128956483743</v>
      </c>
      <c r="F64">
        <f t="shared" si="1"/>
        <v>8.758284040740838</v>
      </c>
      <c r="G64">
        <f t="shared" si="2"/>
        <v>3.1700000000000004</v>
      </c>
      <c r="H64" t="b">
        <f t="shared" si="3"/>
        <v>0</v>
      </c>
    </row>
    <row r="65" spans="4:8">
      <c r="D65" s="1">
        <f t="shared" si="4"/>
        <v>31.5</v>
      </c>
      <c r="E65">
        <f t="shared" si="0"/>
        <v>8.4253702926730565</v>
      </c>
      <c r="F65">
        <f t="shared" si="1"/>
        <v>9.0702515678564115</v>
      </c>
      <c r="G65">
        <f t="shared" si="2"/>
        <v>3.2050000000000001</v>
      </c>
      <c r="H65" t="b">
        <f t="shared" si="3"/>
        <v>0</v>
      </c>
    </row>
    <row r="66" spans="4:8">
      <c r="D66" s="1">
        <f t="shared" si="4"/>
        <v>32</v>
      </c>
      <c r="E66">
        <f t="shared" ref="E66:E129" si="5">P*(1+rate/m)^(D66*m)</f>
        <v>8.7152707983437594</v>
      </c>
      <c r="F66">
        <f t="shared" ref="F66:F129" si="6">P*EXP(rate*D66)</f>
        <v>9.3933312874427841</v>
      </c>
      <c r="G66">
        <f t="shared" ref="G66:G129" si="7">P*(1+rate*D66)</f>
        <v>3.24</v>
      </c>
      <c r="H66" t="b">
        <f t="shared" si="3"/>
        <v>0</v>
      </c>
    </row>
    <row r="67" spans="4:8">
      <c r="D67" s="1">
        <f t="shared" si="4"/>
        <v>32.5</v>
      </c>
      <c r="E67">
        <f t="shared" si="5"/>
        <v>9.0151462131601718</v>
      </c>
      <c r="F67">
        <f t="shared" si="6"/>
        <v>9.7279190125598873</v>
      </c>
      <c r="G67">
        <f t="shared" si="7"/>
        <v>3.2750000000000004</v>
      </c>
      <c r="H67" t="b">
        <f t="shared" ref="H67:H130" si="8">E67&gt;F67</f>
        <v>0</v>
      </c>
    </row>
    <row r="68" spans="4:8">
      <c r="D68" s="1">
        <f t="shared" ref="D68:D131" si="9">D67+$B$3</f>
        <v>33</v>
      </c>
      <c r="E68">
        <f t="shared" si="5"/>
        <v>9.3253397542278229</v>
      </c>
      <c r="F68">
        <f t="shared" si="6"/>
        <v>10.074424655013587</v>
      </c>
      <c r="G68">
        <f t="shared" si="7"/>
        <v>3.31</v>
      </c>
      <c r="H68" t="b">
        <f t="shared" si="8"/>
        <v>0</v>
      </c>
    </row>
    <row r="69" spans="4:8">
      <c r="D69" s="1">
        <f t="shared" si="9"/>
        <v>33.5</v>
      </c>
      <c r="E69">
        <f t="shared" si="5"/>
        <v>9.6462064480813847</v>
      </c>
      <c r="F69">
        <f t="shared" si="6"/>
        <v>10.433272727548918</v>
      </c>
      <c r="G69">
        <f t="shared" si="7"/>
        <v>3.3450000000000002</v>
      </c>
      <c r="H69" t="b">
        <f t="shared" si="8"/>
        <v>0</v>
      </c>
    </row>
    <row r="70" spans="4:8">
      <c r="D70" s="1">
        <f t="shared" si="9"/>
        <v>34</v>
      </c>
      <c r="E70">
        <f t="shared" si="5"/>
        <v>9.9781135370237699</v>
      </c>
      <c r="F70">
        <f t="shared" si="6"/>
        <v>10.804902863931263</v>
      </c>
      <c r="G70">
        <f t="shared" si="7"/>
        <v>3.3800000000000003</v>
      </c>
      <c r="H70" t="b">
        <f t="shared" si="8"/>
        <v>0</v>
      </c>
    </row>
    <row r="71" spans="4:8">
      <c r="D71" s="1">
        <f t="shared" si="9"/>
        <v>34.5</v>
      </c>
      <c r="E71">
        <f t="shared" si="5"/>
        <v>10.321440899447081</v>
      </c>
      <c r="F71">
        <f t="shared" si="6"/>
        <v>11.189770357552705</v>
      </c>
      <c r="G71">
        <f t="shared" si="7"/>
        <v>3.415</v>
      </c>
      <c r="H71" t="b">
        <f t="shared" si="8"/>
        <v>0</v>
      </c>
    </row>
    <row r="72" spans="4:8">
      <c r="D72" s="1">
        <f t="shared" si="9"/>
        <v>35</v>
      </c>
      <c r="E72">
        <f t="shared" si="5"/>
        <v>10.676581484615435</v>
      </c>
      <c r="F72">
        <f t="shared" si="6"/>
        <v>11.588346719223392</v>
      </c>
      <c r="G72">
        <f t="shared" si="7"/>
        <v>3.45</v>
      </c>
      <c r="H72" t="b">
        <f t="shared" si="8"/>
        <v>0</v>
      </c>
    </row>
    <row r="73" spans="4:8">
      <c r="D73" s="1">
        <f t="shared" si="9"/>
        <v>35.5</v>
      </c>
      <c r="E73">
        <f t="shared" si="5"/>
        <v>11.043941762408378</v>
      </c>
      <c r="F73">
        <f t="shared" si="6"/>
        <v>12.0011202548312</v>
      </c>
      <c r="G73">
        <f t="shared" si="7"/>
        <v>3.4850000000000003</v>
      </c>
      <c r="H73" t="b">
        <f t="shared" si="8"/>
        <v>0</v>
      </c>
    </row>
    <row r="74" spans="4:8">
      <c r="D74" s="1">
        <f t="shared" si="9"/>
        <v>36</v>
      </c>
      <c r="E74">
        <f t="shared" si="5"/>
        <v>11.423942188538515</v>
      </c>
      <c r="F74">
        <f t="shared" si="6"/>
        <v>12.428596663577549</v>
      </c>
      <c r="G74">
        <f t="shared" si="7"/>
        <v>3.5200000000000005</v>
      </c>
      <c r="H74" t="b">
        <f t="shared" si="8"/>
        <v>0</v>
      </c>
    </row>
    <row r="75" spans="4:8">
      <c r="D75" s="1">
        <f t="shared" si="9"/>
        <v>36.5</v>
      </c>
      <c r="E75">
        <f t="shared" si="5"/>
        <v>11.817017685776966</v>
      </c>
      <c r="F75">
        <f t="shared" si="6"/>
        <v>12.871299657522147</v>
      </c>
      <c r="G75">
        <f t="shared" si="7"/>
        <v>3.5550000000000002</v>
      </c>
      <c r="H75" t="b">
        <f t="shared" si="8"/>
        <v>0</v>
      </c>
    </row>
    <row r="76" spans="4:8">
      <c r="D76" s="1">
        <f t="shared" si="9"/>
        <v>37</v>
      </c>
      <c r="E76">
        <f t="shared" si="5"/>
        <v>12.223618141736212</v>
      </c>
      <c r="F76">
        <f t="shared" si="6"/>
        <v>13.329771603195779</v>
      </c>
      <c r="G76">
        <f t="shared" si="7"/>
        <v>3.5900000000000003</v>
      </c>
      <c r="H76" t="b">
        <f t="shared" si="8"/>
        <v>0</v>
      </c>
    </row>
    <row r="77" spans="4:8">
      <c r="D77" s="1">
        <f t="shared" si="9"/>
        <v>37.5</v>
      </c>
      <c r="E77">
        <f t="shared" si="5"/>
        <v>12.644208923781354</v>
      </c>
      <c r="F77">
        <f t="shared" si="6"/>
        <v>13.804574186067102</v>
      </c>
      <c r="G77">
        <f t="shared" si="7"/>
        <v>3.6250000000000004</v>
      </c>
      <c r="H77" t="b">
        <f t="shared" si="8"/>
        <v>0</v>
      </c>
    </row>
    <row r="78" spans="4:8">
      <c r="D78" s="1">
        <f t="shared" si="9"/>
        <v>38</v>
      </c>
      <c r="E78">
        <f t="shared" si="5"/>
        <v>13.079271411657746</v>
      </c>
      <c r="F78">
        <f t="shared" si="6"/>
        <v>14.296289098677603</v>
      </c>
      <c r="G78">
        <f t="shared" si="7"/>
        <v>3.66</v>
      </c>
      <c r="H78" t="b">
        <f t="shared" si="8"/>
        <v>0</v>
      </c>
    </row>
    <row r="79" spans="4:8">
      <c r="D79" s="1">
        <f t="shared" si="9"/>
        <v>38.5</v>
      </c>
      <c r="E79">
        <f t="shared" si="5"/>
        <v>13.52930354844605</v>
      </c>
      <c r="F79">
        <f t="shared" si="6"/>
        <v>14.80551875328773</v>
      </c>
      <c r="G79">
        <f t="shared" si="7"/>
        <v>3.6950000000000003</v>
      </c>
      <c r="H79" t="b">
        <f t="shared" si="8"/>
        <v>0</v>
      </c>
    </row>
    <row r="80" spans="4:8">
      <c r="D80" s="1">
        <f t="shared" si="9"/>
        <v>39</v>
      </c>
      <c r="E80">
        <f t="shared" si="5"/>
        <v>13.994820410473789</v>
      </c>
      <c r="F80">
        <f t="shared" si="6"/>
        <v>15.332887019907202</v>
      </c>
      <c r="G80">
        <f t="shared" si="7"/>
        <v>3.7300000000000004</v>
      </c>
      <c r="H80" t="b">
        <f t="shared" si="8"/>
        <v>0</v>
      </c>
    </row>
    <row r="81" spans="4:8">
      <c r="D81" s="1">
        <f t="shared" si="9"/>
        <v>39.5</v>
      </c>
      <c r="E81">
        <f t="shared" si="5"/>
        <v>14.476354796837274</v>
      </c>
      <c r="F81">
        <f t="shared" si="6"/>
        <v>15.879039990613816</v>
      </c>
      <c r="G81">
        <f t="shared" si="7"/>
        <v>3.7650000000000001</v>
      </c>
      <c r="H81" t="b">
        <f t="shared" si="8"/>
        <v>0</v>
      </c>
    </row>
    <row r="82" spans="4:8">
      <c r="D82" s="1">
        <f t="shared" si="9"/>
        <v>40</v>
      </c>
      <c r="E82">
        <f t="shared" si="5"/>
        <v>14.974457839206954</v>
      </c>
      <c r="F82">
        <f t="shared" si="6"/>
        <v>16.444646771097055</v>
      </c>
      <c r="G82">
        <f t="shared" si="7"/>
        <v>3.8000000000000003</v>
      </c>
      <c r="H82" t="b">
        <f t="shared" si="8"/>
        <v>0</v>
      </c>
    </row>
    <row r="83" spans="4:8">
      <c r="D83" s="1">
        <f t="shared" si="9"/>
        <v>40.5</v>
      </c>
      <c r="E83">
        <f t="shared" si="5"/>
        <v>15.489699632615883</v>
      </c>
      <c r="F83">
        <f t="shared" si="6"/>
        <v>17.030400300396199</v>
      </c>
      <c r="G83">
        <f t="shared" si="7"/>
        <v>3.8350000000000004</v>
      </c>
      <c r="H83" t="b">
        <f t="shared" si="8"/>
        <v>0</v>
      </c>
    </row>
    <row r="84" spans="4:8">
      <c r="D84" s="1">
        <f t="shared" si="9"/>
        <v>41</v>
      </c>
      <c r="E84">
        <f t="shared" si="5"/>
        <v>16.022669887951441</v>
      </c>
      <c r="F84">
        <f t="shared" si="6"/>
        <v>17.637018199837321</v>
      </c>
      <c r="G84">
        <f t="shared" si="7"/>
        <v>3.87</v>
      </c>
      <c r="H84" t="b">
        <f t="shared" si="8"/>
        <v>0</v>
      </c>
    </row>
    <row r="85" spans="4:8">
      <c r="D85" s="1">
        <f t="shared" si="9"/>
        <v>41.5</v>
      </c>
      <c r="E85">
        <f t="shared" si="5"/>
        <v>16.573978606898997</v>
      </c>
      <c r="F85">
        <f t="shared" si="6"/>
        <v>18.265243652209186</v>
      </c>
      <c r="G85">
        <f t="shared" si="7"/>
        <v>3.9050000000000002</v>
      </c>
      <c r="H85" t="b">
        <f t="shared" si="8"/>
        <v>0</v>
      </c>
    </row>
    <row r="86" spans="4:8">
      <c r="D86" s="1">
        <f t="shared" si="9"/>
        <v>42</v>
      </c>
      <c r="E86">
        <f t="shared" si="5"/>
        <v>17.144256780108041</v>
      </c>
      <c r="F86">
        <f t="shared" si="6"/>
        <v>18.915846312255049</v>
      </c>
      <c r="G86">
        <f t="shared" si="7"/>
        <v>3.9400000000000004</v>
      </c>
      <c r="H86" t="b">
        <f t="shared" si="8"/>
        <v>0</v>
      </c>
    </row>
    <row r="87" spans="4:8">
      <c r="D87" s="1">
        <f t="shared" si="9"/>
        <v>42.5</v>
      </c>
      <c r="E87">
        <f t="shared" si="5"/>
        <v>17.734157109381925</v>
      </c>
      <c r="F87">
        <f t="shared" si="6"/>
        <v>19.589623249595995</v>
      </c>
      <c r="G87">
        <f t="shared" si="7"/>
        <v>3.9750000000000001</v>
      </c>
      <c r="H87" t="b">
        <f t="shared" si="8"/>
        <v>0</v>
      </c>
    </row>
    <row r="88" spans="4:8">
      <c r="D88" s="1">
        <f t="shared" si="9"/>
        <v>43</v>
      </c>
      <c r="E88">
        <f t="shared" si="5"/>
        <v>18.344354754715607</v>
      </c>
      <c r="F88">
        <f t="shared" si="6"/>
        <v>20.287399925240937</v>
      </c>
      <c r="G88">
        <f t="shared" si="7"/>
        <v>4.01</v>
      </c>
      <c r="H88" t="b">
        <f t="shared" si="8"/>
        <v>0</v>
      </c>
    </row>
    <row r="89" spans="4:8">
      <c r="D89" s="1">
        <f t="shared" si="9"/>
        <v>43.5</v>
      </c>
      <c r="E89">
        <f t="shared" si="5"/>
        <v>18.975548107038662</v>
      </c>
      <c r="F89">
        <f t="shared" si="6"/>
        <v>21.010031202879521</v>
      </c>
      <c r="G89">
        <f t="shared" si="7"/>
        <v>4.0449999999999999</v>
      </c>
      <c r="H89" t="b">
        <f t="shared" si="8"/>
        <v>0</v>
      </c>
    </row>
    <row r="90" spans="4:8">
      <c r="D90" s="1">
        <f t="shared" si="9"/>
        <v>44</v>
      </c>
      <c r="E90">
        <f t="shared" si="5"/>
        <v>19.628459587545695</v>
      </c>
      <c r="F90">
        <f t="shared" si="6"/>
        <v>21.758402396197081</v>
      </c>
      <c r="G90">
        <f t="shared" si="7"/>
        <v>4.08</v>
      </c>
      <c r="H90" t="b">
        <f t="shared" si="8"/>
        <v>0</v>
      </c>
    </row>
    <row r="91" spans="4:8">
      <c r="D91" s="1">
        <f t="shared" si="9"/>
        <v>44.5</v>
      </c>
      <c r="E91">
        <f t="shared" si="5"/>
        <v>20.303836474531369</v>
      </c>
      <c r="F91">
        <f t="shared" si="6"/>
        <v>22.533430353494648</v>
      </c>
      <c r="G91">
        <f t="shared" si="7"/>
        <v>4.1150000000000002</v>
      </c>
      <c r="H91" t="b">
        <f t="shared" si="8"/>
        <v>0</v>
      </c>
    </row>
    <row r="92" spans="4:8">
      <c r="D92" s="1">
        <f t="shared" si="9"/>
        <v>45</v>
      </c>
      <c r="E92">
        <f t="shared" si="5"/>
        <v>21.002451758673896</v>
      </c>
      <c r="F92">
        <f t="shared" si="6"/>
        <v>23.336064580942722</v>
      </c>
      <c r="G92">
        <f t="shared" si="7"/>
        <v>4.1500000000000004</v>
      </c>
      <c r="H92" t="b">
        <f t="shared" si="8"/>
        <v>0</v>
      </c>
    </row>
    <row r="93" spans="4:8">
      <c r="D93" s="1">
        <f t="shared" si="9"/>
        <v>45.5</v>
      </c>
      <c r="E93">
        <f t="shared" si="5"/>
        <v>21.725105027748569</v>
      </c>
      <c r="F93">
        <f t="shared" si="6"/>
        <v>24.167288405845106</v>
      </c>
      <c r="G93">
        <f t="shared" si="7"/>
        <v>4.1850000000000005</v>
      </c>
      <c r="H93" t="b">
        <f t="shared" si="8"/>
        <v>0</v>
      </c>
    </row>
    <row r="94" spans="4:8">
      <c r="D94" s="1">
        <f t="shared" si="9"/>
        <v>46</v>
      </c>
      <c r="E94">
        <f t="shared" si="5"/>
        <v>22.472623381781069</v>
      </c>
      <c r="F94">
        <f t="shared" si="6"/>
        <v>25.028120181337815</v>
      </c>
      <c r="G94">
        <f t="shared" si="7"/>
        <v>4.2200000000000006</v>
      </c>
      <c r="H94" t="b">
        <f t="shared" si="8"/>
        <v>0</v>
      </c>
    </row>
    <row r="95" spans="4:8">
      <c r="D95" s="1">
        <f t="shared" si="9"/>
        <v>46.5</v>
      </c>
      <c r="E95">
        <f t="shared" si="5"/>
        <v>23.245862379690969</v>
      </c>
      <c r="F95">
        <f t="shared" si="6"/>
        <v>25.919614533999045</v>
      </c>
      <c r="G95">
        <f t="shared" si="7"/>
        <v>4.2550000000000008</v>
      </c>
      <c r="H95" t="b">
        <f t="shared" si="8"/>
        <v>0</v>
      </c>
    </row>
    <row r="96" spans="4:8">
      <c r="D96" s="1">
        <f t="shared" si="9"/>
        <v>47</v>
      </c>
      <c r="E96">
        <f t="shared" si="5"/>
        <v>24.045707018505745</v>
      </c>
      <c r="F96">
        <f t="shared" si="6"/>
        <v>26.842863655898576</v>
      </c>
      <c r="G96">
        <f t="shared" si="7"/>
        <v>4.2900000000000009</v>
      </c>
      <c r="H96" t="b">
        <f t="shared" si="8"/>
        <v>0</v>
      </c>
    </row>
    <row r="97" spans="4:8">
      <c r="D97" s="1">
        <f t="shared" si="9"/>
        <v>47.5</v>
      </c>
      <c r="E97">
        <f t="shared" si="5"/>
        <v>24.873072746269337</v>
      </c>
      <c r="F97">
        <f t="shared" si="6"/>
        <v>27.798998642669666</v>
      </c>
      <c r="G97">
        <f t="shared" si="7"/>
        <v>4.3250000000000002</v>
      </c>
      <c r="H97" t="b">
        <f t="shared" si="8"/>
        <v>0</v>
      </c>
    </row>
    <row r="98" spans="4:8">
      <c r="D98" s="1">
        <f t="shared" si="9"/>
        <v>48</v>
      </c>
      <c r="E98">
        <f t="shared" si="5"/>
        <v>25.728906509801146</v>
      </c>
      <c r="F98">
        <f t="shared" si="6"/>
        <v>28.789190879242685</v>
      </c>
      <c r="G98">
        <f t="shared" si="7"/>
        <v>4.3600000000000003</v>
      </c>
      <c r="H98" t="b">
        <f t="shared" si="8"/>
        <v>0</v>
      </c>
    </row>
    <row r="99" spans="4:8">
      <c r="D99" s="1">
        <f t="shared" si="9"/>
        <v>48.5</v>
      </c>
      <c r="E99">
        <f t="shared" si="5"/>
        <v>26.614187838508194</v>
      </c>
      <c r="F99">
        <f t="shared" si="6"/>
        <v>29.814653474938087</v>
      </c>
      <c r="G99">
        <f t="shared" si="7"/>
        <v>4.3950000000000005</v>
      </c>
      <c r="H99" t="b">
        <f t="shared" si="8"/>
        <v>0</v>
      </c>
    </row>
    <row r="100" spans="4:8">
      <c r="D100" s="1">
        <f t="shared" si="9"/>
        <v>49</v>
      </c>
      <c r="E100">
        <f t="shared" si="5"/>
        <v>27.529929965487224</v>
      </c>
      <c r="F100">
        <f t="shared" si="6"/>
        <v>30.876642749677046</v>
      </c>
      <c r="G100">
        <f t="shared" si="7"/>
        <v>4.43</v>
      </c>
      <c r="H100" t="b">
        <f t="shared" si="8"/>
        <v>0</v>
      </c>
    </row>
    <row r="101" spans="4:8">
      <c r="D101" s="1">
        <f t="shared" si="9"/>
        <v>49.5</v>
      </c>
      <c r="E101">
        <f t="shared" si="5"/>
        <v>28.47718098720377</v>
      </c>
      <c r="F101">
        <f t="shared" si="6"/>
        <v>31.976459773130546</v>
      </c>
      <c r="G101">
        <f t="shared" si="7"/>
        <v>4.4649999999999999</v>
      </c>
      <c r="H101" t="b">
        <f t="shared" si="8"/>
        <v>0</v>
      </c>
    </row>
    <row r="102" spans="4:8">
      <c r="D102" s="1">
        <f t="shared" si="9"/>
        <v>50</v>
      </c>
      <c r="E102">
        <f t="shared" si="5"/>
        <v>29.457025063071331</v>
      </c>
      <c r="F102">
        <f t="shared" si="6"/>
        <v>33.115451958692326</v>
      </c>
      <c r="G102">
        <f t="shared" si="7"/>
        <v>4.5</v>
      </c>
      <c r="H102" t="b">
        <f t="shared" si="8"/>
        <v>0</v>
      </c>
    </row>
    <row r="103" spans="4:8">
      <c r="D103" s="1">
        <f t="shared" si="9"/>
        <v>50.5</v>
      </c>
      <c r="E103">
        <f t="shared" si="5"/>
        <v>30.470583656308033</v>
      </c>
      <c r="F103">
        <f t="shared" si="6"/>
        <v>34.295014714228856</v>
      </c>
      <c r="G103">
        <f t="shared" si="7"/>
        <v>4.5350000000000001</v>
      </c>
      <c r="H103" t="b">
        <f t="shared" si="8"/>
        <v>0</v>
      </c>
    </row>
    <row r="104" spans="4:8">
      <c r="D104" s="1">
        <f t="shared" si="9"/>
        <v>51</v>
      </c>
      <c r="E104">
        <f t="shared" si="5"/>
        <v>31.519016817486328</v>
      </c>
      <c r="F104">
        <f t="shared" si="6"/>
        <v>35.516593151628484</v>
      </c>
      <c r="G104">
        <f t="shared" si="7"/>
        <v>4.57</v>
      </c>
      <c r="H104" t="b">
        <f t="shared" si="8"/>
        <v>0</v>
      </c>
    </row>
    <row r="105" spans="4:8">
      <c r="D105" s="1">
        <f t="shared" si="9"/>
        <v>51.5</v>
      </c>
      <c r="E105">
        <f t="shared" si="5"/>
        <v>32.603524512249599</v>
      </c>
      <c r="F105">
        <f t="shared" si="6"/>
        <v>36.78168385724419</v>
      </c>
      <c r="G105">
        <f t="shared" si="7"/>
        <v>4.6050000000000004</v>
      </c>
      <c r="H105" t="b">
        <f t="shared" si="8"/>
        <v>0</v>
      </c>
    </row>
    <row r="106" spans="4:8">
      <c r="D106" s="1">
        <f t="shared" si="9"/>
        <v>52</v>
      </c>
      <c r="E106">
        <f t="shared" si="5"/>
        <v>33.725347994710368</v>
      </c>
      <c r="F106">
        <f t="shared" si="6"/>
        <v>38.091836725399034</v>
      </c>
      <c r="G106">
        <f t="shared" si="7"/>
        <v>4.6400000000000006</v>
      </c>
      <c r="H106" t="b">
        <f t="shared" si="8"/>
        <v>0</v>
      </c>
    </row>
    <row r="107" spans="4:8">
      <c r="D107" s="1">
        <f t="shared" si="9"/>
        <v>52.5</v>
      </c>
      <c r="E107">
        <f t="shared" si="5"/>
        <v>34.885771228107075</v>
      </c>
      <c r="F107">
        <f t="shared" si="6"/>
        <v>39.448656857200532</v>
      </c>
      <c r="G107">
        <f t="shared" si="7"/>
        <v>4.6750000000000007</v>
      </c>
      <c r="H107" t="b">
        <f t="shared" si="8"/>
        <v>0</v>
      </c>
    </row>
    <row r="108" spans="4:8">
      <c r="D108" s="1">
        <f t="shared" si="9"/>
        <v>53</v>
      </c>
      <c r="E108">
        <f t="shared" si="5"/>
        <v>36.086122354340098</v>
      </c>
      <c r="F108">
        <f t="shared" si="6"/>
        <v>40.853806526990283</v>
      </c>
      <c r="G108">
        <f t="shared" si="7"/>
        <v>4.7100000000000009</v>
      </c>
      <c r="H108" t="b">
        <f t="shared" si="8"/>
        <v>0</v>
      </c>
    </row>
    <row r="109" spans="4:8">
      <c r="D109" s="1">
        <f t="shared" si="9"/>
        <v>53.5</v>
      </c>
      <c r="E109">
        <f t="shared" si="5"/>
        <v>37.32777521407457</v>
      </c>
      <c r="F109">
        <f t="shared" si="6"/>
        <v>42.309007218837834</v>
      </c>
      <c r="G109">
        <f t="shared" si="7"/>
        <v>4.745000000000001</v>
      </c>
      <c r="H109" t="b">
        <f t="shared" si="8"/>
        <v>0</v>
      </c>
    </row>
    <row r="110" spans="4:8">
      <c r="D110" s="1">
        <f t="shared" si="9"/>
        <v>54</v>
      </c>
      <c r="E110">
        <f t="shared" si="5"/>
        <v>38.6121509191439</v>
      </c>
      <c r="F110">
        <f t="shared" si="6"/>
        <v>43.816041735573982</v>
      </c>
      <c r="G110">
        <f t="shared" si="7"/>
        <v>4.78</v>
      </c>
      <c r="H110" t="b">
        <f t="shared" si="8"/>
        <v>0</v>
      </c>
    </row>
    <row r="111" spans="4:8">
      <c r="D111" s="1">
        <f t="shared" si="9"/>
        <v>54.5</v>
      </c>
      <c r="E111">
        <f t="shared" si="5"/>
        <v>39.940719479059794</v>
      </c>
      <c r="F111">
        <f t="shared" si="6"/>
        <v>45.376756382947271</v>
      </c>
      <c r="G111">
        <f t="shared" si="7"/>
        <v>4.8150000000000004</v>
      </c>
      <c r="H111" t="b">
        <f t="shared" si="8"/>
        <v>0</v>
      </c>
    </row>
    <row r="112" spans="4:8">
      <c r="D112" s="1">
        <f t="shared" si="9"/>
        <v>55</v>
      </c>
      <c r="E112">
        <f t="shared" si="5"/>
        <v>41.315001483483975</v>
      </c>
      <c r="F112">
        <f t="shared" si="6"/>
        <v>46.993063231579306</v>
      </c>
      <c r="G112">
        <f t="shared" si="7"/>
        <v>4.8500000000000005</v>
      </c>
      <c r="H112" t="b">
        <f t="shared" si="8"/>
        <v>0</v>
      </c>
    </row>
    <row r="113" spans="4:8">
      <c r="D113" s="1">
        <f t="shared" si="9"/>
        <v>55.5</v>
      </c>
      <c r="E113">
        <f t="shared" si="5"/>
        <v>42.73656984259398</v>
      </c>
      <c r="F113">
        <f t="shared" si="6"/>
        <v>48.666942459490429</v>
      </c>
      <c r="G113">
        <f t="shared" si="7"/>
        <v>4.8849999999999998</v>
      </c>
      <c r="H113" t="b">
        <f t="shared" si="8"/>
        <v>0</v>
      </c>
    </row>
    <row r="114" spans="4:8">
      <c r="D114" s="1">
        <f t="shared" si="9"/>
        <v>56</v>
      </c>
      <c r="E114">
        <f t="shared" si="5"/>
        <v>44.207051587327854</v>
      </c>
      <c r="F114">
        <f t="shared" si="6"/>
        <v>50.400444778065506</v>
      </c>
      <c r="G114">
        <f t="shared" si="7"/>
        <v>4.92</v>
      </c>
      <c r="H114" t="b">
        <f t="shared" si="8"/>
        <v>0</v>
      </c>
    </row>
    <row r="115" spans="4:8">
      <c r="D115" s="1">
        <f t="shared" si="9"/>
        <v>56.5</v>
      </c>
      <c r="E115">
        <f t="shared" si="5"/>
        <v>45.728129731575564</v>
      </c>
      <c r="F115">
        <f t="shared" si="6"/>
        <v>52.195693944431703</v>
      </c>
      <c r="G115">
        <f t="shared" si="7"/>
        <v>4.9550000000000001</v>
      </c>
      <c r="H115" t="b">
        <f t="shared" si="8"/>
        <v>0</v>
      </c>
    </row>
    <row r="116" spans="4:8">
      <c r="D116" s="1">
        <f t="shared" si="9"/>
        <v>57</v>
      </c>
      <c r="E116">
        <f t="shared" si="5"/>
        <v>47.301545198440806</v>
      </c>
      <c r="F116">
        <f t="shared" si="6"/>
        <v>54.054889363326602</v>
      </c>
      <c r="G116">
        <f t="shared" si="7"/>
        <v>4.99</v>
      </c>
      <c r="H116" t="b">
        <f t="shared" si="8"/>
        <v>0</v>
      </c>
    </row>
    <row r="117" spans="4:8">
      <c r="D117" s="1">
        <f t="shared" si="9"/>
        <v>57.5</v>
      </c>
      <c r="E117">
        <f t="shared" si="5"/>
        <v>48.929098812785853</v>
      </c>
      <c r="F117">
        <f t="shared" si="6"/>
        <v>55.980308781644155</v>
      </c>
      <c r="G117">
        <f t="shared" si="7"/>
        <v>5.0250000000000004</v>
      </c>
      <c r="H117" t="b">
        <f t="shared" si="8"/>
        <v>0</v>
      </c>
    </row>
    <row r="118" spans="4:8">
      <c r="D118" s="1">
        <f t="shared" si="9"/>
        <v>58</v>
      </c>
      <c r="E118">
        <f t="shared" si="5"/>
        <v>50.612653362331656</v>
      </c>
      <c r="F118">
        <f t="shared" si="6"/>
        <v>57.974311078959317</v>
      </c>
      <c r="G118">
        <f t="shared" si="7"/>
        <v>5.0600000000000005</v>
      </c>
      <c r="H118" t="b">
        <f t="shared" si="8"/>
        <v>0</v>
      </c>
    </row>
    <row r="119" spans="4:8">
      <c r="D119" s="1">
        <f t="shared" si="9"/>
        <v>58.5</v>
      </c>
      <c r="E119">
        <f t="shared" si="5"/>
        <v>52.35413572968087</v>
      </c>
      <c r="F119">
        <f t="shared" si="6"/>
        <v>60.039339157450634</v>
      </c>
      <c r="G119">
        <f t="shared" si="7"/>
        <v>5.0950000000000006</v>
      </c>
      <c r="H119" t="b">
        <f t="shared" si="8"/>
        <v>0</v>
      </c>
    </row>
    <row r="120" spans="4:8">
      <c r="D120" s="1">
        <f t="shared" si="9"/>
        <v>59</v>
      </c>
      <c r="E120">
        <f t="shared" si="5"/>
        <v>54.155539097694884</v>
      </c>
      <c r="F120">
        <f t="shared" si="6"/>
        <v>62.177922934760851</v>
      </c>
      <c r="G120">
        <f t="shared" si="7"/>
        <v>5.1300000000000008</v>
      </c>
      <c r="H120" t="b">
        <f t="shared" si="8"/>
        <v>0</v>
      </c>
    </row>
    <row r="121" spans="4:8">
      <c r="D121" s="1">
        <f t="shared" si="9"/>
        <v>59.5</v>
      </c>
      <c r="E121">
        <f t="shared" si="5"/>
        <v>56.018925230758533</v>
      </c>
      <c r="F121">
        <f t="shared" si="6"/>
        <v>64.392682443462405</v>
      </c>
      <c r="G121">
        <f t="shared" si="7"/>
        <v>5.165</v>
      </c>
      <c r="H121" t="b">
        <f t="shared" si="8"/>
        <v>0</v>
      </c>
    </row>
    <row r="122" spans="4:8">
      <c r="D122" s="1">
        <f t="shared" si="9"/>
        <v>60</v>
      </c>
      <c r="E122">
        <f t="shared" si="5"/>
        <v>57.946426834533519</v>
      </c>
      <c r="F122">
        <f t="shared" si="6"/>
        <v>66.686331040925154</v>
      </c>
      <c r="G122">
        <f t="shared" si="7"/>
        <v>5.2</v>
      </c>
      <c r="H122" t="b">
        <f t="shared" si="8"/>
        <v>0</v>
      </c>
    </row>
    <row r="123" spans="4:8">
      <c r="D123" s="1">
        <f t="shared" si="9"/>
        <v>60.5</v>
      </c>
      <c r="E123">
        <f t="shared" si="5"/>
        <v>59.940249996911632</v>
      </c>
      <c r="F123">
        <f t="shared" si="6"/>
        <v>69.061678733518193</v>
      </c>
      <c r="G123">
        <f t="shared" si="7"/>
        <v>5.2350000000000003</v>
      </c>
      <c r="H123" t="b">
        <f t="shared" si="8"/>
        <v>0</v>
      </c>
    </row>
    <row r="124" spans="4:8">
      <c r="D124" s="1">
        <f t="shared" si="9"/>
        <v>61</v>
      </c>
      <c r="E124">
        <f t="shared" si="5"/>
        <v>62.002676712950866</v>
      </c>
      <c r="F124">
        <f t="shared" si="6"/>
        <v>71.521635619219253</v>
      </c>
      <c r="G124">
        <f t="shared" si="7"/>
        <v>5.2700000000000005</v>
      </c>
      <c r="H124" t="b">
        <f t="shared" si="8"/>
        <v>0</v>
      </c>
    </row>
    <row r="125" spans="4:8">
      <c r="D125" s="1">
        <f t="shared" si="9"/>
        <v>61.5</v>
      </c>
      <c r="E125">
        <f t="shared" si="5"/>
        <v>64.136067496695446</v>
      </c>
      <c r="F125">
        <f t="shared" si="6"/>
        <v>74.069215452848624</v>
      </c>
      <c r="G125">
        <f t="shared" si="7"/>
        <v>5.3050000000000006</v>
      </c>
      <c r="H125" t="b">
        <f t="shared" si="8"/>
        <v>0</v>
      </c>
    </row>
    <row r="126" spans="4:8">
      <c r="D126" s="1">
        <f t="shared" si="9"/>
        <v>62</v>
      </c>
      <c r="E126">
        <f t="shared" si="5"/>
        <v>66.342864082857417</v>
      </c>
      <c r="F126">
        <f t="shared" si="6"/>
        <v>76.707539338295661</v>
      </c>
      <c r="G126">
        <f t="shared" si="7"/>
        <v>5.3400000000000007</v>
      </c>
      <c r="H126" t="b">
        <f t="shared" si="8"/>
        <v>0</v>
      </c>
    </row>
    <row r="127" spans="4:8">
      <c r="D127" s="1">
        <f t="shared" si="9"/>
        <v>62.5</v>
      </c>
      <c r="E127">
        <f t="shared" si="5"/>
        <v>68.625592221464132</v>
      </c>
      <c r="F127">
        <f t="shared" si="6"/>
        <v>79.439839552261333</v>
      </c>
      <c r="G127">
        <f t="shared" si="7"/>
        <v>5.375</v>
      </c>
      <c r="H127" t="b">
        <f t="shared" si="8"/>
        <v>0</v>
      </c>
    </row>
    <row r="128" spans="4:8">
      <c r="D128" s="1">
        <f t="shared" si="9"/>
        <v>63</v>
      </c>
      <c r="E128">
        <f t="shared" si="5"/>
        <v>70.986864568657452</v>
      </c>
      <c r="F128">
        <f t="shared" si="6"/>
        <v>82.269463504201681</v>
      </c>
      <c r="G128">
        <f t="shared" si="7"/>
        <v>5.41</v>
      </c>
      <c r="H128" t="b">
        <f t="shared" si="8"/>
        <v>0</v>
      </c>
    </row>
    <row r="129" spans="4:8">
      <c r="D129" s="1">
        <f t="shared" si="9"/>
        <v>63.5</v>
      </c>
      <c r="E129">
        <f t="shared" si="5"/>
        <v>73.429383676966623</v>
      </c>
      <c r="F129">
        <f t="shared" si="6"/>
        <v>85.199877837322603</v>
      </c>
      <c r="G129">
        <f t="shared" si="7"/>
        <v>5.4450000000000003</v>
      </c>
      <c r="H129" t="b">
        <f t="shared" si="8"/>
        <v>0</v>
      </c>
    </row>
    <row r="130" spans="4:8">
      <c r="D130" s="1">
        <f t="shared" si="9"/>
        <v>64</v>
      </c>
      <c r="E130">
        <f t="shared" ref="E130:E193" si="10">P*(1+rate/m)^(D130*m)</f>
        <v>75.955945088463466</v>
      </c>
      <c r="F130">
        <f t="shared" ref="F130:F193" si="11">P*EXP(rate*D130)</f>
        <v>88.23467267565151</v>
      </c>
      <c r="G130">
        <f t="shared" ref="G130:G193" si="12">P*(1+rate*D130)</f>
        <v>5.48</v>
      </c>
      <c r="H130" t="b">
        <f t="shared" si="8"/>
        <v>0</v>
      </c>
    </row>
    <row r="131" spans="4:8">
      <c r="D131" s="1">
        <f t="shared" si="9"/>
        <v>64.5</v>
      </c>
      <c r="E131">
        <f t="shared" si="10"/>
        <v>78.5694405343543</v>
      </c>
      <c r="F131">
        <f t="shared" si="11"/>
        <v>91.377566022388308</v>
      </c>
      <c r="G131">
        <f t="shared" si="12"/>
        <v>5.5150000000000006</v>
      </c>
      <c r="H131" t="b">
        <f t="shared" ref="H131:H194" si="13">E131&gt;F131</f>
        <v>0</v>
      </c>
    </row>
    <row r="132" spans="4:8">
      <c r="D132" s="1">
        <f t="shared" ref="D132:D195" si="14">D131+$B$3</f>
        <v>65</v>
      </c>
      <c r="E132">
        <f t="shared" si="10"/>
        <v>81.272861244655914</v>
      </c>
      <c r="F132">
        <f t="shared" si="11"/>
        <v>94.632408314924149</v>
      </c>
      <c r="G132">
        <f t="shared" si="12"/>
        <v>5.5500000000000007</v>
      </c>
      <c r="H132" t="b">
        <f t="shared" si="13"/>
        <v>0</v>
      </c>
    </row>
    <row r="133" spans="4:8">
      <c r="D133" s="1">
        <f t="shared" si="14"/>
        <v>65.5</v>
      </c>
      <c r="E133">
        <f t="shared" si="10"/>
        <v>84.069301371759096</v>
      </c>
      <c r="F133">
        <f t="shared" si="11"/>
        <v>98.0031871421088</v>
      </c>
      <c r="G133">
        <f t="shared" si="12"/>
        <v>5.5850000000000009</v>
      </c>
      <c r="H133" t="b">
        <f t="shared" si="13"/>
        <v>0</v>
      </c>
    </row>
    <row r="134" spans="4:8">
      <c r="D134" s="1">
        <f t="shared" si="14"/>
        <v>66</v>
      </c>
      <c r="E134">
        <f t="shared" si="10"/>
        <v>86.961961531781824</v>
      </c>
      <c r="F134">
        <f t="shared" si="11"/>
        <v>101.49403212954563</v>
      </c>
      <c r="G134">
        <f t="shared" si="12"/>
        <v>5.62</v>
      </c>
      <c r="H134" t="b">
        <f t="shared" si="13"/>
        <v>0</v>
      </c>
    </row>
    <row r="135" spans="4:8">
      <c r="D135" s="1">
        <f t="shared" si="14"/>
        <v>66.5</v>
      </c>
      <c r="E135">
        <f t="shared" si="10"/>
        <v>89.954152467782251</v>
      </c>
      <c r="F135">
        <f t="shared" si="11"/>
        <v>105.10921999889966</v>
      </c>
      <c r="G135">
        <f t="shared" si="12"/>
        <v>5.6550000000000002</v>
      </c>
      <c r="H135" t="b">
        <f t="shared" si="13"/>
        <v>0</v>
      </c>
    </row>
    <row r="136" spans="4:8">
      <c r="D136" s="1">
        <f t="shared" si="14"/>
        <v>67</v>
      </c>
      <c r="E136">
        <f t="shared" si="10"/>
        <v>93.049298839006553</v>
      </c>
      <c r="F136">
        <f t="shared" si="11"/>
        <v>108.85317980741603</v>
      </c>
      <c r="G136">
        <f t="shared" si="12"/>
        <v>5.69</v>
      </c>
      <c r="H136" t="b">
        <f t="shared" si="13"/>
        <v>0</v>
      </c>
    </row>
    <row r="137" spans="4:8">
      <c r="D137" s="1">
        <f t="shared" si="14"/>
        <v>67.5</v>
      </c>
      <c r="E137">
        <f t="shared" si="10"/>
        <v>96.250943140527013</v>
      </c>
      <c r="F137">
        <f t="shared" si="11"/>
        <v>112.73049837406923</v>
      </c>
      <c r="G137">
        <f t="shared" si="12"/>
        <v>5.7250000000000005</v>
      </c>
      <c r="H137" t="b">
        <f t="shared" si="13"/>
        <v>0</v>
      </c>
    </row>
    <row r="138" spans="4:8">
      <c r="D138" s="1">
        <f t="shared" si="14"/>
        <v>68</v>
      </c>
      <c r="E138">
        <f t="shared" si="10"/>
        <v>99.562749757737009</v>
      </c>
      <c r="F138">
        <f t="shared" si="11"/>
        <v>116.74592589899</v>
      </c>
      <c r="G138">
        <f t="shared" si="12"/>
        <v>5.7600000000000007</v>
      </c>
      <c r="H138" t="b">
        <f t="shared" si="13"/>
        <v>0</v>
      </c>
    </row>
    <row r="139" spans="4:8">
      <c r="D139" s="1">
        <f t="shared" si="14"/>
        <v>68.5</v>
      </c>
      <c r="E139">
        <f t="shared" si="10"/>
        <v>102.9885091603639</v>
      </c>
      <c r="F139">
        <f t="shared" si="11"/>
        <v>120.90438178305443</v>
      </c>
      <c r="G139">
        <f t="shared" si="12"/>
        <v>5.7950000000000008</v>
      </c>
      <c r="H139" t="b">
        <f t="shared" si="13"/>
        <v>0</v>
      </c>
    </row>
    <row r="140" spans="4:8">
      <c r="D140" s="1">
        <f t="shared" si="14"/>
        <v>69</v>
      </c>
      <c r="E140">
        <f t="shared" si="10"/>
        <v>106.53214224077861</v>
      </c>
      <c r="F140">
        <f t="shared" si="11"/>
        <v>125.21096065476522</v>
      </c>
      <c r="G140">
        <f t="shared" si="12"/>
        <v>5.83</v>
      </c>
      <c r="H140" t="b">
        <f t="shared" si="13"/>
        <v>0</v>
      </c>
    </row>
    <row r="141" spans="4:8">
      <c r="D141" s="1">
        <f t="shared" si="14"/>
        <v>69.5</v>
      </c>
      <c r="E141">
        <f t="shared" si="10"/>
        <v>110.19770480158938</v>
      </c>
      <c r="F141">
        <f t="shared" si="11"/>
        <v>129.67093861180905</v>
      </c>
      <c r="G141">
        <f t="shared" si="12"/>
        <v>5.8650000000000002</v>
      </c>
      <c r="H141" t="b">
        <f t="shared" si="13"/>
        <v>0</v>
      </c>
    </row>
    <row r="142" spans="4:8">
      <c r="D142" s="1">
        <f t="shared" si="14"/>
        <v>70</v>
      </c>
      <c r="E142">
        <f t="shared" si="10"/>
        <v>113.98939219763311</v>
      </c>
      <c r="F142">
        <f t="shared" si="11"/>
        <v>134.28977968493552</v>
      </c>
      <c r="G142">
        <f t="shared" si="12"/>
        <v>5.9</v>
      </c>
      <c r="H142" t="b">
        <f t="shared" si="13"/>
        <v>0</v>
      </c>
    </row>
    <row r="143" spans="4:8">
      <c r="D143" s="1">
        <f t="shared" si="14"/>
        <v>70.5</v>
      </c>
      <c r="E143">
        <f t="shared" si="10"/>
        <v>117.91154413770064</v>
      </c>
      <c r="F143">
        <f t="shared" si="11"/>
        <v>139.07314253207852</v>
      </c>
      <c r="G143">
        <f t="shared" si="12"/>
        <v>5.9350000000000005</v>
      </c>
      <c r="H143" t="b">
        <f t="shared" si="13"/>
        <v>0</v>
      </c>
    </row>
    <row r="144" spans="4:8">
      <c r="D144" s="1">
        <f t="shared" si="14"/>
        <v>71</v>
      </c>
      <c r="E144">
        <f t="shared" si="10"/>
        <v>121.96864965146743</v>
      </c>
      <c r="F144">
        <f t="shared" si="11"/>
        <v>144.02688737091967</v>
      </c>
      <c r="G144">
        <f t="shared" si="12"/>
        <v>5.9700000000000006</v>
      </c>
      <c r="H144" t="b">
        <f t="shared" si="13"/>
        <v>0</v>
      </c>
    </row>
    <row r="145" spans="4:8">
      <c r="D145" s="1">
        <f t="shared" si="14"/>
        <v>71.5</v>
      </c>
      <c r="E145">
        <f t="shared" si="10"/>
        <v>126.1653522273397</v>
      </c>
      <c r="F145">
        <f t="shared" si="11"/>
        <v>149.15708315838799</v>
      </c>
      <c r="G145">
        <f t="shared" si="12"/>
        <v>6.0050000000000008</v>
      </c>
      <c r="H145" t="b">
        <f t="shared" si="13"/>
        <v>0</v>
      </c>
    </row>
    <row r="146" spans="4:8">
      <c r="D146" s="1">
        <f t="shared" si="14"/>
        <v>72</v>
      </c>
      <c r="E146">
        <f t="shared" si="10"/>
        <v>130.50645512707015</v>
      </c>
      <c r="F146">
        <f t="shared" si="11"/>
        <v>154.470015025891</v>
      </c>
      <c r="G146">
        <f t="shared" si="12"/>
        <v>6.0400000000000009</v>
      </c>
      <c r="H146" t="b">
        <f t="shared" si="13"/>
        <v>0</v>
      </c>
    </row>
    <row r="147" spans="4:8">
      <c r="D147" s="1">
        <f t="shared" si="14"/>
        <v>72.5</v>
      </c>
      <c r="E147">
        <f t="shared" si="10"/>
        <v>134.99692688325348</v>
      </c>
      <c r="F147">
        <f t="shared" si="11"/>
        <v>159.97219197938654</v>
      </c>
      <c r="G147">
        <f t="shared" si="12"/>
        <v>6.0750000000000002</v>
      </c>
      <c r="H147" t="b">
        <f t="shared" si="13"/>
        <v>0</v>
      </c>
    </row>
    <row r="148" spans="4:8">
      <c r="D148" s="1">
        <f t="shared" si="14"/>
        <v>73</v>
      </c>
      <c r="E148">
        <f t="shared" si="10"/>
        <v>139.64190698596508</v>
      </c>
      <c r="F148">
        <f t="shared" si="11"/>
        <v>165.67035487372974</v>
      </c>
      <c r="G148">
        <f t="shared" si="12"/>
        <v>6.11</v>
      </c>
      <c r="H148" t="b">
        <f t="shared" si="13"/>
        <v>0</v>
      </c>
    </row>
    <row r="149" spans="4:8">
      <c r="D149" s="1">
        <f t="shared" si="14"/>
        <v>73.5</v>
      </c>
      <c r="E149">
        <f t="shared" si="10"/>
        <v>144.44671176508123</v>
      </c>
      <c r="F149">
        <f t="shared" si="11"/>
        <v>171.57148467106225</v>
      </c>
      <c r="G149">
        <f t="shared" si="12"/>
        <v>6.1450000000000005</v>
      </c>
      <c r="H149" t="b">
        <f t="shared" si="13"/>
        <v>0</v>
      </c>
    </row>
    <row r="150" spans="4:8">
      <c r="D150" s="1">
        <f t="shared" si="14"/>
        <v>74</v>
      </c>
      <c r="E150">
        <f t="shared" si="10"/>
        <v>149.41684047498262</v>
      </c>
      <c r="F150">
        <f t="shared" si="11"/>
        <v>177.68281099336454</v>
      </c>
      <c r="G150">
        <f t="shared" si="12"/>
        <v>6.1800000000000006</v>
      </c>
      <c r="H150" t="b">
        <f t="shared" si="13"/>
        <v>0</v>
      </c>
    </row>
    <row r="151" spans="4:8">
      <c r="D151" s="1">
        <f t="shared" si="14"/>
        <v>74.5</v>
      </c>
      <c r="E151">
        <f t="shared" si="10"/>
        <v>154.55798158863695</v>
      </c>
      <c r="F151">
        <f t="shared" si="11"/>
        <v>184.01182097964673</v>
      </c>
      <c r="G151">
        <f t="shared" si="12"/>
        <v>6.2150000000000007</v>
      </c>
      <c r="H151" t="b">
        <f t="shared" si="13"/>
        <v>0</v>
      </c>
    </row>
    <row r="152" spans="4:8">
      <c r="D152" s="1">
        <f t="shared" si="14"/>
        <v>75</v>
      </c>
      <c r="E152">
        <f t="shared" si="10"/>
        <v>159.87601930823143</v>
      </c>
      <c r="F152">
        <f t="shared" si="11"/>
        <v>190.56626845863016</v>
      </c>
      <c r="G152">
        <f t="shared" si="12"/>
        <v>6.2500000000000009</v>
      </c>
      <c r="H152" t="b">
        <f t="shared" si="13"/>
        <v>0</v>
      </c>
    </row>
    <row r="153" spans="4:8">
      <c r="D153" s="1">
        <f t="shared" si="14"/>
        <v>75.5</v>
      </c>
      <c r="E153">
        <f t="shared" si="10"/>
        <v>165.37704029984152</v>
      </c>
      <c r="F153">
        <f t="shared" si="11"/>
        <v>197.35418344815724</v>
      </c>
      <c r="G153">
        <f t="shared" si="12"/>
        <v>6.2850000000000001</v>
      </c>
      <c r="H153" t="b">
        <f t="shared" si="13"/>
        <v>0</v>
      </c>
    </row>
    <row r="154" spans="4:8">
      <c r="D154" s="1">
        <f t="shared" si="14"/>
        <v>76</v>
      </c>
      <c r="E154">
        <f t="shared" si="10"/>
        <v>171.0673406598076</v>
      </c>
      <c r="F154">
        <f t="shared" si="11"/>
        <v>204.38388199296807</v>
      </c>
      <c r="G154">
        <f t="shared" si="12"/>
        <v>6.32</v>
      </c>
      <c r="H154" t="b">
        <f t="shared" si="13"/>
        <v>0</v>
      </c>
    </row>
    <row r="155" spans="4:8">
      <c r="D155" s="1">
        <f t="shared" si="14"/>
        <v>76.5</v>
      </c>
      <c r="E155">
        <f t="shared" si="10"/>
        <v>176.95343312083045</v>
      </c>
      <c r="F155">
        <f t="shared" si="11"/>
        <v>211.6639763528942</v>
      </c>
      <c r="G155">
        <f t="shared" si="12"/>
        <v>6.3550000000000004</v>
      </c>
      <c r="H155" t="b">
        <f t="shared" si="13"/>
        <v>0</v>
      </c>
    </row>
    <row r="156" spans="4:8">
      <c r="D156" s="1">
        <f t="shared" si="14"/>
        <v>77</v>
      </c>
      <c r="E156">
        <f t="shared" si="10"/>
        <v>183.04205450599414</v>
      </c>
      <c r="F156">
        <f t="shared" si="11"/>
        <v>219.20338555395466</v>
      </c>
      <c r="G156">
        <f t="shared" si="12"/>
        <v>6.3900000000000006</v>
      </c>
      <c r="H156" t="b">
        <f t="shared" si="13"/>
        <v>0</v>
      </c>
    </row>
    <row r="157" spans="4:8">
      <c r="D157" s="1">
        <f t="shared" si="14"/>
        <v>77.5</v>
      </c>
      <c r="E157">
        <f t="shared" si="10"/>
        <v>189.34017343928861</v>
      </c>
      <c r="F157">
        <f t="shared" si="11"/>
        <v>227.0113463152781</v>
      </c>
      <c r="G157">
        <f t="shared" si="12"/>
        <v>6.4250000000000007</v>
      </c>
      <c r="H157" t="b">
        <f t="shared" si="13"/>
        <v>0</v>
      </c>
    </row>
    <row r="158" spans="4:8">
      <c r="D158" s="1">
        <f t="shared" si="14"/>
        <v>78</v>
      </c>
      <c r="E158">
        <f t="shared" si="10"/>
        <v>195.85499832141372</v>
      </c>
      <c r="F158">
        <f t="shared" si="11"/>
        <v>235.09742436523877</v>
      </c>
      <c r="G158">
        <f t="shared" si="12"/>
        <v>6.4600000000000009</v>
      </c>
      <c r="H158" t="b">
        <f t="shared" si="13"/>
        <v>0</v>
      </c>
    </row>
    <row r="159" spans="4:8">
      <c r="D159" s="1">
        <f t="shared" si="14"/>
        <v>78.5</v>
      </c>
      <c r="E159">
        <f t="shared" si="10"/>
        <v>202.5939855800388</v>
      </c>
      <c r="F159">
        <f t="shared" si="11"/>
        <v>243.47152616066984</v>
      </c>
      <c r="G159">
        <f t="shared" si="12"/>
        <v>6.4950000000000001</v>
      </c>
      <c r="H159" t="b">
        <f t="shared" si="13"/>
        <v>0</v>
      </c>
    </row>
    <row r="160" spans="4:8">
      <c r="D160" s="1">
        <f t="shared" si="14"/>
        <v>79</v>
      </c>
      <c r="E160">
        <f t="shared" si="10"/>
        <v>209.5648482039127</v>
      </c>
      <c r="F160">
        <f t="shared" si="11"/>
        <v>252.1439110235128</v>
      </c>
      <c r="G160">
        <f t="shared" si="12"/>
        <v>6.53</v>
      </c>
      <c r="H160" t="b">
        <f t="shared" si="13"/>
        <v>0</v>
      </c>
    </row>
    <row r="161" spans="4:8">
      <c r="D161" s="1">
        <f t="shared" si="14"/>
        <v>79.5</v>
      </c>
      <c r="E161">
        <f t="shared" si="10"/>
        <v>216.77556457064154</v>
      </c>
      <c r="F161">
        <f t="shared" si="11"/>
        <v>261.12520370976847</v>
      </c>
      <c r="G161">
        <f t="shared" si="12"/>
        <v>6.5650000000000004</v>
      </c>
      <c r="H161" t="b">
        <f t="shared" si="13"/>
        <v>0</v>
      </c>
    </row>
    <row r="162" spans="4:8">
      <c r="D162" s="1">
        <f t="shared" si="14"/>
        <v>80</v>
      </c>
      <c r="E162">
        <f t="shared" si="10"/>
        <v>224.23438757818656</v>
      </c>
      <c r="F162">
        <f t="shared" si="11"/>
        <v>270.42640742615276</v>
      </c>
      <c r="G162">
        <f t="shared" si="12"/>
        <v>6.6000000000000005</v>
      </c>
      <c r="H162" t="b">
        <f t="shared" si="13"/>
        <v>0</v>
      </c>
    </row>
    <row r="163" spans="4:8">
      <c r="D163" s="1">
        <f t="shared" si="14"/>
        <v>80.5</v>
      </c>
      <c r="E163">
        <f t="shared" si="10"/>
        <v>231.94985409058646</v>
      </c>
      <c r="F163">
        <f t="shared" si="11"/>
        <v>280.05891731040066</v>
      </c>
      <c r="G163">
        <f t="shared" si="12"/>
        <v>6.6350000000000007</v>
      </c>
      <c r="H163" t="b">
        <f t="shared" si="13"/>
        <v>0</v>
      </c>
    </row>
    <row r="164" spans="4:8">
      <c r="D164" s="1">
        <f t="shared" si="14"/>
        <v>81</v>
      </c>
      <c r="E164">
        <f t="shared" si="10"/>
        <v>239.93079470865962</v>
      </c>
      <c r="F164">
        <f t="shared" si="11"/>
        <v>290.03453439173495</v>
      </c>
      <c r="G164">
        <f t="shared" si="12"/>
        <v>6.6700000000000008</v>
      </c>
      <c r="H164" t="b">
        <f t="shared" si="13"/>
        <v>0</v>
      </c>
    </row>
    <row r="165" spans="4:8">
      <c r="D165" s="1">
        <f t="shared" si="14"/>
        <v>81.5</v>
      </c>
      <c r="E165">
        <f t="shared" si="10"/>
        <v>248.18634387692751</v>
      </c>
      <c r="F165">
        <f t="shared" si="11"/>
        <v>300.36548004860288</v>
      </c>
      <c r="G165">
        <f t="shared" si="12"/>
        <v>6.705000000000001</v>
      </c>
      <c r="H165" t="b">
        <f t="shared" si="13"/>
        <v>0</v>
      </c>
    </row>
    <row r="166" spans="4:8">
      <c r="D166" s="1">
        <f t="shared" si="14"/>
        <v>82</v>
      </c>
      <c r="E166">
        <f t="shared" si="10"/>
        <v>256.72595033826582</v>
      </c>
      <c r="F166">
        <f t="shared" si="11"/>
        <v>311.06441098139294</v>
      </c>
      <c r="G166">
        <f t="shared" si="12"/>
        <v>6.74</v>
      </c>
      <c r="H166" t="b">
        <f t="shared" si="13"/>
        <v>0</v>
      </c>
    </row>
    <row r="167" spans="4:8">
      <c r="D167" s="1">
        <f t="shared" si="14"/>
        <v>82.5</v>
      </c>
      <c r="E167">
        <f t="shared" si="10"/>
        <v>265.55938794831246</v>
      </c>
      <c r="F167">
        <f t="shared" si="11"/>
        <v>322.14443471847653</v>
      </c>
      <c r="G167">
        <f t="shared" si="12"/>
        <v>6.7750000000000004</v>
      </c>
      <c r="H167" t="b">
        <f t="shared" si="13"/>
        <v>0</v>
      </c>
    </row>
    <row r="168" spans="4:8">
      <c r="D168" s="1">
        <f t="shared" si="14"/>
        <v>83</v>
      </c>
      <c r="E168">
        <f t="shared" si="10"/>
        <v>274.69676686194441</v>
      </c>
      <c r="F168">
        <f t="shared" si="11"/>
        <v>333.61912567456795</v>
      </c>
      <c r="G168">
        <f t="shared" si="12"/>
        <v>6.8100000000000005</v>
      </c>
      <c r="H168" t="b">
        <f t="shared" si="13"/>
        <v>0</v>
      </c>
    </row>
    <row r="169" spans="4:8">
      <c r="D169" s="1">
        <f t="shared" si="14"/>
        <v>83.5</v>
      </c>
      <c r="E169">
        <f t="shared" si="10"/>
        <v>284.14854510469434</v>
      </c>
      <c r="F169">
        <f t="shared" si="11"/>
        <v>345.50254178108105</v>
      </c>
      <c r="G169">
        <f t="shared" si="12"/>
        <v>6.8450000000000006</v>
      </c>
      <c r="H169" t="b">
        <f t="shared" si="13"/>
        <v>0</v>
      </c>
    </row>
    <row r="170" spans="4:8">
      <c r="D170" s="1">
        <f t="shared" si="14"/>
        <v>84</v>
      </c>
      <c r="E170">
        <f t="shared" si="10"/>
        <v>293.92554054228049</v>
      </c>
      <c r="F170">
        <f t="shared" si="11"/>
        <v>357.80924170885288</v>
      </c>
      <c r="G170">
        <f t="shared" si="12"/>
        <v>6.8800000000000008</v>
      </c>
      <c r="H170" t="b">
        <f t="shared" si="13"/>
        <v>0</v>
      </c>
    </row>
    <row r="171" spans="4:8">
      <c r="D171" s="1">
        <f t="shared" si="14"/>
        <v>84.5</v>
      </c>
      <c r="E171">
        <f t="shared" si="10"/>
        <v>304.038943262023</v>
      </c>
      <c r="F171">
        <f t="shared" si="11"/>
        <v>370.55430270433629</v>
      </c>
      <c r="G171">
        <f t="shared" si="12"/>
        <v>6.9150000000000009</v>
      </c>
      <c r="H171" t="b">
        <f t="shared" si="13"/>
        <v>0</v>
      </c>
    </row>
    <row r="172" spans="4:8">
      <c r="D172" s="1">
        <f t="shared" si="14"/>
        <v>85</v>
      </c>
      <c r="E172">
        <f t="shared" si="10"/>
        <v>314.50032838024015</v>
      </c>
      <c r="F172">
        <f t="shared" si="11"/>
        <v>383.75333906111189</v>
      </c>
      <c r="G172">
        <f t="shared" si="12"/>
        <v>6.95</v>
      </c>
      <c r="H172" t="b">
        <f t="shared" si="13"/>
        <v>0</v>
      </c>
    </row>
    <row r="173" spans="4:8">
      <c r="D173" s="1">
        <f t="shared" si="14"/>
        <v>85.5</v>
      </c>
      <c r="E173">
        <f t="shared" si="10"/>
        <v>325.32166929036458</v>
      </c>
      <c r="F173">
        <f t="shared" si="11"/>
        <v>397.42252124935186</v>
      </c>
      <c r="G173">
        <f t="shared" si="12"/>
        <v>6.9850000000000003</v>
      </c>
      <c r="H173" t="b">
        <f t="shared" si="13"/>
        <v>0</v>
      </c>
    </row>
    <row r="174" spans="4:8">
      <c r="D174" s="1">
        <f t="shared" si="14"/>
        <v>86</v>
      </c>
      <c r="E174">
        <f t="shared" si="10"/>
        <v>336.51535136685698</v>
      </c>
      <c r="F174">
        <f t="shared" si="11"/>
        <v>411.57859572666592</v>
      </c>
      <c r="G174">
        <f t="shared" si="12"/>
        <v>7.0200000000000005</v>
      </c>
      <c r="H174" t="b">
        <f t="shared" si="13"/>
        <v>0</v>
      </c>
    </row>
    <row r="175" spans="4:8">
      <c r="D175" s="1">
        <f t="shared" si="14"/>
        <v>86.5</v>
      </c>
      <c r="E175">
        <f t="shared" si="10"/>
        <v>348.09418614069017</v>
      </c>
      <c r="F175">
        <f t="shared" si="11"/>
        <v>426.23890545460767</v>
      </c>
      <c r="G175">
        <f t="shared" si="12"/>
        <v>7.0550000000000006</v>
      </c>
      <c r="H175" t="b">
        <f t="shared" si="13"/>
        <v>0</v>
      </c>
    </row>
    <row r="176" spans="4:8">
      <c r="D176" s="1">
        <f t="shared" si="14"/>
        <v>87</v>
      </c>
      <c r="E176">
        <f t="shared" si="10"/>
        <v>360.07142596253698</v>
      </c>
      <c r="F176">
        <f t="shared" si="11"/>
        <v>441.42141114597104</v>
      </c>
      <c r="G176">
        <f t="shared" si="12"/>
        <v>7.0900000000000007</v>
      </c>
      <c r="H176" t="b">
        <f t="shared" si="13"/>
        <v>0</v>
      </c>
    </row>
    <row r="177" spans="4:8">
      <c r="D177" s="1">
        <f t="shared" si="14"/>
        <v>87.5</v>
      </c>
      <c r="E177">
        <f t="shared" si="10"/>
        <v>372.4607791705385</v>
      </c>
      <c r="F177">
        <f t="shared" si="11"/>
        <v>457.14471326890936</v>
      </c>
      <c r="G177">
        <f t="shared" si="12"/>
        <v>7.1250000000000009</v>
      </c>
      <c r="H177" t="b">
        <f t="shared" si="13"/>
        <v>0</v>
      </c>
    </row>
    <row r="178" spans="4:8">
      <c r="D178" s="1">
        <f t="shared" si="14"/>
        <v>88</v>
      </c>
      <c r="E178">
        <f t="shared" si="10"/>
        <v>385.27642577991458</v>
      </c>
      <c r="F178">
        <f t="shared" si="11"/>
        <v>473.42807483483483</v>
      </c>
      <c r="G178">
        <f t="shared" si="12"/>
        <v>7.16</v>
      </c>
      <c r="H178" t="b">
        <f t="shared" si="13"/>
        <v>0</v>
      </c>
    </row>
    <row r="179" spans="4:8">
      <c r="D179" s="1">
        <f t="shared" si="14"/>
        <v>88.5</v>
      </c>
      <c r="E179">
        <f t="shared" si="10"/>
        <v>398.5330337124762</v>
      </c>
      <c r="F179">
        <f t="shared" si="11"/>
        <v>490.29144499801794</v>
      </c>
      <c r="G179">
        <f t="shared" si="12"/>
        <v>7.1950000000000003</v>
      </c>
      <c r="H179" t="b">
        <f t="shared" si="13"/>
        <v>0</v>
      </c>
    </row>
    <row r="180" spans="4:8">
      <c r="D180" s="1">
        <f t="shared" si="14"/>
        <v>89</v>
      </c>
      <c r="E180">
        <f t="shared" si="10"/>
        <v>412.24577558450864</v>
      </c>
      <c r="F180">
        <f t="shared" si="11"/>
        <v>507.7554834957939</v>
      </c>
      <c r="G180">
        <f t="shared" si="12"/>
        <v>7.23</v>
      </c>
      <c r="H180" t="b">
        <f t="shared" si="13"/>
        <v>0</v>
      </c>
    </row>
    <row r="181" spans="4:8">
      <c r="D181" s="1">
        <f t="shared" si="14"/>
        <v>89.5</v>
      </c>
      <c r="E181">
        <f t="shared" si="10"/>
        <v>426.43034607234955</v>
      </c>
      <c r="F181">
        <f t="shared" si="11"/>
        <v>525.84158595932604</v>
      </c>
      <c r="G181">
        <f t="shared" si="12"/>
        <v>7.2650000000000006</v>
      </c>
      <c r="H181" t="b">
        <f t="shared" si="13"/>
        <v>0</v>
      </c>
    </row>
    <row r="182" spans="4:8">
      <c r="D182" s="1">
        <f t="shared" si="14"/>
        <v>90</v>
      </c>
      <c r="E182">
        <f t="shared" si="10"/>
        <v>441.10297987542418</v>
      </c>
      <c r="F182">
        <f t="shared" si="11"/>
        <v>544.57191012592943</v>
      </c>
      <c r="G182">
        <f t="shared" si="12"/>
        <v>7.3000000000000007</v>
      </c>
      <c r="H182" t="b">
        <f t="shared" si="13"/>
        <v>0</v>
      </c>
    </row>
    <row r="183" spans="4:8">
      <c r="D183" s="1">
        <f t="shared" si="14"/>
        <v>90.5</v>
      </c>
      <c r="E183">
        <f t="shared" si="10"/>
        <v>456.28047029741407</v>
      </c>
      <c r="F183">
        <f t="shared" si="11"/>
        <v>563.96940298506968</v>
      </c>
      <c r="G183">
        <f t="shared" si="12"/>
        <v>7.3350000000000009</v>
      </c>
      <c r="H183" t="b">
        <f t="shared" si="13"/>
        <v>0</v>
      </c>
    </row>
    <row r="184" spans="4:8">
      <c r="D184" s="1">
        <f t="shared" si="14"/>
        <v>91</v>
      </c>
      <c r="E184">
        <f t="shared" si="10"/>
        <v>471.98018846670396</v>
      </c>
      <c r="F184">
        <f t="shared" si="11"/>
        <v>584.05782889129534</v>
      </c>
      <c r="G184">
        <f t="shared" si="12"/>
        <v>7.370000000000001</v>
      </c>
      <c r="H184" t="b">
        <f t="shared" si="13"/>
        <v>0</v>
      </c>
    </row>
    <row r="185" spans="4:8">
      <c r="D185" s="1">
        <f t="shared" si="14"/>
        <v>91.5</v>
      </c>
      <c r="E185">
        <f t="shared" si="10"/>
        <v>488.22010321823308</v>
      </c>
      <c r="F185">
        <f t="shared" si="11"/>
        <v>604.8617986785431</v>
      </c>
      <c r="G185">
        <f t="shared" si="12"/>
        <v>7.4050000000000002</v>
      </c>
      <c r="H185" t="b">
        <f t="shared" si="13"/>
        <v>0</v>
      </c>
    </row>
    <row r="186" spans="4:8">
      <c r="D186" s="1">
        <f t="shared" si="14"/>
        <v>92</v>
      </c>
      <c r="E186">
        <f t="shared" si="10"/>
        <v>505.01880165937314</v>
      </c>
      <c r="F186">
        <f t="shared" si="11"/>
        <v>626.40679981148924</v>
      </c>
      <c r="G186">
        <f t="shared" si="12"/>
        <v>7.44</v>
      </c>
      <c r="H186" t="b">
        <f t="shared" si="13"/>
        <v>0</v>
      </c>
    </row>
    <row r="187" spans="4:8">
      <c r="D187" s="1">
        <f t="shared" si="14"/>
        <v>92.5</v>
      </c>
      <c r="E187">
        <f t="shared" si="10"/>
        <v>522.39551044350935</v>
      </c>
      <c r="F187">
        <f t="shared" si="11"/>
        <v>648.71922761087842</v>
      </c>
      <c r="G187">
        <f t="shared" si="12"/>
        <v>7.4750000000000005</v>
      </c>
      <c r="H187" t="b">
        <f t="shared" si="13"/>
        <v>0</v>
      </c>
    </row>
    <row r="188" spans="4:8">
      <c r="D188" s="1">
        <f t="shared" si="14"/>
        <v>93</v>
      </c>
      <c r="E188">
        <f t="shared" si="10"/>
        <v>540.37011777552925</v>
      </c>
      <c r="F188">
        <f t="shared" si="11"/>
        <v>671.82641759109458</v>
      </c>
      <c r="G188">
        <f t="shared" si="12"/>
        <v>7.5100000000000007</v>
      </c>
      <c r="H188" t="b">
        <f t="shared" si="13"/>
        <v>0</v>
      </c>
    </row>
    <row r="189" spans="4:8">
      <c r="D189" s="1">
        <f t="shared" si="14"/>
        <v>93.5</v>
      </c>
      <c r="E189">
        <f t="shared" si="10"/>
        <v>558.96319617455515</v>
      </c>
      <c r="F189">
        <f t="shared" si="11"/>
        <v>695.75667894958349</v>
      </c>
      <c r="G189">
        <f t="shared" si="12"/>
        <v>7.5450000000000008</v>
      </c>
      <c r="H189" t="b">
        <f t="shared" si="13"/>
        <v>0</v>
      </c>
    </row>
    <row r="190" spans="4:8">
      <c r="D190" s="1">
        <f t="shared" si="14"/>
        <v>94</v>
      </c>
      <c r="E190">
        <f t="shared" si="10"/>
        <v>578.19602601981626</v>
      </c>
      <c r="F190">
        <f t="shared" si="11"/>
        <v>720.5393292491608</v>
      </c>
      <c r="G190">
        <f t="shared" si="12"/>
        <v>7.580000000000001</v>
      </c>
      <c r="H190" t="b">
        <f t="shared" si="13"/>
        <v>0</v>
      </c>
    </row>
    <row r="191" spans="4:8">
      <c r="D191" s="1">
        <f t="shared" si="14"/>
        <v>94.5</v>
      </c>
      <c r="E191">
        <f t="shared" si="10"/>
        <v>598.09061990677401</v>
      </c>
      <c r="F191">
        <f t="shared" si="11"/>
        <v>746.20473033569112</v>
      </c>
      <c r="G191">
        <f t="shared" si="12"/>
        <v>7.6150000000000002</v>
      </c>
      <c r="H191" t="b">
        <f t="shared" si="13"/>
        <v>0</v>
      </c>
    </row>
    <row r="192" spans="4:8">
      <c r="D192" s="1">
        <f t="shared" si="14"/>
        <v>95</v>
      </c>
      <c r="E192">
        <f t="shared" si="10"/>
        <v>618.66974784120362</v>
      </c>
      <c r="F192">
        <f t="shared" si="11"/>
        <v>772.78432553514995</v>
      </c>
      <c r="G192">
        <f t="shared" si="12"/>
        <v>7.65</v>
      </c>
      <c r="H192" t="b">
        <f t="shared" si="13"/>
        <v>0</v>
      </c>
    </row>
    <row r="193" spans="1:8">
      <c r="D193" s="1">
        <f t="shared" si="14"/>
        <v>95.5</v>
      </c>
      <c r="E193">
        <f t="shared" si="10"/>
        <v>639.95696330024816</v>
      </c>
      <c r="F193">
        <f t="shared" si="11"/>
        <v>800.31067817562541</v>
      </c>
      <c r="G193">
        <f t="shared" si="12"/>
        <v>7.6850000000000005</v>
      </c>
      <c r="H193" t="b">
        <f t="shared" si="13"/>
        <v>0</v>
      </c>
    </row>
    <row r="194" spans="1:8">
      <c r="D194" s="1">
        <f t="shared" si="14"/>
        <v>96</v>
      </c>
      <c r="E194">
        <f t="shared" ref="E194:E257" si="15">P*(1+rate/m)^(D194*m)</f>
        <v>661.97663019008769</v>
      </c>
      <c r="F194">
        <f t="shared" ref="F194:F202" si="16">P*EXP(rate*D194)</f>
        <v>828.81751148147032</v>
      </c>
      <c r="G194">
        <f t="shared" ref="G194:G202" si="17">P*(1+rate*D194)</f>
        <v>7.7200000000000006</v>
      </c>
      <c r="H194" t="b">
        <f t="shared" si="13"/>
        <v>0</v>
      </c>
    </row>
    <row r="195" spans="1:8">
      <c r="D195" s="1">
        <f t="shared" si="14"/>
        <v>96.5</v>
      </c>
      <c r="E195">
        <f t="shared" si="15"/>
        <v>684.7539507312656</v>
      </c>
      <c r="F195">
        <f t="shared" si="16"/>
        <v>858.33974988846887</v>
      </c>
      <c r="G195">
        <f t="shared" si="17"/>
        <v>7.7550000000000008</v>
      </c>
      <c r="H195" t="b">
        <f t="shared" ref="H195:H202" si="18">E195&gt;F195</f>
        <v>0</v>
      </c>
    </row>
    <row r="196" spans="1:8">
      <c r="D196" s="1">
        <f t="shared" ref="D196:D202" si="19">D195+$B$3</f>
        <v>97</v>
      </c>
      <c r="E196">
        <f t="shared" si="15"/>
        <v>708.31499430339386</v>
      </c>
      <c r="F196">
        <f t="shared" si="16"/>
        <v>888.91356183063772</v>
      </c>
      <c r="G196">
        <f t="shared" si="17"/>
        <v>7.7900000000000009</v>
      </c>
      <c r="H196" t="b">
        <f t="shared" si="18"/>
        <v>0</v>
      </c>
    </row>
    <row r="197" spans="1:8">
      <c r="D197" s="1">
        <f t="shared" si="19"/>
        <v>97.5</v>
      </c>
      <c r="E197">
        <f t="shared" si="15"/>
        <v>732.68672728245429</v>
      </c>
      <c r="F197">
        <f t="shared" si="16"/>
        <v>920.576404051081</v>
      </c>
      <c r="G197">
        <f t="shared" si="17"/>
        <v>7.8250000000000011</v>
      </c>
      <c r="H197" t="b">
        <f t="shared" si="18"/>
        <v>0</v>
      </c>
    </row>
    <row r="198" spans="1:8">
      <c r="D198" s="1">
        <f t="shared" si="19"/>
        <v>98</v>
      </c>
      <c r="E198">
        <f t="shared" si="15"/>
        <v>757.89704390463146</v>
      </c>
      <c r="F198">
        <f t="shared" si="16"/>
        <v>953.36706749118412</v>
      </c>
      <c r="G198">
        <f t="shared" si="17"/>
        <v>7.86</v>
      </c>
      <c r="H198" t="b">
        <f t="shared" si="18"/>
        <v>0</v>
      </c>
    </row>
    <row r="199" spans="1:8">
      <c r="D199" s="1">
        <f t="shared" si="19"/>
        <v>98.5</v>
      </c>
      <c r="E199">
        <f t="shared" si="15"/>
        <v>783.9747981922261</v>
      </c>
      <c r="F199">
        <f t="shared" si="16"/>
        <v>987.32572481437103</v>
      </c>
      <c r="G199">
        <f t="shared" si="17"/>
        <v>7.8950000000000005</v>
      </c>
      <c r="H199" t="b">
        <f t="shared" si="18"/>
        <v>0</v>
      </c>
    </row>
    <row r="200" spans="1:8">
      <c r="D200" s="1">
        <f t="shared" si="19"/>
        <v>99</v>
      </c>
      <c r="E200">
        <f t="shared" si="15"/>
        <v>810.94983697795567</v>
      </c>
      <c r="F200">
        <f t="shared" si="16"/>
        <v>1022.4939796226361</v>
      </c>
      <c r="G200">
        <f t="shared" si="17"/>
        <v>7.9300000000000006</v>
      </c>
      <c r="H200" t="b">
        <f t="shared" si="18"/>
        <v>0</v>
      </c>
    </row>
    <row r="201" spans="1:8">
      <c r="D201" s="1">
        <f t="shared" si="19"/>
        <v>99.5</v>
      </c>
      <c r="E201">
        <f t="shared" si="15"/>
        <v>838.85303406568198</v>
      </c>
      <c r="F201">
        <f t="shared" si="16"/>
        <v>1058.9149174261624</v>
      </c>
      <c r="G201">
        <f t="shared" si="17"/>
        <v>7.9650000000000007</v>
      </c>
      <c r="H201" t="b">
        <f t="shared" si="18"/>
        <v>0</v>
      </c>
    </row>
    <row r="202" spans="1:8">
      <c r="D202" s="1">
        <f t="shared" si="19"/>
        <v>100</v>
      </c>
      <c r="E202">
        <f t="shared" si="15"/>
        <v>867.71632556641259</v>
      </c>
      <c r="F202">
        <f t="shared" si="16"/>
        <v>1096.6331584284596</v>
      </c>
      <c r="G202">
        <f t="shared" si="17"/>
        <v>8</v>
      </c>
      <c r="H202" t="b">
        <f t="shared" si="18"/>
        <v>0</v>
      </c>
    </row>
    <row r="208" spans="1:8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50" zoomScaleNormal="150" zoomScalePageLayoutView="150" workbookViewId="0">
      <selection activeCell="D7" sqref="D7"/>
    </sheetView>
  </sheetViews>
  <sheetFormatPr baseColWidth="10" defaultRowHeight="14" x14ac:dyDescent="0"/>
  <sheetData>
    <row r="1" spans="1:6">
      <c r="C1" t="s">
        <v>13</v>
      </c>
      <c r="D1" s="3">
        <v>3.441648526009327E-2</v>
      </c>
    </row>
    <row r="2" spans="1:6">
      <c r="C2" t="s">
        <v>14</v>
      </c>
      <c r="D2">
        <f>E13/D13</f>
        <v>5.6987982658521581</v>
      </c>
    </row>
    <row r="3" spans="1:6">
      <c r="C3" t="s">
        <v>15</v>
      </c>
      <c r="D3">
        <f>F13/D13</f>
        <v>33.505903960478832</v>
      </c>
    </row>
    <row r="6" spans="1:6">
      <c r="A6" t="s">
        <v>9</v>
      </c>
      <c r="B6" t="s">
        <v>10</v>
      </c>
      <c r="C6" t="s">
        <v>0</v>
      </c>
      <c r="D6" t="s">
        <v>12</v>
      </c>
      <c r="E6" t="s">
        <v>16</v>
      </c>
      <c r="F6" t="s">
        <v>17</v>
      </c>
    </row>
    <row r="7" spans="1:6">
      <c r="A7">
        <v>1</v>
      </c>
      <c r="B7">
        <f>0.02*$C$12</f>
        <v>2</v>
      </c>
      <c r="C7">
        <v>0</v>
      </c>
      <c r="D7">
        <f>(C7+B7)*EXP(-A7*$D$1)</f>
        <v>1.9323380513441901</v>
      </c>
      <c r="E7" s="4">
        <f>D7*A7</f>
        <v>1.9323380513441901</v>
      </c>
      <c r="F7">
        <f>E7*A7</f>
        <v>1.9323380513441901</v>
      </c>
    </row>
    <row r="8" spans="1:6">
      <c r="A8">
        <v>2</v>
      </c>
      <c r="B8">
        <f t="shared" ref="B8:B12" si="0">0.02*$C$12</f>
        <v>2</v>
      </c>
      <c r="C8">
        <v>0</v>
      </c>
      <c r="D8">
        <f t="shared" ref="D8:D12" si="1">(C8+B8)*EXP(-A8*$D$1)</f>
        <v>1.866965172336331</v>
      </c>
      <c r="E8" s="4">
        <f t="shared" ref="E8:E12" si="2">D8*A8</f>
        <v>3.7339303446726619</v>
      </c>
      <c r="F8">
        <f t="shared" ref="F8:F12" si="3">E8*A8</f>
        <v>7.4678606893453239</v>
      </c>
    </row>
    <row r="9" spans="1:6">
      <c r="A9">
        <v>3</v>
      </c>
      <c r="B9">
        <f t="shared" si="0"/>
        <v>2</v>
      </c>
      <c r="C9">
        <v>0</v>
      </c>
      <c r="D9">
        <f t="shared" si="1"/>
        <v>1.8038039215199282</v>
      </c>
      <c r="E9" s="4">
        <f t="shared" si="2"/>
        <v>5.4114117645597846</v>
      </c>
      <c r="F9">
        <f t="shared" si="3"/>
        <v>16.234235293679355</v>
      </c>
    </row>
    <row r="10" spans="1:6">
      <c r="A10">
        <v>4</v>
      </c>
      <c r="B10">
        <f t="shared" si="0"/>
        <v>2</v>
      </c>
      <c r="C10">
        <v>0</v>
      </c>
      <c r="D10">
        <f t="shared" si="1"/>
        <v>1.7427794773584131</v>
      </c>
      <c r="E10" s="4">
        <f t="shared" si="2"/>
        <v>6.9711179094336524</v>
      </c>
      <c r="F10">
        <f t="shared" si="3"/>
        <v>27.88447163773461</v>
      </c>
    </row>
    <row r="11" spans="1:6">
      <c r="A11">
        <v>5</v>
      </c>
      <c r="B11">
        <f t="shared" si="0"/>
        <v>2</v>
      </c>
      <c r="C11">
        <v>0</v>
      </c>
      <c r="D11">
        <f t="shared" si="1"/>
        <v>1.6838195496007011</v>
      </c>
      <c r="E11" s="4">
        <f t="shared" si="2"/>
        <v>8.4190977480035052</v>
      </c>
      <c r="F11">
        <f t="shared" si="3"/>
        <v>42.095488740017529</v>
      </c>
    </row>
    <row r="12" spans="1:6">
      <c r="A12">
        <v>6</v>
      </c>
      <c r="B12">
        <f t="shared" si="0"/>
        <v>2</v>
      </c>
      <c r="C12">
        <v>100</v>
      </c>
      <c r="D12">
        <f t="shared" si="1"/>
        <v>82.969568975912111</v>
      </c>
      <c r="E12" s="4">
        <f t="shared" si="2"/>
        <v>497.81741385547264</v>
      </c>
      <c r="F12">
        <f t="shared" si="3"/>
        <v>2986.9044831328356</v>
      </c>
    </row>
    <row r="13" spans="1:6">
      <c r="C13" t="s">
        <v>11</v>
      </c>
      <c r="D13">
        <f>SUM(D7:D12)</f>
        <v>91.999275148071675</v>
      </c>
      <c r="E13">
        <f t="shared" ref="E13:F13" si="4">SUM(E7:E12)</f>
        <v>524.28530967348638</v>
      </c>
      <c r="F13">
        <f t="shared" si="4"/>
        <v>3082.5188775449565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Q4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Sandoval, Tanya SIPC-ITD/ECM</dc:creator>
  <cp:lastModifiedBy>Tanya Sandoval</cp:lastModifiedBy>
  <dcterms:created xsi:type="dcterms:W3CDTF">2016-05-16T09:32:48Z</dcterms:created>
  <dcterms:modified xsi:type="dcterms:W3CDTF">2016-05-16T21:20:46Z</dcterms:modified>
</cp:coreProperties>
</file>