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2330"/>
  </bookViews>
  <sheets>
    <sheet name="Q2 answer" sheetId="2" r:id="rId1"/>
  </sheets>
  <calcPr calcId="145621"/>
</workbook>
</file>

<file path=xl/calcChain.xml><?xml version="1.0" encoding="utf-8"?>
<calcChain xmlns="http://schemas.openxmlformats.org/spreadsheetml/2006/main">
  <c r="C15" i="2" l="1"/>
  <c r="I6" i="2"/>
  <c r="K6" i="2" s="1"/>
  <c r="L6" i="2" s="1"/>
  <c r="B15" i="2" s="1"/>
  <c r="J6" i="2"/>
  <c r="I7" i="2"/>
  <c r="K7" i="2" s="1"/>
  <c r="L7" i="2" s="1"/>
  <c r="J7" i="2"/>
  <c r="C14" i="2"/>
  <c r="I4" i="2"/>
  <c r="K4" i="2" s="1"/>
  <c r="L4" i="2" s="1"/>
  <c r="I5" i="2"/>
  <c r="K5" i="2" s="1"/>
  <c r="L5" i="2" s="1"/>
  <c r="J5" i="2"/>
  <c r="J4" i="2"/>
  <c r="D15" i="2" l="1"/>
  <c r="B14" i="2"/>
  <c r="D14" i="2" s="1"/>
</calcChain>
</file>

<file path=xl/sharedStrings.xml><?xml version="1.0" encoding="utf-8"?>
<sst xmlns="http://schemas.openxmlformats.org/spreadsheetml/2006/main" count="21" uniqueCount="19">
  <si>
    <t>r</t>
  </si>
  <si>
    <t>T</t>
  </si>
  <si>
    <t>K</t>
  </si>
  <si>
    <t>alpha</t>
  </si>
  <si>
    <t>t</t>
  </si>
  <si>
    <t>C(u1, u2)</t>
  </si>
  <si>
    <t>S</t>
  </si>
  <si>
    <t>vol</t>
  </si>
  <si>
    <t>u</t>
  </si>
  <si>
    <t>d1</t>
  </si>
  <si>
    <t>d2</t>
  </si>
  <si>
    <t>N(d1)</t>
  </si>
  <si>
    <t>N(d2)</t>
  </si>
  <si>
    <t>Put</t>
  </si>
  <si>
    <t>Option type</t>
  </si>
  <si>
    <t>DF</t>
  </si>
  <si>
    <t>B(S1, S2)</t>
  </si>
  <si>
    <t>Call</t>
  </si>
  <si>
    <t>Bivariate Binary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</si>
</sst>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000"/>
    <numFmt numFmtId="168" formatCode="0.000000"/>
    <numFmt numFmtId="171" formatCode="0.000E+00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0" fillId="0" borderId="1" xfId="0" applyBorder="1"/>
    <xf numFmtId="171" fontId="0" fillId="0" borderId="1" xfId="0" applyNumberFormat="1" applyBorder="1"/>
    <xf numFmtId="166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8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168" fontId="0" fillId="3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activeCell="A2" sqref="A2"/>
    </sheetView>
  </sheetViews>
  <sheetFormatPr defaultRowHeight="15" x14ac:dyDescent="0.25"/>
  <cols>
    <col min="1" max="1" width="11.5703125" bestFit="1" customWidth="1"/>
    <col min="3" max="3" width="13.7109375" customWidth="1"/>
    <col min="9" max="9" width="12.7109375" bestFit="1" customWidth="1"/>
    <col min="12" max="12" width="14.85546875" customWidth="1"/>
  </cols>
  <sheetData>
    <row r="1" spans="1:13" ht="22.5" x14ac:dyDescent="0.3">
      <c r="A1" s="2" t="s">
        <v>18</v>
      </c>
    </row>
    <row r="3" spans="1:13" x14ac:dyDescent="0.25">
      <c r="A3" s="6" t="s">
        <v>14</v>
      </c>
      <c r="B3" s="6" t="s">
        <v>4</v>
      </c>
      <c r="C3" s="6" t="s">
        <v>1</v>
      </c>
      <c r="D3" s="6" t="s">
        <v>0</v>
      </c>
      <c r="E3" s="6" t="s">
        <v>2</v>
      </c>
      <c r="F3" s="6" t="s">
        <v>6</v>
      </c>
      <c r="G3" s="6" t="s">
        <v>7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8</v>
      </c>
      <c r="M3" s="1"/>
    </row>
    <row r="4" spans="1:13" x14ac:dyDescent="0.25">
      <c r="A4" s="3" t="s">
        <v>13</v>
      </c>
      <c r="B4" s="3">
        <v>0</v>
      </c>
      <c r="C4" s="3">
        <v>1</v>
      </c>
      <c r="D4" s="3">
        <v>0</v>
      </c>
      <c r="E4" s="3">
        <v>100</v>
      </c>
      <c r="F4" s="3">
        <v>102.02</v>
      </c>
      <c r="G4" s="3">
        <v>0.2</v>
      </c>
      <c r="H4" s="3"/>
      <c r="I4" s="4">
        <f>(LN(F4/E4)+(D4-0.5*(G4^2))*(C4-B4))/(G4*SQRT(C4-B4))</f>
        <v>-6.5674665544052102E-6</v>
      </c>
      <c r="J4" s="3">
        <f>_xlfn.NORM.S.DIST(H4,TRUE)</f>
        <v>0.5</v>
      </c>
      <c r="K4" s="5">
        <f>_xlfn.NORM.S.DIST(I4,TRUE)</f>
        <v>0.49999737995991633</v>
      </c>
      <c r="L4" s="5">
        <f>IF(A4="Call",  K4, 1-K4)</f>
        <v>0.50000262004008367</v>
      </c>
    </row>
    <row r="5" spans="1:13" x14ac:dyDescent="0.25">
      <c r="A5" s="3" t="s">
        <v>13</v>
      </c>
      <c r="B5" s="3">
        <v>0</v>
      </c>
      <c r="C5" s="3">
        <v>1</v>
      </c>
      <c r="D5" s="3">
        <v>0</v>
      </c>
      <c r="E5" s="3">
        <v>100</v>
      </c>
      <c r="F5" s="3">
        <v>102.02</v>
      </c>
      <c r="G5" s="3">
        <v>0.2</v>
      </c>
      <c r="H5" s="3"/>
      <c r="I5" s="4">
        <f>(LN(F5/E5)+(D5-0.5*(G5^2))*(C5-B5))/(G5*SQRT(C5-B5))</f>
        <v>-6.5674665544052102E-6</v>
      </c>
      <c r="J5" s="3">
        <f>_xlfn.NORM.S.DIST(H5,TRUE)</f>
        <v>0.5</v>
      </c>
      <c r="K5" s="5">
        <f>_xlfn.NORM.S.DIST(I5,TRUE)</f>
        <v>0.49999737995991633</v>
      </c>
      <c r="L5" s="5">
        <f>IF(A5="Call",  K5, 1-K5)</f>
        <v>0.50000262004008367</v>
      </c>
    </row>
    <row r="6" spans="1:13" x14ac:dyDescent="0.25">
      <c r="A6" s="9" t="s">
        <v>17</v>
      </c>
      <c r="B6" s="9">
        <v>0</v>
      </c>
      <c r="C6" s="9">
        <v>0.5</v>
      </c>
      <c r="D6" s="9">
        <v>0</v>
      </c>
      <c r="E6" s="9">
        <v>120</v>
      </c>
      <c r="F6" s="9">
        <v>90</v>
      </c>
      <c r="G6" s="9">
        <v>0.3</v>
      </c>
      <c r="H6" s="9"/>
      <c r="I6" s="12">
        <f t="shared" ref="I6:I7" si="0">(LN(F6/E6)+(D6-0.5*(G6^2))*(C6-B6))/(G6*SQRT(C6-B6))</f>
        <v>-1.4622123122210087</v>
      </c>
      <c r="J6" s="9">
        <f t="shared" ref="J6:J7" si="1">_xlfn.NORM.S.DIST(H6,TRUE)</f>
        <v>0.5</v>
      </c>
      <c r="K6" s="12">
        <f t="shared" ref="K6:K7" si="2">_xlfn.NORM.S.DIST(I6,TRUE)</f>
        <v>7.184151936559148E-2</v>
      </c>
      <c r="L6" s="12">
        <f t="shared" ref="L6:L7" si="3">IF(A6="Call",  K6, 1-K6)</f>
        <v>7.184151936559148E-2</v>
      </c>
    </row>
    <row r="7" spans="1:13" x14ac:dyDescent="0.25">
      <c r="A7" s="9" t="s">
        <v>17</v>
      </c>
      <c r="B7" s="9">
        <v>0</v>
      </c>
      <c r="C7" s="9">
        <v>0.5</v>
      </c>
      <c r="D7" s="9">
        <v>0</v>
      </c>
      <c r="E7" s="9">
        <v>120</v>
      </c>
      <c r="F7" s="9">
        <v>110</v>
      </c>
      <c r="G7" s="9">
        <v>0.5</v>
      </c>
      <c r="H7" s="9"/>
      <c r="I7" s="12">
        <f t="shared" si="0"/>
        <v>-0.42288203413562225</v>
      </c>
      <c r="J7" s="9">
        <f t="shared" si="1"/>
        <v>0.5</v>
      </c>
      <c r="K7" s="12">
        <f t="shared" si="2"/>
        <v>0.33619066567860856</v>
      </c>
      <c r="L7" s="12">
        <f t="shared" si="3"/>
        <v>0.33619066567860856</v>
      </c>
    </row>
    <row r="13" spans="1:13" x14ac:dyDescent="0.25">
      <c r="A13" s="6" t="s">
        <v>3</v>
      </c>
      <c r="B13" s="6" t="s">
        <v>5</v>
      </c>
      <c r="C13" s="6" t="s">
        <v>15</v>
      </c>
      <c r="D13" s="6" t="s">
        <v>16</v>
      </c>
    </row>
    <row r="14" spans="1:13" x14ac:dyDescent="0.25">
      <c r="A14" s="3">
        <v>-5</v>
      </c>
      <c r="B14" s="7">
        <f>(1/A14)*LN(1+(EXP(A14*$L$4)-1)*(EXP(A14*$L$5)-1)/(EXP(A14)-1))</f>
        <v>0.37715113078813928</v>
      </c>
      <c r="C14" s="8">
        <f>EXP(-D4*(C4-B4))</f>
        <v>1</v>
      </c>
      <c r="D14" s="3">
        <f>C14*B14</f>
        <v>0.37715113078813928</v>
      </c>
    </row>
    <row r="15" spans="1:13" x14ac:dyDescent="0.25">
      <c r="A15" s="9">
        <v>-3.15</v>
      </c>
      <c r="B15" s="10">
        <f>(1/A15)*LN(1+(EXP(A15*$L$6)-1)*(EXP(A15*$L$7)-1)/(EXP(A15)-1))</f>
        <v>4.7219971327411139E-2</v>
      </c>
      <c r="C15" s="11">
        <f>EXP(-D6*(C6-B6))</f>
        <v>1</v>
      </c>
      <c r="D15" s="9">
        <f>C15*B15</f>
        <v>4.7219971327411139E-2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answer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Sandoval, Tanya SIPC-ITD/ECM</cp:lastModifiedBy>
  <dcterms:created xsi:type="dcterms:W3CDTF">2016-07-28T09:24:24Z</dcterms:created>
  <dcterms:modified xsi:type="dcterms:W3CDTF">2016-07-28T17:10:31Z</dcterms:modified>
</cp:coreProperties>
</file>