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User\Downloads\"/>
    </mc:Choice>
  </mc:AlternateContent>
  <xr:revisionPtr revIDLastSave="0" documentId="13_ncr:1_{9A5E6103-41AB-4A3C-B0EA-094A9A52EE5D}" xr6:coauthVersionLast="47" xr6:coauthVersionMax="47" xr10:uidLastSave="{00000000-0000-0000-0000-000000000000}"/>
  <bookViews>
    <workbookView xWindow="-120" yWindow="-120" windowWidth="20730" windowHeight="11040" activeTab="3" xr2:uid="{769C64AC-1620-4BB2-A516-9FE4688C1655}"/>
  </bookViews>
  <sheets>
    <sheet name="REGRESIÒN MULTIPLE" sheetId="1" r:id="rId1"/>
    <sheet name="REGRESION" sheetId="4" r:id="rId2"/>
    <sheet name="CARTAS " sheetId="2" r:id="rId3"/>
    <sheet name="Hoja4" sheetId="7" r:id="rId4"/>
    <sheet name="FORMULAS" sheetId="3" r:id="rId5"/>
  </sheets>
  <definedNames>
    <definedName name="_xlnm._FilterDatabase" localSheetId="2" hidden="1">'CARTAS '!$A$6:$O$220</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5" i="7" l="1"/>
  <c r="D53" i="7" s="1"/>
  <c r="E15" i="7"/>
  <c r="D54" i="7" s="1"/>
  <c r="F15" i="7"/>
  <c r="D55" i="7" s="1"/>
  <c r="G15" i="7"/>
  <c r="D56" i="7" s="1"/>
  <c r="H15" i="7"/>
  <c r="D57" i="7" s="1"/>
  <c r="I15" i="7"/>
  <c r="D58" i="7" s="1"/>
  <c r="J15" i="7"/>
  <c r="D59" i="7" s="1"/>
  <c r="K15" i="7"/>
  <c r="D60" i="7" s="1"/>
  <c r="L15" i="7"/>
  <c r="D61" i="7" s="1"/>
  <c r="M15" i="7"/>
  <c r="D62" i="7" s="1"/>
  <c r="N15" i="7"/>
  <c r="D63" i="7" s="1"/>
  <c r="O15" i="7"/>
  <c r="D64" i="7" s="1"/>
  <c r="T20" i="7"/>
  <c r="T4" i="7"/>
  <c r="T5" i="7"/>
  <c r="T6" i="7"/>
  <c r="T7" i="7"/>
  <c r="T8" i="7"/>
  <c r="T9" i="7"/>
  <c r="T12" i="7"/>
  <c r="T13" i="7"/>
  <c r="T14" i="7"/>
  <c r="T10" i="7"/>
  <c r="T11" i="7"/>
  <c r="T3" i="7"/>
  <c r="P4" i="7"/>
  <c r="P5" i="7"/>
  <c r="P6" i="7"/>
  <c r="P7" i="7"/>
  <c r="P8" i="7"/>
  <c r="P9" i="7"/>
  <c r="P12" i="7"/>
  <c r="P13" i="7"/>
  <c r="P14" i="7"/>
  <c r="P10" i="7"/>
  <c r="P11" i="7"/>
  <c r="P3" i="7"/>
  <c r="C75" i="4"/>
  <c r="C76" i="4"/>
  <c r="C77" i="4"/>
  <c r="C78" i="4"/>
  <c r="C79" i="4"/>
  <c r="C80" i="4"/>
  <c r="C81" i="4"/>
  <c r="C82" i="4"/>
  <c r="C83" i="4"/>
  <c r="C84" i="4"/>
  <c r="C85" i="4"/>
  <c r="C86" i="4"/>
  <c r="C87" i="4"/>
  <c r="C88" i="4"/>
  <c r="C89" i="4"/>
  <c r="C90" i="4"/>
  <c r="C91" i="4"/>
  <c r="C92" i="4"/>
  <c r="C93" i="4"/>
  <c r="C94" i="4"/>
  <c r="C95" i="4"/>
  <c r="C96" i="4"/>
  <c r="C97" i="4"/>
  <c r="C98" i="4"/>
  <c r="C99" i="4"/>
  <c r="C100" i="4"/>
  <c r="C101" i="4"/>
  <c r="C102" i="4"/>
  <c r="C103" i="4"/>
  <c r="C104" i="4"/>
  <c r="C105" i="4"/>
  <c r="C106" i="4"/>
  <c r="C107" i="4"/>
  <c r="C108" i="4"/>
  <c r="C109" i="4"/>
  <c r="C110" i="4"/>
  <c r="C111" i="4"/>
  <c r="C112" i="4"/>
  <c r="C113" i="4"/>
  <c r="C114" i="4"/>
  <c r="C115" i="4"/>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10" i="1"/>
  <c r="C72" i="4"/>
  <c r="C73" i="4"/>
  <c r="C74" i="4"/>
  <c r="Q4" i="7" l="1"/>
  <c r="U4" i="7"/>
  <c r="V4" i="7" s="1"/>
  <c r="U13" i="7"/>
  <c r="Q13" i="7"/>
  <c r="Q9" i="7"/>
  <c r="U9" i="7"/>
  <c r="U12" i="7"/>
  <c r="Q8" i="7"/>
  <c r="U8" i="7"/>
  <c r="Q3" i="7"/>
  <c r="U3" i="7"/>
  <c r="Q6" i="7"/>
  <c r="U11" i="7"/>
  <c r="U6" i="7"/>
  <c r="Q7" i="7"/>
  <c r="U7" i="7"/>
  <c r="Q10" i="7"/>
  <c r="Q5" i="7"/>
  <c r="U10" i="7"/>
  <c r="U5" i="7"/>
  <c r="Q12" i="7"/>
  <c r="Q11" i="7"/>
  <c r="Q14" i="7"/>
  <c r="U14" i="7"/>
  <c r="S4" i="7" l="1"/>
  <c r="R4" i="7"/>
  <c r="W4" i="7"/>
  <c r="S10" i="7"/>
  <c r="R10" i="7"/>
  <c r="V7" i="7"/>
  <c r="W7" i="7"/>
  <c r="S7" i="7"/>
  <c r="R7" i="7"/>
  <c r="V12" i="7"/>
  <c r="W12" i="7"/>
  <c r="S11" i="7"/>
  <c r="R11" i="7"/>
  <c r="V6" i="7"/>
  <c r="W6" i="7"/>
  <c r="W9" i="7"/>
  <c r="V9" i="7"/>
  <c r="R12" i="7"/>
  <c r="S12" i="7"/>
  <c r="V11" i="7"/>
  <c r="W11" i="7"/>
  <c r="R9" i="7"/>
  <c r="S9" i="7"/>
  <c r="V8" i="7"/>
  <c r="W8" i="7"/>
  <c r="V14" i="7"/>
  <c r="W14" i="7"/>
  <c r="R8" i="7"/>
  <c r="S8" i="7"/>
  <c r="S14" i="7"/>
  <c r="R14" i="7"/>
  <c r="W5" i="7"/>
  <c r="V5" i="7"/>
  <c r="R6" i="7"/>
  <c r="S6" i="7"/>
  <c r="R13" i="7"/>
  <c r="S13" i="7"/>
  <c r="V10" i="7"/>
  <c r="W10" i="7"/>
  <c r="W3" i="7"/>
  <c r="V3" i="7"/>
  <c r="V13" i="7"/>
  <c r="W13" i="7"/>
  <c r="S5" i="7"/>
  <c r="R5" i="7"/>
  <c r="S3" i="7"/>
  <c r="R3" i="7"/>
  <c r="G8" i="4" l="1"/>
  <c r="G9" i="4"/>
  <c r="G10" i="4"/>
  <c r="G11" i="4"/>
  <c r="G12" i="4"/>
  <c r="G13" i="4"/>
  <c r="G14" i="4"/>
  <c r="G15" i="4"/>
  <c r="G16" i="4"/>
  <c r="G17" i="4"/>
  <c r="G18" i="4"/>
  <c r="G19" i="4"/>
  <c r="G20" i="4"/>
  <c r="G21" i="4"/>
  <c r="G22" i="4"/>
  <c r="G23" i="4"/>
  <c r="G24" i="4"/>
  <c r="G25" i="4"/>
  <c r="G26" i="4"/>
  <c r="G27" i="4"/>
  <c r="G28" i="4"/>
  <c r="G29" i="4"/>
  <c r="G30" i="4"/>
  <c r="G31" i="4"/>
  <c r="G32" i="4"/>
  <c r="G33" i="4"/>
  <c r="G34" i="4"/>
  <c r="G35" i="4"/>
  <c r="G36" i="4"/>
  <c r="G37" i="4"/>
  <c r="G38" i="4"/>
  <c r="G39" i="4"/>
  <c r="G40" i="4"/>
  <c r="G41" i="4"/>
</calcChain>
</file>

<file path=xl/sharedStrings.xml><?xml version="1.0" encoding="utf-8"?>
<sst xmlns="http://schemas.openxmlformats.org/spreadsheetml/2006/main" count="695" uniqueCount="250">
  <si>
    <t>INSTITUTO NACIONAL DE ESTADÍSTICA</t>
  </si>
  <si>
    <t>Guatemala, Centro América</t>
  </si>
  <si>
    <t>Datos meteorológicos según departamento, municipio y estaciones de monitoreo de INSIVUMEH. Año  2019</t>
  </si>
  <si>
    <t>(En metros sobre el nivel del mar, milimetros, grados centrígrados, porcentaje, kilometros por hora)</t>
  </si>
  <si>
    <t>Departamento</t>
  </si>
  <si>
    <t>Municipio</t>
  </si>
  <si>
    <t>Estación</t>
  </si>
  <si>
    <t>Altitud</t>
  </si>
  <si>
    <t xml:space="preserve">Precipitación </t>
  </si>
  <si>
    <r>
      <t>Temperatura</t>
    </r>
    <r>
      <rPr>
        <b/>
        <vertAlign val="superscript"/>
        <sz val="10"/>
        <color theme="0"/>
        <rFont val="Arial Narrow"/>
        <family val="2"/>
      </rPr>
      <t>1</t>
    </r>
  </si>
  <si>
    <r>
      <t>Humedad relativa</t>
    </r>
    <r>
      <rPr>
        <b/>
        <vertAlign val="superscript"/>
        <sz val="10"/>
        <color theme="0"/>
        <rFont val="Arial Narrow"/>
        <family val="2"/>
      </rPr>
      <t>1</t>
    </r>
    <r>
      <rPr>
        <b/>
        <sz val="10"/>
        <color theme="0"/>
        <rFont val="Arial Narrow"/>
        <family val="2"/>
      </rPr>
      <t xml:space="preserve">
(%)</t>
    </r>
  </si>
  <si>
    <r>
      <t>Velocidad del viento</t>
    </r>
    <r>
      <rPr>
        <b/>
        <vertAlign val="superscript"/>
        <sz val="10"/>
        <color theme="0"/>
        <rFont val="Arial Narrow"/>
        <family val="2"/>
      </rPr>
      <t>1</t>
    </r>
  </si>
  <si>
    <t>Absoluta   °C</t>
  </si>
  <si>
    <t>msnm</t>
  </si>
  <si>
    <t>mm</t>
  </si>
  <si>
    <t>Máxima</t>
  </si>
  <si>
    <t>Media</t>
  </si>
  <si>
    <t>Mínima</t>
  </si>
  <si>
    <t>Km/hora</t>
  </si>
  <si>
    <t>Guatemala</t>
  </si>
  <si>
    <t>INSIVUMEH</t>
  </si>
  <si>
    <t>El Progreso</t>
  </si>
  <si>
    <t>San Agustín Acasaguastlán</t>
  </si>
  <si>
    <t>San Agustín  Acasaguastlán</t>
  </si>
  <si>
    <t>Nm</t>
  </si>
  <si>
    <t>Los Albores</t>
  </si>
  <si>
    <t>Sacatepéquez</t>
  </si>
  <si>
    <t>Ciudad Vieja</t>
  </si>
  <si>
    <t>Suiza Contenta</t>
  </si>
  <si>
    <t>Chimaltenango</t>
  </si>
  <si>
    <t>Alameda Icta</t>
  </si>
  <si>
    <t>San Martín Jilotepeque</t>
  </si>
  <si>
    <t>Santa Cruz Balanyá</t>
  </si>
  <si>
    <t>Escuintla</t>
  </si>
  <si>
    <t>Sabana Grande</t>
  </si>
  <si>
    <t>Santa Lucía Cotzumalguapa</t>
  </si>
  <si>
    <t>Camantulul</t>
  </si>
  <si>
    <t>San José</t>
  </si>
  <si>
    <t>Puerto de San José</t>
  </si>
  <si>
    <t>Santa Rosa</t>
  </si>
  <si>
    <t>Cuilapa</t>
  </si>
  <si>
    <t>Los Esclavos</t>
  </si>
  <si>
    <t>Sololá</t>
  </si>
  <si>
    <t>Santiago Atitlán</t>
  </si>
  <si>
    <t>Santa María El Tablón</t>
  </si>
  <si>
    <t>San Lucas Tolimán</t>
  </si>
  <si>
    <t>El Capitán</t>
  </si>
  <si>
    <t>Quetzaltenango</t>
  </si>
  <si>
    <t>Olintepeque</t>
  </si>
  <si>
    <t>Labor Ovalle</t>
  </si>
  <si>
    <t>Suchitepéquez</t>
  </si>
  <si>
    <t>Mazatenango</t>
  </si>
  <si>
    <t>Retalhuleu</t>
  </si>
  <si>
    <t>Champerico</t>
  </si>
  <si>
    <t>San Marcos</t>
  </si>
  <si>
    <t>Ayutla</t>
  </si>
  <si>
    <t>Tecún Umán</t>
  </si>
  <si>
    <t>Catarina</t>
  </si>
  <si>
    <t>Huehuetenango</t>
  </si>
  <si>
    <t>Cuilco</t>
  </si>
  <si>
    <t>San Pedro Necta</t>
  </si>
  <si>
    <t>Todos Santos Cuchumatán</t>
  </si>
  <si>
    <t>Todos Santos</t>
  </si>
  <si>
    <t>Nd</t>
  </si>
  <si>
    <t>Quiché</t>
  </si>
  <si>
    <t>Chinique</t>
  </si>
  <si>
    <t>Chicamán</t>
  </si>
  <si>
    <t xml:space="preserve">Chixoy </t>
  </si>
  <si>
    <t>Sacapulas</t>
  </si>
  <si>
    <t>Chuitinamit</t>
  </si>
  <si>
    <t>Nebaj</t>
  </si>
  <si>
    <t>Baja Verapaz</t>
  </si>
  <si>
    <t>Cubulco</t>
  </si>
  <si>
    <t>San Jeronimo</t>
  </si>
  <si>
    <t>Cobán</t>
  </si>
  <si>
    <t>Cahabón</t>
  </si>
  <si>
    <t>Santa María Cahabón</t>
  </si>
  <si>
    <t>Totonicapán</t>
  </si>
  <si>
    <t>Santa María Chiquimula</t>
  </si>
  <si>
    <t>Xebé</t>
  </si>
  <si>
    <t>Petén</t>
  </si>
  <si>
    <t>Flores</t>
  </si>
  <si>
    <t>Izabal</t>
  </si>
  <si>
    <t>Puerto Barrios</t>
  </si>
  <si>
    <t>Livingston</t>
  </si>
  <si>
    <t>Las Vegas</t>
  </si>
  <si>
    <t>Zacapa</t>
  </si>
  <si>
    <t>Estanzuela</t>
  </si>
  <si>
    <t>La Fragua</t>
  </si>
  <si>
    <t>Río Hondo</t>
  </si>
  <si>
    <t>Pasabién</t>
  </si>
  <si>
    <t>La Unión</t>
  </si>
  <si>
    <t>Chiquimula</t>
  </si>
  <si>
    <t>Camotán</t>
  </si>
  <si>
    <t>Esquipulas</t>
  </si>
  <si>
    <t>Jalapa</t>
  </si>
  <si>
    <t>Monjas</t>
  </si>
  <si>
    <t>La Ceibita</t>
  </si>
  <si>
    <t>Potrero Carrillo</t>
  </si>
  <si>
    <t>Jutiapa</t>
  </si>
  <si>
    <t>Asunción Mita</t>
  </si>
  <si>
    <t>Moyuta</t>
  </si>
  <si>
    <t>Montúfar</t>
  </si>
  <si>
    <t>Quesada</t>
  </si>
  <si>
    <t>Fuente:  Instituto Nacional de Sismología, Vulcanología, Meteorología e Hidrología (INSIVUMEH)</t>
  </si>
  <si>
    <r>
      <rPr>
        <vertAlign val="superscript"/>
        <sz val="8"/>
        <rFont val="Arial Narrow"/>
        <family val="2"/>
      </rPr>
      <t>1</t>
    </r>
    <r>
      <rPr>
        <sz val="8"/>
        <rFont val="Arial Narrow"/>
        <family val="2"/>
      </rPr>
      <t>/ En el año 2019, solo hay medicion de estos parametros en una estación muestral.</t>
    </r>
  </si>
  <si>
    <t>Nota: Los datos proporcionados por INSIVUMEH, son datos provenientes del campo, la certificación de los mismos requiere de procesos rigurosos de calidad para cada estación de muestreo, el cual debe ser solicitado a INSIVUMEH.</t>
  </si>
  <si>
    <t>Referencias:  msnm= metros sobre el nivel del mar; mm= milimetros;  °C= grados centígrados; km/hora= kilometros por hora; mm,Hg= milietros de mercurio.</t>
  </si>
  <si>
    <t xml:space="preserve">
Promedio mensual de velocidad del viento según estaciones dela Costa Sur de Guatemala. Años 2010 - 2019
</t>
  </si>
  <si>
    <t>(kilómetros por hora)</t>
  </si>
  <si>
    <t>Año</t>
  </si>
  <si>
    <t>Promedio</t>
  </si>
  <si>
    <t>Enero</t>
  </si>
  <si>
    <t>Febrero</t>
  </si>
  <si>
    <t>Marzo</t>
  </si>
  <si>
    <t>Abril</t>
  </si>
  <si>
    <t>Mayo</t>
  </si>
  <si>
    <t>Junio</t>
  </si>
  <si>
    <t>Julio</t>
  </si>
  <si>
    <t>Agosto</t>
  </si>
  <si>
    <t>Septiembre</t>
  </si>
  <si>
    <t xml:space="preserve">Octubre </t>
  </si>
  <si>
    <t>Noviembre</t>
  </si>
  <si>
    <t xml:space="preserve">Diciembre </t>
  </si>
  <si>
    <t xml:space="preserve">Amazonas </t>
  </si>
  <si>
    <t>Bonanza</t>
  </si>
  <si>
    <t>Bouganvilia</t>
  </si>
  <si>
    <t>Cengicaña</t>
  </si>
  <si>
    <t>Chiquirines</t>
  </si>
  <si>
    <t>Cocales</t>
  </si>
  <si>
    <t>Costa Brava</t>
  </si>
  <si>
    <t>El Balsamo</t>
  </si>
  <si>
    <t>EL Platanar</t>
  </si>
  <si>
    <t>Irlanda</t>
  </si>
  <si>
    <t>La Candelaria</t>
  </si>
  <si>
    <t>La Giralda</t>
  </si>
  <si>
    <t>La Maquina</t>
  </si>
  <si>
    <t>Lorena</t>
  </si>
  <si>
    <t>Naranjales</t>
  </si>
  <si>
    <t>Peten Oficina</t>
  </si>
  <si>
    <t>Providencia</t>
  </si>
  <si>
    <t>Puyumate</t>
  </si>
  <si>
    <t>San Antonio EV</t>
  </si>
  <si>
    <t>San Nicolas</t>
  </si>
  <si>
    <t>San Rafael</t>
  </si>
  <si>
    <t>-</t>
  </si>
  <si>
    <t>Santa Teresa</t>
  </si>
  <si>
    <t>Tehuantepeq</t>
  </si>
  <si>
    <t>Trinidad</t>
  </si>
  <si>
    <t>Trinidad Magdalena</t>
  </si>
  <si>
    <t>Tulula</t>
  </si>
  <si>
    <t>Xoluta</t>
  </si>
  <si>
    <t>Fuente:  Instituto Privado de Investigacion sobre Cambio Climatico. -ICC-.</t>
  </si>
  <si>
    <t>SI LA CANTIDAD DE LLUVIA DEPENDE DE LA TEMPERATURA, HUMEDAD Y VIENTO</t>
  </si>
  <si>
    <t>LA ALTITUD Y VIENTO INFLUYEN EN LA TEMPERATURA PROMEDIO</t>
  </si>
  <si>
    <t>PROMEDIOS</t>
  </si>
  <si>
    <t xml:space="preserve">LCS = </t>
  </si>
  <si>
    <r>
      <t>PROM</t>
    </r>
    <r>
      <rPr>
        <vertAlign val="subscript"/>
        <sz val="18"/>
        <color theme="1"/>
        <rFont val="Calibri"/>
        <family val="2"/>
        <scheme val="minor"/>
      </rPr>
      <t>X</t>
    </r>
  </si>
  <si>
    <r>
      <t xml:space="preserve"> + A</t>
    </r>
    <r>
      <rPr>
        <vertAlign val="subscript"/>
        <sz val="18"/>
        <color theme="1"/>
        <rFont val="Calibri"/>
        <family val="2"/>
        <scheme val="minor"/>
      </rPr>
      <t>2</t>
    </r>
    <r>
      <rPr>
        <sz val="18"/>
        <color theme="1"/>
        <rFont val="Calibri"/>
        <family val="2"/>
        <scheme val="minor"/>
      </rPr>
      <t>PROM</t>
    </r>
    <r>
      <rPr>
        <vertAlign val="subscript"/>
        <sz val="18"/>
        <color theme="1"/>
        <rFont val="Calibri"/>
        <family val="2"/>
        <scheme val="minor"/>
      </rPr>
      <t>R</t>
    </r>
  </si>
  <si>
    <t xml:space="preserve">LCC = </t>
  </si>
  <si>
    <t xml:space="preserve">LCI = </t>
  </si>
  <si>
    <r>
      <t xml:space="preserve"> - A</t>
    </r>
    <r>
      <rPr>
        <vertAlign val="subscript"/>
        <sz val="18"/>
        <color theme="1"/>
        <rFont val="Calibri"/>
        <family val="2"/>
        <scheme val="minor"/>
      </rPr>
      <t>2</t>
    </r>
    <r>
      <rPr>
        <sz val="18"/>
        <color theme="1"/>
        <rFont val="Calibri"/>
        <family val="2"/>
        <scheme val="minor"/>
      </rPr>
      <t>PROM</t>
    </r>
    <r>
      <rPr>
        <vertAlign val="subscript"/>
        <sz val="18"/>
        <color theme="1"/>
        <rFont val="Calibri"/>
        <family val="2"/>
        <scheme val="minor"/>
      </rPr>
      <t>R</t>
    </r>
  </si>
  <si>
    <t>RANGOS</t>
  </si>
  <si>
    <t>LCS =</t>
  </si>
  <si>
    <r>
      <t>D</t>
    </r>
    <r>
      <rPr>
        <vertAlign val="subscript"/>
        <sz val="16"/>
        <color theme="1"/>
        <rFont val="Calibri"/>
        <family val="2"/>
        <scheme val="minor"/>
      </rPr>
      <t>4</t>
    </r>
    <r>
      <rPr>
        <sz val="16"/>
        <color theme="1"/>
        <rFont val="Calibri"/>
        <family val="2"/>
        <scheme val="minor"/>
      </rPr>
      <t>PROM</t>
    </r>
    <r>
      <rPr>
        <vertAlign val="subscript"/>
        <sz val="16"/>
        <color theme="1"/>
        <rFont val="Calibri"/>
        <family val="2"/>
        <scheme val="minor"/>
      </rPr>
      <t>R</t>
    </r>
  </si>
  <si>
    <t xml:space="preserve"> </t>
  </si>
  <si>
    <t>LCC =</t>
  </si>
  <si>
    <r>
      <t>PROM</t>
    </r>
    <r>
      <rPr>
        <vertAlign val="subscript"/>
        <sz val="16"/>
        <color theme="1"/>
        <rFont val="Calibri"/>
        <family val="2"/>
        <scheme val="minor"/>
      </rPr>
      <t>R</t>
    </r>
  </si>
  <si>
    <r>
      <t>D</t>
    </r>
    <r>
      <rPr>
        <vertAlign val="subscript"/>
        <sz val="16"/>
        <color theme="1"/>
        <rFont val="Calibri"/>
        <family val="2"/>
        <scheme val="minor"/>
      </rPr>
      <t>3</t>
    </r>
    <r>
      <rPr>
        <sz val="16"/>
        <color theme="1"/>
        <rFont val="Calibri"/>
        <family val="2"/>
        <scheme val="minor"/>
      </rPr>
      <t>PROM</t>
    </r>
    <r>
      <rPr>
        <vertAlign val="subscript"/>
        <sz val="16"/>
        <color theme="1"/>
        <rFont val="Calibri"/>
        <family val="2"/>
        <scheme val="minor"/>
      </rPr>
      <t>R</t>
    </r>
  </si>
  <si>
    <t>X-R</t>
  </si>
  <si>
    <r>
      <t xml:space="preserve"> + A</t>
    </r>
    <r>
      <rPr>
        <vertAlign val="subscript"/>
        <sz val="18"/>
        <color theme="1"/>
        <rFont val="Calibri"/>
        <family val="2"/>
        <scheme val="minor"/>
      </rPr>
      <t>1</t>
    </r>
    <r>
      <rPr>
        <sz val="18"/>
        <color theme="1"/>
        <rFont val="Calibri"/>
        <family val="2"/>
        <scheme val="minor"/>
      </rPr>
      <t>PROM</t>
    </r>
    <r>
      <rPr>
        <vertAlign val="subscript"/>
        <sz val="18"/>
        <color theme="1"/>
        <rFont val="Calibri"/>
        <family val="2"/>
        <scheme val="minor"/>
      </rPr>
      <t>S</t>
    </r>
  </si>
  <si>
    <r>
      <t xml:space="preserve"> - A</t>
    </r>
    <r>
      <rPr>
        <vertAlign val="subscript"/>
        <sz val="18"/>
        <color theme="1"/>
        <rFont val="Calibri"/>
        <family val="2"/>
        <scheme val="minor"/>
      </rPr>
      <t>1</t>
    </r>
    <r>
      <rPr>
        <sz val="18"/>
        <color theme="1"/>
        <rFont val="Calibri"/>
        <family val="2"/>
        <scheme val="minor"/>
      </rPr>
      <t>PROM</t>
    </r>
    <r>
      <rPr>
        <vertAlign val="subscript"/>
        <sz val="18"/>
        <color theme="1"/>
        <rFont val="Calibri"/>
        <family val="2"/>
        <scheme val="minor"/>
      </rPr>
      <t>S</t>
    </r>
  </si>
  <si>
    <t>DESVIACIONES</t>
  </si>
  <si>
    <r>
      <t>B</t>
    </r>
    <r>
      <rPr>
        <vertAlign val="subscript"/>
        <sz val="16"/>
        <color theme="1"/>
        <rFont val="Calibri"/>
        <family val="2"/>
        <scheme val="minor"/>
      </rPr>
      <t>4</t>
    </r>
    <r>
      <rPr>
        <sz val="16"/>
        <color theme="1"/>
        <rFont val="Calibri"/>
        <family val="2"/>
        <scheme val="minor"/>
      </rPr>
      <t>PROM</t>
    </r>
    <r>
      <rPr>
        <vertAlign val="subscript"/>
        <sz val="16"/>
        <color theme="1"/>
        <rFont val="Calibri"/>
        <family val="2"/>
        <scheme val="minor"/>
      </rPr>
      <t>S</t>
    </r>
  </si>
  <si>
    <r>
      <t>PROM</t>
    </r>
    <r>
      <rPr>
        <vertAlign val="subscript"/>
        <sz val="16"/>
        <color theme="1"/>
        <rFont val="Calibri"/>
        <family val="2"/>
        <scheme val="minor"/>
      </rPr>
      <t>S</t>
    </r>
  </si>
  <si>
    <t>LCI =</t>
  </si>
  <si>
    <r>
      <t>B</t>
    </r>
    <r>
      <rPr>
        <vertAlign val="subscript"/>
        <sz val="16"/>
        <color theme="1"/>
        <rFont val="Calibri"/>
        <family val="2"/>
        <scheme val="minor"/>
      </rPr>
      <t>3</t>
    </r>
    <r>
      <rPr>
        <sz val="16"/>
        <color theme="1"/>
        <rFont val="Calibri"/>
        <family val="2"/>
        <scheme val="minor"/>
      </rPr>
      <t>PROM</t>
    </r>
    <r>
      <rPr>
        <vertAlign val="subscript"/>
        <sz val="16"/>
        <color theme="1"/>
        <rFont val="Calibri"/>
        <family val="2"/>
        <scheme val="minor"/>
      </rPr>
      <t>S</t>
    </r>
  </si>
  <si>
    <t>X-S</t>
  </si>
  <si>
    <t>Temperatura</t>
  </si>
  <si>
    <t xml:space="preserve">media </t>
  </si>
  <si>
    <t>Y</t>
  </si>
  <si>
    <t>X1</t>
  </si>
  <si>
    <t>X2</t>
  </si>
  <si>
    <t>X3</t>
  </si>
  <si>
    <t>SUMMARY OUTPUT</t>
  </si>
  <si>
    <t>Regression Statistics</t>
  </si>
  <si>
    <t>Multiple R</t>
  </si>
  <si>
    <t>R Square</t>
  </si>
  <si>
    <t>Adjusted R Square</t>
  </si>
  <si>
    <t>Standard Error</t>
  </si>
  <si>
    <t>Observations</t>
  </si>
  <si>
    <t>ANOVA</t>
  </si>
  <si>
    <t>Regression</t>
  </si>
  <si>
    <t>Residual</t>
  </si>
  <si>
    <t>Total</t>
  </si>
  <si>
    <t>Intercept</t>
  </si>
  <si>
    <t>df</t>
  </si>
  <si>
    <t>SS</t>
  </si>
  <si>
    <t>MS</t>
  </si>
  <si>
    <t>F</t>
  </si>
  <si>
    <t>Significance F</t>
  </si>
  <si>
    <t>Coefficients</t>
  </si>
  <si>
    <t>t Stat</t>
  </si>
  <si>
    <t>P-value</t>
  </si>
  <si>
    <t>Lower 95%</t>
  </si>
  <si>
    <t>Upper 95%</t>
  </si>
  <si>
    <t>Lower 95.0%</t>
  </si>
  <si>
    <t>Upper 95.0%</t>
  </si>
  <si>
    <t>X Variable 1</t>
  </si>
  <si>
    <t xml:space="preserve">Temperatura </t>
  </si>
  <si>
    <t>Humedad</t>
  </si>
  <si>
    <t>Viento</t>
  </si>
  <si>
    <t xml:space="preserve">MODELO  GENERAL </t>
  </si>
  <si>
    <t>MODELO ESPECIFICO</t>
  </si>
  <si>
    <r>
      <t>Y = B</t>
    </r>
    <r>
      <rPr>
        <vertAlign val="subscript"/>
        <sz val="14"/>
        <color theme="1"/>
        <rFont val="Calibri"/>
        <family val="2"/>
        <scheme val="minor"/>
      </rPr>
      <t>0</t>
    </r>
    <r>
      <rPr>
        <sz val="14"/>
        <color theme="1"/>
        <rFont val="Calibri"/>
        <family val="2"/>
        <scheme val="minor"/>
      </rPr>
      <t xml:space="preserve"> + B</t>
    </r>
    <r>
      <rPr>
        <vertAlign val="subscript"/>
        <sz val="14"/>
        <color theme="1"/>
        <rFont val="Calibri"/>
        <family val="2"/>
        <scheme val="minor"/>
      </rPr>
      <t>1</t>
    </r>
    <r>
      <rPr>
        <sz val="14"/>
        <color theme="1"/>
        <rFont val="Calibri"/>
        <family val="2"/>
        <scheme val="minor"/>
      </rPr>
      <t>X</t>
    </r>
    <r>
      <rPr>
        <vertAlign val="subscript"/>
        <sz val="14"/>
        <color theme="1"/>
        <rFont val="Calibri"/>
        <family val="2"/>
        <scheme val="minor"/>
      </rPr>
      <t>1</t>
    </r>
    <r>
      <rPr>
        <sz val="14"/>
        <color theme="1"/>
        <rFont val="Calibri"/>
        <family val="2"/>
        <scheme val="minor"/>
      </rPr>
      <t xml:space="preserve"> + B</t>
    </r>
    <r>
      <rPr>
        <vertAlign val="subscript"/>
        <sz val="14"/>
        <color theme="1"/>
        <rFont val="Calibri"/>
        <family val="2"/>
        <scheme val="minor"/>
      </rPr>
      <t>2</t>
    </r>
    <r>
      <rPr>
        <sz val="14"/>
        <color theme="1"/>
        <rFont val="Calibri"/>
        <family val="2"/>
        <scheme val="minor"/>
      </rPr>
      <t>X</t>
    </r>
    <r>
      <rPr>
        <vertAlign val="subscript"/>
        <sz val="14"/>
        <color theme="1"/>
        <rFont val="Calibri"/>
        <family val="2"/>
        <scheme val="minor"/>
      </rPr>
      <t>2</t>
    </r>
    <r>
      <rPr>
        <sz val="14"/>
        <color theme="1"/>
        <rFont val="Calibri"/>
        <family val="2"/>
        <scheme val="minor"/>
      </rPr>
      <t xml:space="preserve"> + B</t>
    </r>
    <r>
      <rPr>
        <vertAlign val="subscript"/>
        <sz val="14"/>
        <color theme="1"/>
        <rFont val="Calibri"/>
        <family val="2"/>
        <scheme val="minor"/>
      </rPr>
      <t>3</t>
    </r>
    <r>
      <rPr>
        <sz val="14"/>
        <color theme="1"/>
        <rFont val="Calibri"/>
        <family val="2"/>
        <scheme val="minor"/>
      </rPr>
      <t>X</t>
    </r>
    <r>
      <rPr>
        <vertAlign val="subscript"/>
        <sz val="14"/>
        <color theme="1"/>
        <rFont val="Calibri"/>
        <family val="2"/>
        <scheme val="minor"/>
      </rPr>
      <t>3</t>
    </r>
  </si>
  <si>
    <r>
      <t>Y =-3923.62 + 89.96X</t>
    </r>
    <r>
      <rPr>
        <b/>
        <vertAlign val="subscript"/>
        <sz val="14"/>
        <color theme="1"/>
        <rFont val="Calibri"/>
        <family val="2"/>
        <scheme val="minor"/>
      </rPr>
      <t>1</t>
    </r>
    <r>
      <rPr>
        <b/>
        <sz val="14"/>
        <color theme="1"/>
        <rFont val="Calibri"/>
        <family val="2"/>
        <scheme val="minor"/>
      </rPr>
      <t xml:space="preserve"> + 47.28X</t>
    </r>
    <r>
      <rPr>
        <b/>
        <vertAlign val="subscript"/>
        <sz val="14"/>
        <color theme="1"/>
        <rFont val="Calibri"/>
        <family val="2"/>
        <scheme val="minor"/>
      </rPr>
      <t>2</t>
    </r>
    <r>
      <rPr>
        <b/>
        <sz val="14"/>
        <color theme="1"/>
        <rFont val="Calibri"/>
        <family val="2"/>
        <scheme val="minor"/>
      </rPr>
      <t xml:space="preserve"> + 31.02X</t>
    </r>
    <r>
      <rPr>
        <b/>
        <vertAlign val="subscript"/>
        <sz val="14"/>
        <color theme="1"/>
        <rFont val="Calibri"/>
        <family val="2"/>
        <scheme val="minor"/>
      </rPr>
      <t>3</t>
    </r>
  </si>
  <si>
    <t>puede llover (poco ajustado)</t>
  </si>
  <si>
    <t>COCALES</t>
  </si>
  <si>
    <t>AMAZONAS</t>
  </si>
  <si>
    <t>BONANZA</t>
  </si>
  <si>
    <t>BOUGANVILIA</t>
  </si>
  <si>
    <t>CENGICANA</t>
  </si>
  <si>
    <t>CHINQUIRINES</t>
  </si>
  <si>
    <t>SUBGRUPOS</t>
  </si>
  <si>
    <t>LECTURAS</t>
  </si>
  <si>
    <t>CONCEPCION</t>
  </si>
  <si>
    <t>COSTA BRAVA</t>
  </si>
  <si>
    <t>EL BALSAMO</t>
  </si>
  <si>
    <t>EL PLATANAR</t>
  </si>
  <si>
    <t>LA CANDELARIA</t>
  </si>
  <si>
    <t>IRLANDA</t>
  </si>
  <si>
    <t xml:space="preserve">PROMEDIO </t>
  </si>
  <si>
    <t>PROMX</t>
  </si>
  <si>
    <t>LCS</t>
  </si>
  <si>
    <t>LCI</t>
  </si>
  <si>
    <t>A2 =</t>
  </si>
  <si>
    <t>D4 =</t>
  </si>
  <si>
    <t>D3 =</t>
  </si>
  <si>
    <t>RANGO</t>
  </si>
  <si>
    <t>PROMEDIOR</t>
  </si>
  <si>
    <t>r=</t>
  </si>
  <si>
    <t>X4</t>
  </si>
  <si>
    <t>X5</t>
  </si>
  <si>
    <t>X6</t>
  </si>
  <si>
    <t>X7</t>
  </si>
  <si>
    <t>X8</t>
  </si>
  <si>
    <t>X9</t>
  </si>
  <si>
    <t>X10</t>
  </si>
  <si>
    <t>X11</t>
  </si>
  <si>
    <t>X12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</si>
</sst>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 #,##0.00_-;_-* &quot;-&quot;??_-;_-@_-"/>
    <numFmt numFmtId="164" formatCode="_(* #,##0.0_);_(* \(#,##0.0\);_(* \-??_);_(@_)"/>
    <numFmt numFmtId="165" formatCode="0.0"/>
    <numFmt numFmtId="166" formatCode="#,##0.0"/>
    <numFmt numFmtId="167" formatCode="#,##0.0;#,##0.0;&quot;_&quot;;@\ "/>
    <numFmt numFmtId="168" formatCode="#,##0.000"/>
    <numFmt numFmtId="169" formatCode="#,##0.00000"/>
  </numFmts>
  <fonts count="33" x14ac:knownFonts="1">
    <font>
      <sz val="11"/>
      <color theme="1"/>
      <name val="Calibri"/>
      <family val="2"/>
      <scheme val="minor"/>
    </font>
    <font>
      <sz val="11"/>
      <color theme="1"/>
      <name val="Calibri"/>
      <family val="2"/>
      <scheme val="minor"/>
    </font>
    <font>
      <b/>
      <sz val="11"/>
      <color theme="1"/>
      <name val="Calibri"/>
      <family val="2"/>
      <scheme val="minor"/>
    </font>
    <font>
      <b/>
      <sz val="12"/>
      <name val="Arial Narrow"/>
      <family val="2"/>
    </font>
    <font>
      <sz val="11"/>
      <name val="Arial Narrow"/>
      <family val="2"/>
    </font>
    <font>
      <sz val="10"/>
      <name val="Arial Narrow"/>
      <family val="2"/>
    </font>
    <font>
      <b/>
      <sz val="10"/>
      <color rgb="FFFF0000"/>
      <name val="Arial Narrow"/>
      <family val="2"/>
    </font>
    <font>
      <b/>
      <sz val="11"/>
      <color rgb="FF800000"/>
      <name val="Arial Narrow"/>
      <family val="2"/>
    </font>
    <font>
      <b/>
      <sz val="11"/>
      <color theme="1"/>
      <name val="Arial Narrow"/>
      <family val="2"/>
    </font>
    <font>
      <b/>
      <sz val="11"/>
      <name val="Arial Narrow"/>
      <family val="2"/>
    </font>
    <font>
      <b/>
      <sz val="10"/>
      <color theme="0"/>
      <name val="Arial Narrow"/>
      <family val="2"/>
    </font>
    <font>
      <b/>
      <vertAlign val="superscript"/>
      <sz val="10"/>
      <color theme="0"/>
      <name val="Arial Narrow"/>
      <family val="2"/>
    </font>
    <font>
      <b/>
      <sz val="10"/>
      <name val="Arial Narrow"/>
      <family val="2"/>
    </font>
    <font>
      <sz val="10"/>
      <color theme="1"/>
      <name val="Arial Narrow"/>
      <family val="2"/>
    </font>
    <font>
      <sz val="8"/>
      <name val="Arial Narrow"/>
      <family val="2"/>
    </font>
    <font>
      <vertAlign val="superscript"/>
      <sz val="8"/>
      <name val="Arial Narrow"/>
      <family val="2"/>
    </font>
    <font>
      <sz val="8"/>
      <color theme="1"/>
      <name val="Arial Narrow"/>
      <family val="2"/>
    </font>
    <font>
      <sz val="10"/>
      <color rgb="FFFF0000"/>
      <name val="Arial Narrow"/>
      <family val="2"/>
    </font>
    <font>
      <b/>
      <sz val="11"/>
      <color rgb="FFFF0000"/>
      <name val="Arial Narrow"/>
      <family val="2"/>
    </font>
    <font>
      <sz val="18"/>
      <color theme="1"/>
      <name val="Calibri"/>
      <family val="2"/>
      <scheme val="minor"/>
    </font>
    <font>
      <vertAlign val="subscript"/>
      <sz val="18"/>
      <color theme="1"/>
      <name val="Calibri"/>
      <family val="2"/>
      <scheme val="minor"/>
    </font>
    <font>
      <sz val="16"/>
      <color theme="1"/>
      <name val="Calibri"/>
      <family val="2"/>
      <scheme val="minor"/>
    </font>
    <font>
      <vertAlign val="subscript"/>
      <sz val="16"/>
      <color theme="1"/>
      <name val="Calibri"/>
      <family val="2"/>
      <scheme val="minor"/>
    </font>
    <font>
      <b/>
      <sz val="20"/>
      <color rgb="FFFF0000"/>
      <name val="Calibri"/>
      <family val="2"/>
      <scheme val="minor"/>
    </font>
    <font>
      <b/>
      <sz val="11"/>
      <color theme="0"/>
      <name val="Calibri"/>
      <family val="2"/>
      <scheme val="minor"/>
    </font>
    <font>
      <i/>
      <sz val="11"/>
      <color theme="1"/>
      <name val="Calibri"/>
      <family val="2"/>
      <scheme val="minor"/>
    </font>
    <font>
      <sz val="14"/>
      <color theme="1"/>
      <name val="Calibri"/>
      <family val="2"/>
      <scheme val="minor"/>
    </font>
    <font>
      <vertAlign val="subscript"/>
      <sz val="14"/>
      <color theme="1"/>
      <name val="Calibri"/>
      <family val="2"/>
      <scheme val="minor"/>
    </font>
    <font>
      <b/>
      <sz val="14"/>
      <color theme="1"/>
      <name val="Calibri"/>
      <family val="2"/>
      <scheme val="minor"/>
    </font>
    <font>
      <b/>
      <vertAlign val="subscript"/>
      <sz val="14"/>
      <color theme="1"/>
      <name val="Calibri"/>
      <family val="2"/>
      <scheme val="minor"/>
    </font>
    <font>
      <sz val="11"/>
      <color theme="4" tint="-0.249977111117893"/>
      <name val="Calibri"/>
      <family val="2"/>
      <scheme val="minor"/>
    </font>
    <font>
      <sz val="8"/>
      <name val="Calibri"/>
      <family val="2"/>
      <scheme val="minor"/>
    </font>
    <font>
      <b/>
      <sz val="11"/>
      <color rgb="FFFF0000"/>
      <name val="Calibri"/>
      <family val="2"/>
      <scheme val="minor"/>
    </font>
  </fonts>
  <fills count="13">
    <fill>
      <patternFill patternType="none"/>
    </fill>
    <fill>
      <patternFill patternType="gray125"/>
    </fill>
    <fill>
      <patternFill patternType="solid">
        <fgColor theme="4" tint="-0.249977111117893"/>
        <bgColor rgb="FFC6D9F1"/>
      </patternFill>
    </fill>
    <fill>
      <patternFill patternType="solid">
        <fgColor theme="4" tint="-0.249977111117893"/>
        <bgColor rgb="FFDBE5F1"/>
      </patternFill>
    </fill>
    <fill>
      <patternFill patternType="solid">
        <fgColor theme="0"/>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4" tint="0.39997558519241921"/>
        <bgColor rgb="FFFFFFCC"/>
      </patternFill>
    </fill>
    <fill>
      <patternFill patternType="solid">
        <fgColor rgb="FFFFFF00"/>
        <bgColor indexed="64"/>
      </patternFill>
    </fill>
    <fill>
      <patternFill patternType="solid">
        <fgColor theme="4" tint="-0.249977111117893"/>
        <bgColor indexed="64"/>
      </patternFill>
    </fill>
    <fill>
      <patternFill patternType="solid">
        <fgColor theme="0" tint="-0.14999847407452621"/>
        <bgColor indexed="64"/>
      </patternFill>
    </fill>
    <fill>
      <patternFill patternType="solid">
        <fgColor theme="7" tint="0.79998168889431442"/>
        <bgColor indexed="64"/>
      </patternFill>
    </fill>
    <fill>
      <patternFill patternType="solid">
        <fgColor theme="9" tint="0.79998168889431442"/>
        <bgColor indexed="64"/>
      </patternFill>
    </fill>
  </fills>
  <borders count="26">
    <border>
      <left/>
      <right/>
      <top/>
      <bottom/>
      <diagonal/>
    </border>
    <border>
      <left/>
      <right/>
      <top/>
      <bottom style="thin">
        <color auto="1"/>
      </bottom>
      <diagonal/>
    </border>
    <border>
      <left/>
      <right style="thin">
        <color auto="1"/>
      </right>
      <top style="thin">
        <color auto="1"/>
      </top>
      <bottom style="thin">
        <color auto="1"/>
      </bottom>
      <diagonal/>
    </border>
    <border>
      <left/>
      <right/>
      <top style="thin">
        <color auto="1"/>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right/>
      <top style="thin">
        <color auto="1"/>
      </top>
      <bottom style="thin">
        <color auto="1"/>
      </bottom>
      <diagonal/>
    </border>
    <border>
      <left style="thin">
        <color auto="1"/>
      </left>
      <right/>
      <top style="thin">
        <color auto="1"/>
      </top>
      <bottom style="thin">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auto="1"/>
      </left>
      <right/>
      <top/>
      <bottom/>
      <diagonal/>
    </border>
    <border>
      <left/>
      <right style="medium">
        <color auto="1"/>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style="thin">
        <color auto="1"/>
      </right>
      <top/>
      <bottom style="thin">
        <color indexed="64"/>
      </bottom>
      <diagonal/>
    </border>
    <border>
      <left style="thin">
        <color auto="1"/>
      </left>
      <right/>
      <top/>
      <bottom style="thin">
        <color auto="1"/>
      </bottom>
      <diagonal/>
    </border>
    <border>
      <left/>
      <right style="thin">
        <color auto="1"/>
      </right>
      <top/>
      <bottom style="thin">
        <color auto="1"/>
      </bottom>
      <diagonal/>
    </border>
    <border>
      <left style="thin">
        <color auto="1"/>
      </left>
      <right/>
      <top style="thin">
        <color auto="1"/>
      </top>
      <bottom/>
      <diagonal/>
    </border>
    <border>
      <left/>
      <right style="thin">
        <color auto="1"/>
      </right>
      <top style="thin">
        <color auto="1"/>
      </top>
      <bottom/>
      <diagonal/>
    </border>
    <border>
      <left/>
      <right/>
      <top style="medium">
        <color indexed="64"/>
      </top>
      <bottom style="thin">
        <color auto="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180">
    <xf numFmtId="0" fontId="0" fillId="0" borderId="0" xfId="0"/>
    <xf numFmtId="0" fontId="3" fillId="0" borderId="0" xfId="0" applyFont="1"/>
    <xf numFmtId="0" fontId="4" fillId="0" borderId="0" xfId="0" applyFont="1"/>
    <xf numFmtId="164" fontId="4" fillId="0" borderId="0" xfId="1" applyNumberFormat="1" applyFont="1"/>
    <xf numFmtId="164" fontId="5" fillId="0" borderId="0" xfId="1" applyNumberFormat="1" applyFont="1"/>
    <xf numFmtId="164" fontId="6" fillId="0" borderId="0" xfId="1" applyNumberFormat="1" applyFont="1"/>
    <xf numFmtId="0" fontId="5" fillId="0" borderId="0" xfId="0" applyFont="1"/>
    <xf numFmtId="0" fontId="7" fillId="0" borderId="0" xfId="0" applyFont="1"/>
    <xf numFmtId="0" fontId="8" fillId="0" borderId="0" xfId="0" applyFont="1"/>
    <xf numFmtId="164" fontId="6" fillId="0" borderId="0" xfId="1" applyNumberFormat="1" applyFont="1" applyAlignment="1">
      <alignment wrapText="1"/>
    </xf>
    <xf numFmtId="0" fontId="5" fillId="0" borderId="0" xfId="0" applyFont="1" applyAlignment="1">
      <alignment vertical="center"/>
    </xf>
    <xf numFmtId="0" fontId="6" fillId="0" borderId="0" xfId="0" applyFont="1" applyAlignment="1">
      <alignment vertical="center"/>
    </xf>
    <xf numFmtId="165" fontId="10" fillId="3" borderId="7" xfId="0" applyNumberFormat="1" applyFont="1" applyFill="1" applyBorder="1" applyAlignment="1">
      <alignment horizontal="center" vertical="center"/>
    </xf>
    <xf numFmtId="165" fontId="10" fillId="3" borderId="8" xfId="0" applyNumberFormat="1" applyFont="1" applyFill="1" applyBorder="1" applyAlignment="1">
      <alignment horizontal="center" vertical="center"/>
    </xf>
    <xf numFmtId="0" fontId="10" fillId="3" borderId="8" xfId="0" applyFont="1" applyFill="1" applyBorder="1" applyAlignment="1">
      <alignment horizontal="center" vertical="center"/>
    </xf>
    <xf numFmtId="0" fontId="10" fillId="3" borderId="7" xfId="0" applyFont="1" applyFill="1" applyBorder="1" applyAlignment="1">
      <alignment horizontal="center" vertical="center"/>
    </xf>
    <xf numFmtId="0" fontId="10" fillId="3" borderId="2" xfId="0" applyFont="1" applyFill="1" applyBorder="1" applyAlignment="1">
      <alignment horizontal="center" vertical="center"/>
    </xf>
    <xf numFmtId="165" fontId="10" fillId="3" borderId="4" xfId="0" applyNumberFormat="1" applyFont="1" applyFill="1" applyBorder="1" applyAlignment="1">
      <alignment horizontal="center" vertical="center"/>
    </xf>
    <xf numFmtId="0" fontId="12" fillId="0" borderId="0" xfId="0" applyFont="1" applyAlignment="1">
      <alignment horizontal="left" vertical="center"/>
    </xf>
    <xf numFmtId="165" fontId="5" fillId="4" borderId="0" xfId="0" applyNumberFormat="1" applyFont="1" applyFill="1" applyAlignment="1">
      <alignment vertical="center"/>
    </xf>
    <xf numFmtId="166" fontId="5" fillId="4" borderId="3" xfId="0" applyNumberFormat="1" applyFont="1" applyFill="1" applyBorder="1" applyAlignment="1">
      <alignment horizontal="right" vertical="center" indent="1"/>
    </xf>
    <xf numFmtId="166" fontId="13" fillId="4" borderId="3" xfId="0" applyNumberFormat="1" applyFont="1" applyFill="1" applyBorder="1" applyAlignment="1">
      <alignment horizontal="right" vertical="center" indent="1"/>
    </xf>
    <xf numFmtId="165" fontId="5" fillId="5" borderId="0" xfId="0" applyNumberFormat="1" applyFont="1" applyFill="1"/>
    <xf numFmtId="166" fontId="5" fillId="5" borderId="0" xfId="0" applyNumberFormat="1" applyFont="1" applyFill="1" applyAlignment="1">
      <alignment horizontal="right" indent="1"/>
    </xf>
    <xf numFmtId="166" fontId="13" fillId="5" borderId="0" xfId="0" applyNumberFormat="1" applyFont="1" applyFill="1" applyAlignment="1">
      <alignment horizontal="right" indent="1"/>
    </xf>
    <xf numFmtId="0" fontId="6" fillId="0" borderId="0" xfId="0" applyFont="1" applyAlignment="1">
      <alignment vertical="center" wrapText="1"/>
    </xf>
    <xf numFmtId="0" fontId="12" fillId="0" borderId="0" xfId="0" applyFont="1" applyAlignment="1">
      <alignment vertical="center" wrapText="1"/>
    </xf>
    <xf numFmtId="166" fontId="5" fillId="4" borderId="0" xfId="0" applyNumberFormat="1" applyFont="1" applyFill="1" applyAlignment="1">
      <alignment horizontal="right" vertical="center" indent="1"/>
    </xf>
    <xf numFmtId="166" fontId="13" fillId="4" borderId="0" xfId="0" applyNumberFormat="1" applyFont="1" applyFill="1" applyAlignment="1">
      <alignment horizontal="right" vertical="center" indent="1"/>
    </xf>
    <xf numFmtId="1" fontId="5" fillId="5" borderId="0" xfId="0" applyNumberFormat="1" applyFont="1" applyFill="1"/>
    <xf numFmtId="165" fontId="5" fillId="4" borderId="0" xfId="0" applyNumberFormat="1" applyFont="1" applyFill="1"/>
    <xf numFmtId="166" fontId="5" fillId="4" borderId="0" xfId="0" applyNumberFormat="1" applyFont="1" applyFill="1" applyAlignment="1">
      <alignment horizontal="right" indent="1"/>
    </xf>
    <xf numFmtId="166" fontId="13" fillId="4" borderId="0" xfId="0" applyNumberFormat="1" applyFont="1" applyFill="1" applyAlignment="1">
      <alignment horizontal="right" indent="1"/>
    </xf>
    <xf numFmtId="166" fontId="5" fillId="4" borderId="0" xfId="1" applyNumberFormat="1" applyFont="1" applyFill="1" applyBorder="1" applyAlignment="1" applyProtection="1">
      <alignment horizontal="right" vertical="center" wrapText="1" indent="1"/>
    </xf>
    <xf numFmtId="0" fontId="12" fillId="5" borderId="0" xfId="0" applyFont="1" applyFill="1" applyAlignment="1">
      <alignment horizontal="left"/>
    </xf>
    <xf numFmtId="0" fontId="12" fillId="0" borderId="0" xfId="0" applyFont="1" applyAlignment="1">
      <alignment vertical="center"/>
    </xf>
    <xf numFmtId="0" fontId="12" fillId="5" borderId="0" xfId="0" applyFont="1" applyFill="1" applyAlignment="1">
      <alignment vertical="top"/>
    </xf>
    <xf numFmtId="0" fontId="12" fillId="0" borderId="0" xfId="0" applyFont="1" applyAlignment="1">
      <alignment vertical="top" wrapText="1"/>
    </xf>
    <xf numFmtId="166" fontId="5" fillId="5" borderId="0" xfId="1" applyNumberFormat="1" applyFont="1" applyFill="1" applyBorder="1" applyAlignment="1" applyProtection="1">
      <alignment horizontal="right" wrapText="1" indent="1"/>
    </xf>
    <xf numFmtId="0" fontId="12" fillId="0" borderId="0" xfId="0" applyFont="1"/>
    <xf numFmtId="0" fontId="12" fillId="5" borderId="0" xfId="0" applyFont="1" applyFill="1"/>
    <xf numFmtId="1" fontId="5" fillId="4" borderId="0" xfId="0" applyNumberFormat="1" applyFont="1" applyFill="1"/>
    <xf numFmtId="165" fontId="5" fillId="4" borderId="1" xfId="0" applyNumberFormat="1" applyFont="1" applyFill="1" applyBorder="1"/>
    <xf numFmtId="166" fontId="5" fillId="4" borderId="1" xfId="0" applyNumberFormat="1" applyFont="1" applyFill="1" applyBorder="1" applyAlignment="1">
      <alignment horizontal="right" indent="1"/>
    </xf>
    <xf numFmtId="166" fontId="13" fillId="4" borderId="1" xfId="0" applyNumberFormat="1" applyFont="1" applyFill="1" applyBorder="1" applyAlignment="1">
      <alignment horizontal="right" indent="1"/>
    </xf>
    <xf numFmtId="0" fontId="14" fillId="0" borderId="0" xfId="0" applyFont="1"/>
    <xf numFmtId="165" fontId="5" fillId="0" borderId="0" xfId="0" applyNumberFormat="1" applyFont="1"/>
    <xf numFmtId="3" fontId="5" fillId="0" borderId="0" xfId="0" applyNumberFormat="1" applyFont="1"/>
    <xf numFmtId="166" fontId="13" fillId="0" borderId="0" xfId="0" applyNumberFormat="1" applyFont="1"/>
    <xf numFmtId="165" fontId="13" fillId="0" borderId="0" xfId="0" applyNumberFormat="1" applyFont="1" applyAlignment="1">
      <alignment horizontal="right"/>
    </xf>
    <xf numFmtId="0" fontId="13" fillId="0" borderId="0" xfId="0" applyFont="1" applyAlignment="1">
      <alignment horizontal="right"/>
    </xf>
    <xf numFmtId="0" fontId="14" fillId="0" borderId="0" xfId="0" applyFont="1" applyAlignment="1">
      <alignment vertical="center"/>
    </xf>
    <xf numFmtId="165" fontId="14" fillId="0" borderId="0" xfId="0" applyNumberFormat="1" applyFont="1"/>
    <xf numFmtId="3" fontId="14" fillId="0" borderId="0" xfId="0" applyNumberFormat="1" applyFont="1"/>
    <xf numFmtId="166" fontId="16" fillId="0" borderId="0" xfId="0" applyNumberFormat="1" applyFont="1"/>
    <xf numFmtId="0" fontId="16" fillId="0" borderId="0" xfId="0" applyFont="1" applyAlignment="1">
      <alignment horizontal="right"/>
    </xf>
    <xf numFmtId="0" fontId="17" fillId="0" borderId="0" xfId="0" applyFont="1" applyAlignment="1">
      <alignment vertical="center" wrapText="1"/>
    </xf>
    <xf numFmtId="0" fontId="17" fillId="0" borderId="0" xfId="0" applyFont="1"/>
    <xf numFmtId="0" fontId="3" fillId="0" borderId="0" xfId="0" applyFont="1" applyAlignment="1">
      <alignment vertical="center"/>
    </xf>
    <xf numFmtId="0" fontId="9" fillId="0" borderId="0" xfId="0" applyFont="1" applyAlignment="1">
      <alignment vertical="center"/>
    </xf>
    <xf numFmtId="0" fontId="9" fillId="0" borderId="0" xfId="0" applyFont="1"/>
    <xf numFmtId="0" fontId="10" fillId="3" borderId="4" xfId="0" applyFont="1" applyFill="1" applyBorder="1" applyAlignment="1">
      <alignment horizontal="center" vertical="center" wrapText="1"/>
    </xf>
    <xf numFmtId="0" fontId="10" fillId="3" borderId="4" xfId="0" applyFont="1" applyFill="1" applyBorder="1" applyAlignment="1">
      <alignment horizontal="center" vertical="center"/>
    </xf>
    <xf numFmtId="0" fontId="5" fillId="4" borderId="0" xfId="0" applyFont="1" applyFill="1" applyAlignment="1">
      <alignment horizontal="center"/>
    </xf>
    <xf numFmtId="167" fontId="5" fillId="4" borderId="0" xfId="1" applyNumberFormat="1" applyFont="1" applyFill="1" applyBorder="1" applyAlignment="1" applyProtection="1">
      <alignment horizontal="right" vertical="center" indent="2"/>
    </xf>
    <xf numFmtId="167" fontId="5" fillId="4" borderId="0" xfId="0" applyNumberFormat="1" applyFont="1" applyFill="1" applyAlignment="1">
      <alignment horizontal="right" indent="2"/>
    </xf>
    <xf numFmtId="0" fontId="5" fillId="6" borderId="0" xfId="0" applyFont="1" applyFill="1" applyAlignment="1">
      <alignment horizontal="left" vertical="center"/>
    </xf>
    <xf numFmtId="0" fontId="5" fillId="6" borderId="0" xfId="0" applyFont="1" applyFill="1" applyAlignment="1">
      <alignment horizontal="center"/>
    </xf>
    <xf numFmtId="167" fontId="5" fillId="7" borderId="0" xfId="1" applyNumberFormat="1" applyFont="1" applyFill="1" applyBorder="1" applyAlignment="1" applyProtection="1">
      <alignment horizontal="right" vertical="center" indent="2"/>
    </xf>
    <xf numFmtId="167" fontId="5" fillId="6" borderId="0" xfId="0" applyNumberFormat="1" applyFont="1" applyFill="1" applyAlignment="1">
      <alignment horizontal="right" indent="2"/>
    </xf>
    <xf numFmtId="0" fontId="5" fillId="6" borderId="0" xfId="0" applyFont="1" applyFill="1" applyAlignment="1">
      <alignment vertical="center"/>
    </xf>
    <xf numFmtId="167" fontId="5" fillId="6" borderId="0" xfId="0" applyNumberFormat="1" applyFont="1" applyFill="1" applyAlignment="1">
      <alignment horizontal="right" vertical="center" indent="2"/>
    </xf>
    <xf numFmtId="0" fontId="5" fillId="4" borderId="1" xfId="0" applyFont="1" applyFill="1" applyBorder="1" applyAlignment="1">
      <alignment horizontal="center"/>
    </xf>
    <xf numFmtId="167" fontId="5" fillId="4" borderId="1" xfId="1" applyNumberFormat="1" applyFont="1" applyFill="1" applyBorder="1" applyAlignment="1" applyProtection="1">
      <alignment horizontal="right" vertical="center" indent="2"/>
    </xf>
    <xf numFmtId="167" fontId="5" fillId="4" borderId="1" xfId="0" applyNumberFormat="1" applyFont="1" applyFill="1" applyBorder="1" applyAlignment="1">
      <alignment horizontal="right" indent="2"/>
    </xf>
    <xf numFmtId="0" fontId="9" fillId="0" borderId="1" xfId="0" applyFont="1" applyBorder="1" applyAlignment="1">
      <alignment horizontal="left" vertical="center" wrapText="1"/>
    </xf>
    <xf numFmtId="0" fontId="9" fillId="0" borderId="0" xfId="0" applyFont="1" applyAlignment="1">
      <alignment horizontal="left" vertical="center" wrapText="1"/>
    </xf>
    <xf numFmtId="164" fontId="6" fillId="0" borderId="0" xfId="1" applyNumberFormat="1" applyFont="1" applyBorder="1"/>
    <xf numFmtId="164" fontId="18" fillId="0" borderId="0" xfId="1" applyNumberFormat="1" applyFont="1"/>
    <xf numFmtId="0" fontId="0" fillId="4" borderId="0" xfId="0" applyFill="1"/>
    <xf numFmtId="0" fontId="0" fillId="4" borderId="9" xfId="0" applyFill="1" applyBorder="1"/>
    <xf numFmtId="0" fontId="0" fillId="4" borderId="10" xfId="0" applyFill="1" applyBorder="1"/>
    <xf numFmtId="0" fontId="0" fillId="4" borderId="11" xfId="0" applyFill="1" applyBorder="1"/>
    <xf numFmtId="0" fontId="0" fillId="4" borderId="12" xfId="0" applyFill="1" applyBorder="1"/>
    <xf numFmtId="0" fontId="0" fillId="4" borderId="13" xfId="0" applyFill="1" applyBorder="1"/>
    <xf numFmtId="0" fontId="0" fillId="4" borderId="14" xfId="0" applyFill="1" applyBorder="1"/>
    <xf numFmtId="0" fontId="0" fillId="4" borderId="15" xfId="0" applyFill="1" applyBorder="1"/>
    <xf numFmtId="0" fontId="0" fillId="4" borderId="16" xfId="0" applyFill="1" applyBorder="1"/>
    <xf numFmtId="0" fontId="12" fillId="5" borderId="0" xfId="0" applyFont="1" applyFill="1" applyAlignment="1">
      <alignment vertical="center"/>
    </xf>
    <xf numFmtId="0" fontId="12" fillId="0" borderId="1" xfId="0" applyFont="1" applyBorder="1" applyAlignment="1">
      <alignment vertical="center"/>
    </xf>
    <xf numFmtId="0" fontId="14" fillId="0" borderId="0" xfId="0" applyFont="1" applyAlignment="1">
      <alignment horizontal="left" wrapText="1"/>
    </xf>
    <xf numFmtId="0" fontId="15" fillId="0" borderId="0" xfId="0" applyFont="1" applyAlignment="1">
      <alignment horizontal="left" wrapText="1"/>
    </xf>
    <xf numFmtId="0" fontId="14" fillId="0" borderId="0" xfId="0" applyFont="1" applyAlignment="1">
      <alignment horizontal="left"/>
    </xf>
    <xf numFmtId="0" fontId="12" fillId="0" borderId="0" xfId="0" applyFont="1" applyAlignment="1">
      <alignment vertical="center"/>
    </xf>
    <xf numFmtId="0" fontId="12" fillId="5" borderId="0" xfId="0" applyFont="1" applyFill="1" applyAlignment="1">
      <alignment horizontal="left" vertical="center"/>
    </xf>
    <xf numFmtId="0" fontId="12" fillId="0" borderId="0" xfId="0" applyFont="1" applyAlignment="1">
      <alignment horizontal="left" vertical="center"/>
    </xf>
    <xf numFmtId="0" fontId="9" fillId="0" borderId="0" xfId="0" applyFont="1" applyAlignment="1">
      <alignment horizontal="left" vertical="center" wrapText="1"/>
    </xf>
    <xf numFmtId="0" fontId="10" fillId="2" borderId="2" xfId="0" applyFont="1" applyFill="1" applyBorder="1" applyAlignment="1">
      <alignment horizontal="center" vertical="center"/>
    </xf>
    <xf numFmtId="0" fontId="10" fillId="2" borderId="3" xfId="0" applyFont="1" applyFill="1" applyBorder="1" applyAlignment="1">
      <alignment horizontal="center" vertical="center"/>
    </xf>
    <xf numFmtId="0" fontId="10" fillId="2" borderId="4" xfId="0" applyFont="1" applyFill="1" applyBorder="1" applyAlignment="1">
      <alignment horizontal="center" vertical="center" wrapText="1"/>
    </xf>
    <xf numFmtId="0" fontId="10" fillId="2" borderId="5" xfId="0" applyFont="1" applyFill="1" applyBorder="1" applyAlignment="1">
      <alignment horizontal="center" vertical="center"/>
    </xf>
    <xf numFmtId="0" fontId="10" fillId="2" borderId="6" xfId="0" applyFont="1" applyFill="1" applyBorder="1" applyAlignment="1">
      <alignment horizontal="center" vertical="center"/>
    </xf>
    <xf numFmtId="0" fontId="5" fillId="6" borderId="0" xfId="0" applyFont="1" applyFill="1" applyAlignment="1">
      <alignment horizontal="left" vertical="center"/>
    </xf>
    <xf numFmtId="0" fontId="5" fillId="4" borderId="0" xfId="0" applyFont="1" applyFill="1" applyAlignment="1">
      <alignment horizontal="left" vertical="center"/>
    </xf>
    <xf numFmtId="0" fontId="5" fillId="4" borderId="1" xfId="0" applyFont="1" applyFill="1" applyBorder="1" applyAlignment="1">
      <alignment horizontal="left" vertical="center"/>
    </xf>
    <xf numFmtId="0" fontId="5" fillId="4" borderId="0" xfId="0" applyFont="1" applyFill="1" applyAlignment="1">
      <alignment horizontal="left" vertical="center" wrapText="1"/>
    </xf>
    <xf numFmtId="0" fontId="21" fillId="4" borderId="12" xfId="0" applyFont="1" applyFill="1" applyBorder="1" applyAlignment="1">
      <alignment horizontal="right" vertical="center"/>
    </xf>
    <xf numFmtId="0" fontId="21" fillId="4" borderId="0" xfId="0" applyFont="1" applyFill="1" applyAlignment="1">
      <alignment horizontal="center" vertical="center"/>
    </xf>
    <xf numFmtId="0" fontId="23" fillId="0" borderId="0" xfId="0" applyFont="1" applyAlignment="1">
      <alignment horizontal="center" vertical="center"/>
    </xf>
    <xf numFmtId="0" fontId="19" fillId="4" borderId="0" xfId="0" applyFont="1" applyFill="1" applyAlignment="1">
      <alignment horizontal="center" vertical="center"/>
    </xf>
    <xf numFmtId="0" fontId="2" fillId="8" borderId="0" xfId="0" applyFont="1" applyFill="1" applyAlignment="1">
      <alignment horizontal="center"/>
    </xf>
    <xf numFmtId="166" fontId="13" fillId="4" borderId="3" xfId="0" applyNumberFormat="1" applyFont="1" applyFill="1" applyBorder="1" applyAlignment="1">
      <alignment horizontal="center" vertical="center"/>
    </xf>
    <xf numFmtId="0" fontId="0" fillId="0" borderId="0" xfId="0" applyAlignment="1">
      <alignment horizontal="center"/>
    </xf>
    <xf numFmtId="166" fontId="13" fillId="5" borderId="0" xfId="0" applyNumberFormat="1" applyFont="1" applyFill="1" applyAlignment="1">
      <alignment horizontal="center"/>
    </xf>
    <xf numFmtId="166" fontId="13" fillId="4" borderId="0" xfId="0" applyNumberFormat="1" applyFont="1" applyFill="1" applyAlignment="1">
      <alignment horizontal="center" vertical="center"/>
    </xf>
    <xf numFmtId="166" fontId="5" fillId="4" borderId="0" xfId="0" applyNumberFormat="1" applyFont="1" applyFill="1" applyAlignment="1">
      <alignment horizontal="center"/>
    </xf>
    <xf numFmtId="166" fontId="5" fillId="4" borderId="0" xfId="1" applyNumberFormat="1" applyFont="1" applyFill="1" applyBorder="1" applyAlignment="1" applyProtection="1">
      <alignment horizontal="center" vertical="center" wrapText="1"/>
    </xf>
    <xf numFmtId="166" fontId="13" fillId="4" borderId="0" xfId="0" applyNumberFormat="1" applyFont="1" applyFill="1" applyAlignment="1">
      <alignment horizontal="center"/>
    </xf>
    <xf numFmtId="166" fontId="5" fillId="5" borderId="0" xfId="1" applyNumberFormat="1" applyFont="1" applyFill="1" applyBorder="1" applyAlignment="1" applyProtection="1">
      <alignment horizontal="center" wrapText="1"/>
    </xf>
    <xf numFmtId="166" fontId="13" fillId="4" borderId="1" xfId="0" applyNumberFormat="1" applyFont="1" applyFill="1" applyBorder="1" applyAlignment="1">
      <alignment horizontal="center"/>
    </xf>
    <xf numFmtId="0" fontId="10" fillId="3" borderId="0" xfId="0" applyFont="1" applyFill="1" applyBorder="1" applyAlignment="1">
      <alignment horizontal="center" vertical="center"/>
    </xf>
    <xf numFmtId="166" fontId="0" fillId="0" borderId="0" xfId="0" applyNumberFormat="1" applyAlignment="1">
      <alignment horizontal="center"/>
    </xf>
    <xf numFmtId="0" fontId="2" fillId="0" borderId="0" xfId="0" applyFont="1" applyAlignment="1">
      <alignment horizontal="center"/>
    </xf>
    <xf numFmtId="0" fontId="10" fillId="2" borderId="5" xfId="0" applyFont="1" applyFill="1" applyBorder="1" applyAlignment="1">
      <alignment horizontal="center" vertical="center" wrapText="1"/>
    </xf>
    <xf numFmtId="0" fontId="10" fillId="2" borderId="17" xfId="0" applyFont="1" applyFill="1" applyBorder="1" applyAlignment="1">
      <alignment horizontal="center" vertical="center" wrapText="1"/>
    </xf>
    <xf numFmtId="0" fontId="24" fillId="9" borderId="5" xfId="0" applyFont="1" applyFill="1" applyBorder="1" applyAlignment="1">
      <alignment horizontal="center" vertical="center"/>
    </xf>
    <xf numFmtId="0" fontId="24" fillId="9" borderId="17" xfId="0" applyFont="1" applyFill="1" applyBorder="1" applyAlignment="1">
      <alignment horizontal="center" vertical="center"/>
    </xf>
    <xf numFmtId="0" fontId="10" fillId="2" borderId="18" xfId="0" applyFont="1" applyFill="1" applyBorder="1" applyAlignment="1">
      <alignment horizontal="center" vertical="center"/>
    </xf>
    <xf numFmtId="0" fontId="10" fillId="2" borderId="1" xfId="0" applyFont="1" applyFill="1" applyBorder="1" applyAlignment="1">
      <alignment horizontal="center" vertical="center"/>
    </xf>
    <xf numFmtId="0" fontId="10" fillId="2" borderId="19" xfId="0" applyFont="1" applyFill="1" applyBorder="1" applyAlignment="1">
      <alignment horizontal="center" vertical="center"/>
    </xf>
    <xf numFmtId="0" fontId="10" fillId="2" borderId="20" xfId="0" applyFont="1" applyFill="1" applyBorder="1" applyAlignment="1">
      <alignment horizontal="center" vertical="center"/>
    </xf>
    <xf numFmtId="0" fontId="10" fillId="2" borderId="21" xfId="0" applyFont="1" applyFill="1" applyBorder="1" applyAlignment="1">
      <alignment horizontal="center" vertical="center"/>
    </xf>
    <xf numFmtId="0" fontId="0" fillId="0" borderId="0" xfId="0" applyFill="1" applyBorder="1" applyAlignment="1"/>
    <xf numFmtId="0" fontId="0" fillId="0" borderId="15" xfId="0" applyFill="1" applyBorder="1" applyAlignment="1"/>
    <xf numFmtId="0" fontId="25" fillId="0" borderId="22" xfId="0" applyFont="1" applyFill="1" applyBorder="1" applyAlignment="1">
      <alignment horizontal="center"/>
    </xf>
    <xf numFmtId="0" fontId="25" fillId="0" borderId="22" xfId="0" applyFont="1" applyFill="1" applyBorder="1" applyAlignment="1">
      <alignment horizontal="centerContinuous"/>
    </xf>
    <xf numFmtId="0" fontId="0" fillId="4" borderId="8" xfId="0" applyFill="1" applyBorder="1" applyAlignment="1">
      <alignment horizontal="center" vertical="center"/>
    </xf>
    <xf numFmtId="0" fontId="0" fillId="4" borderId="7" xfId="0" applyFill="1" applyBorder="1" applyAlignment="1">
      <alignment horizontal="center" vertical="center"/>
    </xf>
    <xf numFmtId="0" fontId="26" fillId="4" borderId="7" xfId="0" applyFont="1" applyFill="1" applyBorder="1" applyAlignment="1">
      <alignment horizontal="center" vertical="center"/>
    </xf>
    <xf numFmtId="0" fontId="0" fillId="4" borderId="2" xfId="0" applyFill="1" applyBorder="1" applyAlignment="1">
      <alignment horizontal="center" vertical="center"/>
    </xf>
    <xf numFmtId="0" fontId="2" fillId="10" borderId="23" xfId="0" applyFont="1" applyFill="1" applyBorder="1"/>
    <xf numFmtId="0" fontId="2" fillId="10" borderId="24" xfId="0" applyFont="1" applyFill="1" applyBorder="1"/>
    <xf numFmtId="0" fontId="28" fillId="10" borderId="24" xfId="0" applyFont="1" applyFill="1" applyBorder="1" applyAlignment="1">
      <alignment horizontal="center"/>
    </xf>
    <xf numFmtId="0" fontId="2" fillId="10" borderId="25" xfId="0" applyFont="1" applyFill="1" applyBorder="1"/>
    <xf numFmtId="0" fontId="30" fillId="0" borderId="0" xfId="0" applyFont="1"/>
    <xf numFmtId="166" fontId="5" fillId="4" borderId="3" xfId="0" applyNumberFormat="1" applyFont="1" applyFill="1" applyBorder="1" applyAlignment="1">
      <alignment horizontal="center" vertical="center"/>
    </xf>
    <xf numFmtId="166" fontId="5" fillId="5" borderId="0" xfId="0" applyNumberFormat="1" applyFont="1" applyFill="1" applyAlignment="1">
      <alignment horizontal="center"/>
    </xf>
    <xf numFmtId="166" fontId="5" fillId="4" borderId="0" xfId="0" applyNumberFormat="1" applyFont="1" applyFill="1" applyAlignment="1">
      <alignment horizontal="center" vertical="center"/>
    </xf>
    <xf numFmtId="166" fontId="5" fillId="4" borderId="1" xfId="0" applyNumberFormat="1" applyFont="1" applyFill="1" applyBorder="1" applyAlignment="1">
      <alignment horizontal="center"/>
    </xf>
    <xf numFmtId="0" fontId="24" fillId="9" borderId="5" xfId="0" applyFont="1" applyFill="1" applyBorder="1" applyAlignment="1">
      <alignment horizontal="center" vertical="center"/>
    </xf>
    <xf numFmtId="0" fontId="24" fillId="9" borderId="17" xfId="0" applyFont="1" applyFill="1" applyBorder="1" applyAlignment="1">
      <alignment horizontal="center" vertical="center"/>
    </xf>
    <xf numFmtId="166" fontId="5" fillId="0" borderId="0" xfId="0" applyNumberFormat="1" applyFont="1" applyAlignment="1">
      <alignment vertical="center"/>
    </xf>
    <xf numFmtId="166" fontId="5" fillId="0" borderId="0" xfId="0" applyNumberFormat="1" applyFont="1" applyAlignment="1">
      <alignment horizontal="center" vertical="center"/>
    </xf>
    <xf numFmtId="0" fontId="5" fillId="6" borderId="0" xfId="0" applyFont="1" applyFill="1" applyAlignment="1">
      <alignment horizontal="center" vertical="center"/>
    </xf>
    <xf numFmtId="0" fontId="5" fillId="4" borderId="0" xfId="0" applyFont="1" applyFill="1" applyAlignment="1">
      <alignment horizontal="center" vertical="center"/>
    </xf>
    <xf numFmtId="0" fontId="5" fillId="0" borderId="0" xfId="0" applyFont="1" applyFill="1" applyAlignment="1">
      <alignment horizontal="center" vertical="center"/>
    </xf>
    <xf numFmtId="0" fontId="5" fillId="0" borderId="0" xfId="0" applyFont="1" applyFill="1" applyAlignment="1">
      <alignment horizontal="center"/>
    </xf>
    <xf numFmtId="0" fontId="10" fillId="3" borderId="6" xfId="0" applyFont="1" applyFill="1" applyBorder="1" applyAlignment="1">
      <alignment horizontal="center" vertical="center"/>
    </xf>
    <xf numFmtId="167" fontId="0" fillId="0" borderId="0" xfId="0" applyNumberFormat="1"/>
    <xf numFmtId="167" fontId="0" fillId="0" borderId="0" xfId="0" applyNumberFormat="1" applyAlignment="1">
      <alignment horizontal="center"/>
    </xf>
    <xf numFmtId="168" fontId="0" fillId="0" borderId="0" xfId="0" applyNumberFormat="1" applyAlignment="1">
      <alignment horizontal="center"/>
    </xf>
    <xf numFmtId="165" fontId="0" fillId="0" borderId="0" xfId="0" applyNumberFormat="1" applyAlignment="1">
      <alignment horizontal="center"/>
    </xf>
    <xf numFmtId="167" fontId="0" fillId="11" borderId="0" xfId="0" applyNumberFormat="1" applyFill="1" applyAlignment="1">
      <alignment horizontal="center"/>
    </xf>
    <xf numFmtId="2" fontId="0" fillId="11" borderId="0" xfId="0" applyNumberFormat="1" applyFill="1" applyAlignment="1">
      <alignment horizontal="center"/>
    </xf>
    <xf numFmtId="169" fontId="0" fillId="12" borderId="0" xfId="0" applyNumberFormat="1" applyFill="1" applyAlignment="1">
      <alignment horizontal="center"/>
    </xf>
    <xf numFmtId="2" fontId="0" fillId="12" borderId="0" xfId="0" applyNumberFormat="1" applyFill="1" applyAlignment="1">
      <alignment horizontal="center"/>
    </xf>
    <xf numFmtId="0" fontId="0" fillId="0" borderId="9" xfId="0" applyBorder="1"/>
    <xf numFmtId="0" fontId="0" fillId="0" borderId="11" xfId="0" applyBorder="1" applyAlignment="1">
      <alignment horizontal="center"/>
    </xf>
    <xf numFmtId="0" fontId="0" fillId="0" borderId="14" xfId="0" applyBorder="1"/>
    <xf numFmtId="0" fontId="0" fillId="0" borderId="16" xfId="0" applyBorder="1" applyAlignment="1">
      <alignment horizontal="center"/>
    </xf>
    <xf numFmtId="0" fontId="0" fillId="0" borderId="0" xfId="0" applyAlignment="1">
      <alignment horizontal="right"/>
    </xf>
    <xf numFmtId="9" fontId="0" fillId="0" borderId="0" xfId="2" applyFont="1" applyAlignment="1">
      <alignment horizontal="center"/>
    </xf>
    <xf numFmtId="0" fontId="32" fillId="0" borderId="0" xfId="0" applyFont="1" applyAlignment="1">
      <alignment horizontal="center"/>
    </xf>
    <xf numFmtId="167" fontId="5" fillId="4" borderId="0" xfId="1" applyNumberFormat="1" applyFont="1" applyFill="1" applyBorder="1" applyAlignment="1" applyProtection="1">
      <alignment horizontal="center" vertical="center"/>
    </xf>
    <xf numFmtId="167" fontId="5" fillId="4" borderId="0" xfId="0" applyNumberFormat="1" applyFont="1" applyFill="1" applyAlignment="1">
      <alignment horizontal="center"/>
    </xf>
    <xf numFmtId="167" fontId="5" fillId="7" borderId="0" xfId="1" applyNumberFormat="1" applyFont="1" applyFill="1" applyBorder="1" applyAlignment="1" applyProtection="1">
      <alignment horizontal="center" vertical="center"/>
    </xf>
    <xf numFmtId="167" fontId="5" fillId="6" borderId="0" xfId="0" applyNumberFormat="1" applyFont="1" applyFill="1" applyAlignment="1">
      <alignment horizontal="center"/>
    </xf>
    <xf numFmtId="167" fontId="5" fillId="0" borderId="0" xfId="1" applyNumberFormat="1" applyFont="1" applyFill="1" applyBorder="1" applyAlignment="1" applyProtection="1">
      <alignment horizontal="center" vertical="center"/>
    </xf>
    <xf numFmtId="167" fontId="5" fillId="0" borderId="0" xfId="0" applyNumberFormat="1" applyFont="1" applyFill="1" applyAlignment="1">
      <alignment horizontal="center"/>
    </xf>
    <xf numFmtId="167" fontId="5" fillId="6" borderId="0" xfId="1" applyNumberFormat="1" applyFont="1" applyFill="1" applyBorder="1" applyAlignment="1" applyProtection="1">
      <alignment horizontal="center" vertical="center"/>
    </xf>
  </cellXfs>
  <cellStyles count="3">
    <cellStyle name="Millares" xfId="1" builtinId="3"/>
    <cellStyle name="Normal" xfId="0" builtinId="0"/>
    <cellStyle name="Porcentaje"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GT"/>
              <a:t>PROMEDIOS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GT"/>
        </a:p>
      </c:txPr>
    </c:title>
    <c:autoTitleDeleted val="0"/>
    <c:plotArea>
      <c:layout>
        <c:manualLayout>
          <c:layoutTarget val="inner"/>
          <c:xMode val="edge"/>
          <c:yMode val="edge"/>
          <c:x val="5.1409101561339356E-2"/>
          <c:y val="0.14836454228115314"/>
          <c:w val="0.94717229109107881"/>
          <c:h val="0.8100750367019528"/>
        </c:manualLayout>
      </c:layout>
      <c:lineChart>
        <c:grouping val="standard"/>
        <c:varyColors val="0"/>
        <c:ser>
          <c:idx val="0"/>
          <c:order val="0"/>
          <c:tx>
            <c:strRef>
              <c:f>Hoja4!$P$2</c:f>
              <c:strCache>
                <c:ptCount val="1"/>
                <c:pt idx="0">
                  <c:v>PROMEDIO </c:v>
                </c:pt>
              </c:strCache>
            </c:strRef>
          </c:tx>
          <c:spPr>
            <a:ln w="28575" cap="rnd">
              <a:solidFill>
                <a:sysClr val="windowText" lastClr="000000"/>
              </a:solidFill>
              <a:round/>
            </a:ln>
            <a:effectLst/>
          </c:spPr>
          <c:marker>
            <c:symbol val="circle"/>
            <c:size val="5"/>
            <c:spPr>
              <a:solidFill>
                <a:schemeClr val="accent1"/>
              </a:solidFill>
              <a:ln w="9525">
                <a:solidFill>
                  <a:sysClr val="windowText" lastClr="000000"/>
                </a:solidFill>
              </a:ln>
              <a:effectLst/>
            </c:spPr>
          </c:marker>
          <c:dLbls>
            <c:dLbl>
              <c:idx val="1"/>
              <c:layout>
                <c:manualLayout>
                  <c:x val="-1.0206935716534103E-2"/>
                  <c:y val="-4.451617799062472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365F-4EA2-B673-740ED22709A6}"/>
                </c:ext>
              </c:extLst>
            </c:dLbl>
            <c:dLbl>
              <c:idx val="5"/>
              <c:layout>
                <c:manualLayout>
                  <c:x val="-2.2974401844770398E-2"/>
                  <c:y val="-6.278623387253974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365F-4EA2-B673-740ED22709A6}"/>
                </c:ext>
              </c:extLst>
            </c:dLbl>
            <c:dLbl>
              <c:idx val="7"/>
              <c:layout>
                <c:manualLayout>
                  <c:x val="1.9583818582683921E-2"/>
                  <c:y val="-2.852987909394908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365F-4EA2-B673-740ED22709A6}"/>
                </c:ext>
              </c:extLst>
            </c:dLbl>
            <c:dLbl>
              <c:idx val="9"/>
              <c:layout>
                <c:manualLayout>
                  <c:x val="1.5327996539938488E-2"/>
                  <c:y val="-2.396236512347033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365F-4EA2-B673-740ED22709A6}"/>
                </c:ext>
              </c:extLst>
            </c:dLbl>
            <c:dLbl>
              <c:idx val="11"/>
              <c:layout>
                <c:manualLayout>
                  <c:x val="1.1419230641203819E-3"/>
                  <c:y val="-1.7111094167752201E-2"/>
                </c:manualLayout>
              </c:layout>
              <c:dLblPos val="r"/>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GT"/>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solidFill>
                <a:prstDash val="sysDot"/>
              </a:ln>
              <a:effectLst/>
            </c:spPr>
            <c:trendlineType val="linear"/>
            <c:dispRSqr val="1"/>
            <c:dispEq val="1"/>
            <c:trendlineLbl>
              <c:layout>
                <c:manualLayout>
                  <c:x val="-2.6323738063305558E-2"/>
                  <c:y val="-0.50859194334647906"/>
                </c:manualLayout>
              </c:layout>
              <c:numFmt formatCode="General" sourceLinked="0"/>
              <c:spPr>
                <a:noFill/>
                <a:ln>
                  <a:noFill/>
                </a:ln>
                <a:effectLst/>
              </c:spPr>
              <c:txPr>
                <a:bodyPr rot="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s-GT"/>
                </a:p>
              </c:txPr>
            </c:trendlineLbl>
          </c:trendline>
          <c:cat>
            <c:strRef>
              <c:f>Hoja4!$A$3:$A$14</c:f>
              <c:strCache>
                <c:ptCount val="12"/>
                <c:pt idx="0">
                  <c:v>COCALES</c:v>
                </c:pt>
                <c:pt idx="1">
                  <c:v>AMAZONAS</c:v>
                </c:pt>
                <c:pt idx="2">
                  <c:v>BONANZA</c:v>
                </c:pt>
                <c:pt idx="3">
                  <c:v>BOUGANVILIA</c:v>
                </c:pt>
                <c:pt idx="4">
                  <c:v>CENGICANA</c:v>
                </c:pt>
                <c:pt idx="5">
                  <c:v>CHINQUIRINES</c:v>
                </c:pt>
                <c:pt idx="6">
                  <c:v>CONCEPCION</c:v>
                </c:pt>
                <c:pt idx="7">
                  <c:v>COSTA BRAVA</c:v>
                </c:pt>
                <c:pt idx="8">
                  <c:v>EL PLATANAR</c:v>
                </c:pt>
                <c:pt idx="9">
                  <c:v>EL BALSAMO</c:v>
                </c:pt>
                <c:pt idx="10">
                  <c:v>LA CANDELARIA</c:v>
                </c:pt>
                <c:pt idx="11">
                  <c:v>IRLANDA</c:v>
                </c:pt>
              </c:strCache>
            </c:strRef>
          </c:cat>
          <c:val>
            <c:numRef>
              <c:f>Hoja4!$P$3:$P$14</c:f>
              <c:numCache>
                <c:formatCode>#,##0.0;#,##0.0;"_";@\ </c:formatCode>
                <c:ptCount val="12"/>
                <c:pt idx="0">
                  <c:v>7.5315175000000023</c:v>
                </c:pt>
                <c:pt idx="1">
                  <c:v>3.9320658333333331</c:v>
                </c:pt>
                <c:pt idx="2">
                  <c:v>4.147755000000001</c:v>
                </c:pt>
                <c:pt idx="3">
                  <c:v>4.2969908333333331</c:v>
                </c:pt>
                <c:pt idx="4">
                  <c:v>5.7598158333333336</c:v>
                </c:pt>
                <c:pt idx="5">
                  <c:v>3.8628608333333339</c:v>
                </c:pt>
                <c:pt idx="6">
                  <c:v>6.1966691666666671</c:v>
                </c:pt>
                <c:pt idx="7">
                  <c:v>2.1770149999999995</c:v>
                </c:pt>
                <c:pt idx="8">
                  <c:v>7.1416474999999986</c:v>
                </c:pt>
                <c:pt idx="9">
                  <c:v>3.0817608333333326</c:v>
                </c:pt>
                <c:pt idx="10">
                  <c:v>6.6262299999999996</c:v>
                </c:pt>
                <c:pt idx="11">
                  <c:v>4.3964058333333336</c:v>
                </c:pt>
              </c:numCache>
            </c:numRef>
          </c:val>
          <c:smooth val="0"/>
          <c:extLst>
            <c:ext xmlns:c16="http://schemas.microsoft.com/office/drawing/2014/chart" uri="{C3380CC4-5D6E-409C-BE32-E72D297353CC}">
              <c16:uniqueId val="{00000000-365F-4EA2-B673-740ED22709A6}"/>
            </c:ext>
          </c:extLst>
        </c:ser>
        <c:ser>
          <c:idx val="1"/>
          <c:order val="1"/>
          <c:tx>
            <c:strRef>
              <c:f>Hoja4!$Q$2</c:f>
              <c:strCache>
                <c:ptCount val="1"/>
                <c:pt idx="0">
                  <c:v>PROMX</c:v>
                </c:pt>
              </c:strCache>
            </c:strRef>
          </c:tx>
          <c:spPr>
            <a:ln w="28575" cap="rnd">
              <a:solidFill>
                <a:srgbClr val="FF0000"/>
              </a:solidFill>
              <a:round/>
            </a:ln>
            <a:effectLst/>
          </c:spPr>
          <c:marker>
            <c:symbol val="none"/>
          </c:marker>
          <c:cat>
            <c:strRef>
              <c:f>Hoja4!$A$3:$A$14</c:f>
              <c:strCache>
                <c:ptCount val="12"/>
                <c:pt idx="0">
                  <c:v>COCALES</c:v>
                </c:pt>
                <c:pt idx="1">
                  <c:v>AMAZONAS</c:v>
                </c:pt>
                <c:pt idx="2">
                  <c:v>BONANZA</c:v>
                </c:pt>
                <c:pt idx="3">
                  <c:v>BOUGANVILIA</c:v>
                </c:pt>
                <c:pt idx="4">
                  <c:v>CENGICANA</c:v>
                </c:pt>
                <c:pt idx="5">
                  <c:v>CHINQUIRINES</c:v>
                </c:pt>
                <c:pt idx="6">
                  <c:v>CONCEPCION</c:v>
                </c:pt>
                <c:pt idx="7">
                  <c:v>COSTA BRAVA</c:v>
                </c:pt>
                <c:pt idx="8">
                  <c:v>EL PLATANAR</c:v>
                </c:pt>
                <c:pt idx="9">
                  <c:v>EL BALSAMO</c:v>
                </c:pt>
                <c:pt idx="10">
                  <c:v>LA CANDELARIA</c:v>
                </c:pt>
                <c:pt idx="11">
                  <c:v>IRLANDA</c:v>
                </c:pt>
              </c:strCache>
            </c:strRef>
          </c:cat>
          <c:val>
            <c:numRef>
              <c:f>Hoja4!$Q$3:$Q$14</c:f>
              <c:numCache>
                <c:formatCode>#,##0.0;#,##0.0;"_";@\ </c:formatCode>
                <c:ptCount val="12"/>
                <c:pt idx="0">
                  <c:v>4.9292278472222222</c:v>
                </c:pt>
                <c:pt idx="1">
                  <c:v>4.9292278472222222</c:v>
                </c:pt>
                <c:pt idx="2">
                  <c:v>4.9292278472222222</c:v>
                </c:pt>
                <c:pt idx="3">
                  <c:v>4.9292278472222222</c:v>
                </c:pt>
                <c:pt idx="4">
                  <c:v>4.9292278472222222</c:v>
                </c:pt>
                <c:pt idx="5">
                  <c:v>4.9292278472222222</c:v>
                </c:pt>
                <c:pt idx="6">
                  <c:v>4.9292278472222222</c:v>
                </c:pt>
                <c:pt idx="7">
                  <c:v>4.9292278472222222</c:v>
                </c:pt>
                <c:pt idx="8">
                  <c:v>4.9292278472222222</c:v>
                </c:pt>
                <c:pt idx="9">
                  <c:v>4.9292278472222222</c:v>
                </c:pt>
                <c:pt idx="10">
                  <c:v>4.9292278472222222</c:v>
                </c:pt>
                <c:pt idx="11">
                  <c:v>4.9292278472222222</c:v>
                </c:pt>
              </c:numCache>
            </c:numRef>
          </c:val>
          <c:smooth val="0"/>
          <c:extLst>
            <c:ext xmlns:c16="http://schemas.microsoft.com/office/drawing/2014/chart" uri="{C3380CC4-5D6E-409C-BE32-E72D297353CC}">
              <c16:uniqueId val="{00000001-365F-4EA2-B673-740ED22709A6}"/>
            </c:ext>
          </c:extLst>
        </c:ser>
        <c:ser>
          <c:idx val="2"/>
          <c:order val="2"/>
          <c:tx>
            <c:strRef>
              <c:f>Hoja4!$R$2</c:f>
              <c:strCache>
                <c:ptCount val="1"/>
                <c:pt idx="0">
                  <c:v>LCS</c:v>
                </c:pt>
              </c:strCache>
            </c:strRef>
          </c:tx>
          <c:spPr>
            <a:ln w="28575" cap="rnd">
              <a:solidFill>
                <a:srgbClr val="FF0000"/>
              </a:solidFill>
              <a:round/>
            </a:ln>
            <a:effectLst/>
          </c:spPr>
          <c:marker>
            <c:symbol val="none"/>
          </c:marker>
          <c:cat>
            <c:strRef>
              <c:f>Hoja4!$A$3:$A$14</c:f>
              <c:strCache>
                <c:ptCount val="12"/>
                <c:pt idx="0">
                  <c:v>COCALES</c:v>
                </c:pt>
                <c:pt idx="1">
                  <c:v>AMAZONAS</c:v>
                </c:pt>
                <c:pt idx="2">
                  <c:v>BONANZA</c:v>
                </c:pt>
                <c:pt idx="3">
                  <c:v>BOUGANVILIA</c:v>
                </c:pt>
                <c:pt idx="4">
                  <c:v>CENGICANA</c:v>
                </c:pt>
                <c:pt idx="5">
                  <c:v>CHINQUIRINES</c:v>
                </c:pt>
                <c:pt idx="6">
                  <c:v>CONCEPCION</c:v>
                </c:pt>
                <c:pt idx="7">
                  <c:v>COSTA BRAVA</c:v>
                </c:pt>
                <c:pt idx="8">
                  <c:v>EL PLATANAR</c:v>
                </c:pt>
                <c:pt idx="9">
                  <c:v>EL BALSAMO</c:v>
                </c:pt>
                <c:pt idx="10">
                  <c:v>LA CANDELARIA</c:v>
                </c:pt>
                <c:pt idx="11">
                  <c:v>IRLANDA</c:v>
                </c:pt>
              </c:strCache>
            </c:strRef>
          </c:cat>
          <c:val>
            <c:numRef>
              <c:f>Hoja4!$R$3:$R$14</c:f>
              <c:numCache>
                <c:formatCode>0.00</c:formatCode>
                <c:ptCount val="12"/>
                <c:pt idx="0">
                  <c:v>5.8120149038888886</c:v>
                </c:pt>
                <c:pt idx="1">
                  <c:v>5.8120149038888886</c:v>
                </c:pt>
                <c:pt idx="2">
                  <c:v>5.8120149038888886</c:v>
                </c:pt>
                <c:pt idx="3">
                  <c:v>5.8120149038888886</c:v>
                </c:pt>
                <c:pt idx="4">
                  <c:v>5.8120149038888886</c:v>
                </c:pt>
                <c:pt idx="5">
                  <c:v>5.8120149038888886</c:v>
                </c:pt>
                <c:pt idx="6">
                  <c:v>5.8120149038888886</c:v>
                </c:pt>
                <c:pt idx="7">
                  <c:v>5.8120149038888886</c:v>
                </c:pt>
                <c:pt idx="8">
                  <c:v>5.8120149038888886</c:v>
                </c:pt>
                <c:pt idx="9">
                  <c:v>5.8120149038888886</c:v>
                </c:pt>
                <c:pt idx="10">
                  <c:v>5.8120149038888886</c:v>
                </c:pt>
                <c:pt idx="11">
                  <c:v>5.8120149038888886</c:v>
                </c:pt>
              </c:numCache>
            </c:numRef>
          </c:val>
          <c:smooth val="0"/>
          <c:extLst>
            <c:ext xmlns:c16="http://schemas.microsoft.com/office/drawing/2014/chart" uri="{C3380CC4-5D6E-409C-BE32-E72D297353CC}">
              <c16:uniqueId val="{00000002-365F-4EA2-B673-740ED22709A6}"/>
            </c:ext>
          </c:extLst>
        </c:ser>
        <c:ser>
          <c:idx val="3"/>
          <c:order val="3"/>
          <c:tx>
            <c:strRef>
              <c:f>Hoja4!$S$2</c:f>
              <c:strCache>
                <c:ptCount val="1"/>
                <c:pt idx="0">
                  <c:v>LCI</c:v>
                </c:pt>
              </c:strCache>
            </c:strRef>
          </c:tx>
          <c:spPr>
            <a:ln w="28575" cap="rnd">
              <a:solidFill>
                <a:srgbClr val="FF0000"/>
              </a:solidFill>
              <a:round/>
            </a:ln>
            <a:effectLst/>
          </c:spPr>
          <c:marker>
            <c:symbol val="none"/>
          </c:marker>
          <c:cat>
            <c:strRef>
              <c:f>Hoja4!$A$3:$A$14</c:f>
              <c:strCache>
                <c:ptCount val="12"/>
                <c:pt idx="0">
                  <c:v>COCALES</c:v>
                </c:pt>
                <c:pt idx="1">
                  <c:v>AMAZONAS</c:v>
                </c:pt>
                <c:pt idx="2">
                  <c:v>BONANZA</c:v>
                </c:pt>
                <c:pt idx="3">
                  <c:v>BOUGANVILIA</c:v>
                </c:pt>
                <c:pt idx="4">
                  <c:v>CENGICANA</c:v>
                </c:pt>
                <c:pt idx="5">
                  <c:v>CHINQUIRINES</c:v>
                </c:pt>
                <c:pt idx="6">
                  <c:v>CONCEPCION</c:v>
                </c:pt>
                <c:pt idx="7">
                  <c:v>COSTA BRAVA</c:v>
                </c:pt>
                <c:pt idx="8">
                  <c:v>EL PLATANAR</c:v>
                </c:pt>
                <c:pt idx="9">
                  <c:v>EL BALSAMO</c:v>
                </c:pt>
                <c:pt idx="10">
                  <c:v>LA CANDELARIA</c:v>
                </c:pt>
                <c:pt idx="11">
                  <c:v>IRLANDA</c:v>
                </c:pt>
              </c:strCache>
            </c:strRef>
          </c:cat>
          <c:val>
            <c:numRef>
              <c:f>Hoja4!$S$3:$S$14</c:f>
              <c:numCache>
                <c:formatCode>0.00</c:formatCode>
                <c:ptCount val="12"/>
                <c:pt idx="0">
                  <c:v>4.0464407905555557</c:v>
                </c:pt>
                <c:pt idx="1">
                  <c:v>4.0464407905555557</c:v>
                </c:pt>
                <c:pt idx="2">
                  <c:v>4.0464407905555557</c:v>
                </c:pt>
                <c:pt idx="3">
                  <c:v>4.0464407905555557</c:v>
                </c:pt>
                <c:pt idx="4">
                  <c:v>4.0464407905555557</c:v>
                </c:pt>
                <c:pt idx="5">
                  <c:v>4.0464407905555557</c:v>
                </c:pt>
                <c:pt idx="6">
                  <c:v>4.0464407905555557</c:v>
                </c:pt>
                <c:pt idx="7">
                  <c:v>4.0464407905555557</c:v>
                </c:pt>
                <c:pt idx="8">
                  <c:v>4.0464407905555557</c:v>
                </c:pt>
                <c:pt idx="9">
                  <c:v>4.0464407905555557</c:v>
                </c:pt>
                <c:pt idx="10">
                  <c:v>4.0464407905555557</c:v>
                </c:pt>
                <c:pt idx="11">
                  <c:v>4.0464407905555557</c:v>
                </c:pt>
              </c:numCache>
            </c:numRef>
          </c:val>
          <c:smooth val="0"/>
          <c:extLst>
            <c:ext xmlns:c16="http://schemas.microsoft.com/office/drawing/2014/chart" uri="{C3380CC4-5D6E-409C-BE32-E72D297353CC}">
              <c16:uniqueId val="{00000003-365F-4EA2-B673-740ED22709A6}"/>
            </c:ext>
          </c:extLst>
        </c:ser>
        <c:dLbls>
          <c:dLblPos val="t"/>
          <c:showLegendKey val="0"/>
          <c:showVal val="0"/>
          <c:showCatName val="0"/>
          <c:showSerName val="0"/>
          <c:showPercent val="0"/>
          <c:showBubbleSize val="0"/>
        </c:dLbls>
        <c:marker val="1"/>
        <c:smooth val="0"/>
        <c:axId val="669675904"/>
        <c:axId val="669676264"/>
      </c:lineChart>
      <c:catAx>
        <c:axId val="6696759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GT"/>
          </a:p>
        </c:txPr>
        <c:crossAx val="669676264"/>
        <c:crosses val="autoZero"/>
        <c:auto val="1"/>
        <c:lblAlgn val="ctr"/>
        <c:lblOffset val="100"/>
        <c:noMultiLvlLbl val="0"/>
      </c:catAx>
      <c:valAx>
        <c:axId val="669676264"/>
        <c:scaling>
          <c:orientation val="minMax"/>
          <c:min val="2"/>
        </c:scaling>
        <c:delete val="0"/>
        <c:axPos val="l"/>
        <c:majorGridlines>
          <c:spPr>
            <a:ln w="9525" cap="flat" cmpd="sng" algn="ctr">
              <a:solidFill>
                <a:schemeClr val="tx1">
                  <a:lumMod val="15000"/>
                  <a:lumOff val="85000"/>
                </a:schemeClr>
              </a:solidFill>
              <a:round/>
            </a:ln>
            <a:effectLst/>
          </c:spPr>
        </c:majorGridlines>
        <c:numFmt formatCode="#,##0.0;#,##0.0;&quot;_&quot;;@\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GT"/>
          </a:p>
        </c:txPr>
        <c:crossAx val="6696759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GT"/>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GT"/>
              <a:t>RANGOS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GT"/>
        </a:p>
      </c:txPr>
    </c:title>
    <c:autoTitleDeleted val="0"/>
    <c:plotArea>
      <c:layout/>
      <c:lineChart>
        <c:grouping val="standard"/>
        <c:varyColors val="0"/>
        <c:ser>
          <c:idx val="0"/>
          <c:order val="0"/>
          <c:tx>
            <c:strRef>
              <c:f>Hoja4!$T$2</c:f>
              <c:strCache>
                <c:ptCount val="1"/>
                <c:pt idx="0">
                  <c:v>RANGO</c:v>
                </c:pt>
              </c:strCache>
            </c:strRef>
          </c:tx>
          <c:spPr>
            <a:ln w="28575" cap="rnd">
              <a:solidFill>
                <a:sysClr val="windowText" lastClr="000000"/>
              </a:solidFill>
              <a:round/>
            </a:ln>
            <a:effectLst/>
          </c:spPr>
          <c:marker>
            <c:symbol val="circle"/>
            <c:size val="5"/>
            <c:spPr>
              <a:solidFill>
                <a:schemeClr val="accent1"/>
              </a:solidFill>
              <a:ln w="9525">
                <a:solidFill>
                  <a:sysClr val="windowText" lastClr="000000"/>
                </a:solidFill>
              </a:ln>
              <a:effectLst/>
            </c:spPr>
          </c:marker>
          <c:dLbls>
            <c:dLbl>
              <c:idx val="1"/>
              <c:layout>
                <c:manualLayout>
                  <c:x val="-4.0947434179123177E-4"/>
                  <c:y val="-3.593508945372572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D212-4750-A682-7E903606AFB4}"/>
                </c:ext>
              </c:extLst>
            </c:dLbl>
            <c:dLbl>
              <c:idx val="2"/>
              <c:layout>
                <c:manualLayout>
                  <c:x val="1.0392230871921785E-2"/>
                  <c:y val="9.9833326332232387E-3"/>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D212-4750-A682-7E903606AFB4}"/>
                </c:ext>
              </c:extLst>
            </c:dLbl>
            <c:dLbl>
              <c:idx val="4"/>
              <c:layout>
                <c:manualLayout>
                  <c:x val="-2.4321660616401959E-2"/>
                  <c:y val="2.901125705835571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D212-4750-A682-7E903606AFB4}"/>
                </c:ext>
              </c:extLst>
            </c:dLbl>
            <c:dLbl>
              <c:idx val="5"/>
              <c:layout>
                <c:manualLayout>
                  <c:x val="1.6487354908329328E-2"/>
                  <c:y val="-1.505947905215596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D212-4750-A682-7E903606AFB4}"/>
                </c:ext>
              </c:extLst>
            </c:dLbl>
            <c:dLbl>
              <c:idx val="7"/>
              <c:layout>
                <c:manualLayout>
                  <c:x val="-1.7306303591911792E-2"/>
                  <c:y val="2.901125401782444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D212-4750-A682-7E903606AFB4}"/>
                </c:ext>
              </c:extLst>
            </c:dLbl>
            <c:dLbl>
              <c:idx val="9"/>
              <c:layout>
                <c:manualLayout>
                  <c:x val="3.4897939466981285E-3"/>
                  <c:y val="1.509418041677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D212-4750-A682-7E903606AFB4}"/>
                </c:ext>
              </c:extLst>
            </c:dLbl>
            <c:dLbl>
              <c:idx val="11"/>
              <c:layout>
                <c:manualLayout>
                  <c:x val="-3.3456643002236178E-2"/>
                  <c:y val="-7.07277734563417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D212-4750-A682-7E903606AFB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GT"/>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solidFill>
                <a:prstDash val="sysDot"/>
              </a:ln>
              <a:effectLst/>
            </c:spPr>
            <c:trendlineType val="linear"/>
            <c:dispRSqr val="1"/>
            <c:dispEq val="1"/>
            <c:trendlineLbl>
              <c:layout>
                <c:manualLayout>
                  <c:x val="2.1310268769092085E-2"/>
                  <c:y val="-0.59497973531625459"/>
                </c:manualLayout>
              </c:layout>
              <c:numFmt formatCode="General" sourceLinked="0"/>
              <c:spPr>
                <a:noFill/>
                <a:ln>
                  <a:noFill/>
                </a:ln>
                <a:effectLst/>
              </c:spPr>
              <c:txPr>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s-GT"/>
                </a:p>
              </c:txPr>
            </c:trendlineLbl>
          </c:trendline>
          <c:cat>
            <c:strRef>
              <c:f>Hoja4!$A$3:$A$14</c:f>
              <c:strCache>
                <c:ptCount val="12"/>
                <c:pt idx="0">
                  <c:v>COCALES</c:v>
                </c:pt>
                <c:pt idx="1">
                  <c:v>AMAZONAS</c:v>
                </c:pt>
                <c:pt idx="2">
                  <c:v>BONANZA</c:v>
                </c:pt>
                <c:pt idx="3">
                  <c:v>BOUGANVILIA</c:v>
                </c:pt>
                <c:pt idx="4">
                  <c:v>CENGICANA</c:v>
                </c:pt>
                <c:pt idx="5">
                  <c:v>CHINQUIRINES</c:v>
                </c:pt>
                <c:pt idx="6">
                  <c:v>CONCEPCION</c:v>
                </c:pt>
                <c:pt idx="7">
                  <c:v>COSTA BRAVA</c:v>
                </c:pt>
                <c:pt idx="8">
                  <c:v>EL PLATANAR</c:v>
                </c:pt>
                <c:pt idx="9">
                  <c:v>EL BALSAMO</c:v>
                </c:pt>
                <c:pt idx="10">
                  <c:v>LA CANDELARIA</c:v>
                </c:pt>
                <c:pt idx="11">
                  <c:v>IRLANDA</c:v>
                </c:pt>
              </c:strCache>
            </c:strRef>
          </c:cat>
          <c:val>
            <c:numRef>
              <c:f>Hoja4!$T$3:$T$14</c:f>
              <c:numCache>
                <c:formatCode>#,##0.00000</c:formatCode>
                <c:ptCount val="12"/>
                <c:pt idx="0">
                  <c:v>4.0855800000000002</c:v>
                </c:pt>
                <c:pt idx="1">
                  <c:v>2.4789799999999995</c:v>
                </c:pt>
                <c:pt idx="2">
                  <c:v>1.4094500000000001</c:v>
                </c:pt>
                <c:pt idx="3">
                  <c:v>3.9691199999999998</c:v>
                </c:pt>
                <c:pt idx="4">
                  <c:v>0.54771000000000036</c:v>
                </c:pt>
                <c:pt idx="5">
                  <c:v>1.5450899999999996</c:v>
                </c:pt>
                <c:pt idx="6">
                  <c:v>10.378679999999999</c:v>
                </c:pt>
                <c:pt idx="7">
                  <c:v>1.7686999999999997</c:v>
                </c:pt>
                <c:pt idx="8">
                  <c:v>5.1555200000000001</c:v>
                </c:pt>
                <c:pt idx="9">
                  <c:v>1.4848999999999997</c:v>
                </c:pt>
                <c:pt idx="10">
                  <c:v>3.9503499999999994</c:v>
                </c:pt>
                <c:pt idx="11">
                  <c:v>3.0508999999999995</c:v>
                </c:pt>
              </c:numCache>
            </c:numRef>
          </c:val>
          <c:smooth val="0"/>
          <c:extLst>
            <c:ext xmlns:c16="http://schemas.microsoft.com/office/drawing/2014/chart" uri="{C3380CC4-5D6E-409C-BE32-E72D297353CC}">
              <c16:uniqueId val="{00000000-D212-4750-A682-7E903606AFB4}"/>
            </c:ext>
          </c:extLst>
        </c:ser>
        <c:ser>
          <c:idx val="1"/>
          <c:order val="1"/>
          <c:tx>
            <c:strRef>
              <c:f>Hoja4!$U$2</c:f>
              <c:strCache>
                <c:ptCount val="1"/>
                <c:pt idx="0">
                  <c:v>PROMEDIOR</c:v>
                </c:pt>
              </c:strCache>
            </c:strRef>
          </c:tx>
          <c:spPr>
            <a:ln w="28575" cap="rnd">
              <a:solidFill>
                <a:srgbClr val="FF0000"/>
              </a:solidFill>
              <a:round/>
            </a:ln>
            <a:effectLst/>
          </c:spPr>
          <c:marker>
            <c:symbol val="none"/>
          </c:marker>
          <c:cat>
            <c:strRef>
              <c:f>Hoja4!$A$3:$A$14</c:f>
              <c:strCache>
                <c:ptCount val="12"/>
                <c:pt idx="0">
                  <c:v>COCALES</c:v>
                </c:pt>
                <c:pt idx="1">
                  <c:v>AMAZONAS</c:v>
                </c:pt>
                <c:pt idx="2">
                  <c:v>BONANZA</c:v>
                </c:pt>
                <c:pt idx="3">
                  <c:v>BOUGANVILIA</c:v>
                </c:pt>
                <c:pt idx="4">
                  <c:v>CENGICANA</c:v>
                </c:pt>
                <c:pt idx="5">
                  <c:v>CHINQUIRINES</c:v>
                </c:pt>
                <c:pt idx="6">
                  <c:v>CONCEPCION</c:v>
                </c:pt>
                <c:pt idx="7">
                  <c:v>COSTA BRAVA</c:v>
                </c:pt>
                <c:pt idx="8">
                  <c:v>EL PLATANAR</c:v>
                </c:pt>
                <c:pt idx="9">
                  <c:v>EL BALSAMO</c:v>
                </c:pt>
                <c:pt idx="10">
                  <c:v>LA CANDELARIA</c:v>
                </c:pt>
                <c:pt idx="11">
                  <c:v>IRLANDA</c:v>
                </c:pt>
              </c:strCache>
            </c:strRef>
          </c:cat>
          <c:val>
            <c:numRef>
              <c:f>Hoja4!$U$3:$U$14</c:f>
              <c:numCache>
                <c:formatCode>#,##0.00000</c:formatCode>
                <c:ptCount val="12"/>
                <c:pt idx="0">
                  <c:v>3.3187483333333332</c:v>
                </c:pt>
                <c:pt idx="1">
                  <c:v>3.3187483333333332</c:v>
                </c:pt>
                <c:pt idx="2">
                  <c:v>3.3187483333333332</c:v>
                </c:pt>
                <c:pt idx="3">
                  <c:v>3.3187483333333332</c:v>
                </c:pt>
                <c:pt idx="4">
                  <c:v>3.3187483333333332</c:v>
                </c:pt>
                <c:pt idx="5">
                  <c:v>3.3187483333333332</c:v>
                </c:pt>
                <c:pt idx="6">
                  <c:v>3.3187483333333332</c:v>
                </c:pt>
                <c:pt idx="7">
                  <c:v>3.3187483333333332</c:v>
                </c:pt>
                <c:pt idx="8">
                  <c:v>3.3187483333333332</c:v>
                </c:pt>
                <c:pt idx="9">
                  <c:v>3.3187483333333332</c:v>
                </c:pt>
                <c:pt idx="10">
                  <c:v>3.3187483333333332</c:v>
                </c:pt>
                <c:pt idx="11">
                  <c:v>3.3187483333333332</c:v>
                </c:pt>
              </c:numCache>
            </c:numRef>
          </c:val>
          <c:smooth val="0"/>
          <c:extLst>
            <c:ext xmlns:c16="http://schemas.microsoft.com/office/drawing/2014/chart" uri="{C3380CC4-5D6E-409C-BE32-E72D297353CC}">
              <c16:uniqueId val="{00000001-D212-4750-A682-7E903606AFB4}"/>
            </c:ext>
          </c:extLst>
        </c:ser>
        <c:ser>
          <c:idx val="2"/>
          <c:order val="2"/>
          <c:tx>
            <c:strRef>
              <c:f>Hoja4!$V$2</c:f>
              <c:strCache>
                <c:ptCount val="1"/>
                <c:pt idx="0">
                  <c:v>LCS</c:v>
                </c:pt>
              </c:strCache>
            </c:strRef>
          </c:tx>
          <c:spPr>
            <a:ln w="28575" cap="rnd">
              <a:solidFill>
                <a:srgbClr val="FF0000"/>
              </a:solidFill>
              <a:round/>
            </a:ln>
            <a:effectLst/>
          </c:spPr>
          <c:marker>
            <c:symbol val="none"/>
          </c:marker>
          <c:cat>
            <c:strRef>
              <c:f>Hoja4!$A$3:$A$14</c:f>
              <c:strCache>
                <c:ptCount val="12"/>
                <c:pt idx="0">
                  <c:v>COCALES</c:v>
                </c:pt>
                <c:pt idx="1">
                  <c:v>AMAZONAS</c:v>
                </c:pt>
                <c:pt idx="2">
                  <c:v>BONANZA</c:v>
                </c:pt>
                <c:pt idx="3">
                  <c:v>BOUGANVILIA</c:v>
                </c:pt>
                <c:pt idx="4">
                  <c:v>CENGICANA</c:v>
                </c:pt>
                <c:pt idx="5">
                  <c:v>CHINQUIRINES</c:v>
                </c:pt>
                <c:pt idx="6">
                  <c:v>CONCEPCION</c:v>
                </c:pt>
                <c:pt idx="7">
                  <c:v>COSTA BRAVA</c:v>
                </c:pt>
                <c:pt idx="8">
                  <c:v>EL PLATANAR</c:v>
                </c:pt>
                <c:pt idx="9">
                  <c:v>EL BALSAMO</c:v>
                </c:pt>
                <c:pt idx="10">
                  <c:v>LA CANDELARIA</c:v>
                </c:pt>
                <c:pt idx="11">
                  <c:v>IRLANDA</c:v>
                </c:pt>
              </c:strCache>
            </c:strRef>
          </c:cat>
          <c:val>
            <c:numRef>
              <c:f>Hoja4!$V$3:$V$14</c:f>
              <c:numCache>
                <c:formatCode>0.00</c:formatCode>
                <c:ptCount val="12"/>
                <c:pt idx="0">
                  <c:v>5.6982908883333332</c:v>
                </c:pt>
                <c:pt idx="1">
                  <c:v>5.6982908883333332</c:v>
                </c:pt>
                <c:pt idx="2">
                  <c:v>5.6982908883333332</c:v>
                </c:pt>
                <c:pt idx="3">
                  <c:v>5.6982908883333332</c:v>
                </c:pt>
                <c:pt idx="4">
                  <c:v>5.6982908883333332</c:v>
                </c:pt>
                <c:pt idx="5">
                  <c:v>5.6982908883333332</c:v>
                </c:pt>
                <c:pt idx="6">
                  <c:v>5.6982908883333332</c:v>
                </c:pt>
                <c:pt idx="7">
                  <c:v>5.6982908883333332</c:v>
                </c:pt>
                <c:pt idx="8">
                  <c:v>5.6982908883333332</c:v>
                </c:pt>
                <c:pt idx="9">
                  <c:v>5.6982908883333332</c:v>
                </c:pt>
                <c:pt idx="10">
                  <c:v>5.6982908883333332</c:v>
                </c:pt>
                <c:pt idx="11">
                  <c:v>5.6982908883333332</c:v>
                </c:pt>
              </c:numCache>
            </c:numRef>
          </c:val>
          <c:smooth val="0"/>
          <c:extLst>
            <c:ext xmlns:c16="http://schemas.microsoft.com/office/drawing/2014/chart" uri="{C3380CC4-5D6E-409C-BE32-E72D297353CC}">
              <c16:uniqueId val="{00000002-D212-4750-A682-7E903606AFB4}"/>
            </c:ext>
          </c:extLst>
        </c:ser>
        <c:ser>
          <c:idx val="3"/>
          <c:order val="3"/>
          <c:tx>
            <c:strRef>
              <c:f>Hoja4!$W$2</c:f>
              <c:strCache>
                <c:ptCount val="1"/>
                <c:pt idx="0">
                  <c:v>LCI</c:v>
                </c:pt>
              </c:strCache>
            </c:strRef>
          </c:tx>
          <c:spPr>
            <a:ln w="28575" cap="rnd">
              <a:solidFill>
                <a:srgbClr val="FF0000"/>
              </a:solidFill>
              <a:round/>
            </a:ln>
            <a:effectLst/>
          </c:spPr>
          <c:marker>
            <c:symbol val="none"/>
          </c:marker>
          <c:cat>
            <c:strRef>
              <c:f>Hoja4!$A$3:$A$14</c:f>
              <c:strCache>
                <c:ptCount val="12"/>
                <c:pt idx="0">
                  <c:v>COCALES</c:v>
                </c:pt>
                <c:pt idx="1">
                  <c:v>AMAZONAS</c:v>
                </c:pt>
                <c:pt idx="2">
                  <c:v>BONANZA</c:v>
                </c:pt>
                <c:pt idx="3">
                  <c:v>BOUGANVILIA</c:v>
                </c:pt>
                <c:pt idx="4">
                  <c:v>CENGICANA</c:v>
                </c:pt>
                <c:pt idx="5">
                  <c:v>CHINQUIRINES</c:v>
                </c:pt>
                <c:pt idx="6">
                  <c:v>CONCEPCION</c:v>
                </c:pt>
                <c:pt idx="7">
                  <c:v>COSTA BRAVA</c:v>
                </c:pt>
                <c:pt idx="8">
                  <c:v>EL PLATANAR</c:v>
                </c:pt>
                <c:pt idx="9">
                  <c:v>EL BALSAMO</c:v>
                </c:pt>
                <c:pt idx="10">
                  <c:v>LA CANDELARIA</c:v>
                </c:pt>
                <c:pt idx="11">
                  <c:v>IRLANDA</c:v>
                </c:pt>
              </c:strCache>
            </c:strRef>
          </c:cat>
          <c:val>
            <c:numRef>
              <c:f>Hoja4!$W$3:$W$14</c:f>
              <c:numCache>
                <c:formatCode>0.00</c:formatCode>
                <c:ptCount val="12"/>
                <c:pt idx="0">
                  <c:v>0.93920577833333319</c:v>
                </c:pt>
                <c:pt idx="1">
                  <c:v>0.93920577833333319</c:v>
                </c:pt>
                <c:pt idx="2">
                  <c:v>0.93920577833333319</c:v>
                </c:pt>
                <c:pt idx="3">
                  <c:v>0.93920577833333319</c:v>
                </c:pt>
                <c:pt idx="4">
                  <c:v>0.93920577833333319</c:v>
                </c:pt>
                <c:pt idx="5">
                  <c:v>0.93920577833333319</c:v>
                </c:pt>
                <c:pt idx="6">
                  <c:v>0.93920577833333319</c:v>
                </c:pt>
                <c:pt idx="7">
                  <c:v>0.93920577833333319</c:v>
                </c:pt>
                <c:pt idx="8">
                  <c:v>0.93920577833333319</c:v>
                </c:pt>
                <c:pt idx="9">
                  <c:v>0.93920577833333319</c:v>
                </c:pt>
                <c:pt idx="10">
                  <c:v>0.93920577833333319</c:v>
                </c:pt>
                <c:pt idx="11">
                  <c:v>0.93920577833333319</c:v>
                </c:pt>
              </c:numCache>
            </c:numRef>
          </c:val>
          <c:smooth val="0"/>
          <c:extLst>
            <c:ext xmlns:c16="http://schemas.microsoft.com/office/drawing/2014/chart" uri="{C3380CC4-5D6E-409C-BE32-E72D297353CC}">
              <c16:uniqueId val="{00000003-D212-4750-A682-7E903606AFB4}"/>
            </c:ext>
          </c:extLst>
        </c:ser>
        <c:dLbls>
          <c:showLegendKey val="0"/>
          <c:showVal val="0"/>
          <c:showCatName val="0"/>
          <c:showSerName val="0"/>
          <c:showPercent val="0"/>
          <c:showBubbleSize val="0"/>
        </c:dLbls>
        <c:marker val="1"/>
        <c:smooth val="0"/>
        <c:axId val="707480808"/>
        <c:axId val="707475408"/>
      </c:lineChart>
      <c:catAx>
        <c:axId val="7074808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GT"/>
          </a:p>
        </c:txPr>
        <c:crossAx val="707475408"/>
        <c:crosses val="autoZero"/>
        <c:auto val="1"/>
        <c:lblAlgn val="ctr"/>
        <c:lblOffset val="100"/>
        <c:noMultiLvlLbl val="0"/>
      </c:catAx>
      <c:valAx>
        <c:axId val="707475408"/>
        <c:scaling>
          <c:orientation val="minMax"/>
        </c:scaling>
        <c:delete val="0"/>
        <c:axPos val="l"/>
        <c:majorGridlines>
          <c:spPr>
            <a:ln w="9525" cap="flat" cmpd="sng" algn="ctr">
              <a:solidFill>
                <a:schemeClr val="tx1">
                  <a:lumMod val="15000"/>
                  <a:lumOff val="85000"/>
                </a:schemeClr>
              </a:solidFill>
              <a:round/>
            </a:ln>
            <a:effectLst/>
          </c:spPr>
        </c:majorGridlines>
        <c:numFmt formatCode="#,##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GT"/>
          </a:p>
        </c:txPr>
        <c:crossAx val="7074808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GT"/>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4</xdr:col>
      <xdr:colOff>295275</xdr:colOff>
      <xdr:row>49</xdr:row>
      <xdr:rowOff>61912</xdr:rowOff>
    </xdr:from>
    <xdr:ext cx="65" cy="172227"/>
    <xdr:sp macro="" textlink="">
      <xdr:nvSpPr>
        <xdr:cNvPr id="2" name="CuadroTexto 1">
          <a:extLst>
            <a:ext uri="{FF2B5EF4-FFF2-40B4-BE49-F238E27FC236}">
              <a16:creationId xmlns:a16="http://schemas.microsoft.com/office/drawing/2014/main" id="{DB30BB37-12AE-13E7-60F5-F2A1977BE0AA}"/>
            </a:ext>
          </a:extLst>
        </xdr:cNvPr>
        <xdr:cNvSpPr txBox="1"/>
      </xdr:nvSpPr>
      <xdr:spPr>
        <a:xfrm>
          <a:off x="3800475" y="95773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GT" sz="1100"/>
        </a:p>
      </xdr:txBody>
    </xdr:sp>
    <xdr:clientData/>
  </xdr:oneCellAnchor>
</xdr:wsDr>
</file>

<file path=xl/drawings/drawing2.xml><?xml version="1.0" encoding="utf-8"?>
<xdr:wsDr xmlns:xdr="http://schemas.openxmlformats.org/drawingml/2006/spreadsheetDrawing" xmlns:a="http://schemas.openxmlformats.org/drawingml/2006/main">
  <xdr:twoCellAnchor>
    <xdr:from>
      <xdr:col>4</xdr:col>
      <xdr:colOff>92549</xdr:colOff>
      <xdr:row>17</xdr:row>
      <xdr:rowOff>64516</xdr:rowOff>
    </xdr:from>
    <xdr:to>
      <xdr:col>18</xdr:col>
      <xdr:colOff>271964</xdr:colOff>
      <xdr:row>46</xdr:row>
      <xdr:rowOff>101028</xdr:rowOff>
    </xdr:to>
    <xdr:graphicFrame macro="">
      <xdr:nvGraphicFramePr>
        <xdr:cNvPr id="2" name="Gráfico 1">
          <a:extLst>
            <a:ext uri="{FF2B5EF4-FFF2-40B4-BE49-F238E27FC236}">
              <a16:creationId xmlns:a16="http://schemas.microsoft.com/office/drawing/2014/main" id="{10E1052B-221F-9366-12A8-979679A4CB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226219</xdr:colOff>
      <xdr:row>26</xdr:row>
      <xdr:rowOff>23813</xdr:rowOff>
    </xdr:from>
    <xdr:to>
      <xdr:col>3</xdr:col>
      <xdr:colOff>119062</xdr:colOff>
      <xdr:row>32</xdr:row>
      <xdr:rowOff>11907</xdr:rowOff>
    </xdr:to>
    <xdr:sp macro="" textlink="">
      <xdr:nvSpPr>
        <xdr:cNvPr id="3" name="CuadroTexto 2">
          <a:extLst>
            <a:ext uri="{FF2B5EF4-FFF2-40B4-BE49-F238E27FC236}">
              <a16:creationId xmlns:a16="http://schemas.microsoft.com/office/drawing/2014/main" id="{04551028-6978-6331-1CD0-1F26F24D9810}"/>
            </a:ext>
          </a:extLst>
        </xdr:cNvPr>
        <xdr:cNvSpPr txBox="1"/>
      </xdr:nvSpPr>
      <xdr:spPr>
        <a:xfrm>
          <a:off x="988219" y="4917282"/>
          <a:ext cx="1631156" cy="113109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s-GT" sz="1100"/>
            <a:t>si quiero mejorar el</a:t>
          </a:r>
          <a:r>
            <a:rPr lang="es-GT" sz="1100" baseline="0"/>
            <a:t> coeficiente de determinacion y correlacion, debo eliminar los datos atipicos.</a:t>
          </a:r>
          <a:endParaRPr lang="es-GT" sz="1100"/>
        </a:p>
      </xdr:txBody>
    </xdr:sp>
    <xdr:clientData/>
  </xdr:twoCellAnchor>
  <xdr:twoCellAnchor>
    <xdr:from>
      <xdr:col>20</xdr:col>
      <xdr:colOff>134935</xdr:colOff>
      <xdr:row>17</xdr:row>
      <xdr:rowOff>28800</xdr:rowOff>
    </xdr:from>
    <xdr:to>
      <xdr:col>33</xdr:col>
      <xdr:colOff>394606</xdr:colOff>
      <xdr:row>46</xdr:row>
      <xdr:rowOff>176893</xdr:rowOff>
    </xdr:to>
    <xdr:graphicFrame macro="">
      <xdr:nvGraphicFramePr>
        <xdr:cNvPr id="4" name="Gráfico 3">
          <a:extLst>
            <a:ext uri="{FF2B5EF4-FFF2-40B4-BE49-F238E27FC236}">
              <a16:creationId xmlns:a16="http://schemas.microsoft.com/office/drawing/2014/main" id="{8EAB6CF9-E026-ABE0-78F5-80A704D1D8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FC7841-7C3E-456D-BA0E-9A6546B53232}">
  <dimension ref="A1:M63"/>
  <sheetViews>
    <sheetView showGridLines="0" zoomScale="90" zoomScaleNormal="90" workbookViewId="0">
      <selection activeCell="L10" sqref="L10:L56"/>
    </sheetView>
  </sheetViews>
  <sheetFormatPr baseColWidth="10" defaultColWidth="9" defaultRowHeight="12.75" x14ac:dyDescent="0.2"/>
  <cols>
    <col min="1" max="1" width="14.5703125" style="6" customWidth="1"/>
    <col min="2" max="3" width="26" style="6" customWidth="1"/>
    <col min="4" max="4" width="9.7109375" style="6" customWidth="1"/>
    <col min="5" max="5" width="15.140625" style="6" customWidth="1"/>
    <col min="6" max="8" width="8.7109375" style="6" customWidth="1"/>
    <col min="9" max="9" width="10.7109375" style="6" customWidth="1"/>
    <col min="10" max="10" width="10.85546875" style="6" customWidth="1"/>
    <col min="11" max="11" width="11" style="6" customWidth="1"/>
    <col min="12" max="16384" width="9" style="6"/>
  </cols>
  <sheetData>
    <row r="1" spans="1:13" ht="16.5" x14ac:dyDescent="0.3">
      <c r="A1" s="1" t="s">
        <v>0</v>
      </c>
      <c r="B1" s="2"/>
      <c r="C1" s="3"/>
      <c r="D1" s="3"/>
      <c r="E1" s="3"/>
      <c r="F1" s="3"/>
      <c r="G1" s="3"/>
      <c r="H1" s="3"/>
      <c r="I1" s="3"/>
      <c r="J1" s="3"/>
      <c r="K1" s="5"/>
      <c r="L1" s="4"/>
      <c r="M1" s="4"/>
    </row>
    <row r="2" spans="1:13" ht="16.5" x14ac:dyDescent="0.3">
      <c r="A2" s="1" t="s">
        <v>1</v>
      </c>
      <c r="B2" s="2"/>
      <c r="C2" s="3"/>
      <c r="D2" s="3"/>
      <c r="E2" s="3"/>
      <c r="F2" s="3"/>
      <c r="G2" s="3"/>
      <c r="H2" s="3"/>
      <c r="J2" s="3"/>
      <c r="K2" s="5"/>
      <c r="L2" s="4"/>
      <c r="M2" s="4"/>
    </row>
    <row r="3" spans="1:13" ht="15" customHeight="1" x14ac:dyDescent="0.3">
      <c r="A3" s="7"/>
      <c r="B3" s="7"/>
      <c r="C3" s="7"/>
      <c r="D3" s="7"/>
      <c r="E3" s="7"/>
      <c r="F3" s="7"/>
      <c r="G3" s="7"/>
      <c r="H3" s="7"/>
      <c r="J3" s="7"/>
    </row>
    <row r="4" spans="1:13" ht="15" customHeight="1" x14ac:dyDescent="0.3">
      <c r="A4" s="8" t="s">
        <v>2</v>
      </c>
      <c r="B4" s="7"/>
      <c r="C4" s="7"/>
      <c r="D4" s="7"/>
      <c r="E4" s="7"/>
      <c r="F4" s="7"/>
      <c r="G4" s="7"/>
      <c r="H4" s="7"/>
      <c r="I4" s="7"/>
      <c r="J4" s="7"/>
      <c r="K4" s="9"/>
    </row>
    <row r="5" spans="1:13" ht="16.5" customHeight="1" x14ac:dyDescent="0.2">
      <c r="A5" s="96" t="s">
        <v>3</v>
      </c>
      <c r="B5" s="96"/>
      <c r="C5" s="96"/>
      <c r="D5" s="96"/>
      <c r="E5" s="96"/>
      <c r="F5" s="96"/>
      <c r="G5" s="96"/>
      <c r="H5" s="96"/>
      <c r="I5" s="96"/>
      <c r="J5" s="96"/>
      <c r="K5" s="77"/>
    </row>
    <row r="6" spans="1:13" ht="16.5" customHeight="1" x14ac:dyDescent="0.2">
      <c r="A6" s="75"/>
      <c r="B6" s="75"/>
      <c r="C6" s="75"/>
      <c r="D6" s="76"/>
      <c r="E6" s="75"/>
      <c r="F6" s="76"/>
      <c r="G6" s="76"/>
      <c r="H6" s="76"/>
      <c r="I6" s="75"/>
      <c r="J6" s="75"/>
      <c r="K6" s="5"/>
    </row>
    <row r="7" spans="1:13" s="10" customFormat="1" ht="24" customHeight="1" x14ac:dyDescent="0.25">
      <c r="A7" s="97" t="s">
        <v>4</v>
      </c>
      <c r="B7" s="97" t="s">
        <v>5</v>
      </c>
      <c r="C7" s="97" t="s">
        <v>6</v>
      </c>
      <c r="D7" s="98" t="s">
        <v>7</v>
      </c>
      <c r="E7" s="99" t="s">
        <v>8</v>
      </c>
      <c r="F7" s="100" t="s">
        <v>9</v>
      </c>
      <c r="G7" s="100"/>
      <c r="H7" s="100"/>
      <c r="I7" s="99" t="s">
        <v>10</v>
      </c>
      <c r="J7" s="99" t="s">
        <v>11</v>
      </c>
      <c r="K7" s="11"/>
    </row>
    <row r="8" spans="1:13" s="10" customFormat="1" ht="21" customHeight="1" x14ac:dyDescent="0.25">
      <c r="A8" s="97"/>
      <c r="B8" s="97"/>
      <c r="C8" s="97"/>
      <c r="D8" s="98"/>
      <c r="E8" s="99"/>
      <c r="F8" s="101" t="s">
        <v>12</v>
      </c>
      <c r="G8" s="101"/>
      <c r="H8" s="101"/>
      <c r="I8" s="99"/>
      <c r="J8" s="99"/>
      <c r="K8" s="11"/>
    </row>
    <row r="9" spans="1:13" s="10" customFormat="1" ht="18" customHeight="1" x14ac:dyDescent="0.25">
      <c r="A9" s="97"/>
      <c r="B9" s="97"/>
      <c r="C9" s="97"/>
      <c r="D9" s="12" t="s">
        <v>13</v>
      </c>
      <c r="E9" s="13" t="s">
        <v>14</v>
      </c>
      <c r="F9" s="14" t="s">
        <v>15</v>
      </c>
      <c r="G9" s="15" t="s">
        <v>16</v>
      </c>
      <c r="H9" s="16" t="s">
        <v>17</v>
      </c>
      <c r="I9" s="17" t="s">
        <v>16</v>
      </c>
      <c r="J9" s="17" t="s">
        <v>18</v>
      </c>
      <c r="K9" s="11"/>
    </row>
    <row r="10" spans="1:13" s="10" customFormat="1" ht="20.100000000000001" customHeight="1" x14ac:dyDescent="0.25">
      <c r="A10" s="18" t="s">
        <v>19</v>
      </c>
      <c r="B10" s="19" t="s">
        <v>19</v>
      </c>
      <c r="C10" s="19" t="s">
        <v>20</v>
      </c>
      <c r="D10" s="20">
        <v>1502</v>
      </c>
      <c r="E10" s="21">
        <v>1012.1</v>
      </c>
      <c r="F10" s="21">
        <v>23.644354838709678</v>
      </c>
      <c r="G10" s="21">
        <v>18.646236559139783</v>
      </c>
      <c r="H10" s="21">
        <v>14.347580645161289</v>
      </c>
      <c r="I10" s="21">
        <v>68.733333333333334</v>
      </c>
      <c r="J10" s="21">
        <v>9.615591397849462</v>
      </c>
      <c r="L10" s="151">
        <f>AVERAGE(F10:H10)</f>
        <v>18.879390681003581</v>
      </c>
    </row>
    <row r="11" spans="1:13" ht="20.100000000000001" customHeight="1" x14ac:dyDescent="0.2">
      <c r="A11" s="88" t="s">
        <v>21</v>
      </c>
      <c r="B11" s="22" t="s">
        <v>22</v>
      </c>
      <c r="C11" s="22" t="s">
        <v>23</v>
      </c>
      <c r="D11" s="23">
        <v>1900</v>
      </c>
      <c r="E11" s="24">
        <v>587.19999999999993</v>
      </c>
      <c r="F11" s="24">
        <v>25.178763440860219</v>
      </c>
      <c r="G11" s="24">
        <v>18.276075268817205</v>
      </c>
      <c r="H11" s="24">
        <v>12.514247311827956</v>
      </c>
      <c r="I11" s="24" t="s">
        <v>24</v>
      </c>
      <c r="J11" s="24">
        <v>7.6267741935483881</v>
      </c>
      <c r="K11" s="25"/>
      <c r="L11" s="151">
        <f t="shared" ref="L11:L56" si="0">AVERAGE(F11:H11)</f>
        <v>18.656362007168461</v>
      </c>
    </row>
    <row r="12" spans="1:13" ht="20.100000000000001" customHeight="1" x14ac:dyDescent="0.2">
      <c r="A12" s="88"/>
      <c r="B12" s="22" t="s">
        <v>22</v>
      </c>
      <c r="C12" s="22" t="s">
        <v>25</v>
      </c>
      <c r="D12" s="23">
        <v>1900</v>
      </c>
      <c r="E12" s="24">
        <v>1418.2999999999997</v>
      </c>
      <c r="F12" s="24">
        <v>26.557096774193546</v>
      </c>
      <c r="G12" s="24">
        <v>23.721612903225807</v>
      </c>
      <c r="H12" s="24">
        <v>19.64</v>
      </c>
      <c r="I12" s="24" t="s">
        <v>24</v>
      </c>
      <c r="J12" s="24">
        <v>2.0680107526881728</v>
      </c>
      <c r="K12" s="25"/>
      <c r="L12" s="151">
        <f t="shared" si="0"/>
        <v>23.306236559139787</v>
      </c>
    </row>
    <row r="13" spans="1:13" s="10" customFormat="1" ht="20.100000000000001" customHeight="1" x14ac:dyDescent="0.25">
      <c r="A13" s="26" t="s">
        <v>26</v>
      </c>
      <c r="B13" s="19" t="s">
        <v>27</v>
      </c>
      <c r="C13" s="19" t="s">
        <v>28</v>
      </c>
      <c r="D13" s="27">
        <v>2105</v>
      </c>
      <c r="E13" s="28">
        <v>1046.2</v>
      </c>
      <c r="F13" s="28">
        <v>20.876075268817207</v>
      </c>
      <c r="G13" s="28">
        <v>15.052956989247312</v>
      </c>
      <c r="H13" s="28">
        <v>6.3935483870967742</v>
      </c>
      <c r="I13" s="28">
        <v>72.483064516129033</v>
      </c>
      <c r="J13" s="28">
        <v>2.2107526881720423</v>
      </c>
      <c r="K13" s="25"/>
      <c r="L13" s="151">
        <f t="shared" si="0"/>
        <v>14.10752688172043</v>
      </c>
    </row>
    <row r="14" spans="1:13" ht="20.100000000000001" customHeight="1" x14ac:dyDescent="0.2">
      <c r="A14" s="88" t="s">
        <v>29</v>
      </c>
      <c r="B14" s="22" t="s">
        <v>29</v>
      </c>
      <c r="C14" s="22" t="s">
        <v>30</v>
      </c>
      <c r="D14" s="23">
        <v>1766</v>
      </c>
      <c r="E14" s="24">
        <v>703.30000000000007</v>
      </c>
      <c r="F14" s="24">
        <v>22.547499999999996</v>
      </c>
      <c r="G14" s="24">
        <v>17.5425</v>
      </c>
      <c r="H14" s="24">
        <v>10.995833333333335</v>
      </c>
      <c r="I14" s="24">
        <v>78.84416666666668</v>
      </c>
      <c r="J14" s="24">
        <v>2.6287634408602152</v>
      </c>
      <c r="K14" s="25"/>
      <c r="L14" s="151">
        <f t="shared" si="0"/>
        <v>17.028611111111111</v>
      </c>
    </row>
    <row r="15" spans="1:13" ht="20.100000000000001" customHeight="1" x14ac:dyDescent="0.2">
      <c r="A15" s="88"/>
      <c r="B15" s="29" t="s">
        <v>31</v>
      </c>
      <c r="C15" s="29" t="s">
        <v>31</v>
      </c>
      <c r="D15" s="23">
        <v>1800</v>
      </c>
      <c r="E15" s="24">
        <v>900.3</v>
      </c>
      <c r="F15" s="24">
        <v>21.989032258064519</v>
      </c>
      <c r="G15" s="24">
        <v>16.890615835777126</v>
      </c>
      <c r="H15" s="24">
        <v>9.3740469208211152</v>
      </c>
      <c r="I15" s="24" t="s">
        <v>24</v>
      </c>
      <c r="J15" s="24">
        <v>2.4042521994134902</v>
      </c>
      <c r="K15" s="25"/>
      <c r="L15" s="151">
        <f t="shared" si="0"/>
        <v>16.084565004887587</v>
      </c>
    </row>
    <row r="16" spans="1:13" ht="20.100000000000001" customHeight="1" x14ac:dyDescent="0.2">
      <c r="A16" s="88"/>
      <c r="B16" s="22" t="s">
        <v>32</v>
      </c>
      <c r="C16" s="22" t="s">
        <v>32</v>
      </c>
      <c r="D16" s="23">
        <v>2080</v>
      </c>
      <c r="E16" s="24">
        <v>813.19999999999993</v>
      </c>
      <c r="F16" s="24" t="s">
        <v>24</v>
      </c>
      <c r="G16" s="24" t="s">
        <v>24</v>
      </c>
      <c r="H16" s="24" t="s">
        <v>24</v>
      </c>
      <c r="I16" s="24">
        <v>78.004838709677429</v>
      </c>
      <c r="J16" s="24">
        <v>2.2704301075268813</v>
      </c>
      <c r="K16" s="25"/>
      <c r="L16" s="151" t="e">
        <f t="shared" si="0"/>
        <v>#DIV/0!</v>
      </c>
    </row>
    <row r="17" spans="1:12" ht="20.100000000000001" customHeight="1" x14ac:dyDescent="0.2">
      <c r="A17" s="95" t="s">
        <v>33</v>
      </c>
      <c r="B17" s="30" t="s">
        <v>33</v>
      </c>
      <c r="C17" s="30" t="s">
        <v>34</v>
      </c>
      <c r="D17" s="31">
        <v>730</v>
      </c>
      <c r="E17" s="32">
        <v>2255.8000000000002</v>
      </c>
      <c r="F17" s="31">
        <v>27.987499999999997</v>
      </c>
      <c r="G17" s="31">
        <v>21.629166666666666</v>
      </c>
      <c r="H17" s="31">
        <v>15.124166666666667</v>
      </c>
      <c r="I17" s="33">
        <v>76.739999999999981</v>
      </c>
      <c r="J17" s="32">
        <v>5.66</v>
      </c>
      <c r="K17" s="25"/>
      <c r="L17" s="151">
        <f t="shared" si="0"/>
        <v>21.580277777777777</v>
      </c>
    </row>
    <row r="18" spans="1:12" ht="20.100000000000001" customHeight="1" x14ac:dyDescent="0.2">
      <c r="A18" s="95"/>
      <c r="B18" s="30" t="s">
        <v>35</v>
      </c>
      <c r="C18" s="30" t="s">
        <v>36</v>
      </c>
      <c r="D18" s="31">
        <v>280</v>
      </c>
      <c r="E18" s="32" t="s">
        <v>24</v>
      </c>
      <c r="F18" s="32" t="s">
        <v>24</v>
      </c>
      <c r="G18" s="32" t="s">
        <v>24</v>
      </c>
      <c r="H18" s="32" t="s">
        <v>24</v>
      </c>
      <c r="I18" s="32" t="s">
        <v>24</v>
      </c>
      <c r="J18" s="32" t="s">
        <v>24</v>
      </c>
      <c r="K18" s="25"/>
      <c r="L18" s="151" t="e">
        <f t="shared" si="0"/>
        <v>#DIV/0!</v>
      </c>
    </row>
    <row r="19" spans="1:12" ht="20.100000000000001" customHeight="1" x14ac:dyDescent="0.2">
      <c r="A19" s="95"/>
      <c r="B19" s="30" t="s">
        <v>37</v>
      </c>
      <c r="C19" s="30" t="s">
        <v>38</v>
      </c>
      <c r="D19" s="31">
        <v>6</v>
      </c>
      <c r="E19" s="32">
        <v>1496.4</v>
      </c>
      <c r="F19" s="32">
        <v>31.015322580645165</v>
      </c>
      <c r="G19" s="32">
        <v>26.044354838709683</v>
      </c>
      <c r="H19" s="32">
        <v>20.165860215053762</v>
      </c>
      <c r="I19" s="32">
        <v>72.332526881720426</v>
      </c>
      <c r="J19" s="32">
        <v>6.3029569892473125</v>
      </c>
      <c r="K19" s="25"/>
      <c r="L19" s="151">
        <f t="shared" si="0"/>
        <v>25.741845878136203</v>
      </c>
    </row>
    <row r="20" spans="1:12" ht="20.100000000000001" customHeight="1" x14ac:dyDescent="0.2">
      <c r="A20" s="34" t="s">
        <v>39</v>
      </c>
      <c r="B20" s="22" t="s">
        <v>40</v>
      </c>
      <c r="C20" s="22" t="s">
        <v>41</v>
      </c>
      <c r="D20" s="23">
        <v>737</v>
      </c>
      <c r="E20" s="24">
        <v>1654.3</v>
      </c>
      <c r="F20" s="24">
        <v>28.963978494623657</v>
      </c>
      <c r="G20" s="24">
        <v>22.630913978494622</v>
      </c>
      <c r="H20" s="24">
        <v>16.420967741935485</v>
      </c>
      <c r="I20" s="24">
        <v>76.526666666666657</v>
      </c>
      <c r="J20" s="24">
        <v>2.4411290322580652</v>
      </c>
      <c r="K20" s="25"/>
      <c r="L20" s="151">
        <f t="shared" si="0"/>
        <v>22.67195340501792</v>
      </c>
    </row>
    <row r="21" spans="1:12" ht="20.100000000000001" customHeight="1" x14ac:dyDescent="0.2">
      <c r="A21" s="93" t="s">
        <v>42</v>
      </c>
      <c r="B21" s="30" t="s">
        <v>43</v>
      </c>
      <c r="C21" s="30" t="s">
        <v>43</v>
      </c>
      <c r="D21" s="31">
        <v>1580</v>
      </c>
      <c r="E21" s="32">
        <v>695.90000000000009</v>
      </c>
      <c r="F21" s="32">
        <v>23.0497311827957</v>
      </c>
      <c r="G21" s="32">
        <v>17.057123655913983</v>
      </c>
      <c r="H21" s="32">
        <v>11.359569892473132</v>
      </c>
      <c r="I21" s="32">
        <v>79.565241935483868</v>
      </c>
      <c r="J21" s="32">
        <v>6.9270430107526879</v>
      </c>
      <c r="K21" s="25"/>
      <c r="L21" s="151">
        <f t="shared" si="0"/>
        <v>17.155474910394272</v>
      </c>
    </row>
    <row r="22" spans="1:12" ht="20.100000000000001" customHeight="1" x14ac:dyDescent="0.2">
      <c r="A22" s="93"/>
      <c r="B22" s="30" t="s">
        <v>42</v>
      </c>
      <c r="C22" s="30" t="s">
        <v>44</v>
      </c>
      <c r="D22" s="31">
        <v>1562</v>
      </c>
      <c r="E22" s="32">
        <v>1335.8000000000002</v>
      </c>
      <c r="F22" s="32">
        <v>18.578225806451613</v>
      </c>
      <c r="G22" s="32">
        <v>12.621236559139787</v>
      </c>
      <c r="H22" s="32">
        <v>7.4991936827956991</v>
      </c>
      <c r="I22" s="32">
        <v>78.177419354838719</v>
      </c>
      <c r="J22" s="32">
        <v>3.9196236559139828</v>
      </c>
      <c r="K22" s="25"/>
      <c r="L22" s="151">
        <f t="shared" si="0"/>
        <v>12.899552016129034</v>
      </c>
    </row>
    <row r="23" spans="1:12" ht="20.100000000000001" customHeight="1" x14ac:dyDescent="0.2">
      <c r="A23" s="93"/>
      <c r="B23" s="30" t="s">
        <v>45</v>
      </c>
      <c r="C23" s="30" t="s">
        <v>46</v>
      </c>
      <c r="D23" s="31">
        <v>1562</v>
      </c>
      <c r="E23" s="32">
        <v>740</v>
      </c>
      <c r="F23" s="32">
        <v>24.708333333333339</v>
      </c>
      <c r="G23" s="32">
        <v>18.697311827956998</v>
      </c>
      <c r="H23" s="32">
        <v>8.7623655913978507</v>
      </c>
      <c r="I23" s="32">
        <v>76.30416666666666</v>
      </c>
      <c r="J23" s="32">
        <v>3.3680107526881762</v>
      </c>
      <c r="K23" s="25"/>
      <c r="L23" s="151">
        <f t="shared" si="0"/>
        <v>17.38933691756273</v>
      </c>
    </row>
    <row r="24" spans="1:12" ht="20.100000000000001" customHeight="1" x14ac:dyDescent="0.2">
      <c r="A24" s="36" t="s">
        <v>47</v>
      </c>
      <c r="B24" s="22" t="s">
        <v>48</v>
      </c>
      <c r="C24" s="22" t="s">
        <v>49</v>
      </c>
      <c r="D24" s="23">
        <v>2380</v>
      </c>
      <c r="E24" s="24">
        <v>747.70000000000016</v>
      </c>
      <c r="F24" s="24">
        <v>20.779838709677424</v>
      </c>
      <c r="G24" s="24">
        <v>14.279032258064518</v>
      </c>
      <c r="H24" s="24">
        <v>5.5104838709677422</v>
      </c>
      <c r="I24" s="24">
        <v>68.853333333333339</v>
      </c>
      <c r="J24" s="24">
        <v>6.318817204301074</v>
      </c>
      <c r="L24" s="151">
        <f t="shared" si="0"/>
        <v>13.523118279569893</v>
      </c>
    </row>
    <row r="25" spans="1:12" ht="20.100000000000001" customHeight="1" x14ac:dyDescent="0.2">
      <c r="A25" s="37" t="s">
        <v>50</v>
      </c>
      <c r="B25" s="30" t="s">
        <v>51</v>
      </c>
      <c r="C25" s="30" t="s">
        <v>51</v>
      </c>
      <c r="D25" s="31">
        <v>430</v>
      </c>
      <c r="E25" s="32">
        <v>4200.8999999999996</v>
      </c>
      <c r="F25" s="32">
        <v>26.992473118279573</v>
      </c>
      <c r="G25" s="32">
        <v>24.275537634408597</v>
      </c>
      <c r="H25" s="32">
        <v>19.092473118279571</v>
      </c>
      <c r="I25" s="32">
        <v>80.187499999999986</v>
      </c>
      <c r="J25" s="32">
        <v>3.7631720430107514</v>
      </c>
      <c r="L25" s="151">
        <f t="shared" si="0"/>
        <v>23.453494623655914</v>
      </c>
    </row>
    <row r="26" spans="1:12" ht="20.100000000000001" customHeight="1" x14ac:dyDescent="0.2">
      <c r="A26" s="88" t="s">
        <v>52</v>
      </c>
      <c r="B26" s="22" t="s">
        <v>52</v>
      </c>
      <c r="C26" s="22" t="s">
        <v>52</v>
      </c>
      <c r="D26" s="23">
        <v>200</v>
      </c>
      <c r="E26" s="24">
        <v>3421.6</v>
      </c>
      <c r="F26" s="24">
        <v>31.093010752688176</v>
      </c>
      <c r="G26" s="24">
        <v>25.293548387096774</v>
      </c>
      <c r="H26" s="24">
        <v>19.757795698924731</v>
      </c>
      <c r="I26" s="24">
        <v>66.741129032258058</v>
      </c>
      <c r="J26" s="24">
        <v>5.6612903225806432</v>
      </c>
      <c r="L26" s="151">
        <f t="shared" si="0"/>
        <v>25.381451612903231</v>
      </c>
    </row>
    <row r="27" spans="1:12" ht="20.100000000000001" customHeight="1" x14ac:dyDescent="0.2">
      <c r="A27" s="88"/>
      <c r="B27" s="22" t="s">
        <v>53</v>
      </c>
      <c r="C27" s="22" t="s">
        <v>53</v>
      </c>
      <c r="D27" s="23">
        <v>5</v>
      </c>
      <c r="E27" s="24">
        <v>1477.8</v>
      </c>
      <c r="F27" s="24">
        <v>29.950806451612905</v>
      </c>
      <c r="G27" s="24">
        <v>24.859677419354838</v>
      </c>
      <c r="H27" s="24">
        <v>20.558870967741935</v>
      </c>
      <c r="I27" s="24">
        <v>74.007500000000007</v>
      </c>
      <c r="J27" s="24">
        <v>3.8747311827956992</v>
      </c>
      <c r="L27" s="151">
        <f t="shared" si="0"/>
        <v>25.123118279569894</v>
      </c>
    </row>
    <row r="28" spans="1:12" ht="20.100000000000001" customHeight="1" x14ac:dyDescent="0.2">
      <c r="A28" s="93" t="s">
        <v>54</v>
      </c>
      <c r="B28" s="30" t="s">
        <v>54</v>
      </c>
      <c r="C28" s="30" t="s">
        <v>54</v>
      </c>
      <c r="D28" s="31">
        <v>2420</v>
      </c>
      <c r="E28" s="32">
        <v>1130.2</v>
      </c>
      <c r="F28" s="32">
        <v>19.006182795698923</v>
      </c>
      <c r="G28" s="32">
        <v>12.598924731182798</v>
      </c>
      <c r="H28" s="32">
        <v>7.2741935483870961</v>
      </c>
      <c r="I28" s="32">
        <v>86.218279569892488</v>
      </c>
      <c r="J28" s="32">
        <v>1.8946236559139784</v>
      </c>
      <c r="L28" s="151">
        <f t="shared" si="0"/>
        <v>12.959767025089604</v>
      </c>
    </row>
    <row r="29" spans="1:12" ht="20.100000000000001" customHeight="1" x14ac:dyDescent="0.2">
      <c r="A29" s="93"/>
      <c r="B29" s="30" t="s">
        <v>55</v>
      </c>
      <c r="C29" s="30" t="s">
        <v>56</v>
      </c>
      <c r="D29" s="31">
        <v>44</v>
      </c>
      <c r="E29" s="32">
        <v>1845.1000000000001</v>
      </c>
      <c r="F29" s="32">
        <v>24.026344086021236</v>
      </c>
      <c r="G29" s="32">
        <v>18.949731182795713</v>
      </c>
      <c r="H29" s="32">
        <v>14.573655913978222</v>
      </c>
      <c r="I29" s="32">
        <v>65.064247311827941</v>
      </c>
      <c r="J29" s="32">
        <v>6.178494623655916</v>
      </c>
      <c r="L29" s="151">
        <f t="shared" si="0"/>
        <v>19.183243727598391</v>
      </c>
    </row>
    <row r="30" spans="1:12" ht="20.100000000000001" customHeight="1" x14ac:dyDescent="0.2">
      <c r="A30" s="93"/>
      <c r="B30" s="30" t="s">
        <v>57</v>
      </c>
      <c r="C30" s="30" t="s">
        <v>57</v>
      </c>
      <c r="D30" s="31">
        <v>233</v>
      </c>
      <c r="E30" s="32">
        <v>4392.2000000000007</v>
      </c>
      <c r="F30" s="32">
        <v>26.667741935483871</v>
      </c>
      <c r="G30" s="32">
        <v>25.034139784946237</v>
      </c>
      <c r="H30" s="32">
        <v>18.388978494623661</v>
      </c>
      <c r="I30" s="32">
        <v>79.018333333333331</v>
      </c>
      <c r="J30" s="32">
        <v>6.2037634408602154</v>
      </c>
      <c r="L30" s="151">
        <f t="shared" si="0"/>
        <v>23.36362007168459</v>
      </c>
    </row>
    <row r="31" spans="1:12" ht="20.100000000000001" customHeight="1" x14ac:dyDescent="0.2">
      <c r="A31" s="88" t="s">
        <v>58</v>
      </c>
      <c r="B31" s="22" t="s">
        <v>58</v>
      </c>
      <c r="C31" s="22" t="s">
        <v>58</v>
      </c>
      <c r="D31" s="23">
        <v>1870</v>
      </c>
      <c r="E31" s="24">
        <v>752.90000000000009</v>
      </c>
      <c r="F31" s="24">
        <v>24.511290322580649</v>
      </c>
      <c r="G31" s="24">
        <v>17.140322580645165</v>
      </c>
      <c r="H31" s="24">
        <v>9.597849462365593</v>
      </c>
      <c r="I31" s="24">
        <v>61.225000000000001</v>
      </c>
      <c r="J31" s="24">
        <v>3.5330645161290324</v>
      </c>
      <c r="L31" s="151">
        <f t="shared" si="0"/>
        <v>17.083154121863803</v>
      </c>
    </row>
    <row r="32" spans="1:12" ht="20.100000000000001" customHeight="1" x14ac:dyDescent="0.2">
      <c r="A32" s="88"/>
      <c r="B32" s="22" t="s">
        <v>59</v>
      </c>
      <c r="C32" s="22" t="s">
        <v>59</v>
      </c>
      <c r="D32" s="23">
        <v>1120</v>
      </c>
      <c r="E32" s="24" t="s">
        <v>24</v>
      </c>
      <c r="F32" s="24" t="s">
        <v>24</v>
      </c>
      <c r="G32" s="24" t="s">
        <v>24</v>
      </c>
      <c r="H32" s="24" t="s">
        <v>24</v>
      </c>
      <c r="I32" s="24" t="s">
        <v>24</v>
      </c>
      <c r="J32" s="24" t="s">
        <v>24</v>
      </c>
      <c r="L32" s="151" t="e">
        <f t="shared" si="0"/>
        <v>#DIV/0!</v>
      </c>
    </row>
    <row r="33" spans="1:12" ht="20.100000000000001" customHeight="1" x14ac:dyDescent="0.2">
      <c r="A33" s="88"/>
      <c r="B33" s="22" t="s">
        <v>60</v>
      </c>
      <c r="C33" s="22" t="s">
        <v>60</v>
      </c>
      <c r="D33" s="23">
        <v>1700</v>
      </c>
      <c r="E33" s="24">
        <v>1290.3999999999999</v>
      </c>
      <c r="F33" s="24">
        <v>24.664919354838712</v>
      </c>
      <c r="G33" s="24">
        <v>17.921451612903226</v>
      </c>
      <c r="H33" s="24">
        <v>5.589086021505377</v>
      </c>
      <c r="I33" s="24">
        <v>74.886989247311831</v>
      </c>
      <c r="J33" s="24">
        <v>6.8103763440860199</v>
      </c>
      <c r="L33" s="151">
        <f t="shared" si="0"/>
        <v>16.05848566308244</v>
      </c>
    </row>
    <row r="34" spans="1:12" ht="20.100000000000001" customHeight="1" x14ac:dyDescent="0.2">
      <c r="A34" s="88"/>
      <c r="B34" s="22" t="s">
        <v>61</v>
      </c>
      <c r="C34" s="22" t="s">
        <v>62</v>
      </c>
      <c r="D34" s="23">
        <v>2460</v>
      </c>
      <c r="E34" s="24">
        <v>1361.5000000000002</v>
      </c>
      <c r="F34" s="24">
        <v>18.690053763440854</v>
      </c>
      <c r="G34" s="24">
        <v>13.862365591397849</v>
      </c>
      <c r="H34" s="24">
        <v>11.478225806451626</v>
      </c>
      <c r="I34" s="24" t="s">
        <v>63</v>
      </c>
      <c r="J34" s="24">
        <v>6.0064516129032226</v>
      </c>
      <c r="L34" s="151">
        <f t="shared" si="0"/>
        <v>14.67688172043011</v>
      </c>
    </row>
    <row r="35" spans="1:12" ht="20.100000000000001" customHeight="1" x14ac:dyDescent="0.2">
      <c r="A35" s="93" t="s">
        <v>64</v>
      </c>
      <c r="B35" s="30" t="s">
        <v>65</v>
      </c>
      <c r="C35" s="30" t="s">
        <v>65</v>
      </c>
      <c r="D35" s="31">
        <v>1880</v>
      </c>
      <c r="E35" s="32">
        <v>1231.5</v>
      </c>
      <c r="F35" s="32" t="s">
        <v>24</v>
      </c>
      <c r="G35" s="32" t="s">
        <v>24</v>
      </c>
      <c r="H35" s="32" t="s">
        <v>24</v>
      </c>
      <c r="I35" s="32" t="s">
        <v>24</v>
      </c>
      <c r="J35" s="32" t="s">
        <v>24</v>
      </c>
      <c r="L35" s="151" t="e">
        <f t="shared" si="0"/>
        <v>#DIV/0!</v>
      </c>
    </row>
    <row r="36" spans="1:12" ht="20.100000000000001" customHeight="1" x14ac:dyDescent="0.2">
      <c r="A36" s="93"/>
      <c r="B36" s="30" t="s">
        <v>66</v>
      </c>
      <c r="C36" s="30" t="s">
        <v>67</v>
      </c>
      <c r="D36" s="31">
        <v>680</v>
      </c>
      <c r="E36" s="32">
        <v>1457.5</v>
      </c>
      <c r="F36" s="32">
        <v>29.604032258064517</v>
      </c>
      <c r="G36" s="32">
        <v>23.417204301075273</v>
      </c>
      <c r="H36" s="32">
        <v>16.852419354838712</v>
      </c>
      <c r="I36" s="32">
        <v>74.241666666666674</v>
      </c>
      <c r="J36" s="32">
        <v>4.0330645161290368</v>
      </c>
      <c r="L36" s="151">
        <f t="shared" si="0"/>
        <v>23.291218637992838</v>
      </c>
    </row>
    <row r="37" spans="1:12" ht="20.100000000000001" customHeight="1" x14ac:dyDescent="0.2">
      <c r="A37" s="93"/>
      <c r="B37" s="30" t="s">
        <v>68</v>
      </c>
      <c r="C37" s="30" t="s">
        <v>69</v>
      </c>
      <c r="D37" s="31">
        <v>1180</v>
      </c>
      <c r="E37" s="32" t="s">
        <v>24</v>
      </c>
      <c r="F37" s="32" t="s">
        <v>24</v>
      </c>
      <c r="G37" s="32" t="s">
        <v>24</v>
      </c>
      <c r="H37" s="32" t="s">
        <v>24</v>
      </c>
      <c r="I37" s="32" t="s">
        <v>24</v>
      </c>
      <c r="J37" s="32" t="s">
        <v>24</v>
      </c>
      <c r="L37" s="151" t="e">
        <f t="shared" si="0"/>
        <v>#DIV/0!</v>
      </c>
    </row>
    <row r="38" spans="1:12" ht="20.100000000000001" customHeight="1" x14ac:dyDescent="0.2">
      <c r="A38" s="93"/>
      <c r="B38" s="30" t="s">
        <v>70</v>
      </c>
      <c r="C38" s="30" t="s">
        <v>70</v>
      </c>
      <c r="D38" s="31">
        <v>1906</v>
      </c>
      <c r="E38" s="32">
        <v>1819.8999999999999</v>
      </c>
      <c r="F38" s="32">
        <v>21.393951612903226</v>
      </c>
      <c r="G38" s="32">
        <v>16.5497311827957</v>
      </c>
      <c r="H38" s="32">
        <v>10.489381720430108</v>
      </c>
      <c r="I38" s="32">
        <v>75.041666666666671</v>
      </c>
      <c r="J38" s="32">
        <v>3.3733870967741892</v>
      </c>
      <c r="L38" s="151">
        <f t="shared" si="0"/>
        <v>16.144354838709678</v>
      </c>
    </row>
    <row r="39" spans="1:12" ht="20.100000000000001" customHeight="1" x14ac:dyDescent="0.2">
      <c r="A39" s="94" t="s">
        <v>71</v>
      </c>
      <c r="B39" s="22" t="s">
        <v>72</v>
      </c>
      <c r="C39" s="22" t="s">
        <v>72</v>
      </c>
      <c r="D39" s="23">
        <v>994</v>
      </c>
      <c r="E39" s="24">
        <v>825.1</v>
      </c>
      <c r="F39" s="24">
        <v>29.380913978494622</v>
      </c>
      <c r="G39" s="24">
        <v>21.560752688172045</v>
      </c>
      <c r="H39" s="24">
        <v>13.670161290322582</v>
      </c>
      <c r="I39" s="24" t="s">
        <v>24</v>
      </c>
      <c r="J39" s="24">
        <v>2.3427419354838706</v>
      </c>
      <c r="L39" s="151">
        <f t="shared" si="0"/>
        <v>21.537275985663083</v>
      </c>
    </row>
    <row r="40" spans="1:12" ht="20.100000000000001" customHeight="1" x14ac:dyDescent="0.2">
      <c r="A40" s="94"/>
      <c r="B40" s="22" t="s">
        <v>73</v>
      </c>
      <c r="C40" s="22" t="s">
        <v>73</v>
      </c>
      <c r="D40" s="23">
        <v>1000</v>
      </c>
      <c r="E40" s="24">
        <v>712.89999999999986</v>
      </c>
      <c r="F40" s="24">
        <v>28.258870967741931</v>
      </c>
      <c r="G40" s="24">
        <v>21.372311827956992</v>
      </c>
      <c r="H40" s="24">
        <v>13.791129032258064</v>
      </c>
      <c r="I40" s="24">
        <v>85.958064516129028</v>
      </c>
      <c r="J40" s="24">
        <v>3.0706989247311824</v>
      </c>
      <c r="L40" s="151">
        <f t="shared" si="0"/>
        <v>21.140770609318995</v>
      </c>
    </row>
    <row r="41" spans="1:12" ht="20.100000000000001" customHeight="1" x14ac:dyDescent="0.2">
      <c r="A41" s="94"/>
      <c r="B41" s="22" t="s">
        <v>74</v>
      </c>
      <c r="C41" s="22" t="s">
        <v>74</v>
      </c>
      <c r="D41" s="23">
        <v>1323</v>
      </c>
      <c r="E41" s="24">
        <v>1773.2</v>
      </c>
      <c r="F41" s="24">
        <v>24.203225806451613</v>
      </c>
      <c r="G41" s="24">
        <v>18.107526881720428</v>
      </c>
      <c r="H41" s="24">
        <v>11.046774193548385</v>
      </c>
      <c r="I41" s="24">
        <v>76.569166666666661</v>
      </c>
      <c r="J41" s="24">
        <v>4.4822580645161301</v>
      </c>
      <c r="L41" s="151">
        <f t="shared" si="0"/>
        <v>17.785842293906811</v>
      </c>
    </row>
    <row r="42" spans="1:12" ht="20.100000000000001" customHeight="1" x14ac:dyDescent="0.2">
      <c r="A42" s="94"/>
      <c r="B42" s="22" t="s">
        <v>75</v>
      </c>
      <c r="C42" s="22" t="s">
        <v>76</v>
      </c>
      <c r="D42" s="23">
        <v>380</v>
      </c>
      <c r="E42" s="24">
        <v>2377.3000000000002</v>
      </c>
      <c r="F42" s="24">
        <v>31.454032258064515</v>
      </c>
      <c r="G42" s="24">
        <v>25.015860215053767</v>
      </c>
      <c r="H42" s="24">
        <v>18.200000000000003</v>
      </c>
      <c r="I42" s="38">
        <v>82.101612903225799</v>
      </c>
      <c r="J42" s="24">
        <v>2.9425000000000003</v>
      </c>
      <c r="L42" s="151">
        <f t="shared" si="0"/>
        <v>24.889964157706093</v>
      </c>
    </row>
    <row r="43" spans="1:12" ht="20.100000000000001" customHeight="1" x14ac:dyDescent="0.2">
      <c r="A43" s="39" t="s">
        <v>77</v>
      </c>
      <c r="B43" s="30" t="s">
        <v>78</v>
      </c>
      <c r="C43" s="30" t="s">
        <v>79</v>
      </c>
      <c r="D43" s="31">
        <v>1840</v>
      </c>
      <c r="E43" s="32" t="s">
        <v>24</v>
      </c>
      <c r="F43" s="32" t="s">
        <v>24</v>
      </c>
      <c r="G43" s="32" t="s">
        <v>24</v>
      </c>
      <c r="H43" s="32" t="s">
        <v>24</v>
      </c>
      <c r="I43" s="32" t="s">
        <v>24</v>
      </c>
      <c r="J43" s="32" t="s">
        <v>24</v>
      </c>
      <c r="L43" s="151" t="e">
        <f t="shared" si="0"/>
        <v>#DIV/0!</v>
      </c>
    </row>
    <row r="44" spans="1:12" ht="20.100000000000001" customHeight="1" x14ac:dyDescent="0.2">
      <c r="A44" s="40" t="s">
        <v>80</v>
      </c>
      <c r="B44" s="22" t="s">
        <v>81</v>
      </c>
      <c r="C44" s="22" t="s">
        <v>81</v>
      </c>
      <c r="D44" s="23">
        <v>123</v>
      </c>
      <c r="E44" s="24">
        <v>1383.7</v>
      </c>
      <c r="F44" s="24">
        <v>31.420161290322582</v>
      </c>
      <c r="G44" s="24">
        <v>25.193279569892479</v>
      </c>
      <c r="H44" s="24">
        <v>18.456451612903226</v>
      </c>
      <c r="I44" s="24">
        <v>70.979166666666671</v>
      </c>
      <c r="J44" s="24">
        <v>7.3499999999999988</v>
      </c>
      <c r="L44" s="151">
        <f t="shared" si="0"/>
        <v>25.023297491039429</v>
      </c>
    </row>
    <row r="45" spans="1:12" ht="20.100000000000001" customHeight="1" x14ac:dyDescent="0.2">
      <c r="A45" s="93" t="s">
        <v>82</v>
      </c>
      <c r="B45" s="30" t="s">
        <v>83</v>
      </c>
      <c r="C45" s="30" t="s">
        <v>83</v>
      </c>
      <c r="D45" s="31">
        <v>2</v>
      </c>
      <c r="E45" s="32">
        <v>3316.4</v>
      </c>
      <c r="F45" s="32">
        <v>28.619354838709683</v>
      </c>
      <c r="G45" s="32">
        <v>24.820698924731186</v>
      </c>
      <c r="H45" s="32">
        <v>20.076612903225804</v>
      </c>
      <c r="I45" s="32">
        <v>78.023387096774201</v>
      </c>
      <c r="J45" s="32">
        <v>6.1010752688172039</v>
      </c>
      <c r="L45" s="151">
        <f t="shared" si="0"/>
        <v>24.50555555555556</v>
      </c>
    </row>
    <row r="46" spans="1:12" ht="20.100000000000001" customHeight="1" x14ac:dyDescent="0.2">
      <c r="A46" s="93"/>
      <c r="B46" s="41" t="s">
        <v>84</v>
      </c>
      <c r="C46" s="41" t="s">
        <v>85</v>
      </c>
      <c r="D46" s="31">
        <v>10</v>
      </c>
      <c r="E46" s="32">
        <v>1149.9000000000001</v>
      </c>
      <c r="F46" s="32">
        <v>30.284112903225807</v>
      </c>
      <c r="G46" s="32">
        <v>25.985913978494622</v>
      </c>
      <c r="H46" s="32">
        <v>21.857338709677421</v>
      </c>
      <c r="I46" s="32">
        <v>81.042500000000004</v>
      </c>
      <c r="J46" s="32">
        <v>3.7004608294930859</v>
      </c>
      <c r="L46" s="151">
        <f t="shared" si="0"/>
        <v>26.042455197132615</v>
      </c>
    </row>
    <row r="47" spans="1:12" ht="20.100000000000001" customHeight="1" x14ac:dyDescent="0.2">
      <c r="A47" s="94" t="s">
        <v>86</v>
      </c>
      <c r="B47" s="22" t="s">
        <v>87</v>
      </c>
      <c r="C47" s="22" t="s">
        <v>88</v>
      </c>
      <c r="D47" s="23">
        <v>210</v>
      </c>
      <c r="E47" s="24">
        <v>409.6</v>
      </c>
      <c r="F47" s="24">
        <v>32.573387096774191</v>
      </c>
      <c r="G47" s="24">
        <v>26.622043010752687</v>
      </c>
      <c r="H47" s="24">
        <v>20.044892473118281</v>
      </c>
      <c r="I47" s="24">
        <v>54.979166666666679</v>
      </c>
      <c r="J47" s="24">
        <v>6.926075268817204</v>
      </c>
      <c r="L47" s="151">
        <f t="shared" si="0"/>
        <v>26.413440860215051</v>
      </c>
    </row>
    <row r="48" spans="1:12" ht="20.100000000000001" customHeight="1" x14ac:dyDescent="0.2">
      <c r="A48" s="94"/>
      <c r="B48" s="22" t="s">
        <v>89</v>
      </c>
      <c r="C48" s="22" t="s">
        <v>90</v>
      </c>
      <c r="D48" s="23">
        <v>260</v>
      </c>
      <c r="E48" s="24">
        <v>478</v>
      </c>
      <c r="F48" s="24">
        <v>31.000806451612906</v>
      </c>
      <c r="G48" s="24">
        <v>25.365860215053758</v>
      </c>
      <c r="H48" s="24">
        <v>17.477419354838712</v>
      </c>
      <c r="I48" s="24">
        <v>73.395454545454541</v>
      </c>
      <c r="J48" s="24">
        <v>5.1010752688172021</v>
      </c>
      <c r="L48" s="151">
        <f t="shared" si="0"/>
        <v>24.614695340501793</v>
      </c>
    </row>
    <row r="49" spans="1:12" ht="20.100000000000001" customHeight="1" x14ac:dyDescent="0.2">
      <c r="A49" s="94"/>
      <c r="B49" s="22" t="s">
        <v>91</v>
      </c>
      <c r="C49" s="22" t="s">
        <v>91</v>
      </c>
      <c r="D49" s="23">
        <v>1000</v>
      </c>
      <c r="E49" s="24">
        <v>1212.8</v>
      </c>
      <c r="F49" s="24">
        <v>24.61559139784946</v>
      </c>
      <c r="G49" s="24">
        <v>20.440053763440858</v>
      </c>
      <c r="H49" s="24">
        <v>15.933333333333335</v>
      </c>
      <c r="I49" s="24">
        <v>75.688333333333333</v>
      </c>
      <c r="J49" s="24">
        <v>2.3739247311827958</v>
      </c>
      <c r="L49" s="151">
        <f t="shared" si="0"/>
        <v>20.329659498207885</v>
      </c>
    </row>
    <row r="50" spans="1:12" ht="20.100000000000001" customHeight="1" x14ac:dyDescent="0.2">
      <c r="A50" s="93" t="s">
        <v>92</v>
      </c>
      <c r="B50" s="30" t="s">
        <v>93</v>
      </c>
      <c r="C50" s="30" t="s">
        <v>93</v>
      </c>
      <c r="D50" s="31">
        <v>450</v>
      </c>
      <c r="E50" s="32">
        <v>796.1</v>
      </c>
      <c r="F50" s="32">
        <v>27.633602150537641</v>
      </c>
      <c r="G50" s="32">
        <v>24.504301075268817</v>
      </c>
      <c r="H50" s="32">
        <v>16.973387096774193</v>
      </c>
      <c r="I50" s="32">
        <v>54.915833333333332</v>
      </c>
      <c r="J50" s="32">
        <v>12.390322580645167</v>
      </c>
      <c r="L50" s="151">
        <f t="shared" si="0"/>
        <v>23.037096774193547</v>
      </c>
    </row>
    <row r="51" spans="1:12" ht="20.100000000000001" customHeight="1" x14ac:dyDescent="0.2">
      <c r="A51" s="93"/>
      <c r="B51" s="30" t="s">
        <v>94</v>
      </c>
      <c r="C51" s="30" t="s">
        <v>94</v>
      </c>
      <c r="D51" s="31">
        <v>950</v>
      </c>
      <c r="E51" s="32">
        <v>1367.5</v>
      </c>
      <c r="F51" s="32">
        <v>26.507258064516133</v>
      </c>
      <c r="G51" s="32">
        <v>21.124462365591402</v>
      </c>
      <c r="H51" s="32">
        <v>16.238978494623655</v>
      </c>
      <c r="I51" s="32">
        <v>67.838333333333324</v>
      </c>
      <c r="J51" s="32">
        <v>5.6779569892473125</v>
      </c>
      <c r="L51" s="151">
        <f t="shared" si="0"/>
        <v>21.290232974910396</v>
      </c>
    </row>
    <row r="52" spans="1:12" ht="20.100000000000001" customHeight="1" x14ac:dyDescent="0.2">
      <c r="A52" s="88" t="s">
        <v>95</v>
      </c>
      <c r="B52" s="22" t="s">
        <v>96</v>
      </c>
      <c r="C52" s="22" t="s">
        <v>97</v>
      </c>
      <c r="D52" s="23">
        <v>960</v>
      </c>
      <c r="E52" s="24">
        <v>843</v>
      </c>
      <c r="F52" s="24">
        <v>26.87008797653959</v>
      </c>
      <c r="G52" s="24">
        <v>21.581818181818182</v>
      </c>
      <c r="H52" s="24">
        <v>14.32111436950146</v>
      </c>
      <c r="I52" s="24" t="s">
        <v>24</v>
      </c>
      <c r="J52" s="24">
        <v>2.4967741935483869</v>
      </c>
      <c r="L52" s="151">
        <f t="shared" si="0"/>
        <v>20.924340175953077</v>
      </c>
    </row>
    <row r="53" spans="1:12" ht="20.100000000000001" customHeight="1" x14ac:dyDescent="0.2">
      <c r="A53" s="88"/>
      <c r="B53" s="22" t="s">
        <v>95</v>
      </c>
      <c r="C53" s="22" t="s">
        <v>98</v>
      </c>
      <c r="D53" s="23">
        <v>1760</v>
      </c>
      <c r="E53" s="24">
        <v>1013.3</v>
      </c>
      <c r="F53" s="24">
        <v>18.560842293906813</v>
      </c>
      <c r="G53" s="24">
        <v>13.525268817204305</v>
      </c>
      <c r="H53" s="24">
        <v>8.4217204301075252</v>
      </c>
      <c r="I53" s="24">
        <v>72.867383512544805</v>
      </c>
      <c r="J53" s="24">
        <v>5.6369175627240153</v>
      </c>
      <c r="L53" s="151">
        <f t="shared" si="0"/>
        <v>13.502610513739548</v>
      </c>
    </row>
    <row r="54" spans="1:12" ht="20.100000000000001" customHeight="1" x14ac:dyDescent="0.2">
      <c r="A54" s="89" t="s">
        <v>99</v>
      </c>
      <c r="B54" s="41" t="s">
        <v>100</v>
      </c>
      <c r="C54" s="41" t="s">
        <v>100</v>
      </c>
      <c r="D54" s="31">
        <v>478</v>
      </c>
      <c r="E54" s="32">
        <v>1446</v>
      </c>
      <c r="F54" s="32">
        <v>31.687903225806455</v>
      </c>
      <c r="G54" s="32">
        <v>25.070698924731186</v>
      </c>
      <c r="H54" s="32">
        <v>18.656720430107526</v>
      </c>
      <c r="I54" s="32">
        <v>63.962499999999999</v>
      </c>
      <c r="J54" s="32">
        <v>10.966935483870969</v>
      </c>
      <c r="L54" s="151">
        <f t="shared" si="0"/>
        <v>25.138440860215056</v>
      </c>
    </row>
    <row r="55" spans="1:12" ht="20.100000000000001" customHeight="1" x14ac:dyDescent="0.2">
      <c r="A55" s="89"/>
      <c r="B55" s="41" t="s">
        <v>101</v>
      </c>
      <c r="C55" s="41" t="s">
        <v>102</v>
      </c>
      <c r="D55" s="31">
        <v>10</v>
      </c>
      <c r="E55" s="32">
        <v>2096.5</v>
      </c>
      <c r="F55" s="32">
        <v>31.702688172043011</v>
      </c>
      <c r="G55" s="32">
        <v>26.430913978494626</v>
      </c>
      <c r="H55" s="32">
        <v>19.928763440860212</v>
      </c>
      <c r="I55" s="32">
        <v>66.934999999999988</v>
      </c>
      <c r="J55" s="32">
        <v>3.7631720430107514</v>
      </c>
      <c r="L55" s="151">
        <f t="shared" si="0"/>
        <v>26.02078853046595</v>
      </c>
    </row>
    <row r="56" spans="1:12" ht="20.100000000000001" customHeight="1" x14ac:dyDescent="0.2">
      <c r="A56" s="89"/>
      <c r="B56" s="42" t="s">
        <v>103</v>
      </c>
      <c r="C56" s="42" t="s">
        <v>103</v>
      </c>
      <c r="D56" s="43">
        <v>980</v>
      </c>
      <c r="E56" s="44">
        <v>1297.7</v>
      </c>
      <c r="F56" s="44">
        <v>26.766397849462368</v>
      </c>
      <c r="G56" s="44">
        <v>20.966129032258063</v>
      </c>
      <c r="H56" s="44">
        <v>15.077688172043011</v>
      </c>
      <c r="I56" s="44" t="s">
        <v>24</v>
      </c>
      <c r="J56" s="44">
        <v>2.6193548387096777</v>
      </c>
      <c r="L56" s="151">
        <f t="shared" si="0"/>
        <v>20.93673835125448</v>
      </c>
    </row>
    <row r="57" spans="1:12" ht="13.5" x14ac:dyDescent="0.25">
      <c r="A57" s="45" t="s">
        <v>104</v>
      </c>
      <c r="B57" s="46"/>
      <c r="C57" s="46"/>
      <c r="D57" s="47"/>
      <c r="E57" s="48"/>
      <c r="F57" s="49"/>
      <c r="G57" s="49"/>
      <c r="H57" s="49"/>
      <c r="I57" s="50"/>
      <c r="J57" s="49"/>
    </row>
    <row r="58" spans="1:12" ht="15" customHeight="1" x14ac:dyDescent="0.25">
      <c r="A58" s="51" t="s">
        <v>105</v>
      </c>
      <c r="B58" s="52"/>
      <c r="C58" s="52"/>
      <c r="D58" s="53"/>
      <c r="E58" s="54"/>
      <c r="F58" s="55"/>
      <c r="G58" s="55"/>
      <c r="H58" s="55"/>
      <c r="I58" s="55"/>
      <c r="J58" s="55"/>
    </row>
    <row r="59" spans="1:12" ht="13.5" x14ac:dyDescent="0.25">
      <c r="A59" s="90" t="s">
        <v>106</v>
      </c>
      <c r="B59" s="91"/>
      <c r="C59" s="91"/>
      <c r="D59" s="91"/>
      <c r="E59" s="91"/>
      <c r="F59" s="91"/>
      <c r="G59" s="91"/>
      <c r="H59" s="91"/>
      <c r="I59" s="91"/>
      <c r="J59" s="91"/>
      <c r="K59" s="56"/>
    </row>
    <row r="60" spans="1:12" ht="13.5" x14ac:dyDescent="0.25">
      <c r="A60" s="92" t="s">
        <v>107</v>
      </c>
      <c r="B60" s="92"/>
      <c r="C60" s="92"/>
      <c r="D60" s="92"/>
      <c r="E60" s="92"/>
      <c r="F60" s="92"/>
      <c r="G60" s="92"/>
      <c r="H60" s="92"/>
      <c r="I60" s="92"/>
      <c r="J60" s="92"/>
      <c r="K60" s="56"/>
    </row>
    <row r="61" spans="1:12" ht="13.5" x14ac:dyDescent="0.25">
      <c r="B61" s="45"/>
      <c r="C61" s="45"/>
      <c r="D61" s="45"/>
      <c r="E61" s="45"/>
      <c r="F61" s="45"/>
      <c r="G61" s="45"/>
      <c r="H61" s="45"/>
      <c r="I61" s="45"/>
      <c r="J61" s="45"/>
      <c r="K61" s="56"/>
    </row>
    <row r="62" spans="1:12" x14ac:dyDescent="0.2">
      <c r="K62" s="57"/>
    </row>
    <row r="63" spans="1:12" x14ac:dyDescent="0.2">
      <c r="K63" s="57"/>
    </row>
  </sheetData>
  <mergeCells count="26">
    <mergeCell ref="A28:A30"/>
    <mergeCell ref="A5:J5"/>
    <mergeCell ref="A7:A9"/>
    <mergeCell ref="B7:B9"/>
    <mergeCell ref="C7:C9"/>
    <mergeCell ref="D7:D8"/>
    <mergeCell ref="E7:E8"/>
    <mergeCell ref="F7:H7"/>
    <mergeCell ref="I7:I8"/>
    <mergeCell ref="J7:J8"/>
    <mergeCell ref="F8:H8"/>
    <mergeCell ref="A11:A12"/>
    <mergeCell ref="A14:A16"/>
    <mergeCell ref="A17:A19"/>
    <mergeCell ref="A21:A23"/>
    <mergeCell ref="A26:A27"/>
    <mergeCell ref="A52:A53"/>
    <mergeCell ref="A54:A56"/>
    <mergeCell ref="A59:J59"/>
    <mergeCell ref="A60:J60"/>
    <mergeCell ref="A31:A34"/>
    <mergeCell ref="A35:A38"/>
    <mergeCell ref="A39:A42"/>
    <mergeCell ref="A45:A46"/>
    <mergeCell ref="A47:A49"/>
    <mergeCell ref="A50:A51"/>
  </mergeCells>
  <hyperlinks>
    <hyperlink ref="K3" location="Índice!A1" display="Regreso" xr:uid="{2F63FEE5-9E95-4868-8523-77D4349FA609}"/>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C8720F-79D8-45B7-8672-C23701BE0350}">
  <dimension ref="B2:P115"/>
  <sheetViews>
    <sheetView topLeftCell="B72" zoomScale="90" zoomScaleNormal="90" workbookViewId="0">
      <selection activeCell="M77" sqref="M77"/>
    </sheetView>
  </sheetViews>
  <sheetFormatPr baseColWidth="10" defaultRowHeight="15" x14ac:dyDescent="0.25"/>
  <cols>
    <col min="2" max="2" width="17" customWidth="1"/>
    <col min="3" max="3" width="12.7109375" customWidth="1"/>
    <col min="5" max="5" width="16" customWidth="1"/>
    <col min="7" max="7" width="13.5703125" customWidth="1"/>
    <col min="8" max="8" width="16.28515625" customWidth="1"/>
    <col min="12" max="12" width="15.42578125" customWidth="1"/>
    <col min="13" max="13" width="13.7109375" customWidth="1"/>
  </cols>
  <sheetData>
    <row r="2" spans="2:9" ht="16.5" x14ac:dyDescent="0.3">
      <c r="D2" s="78" t="s">
        <v>153</v>
      </c>
    </row>
    <row r="4" spans="2:9" x14ac:dyDescent="0.25">
      <c r="B4" s="122" t="s">
        <v>180</v>
      </c>
      <c r="C4" s="122"/>
      <c r="D4" s="122"/>
      <c r="E4" s="122"/>
      <c r="F4" s="122"/>
      <c r="G4" s="122" t="s">
        <v>181</v>
      </c>
      <c r="H4" s="122" t="s">
        <v>182</v>
      </c>
      <c r="I4" s="122" t="s">
        <v>183</v>
      </c>
    </row>
    <row r="5" spans="2:9" ht="15" customHeight="1" x14ac:dyDescent="0.25">
      <c r="B5" s="123" t="s">
        <v>8</v>
      </c>
      <c r="D5" s="130" t="s">
        <v>9</v>
      </c>
      <c r="E5" s="98"/>
      <c r="F5" s="131"/>
      <c r="G5" s="125" t="s">
        <v>178</v>
      </c>
      <c r="H5" s="123" t="s">
        <v>10</v>
      </c>
      <c r="I5" s="123" t="s">
        <v>11</v>
      </c>
    </row>
    <row r="6" spans="2:9" x14ac:dyDescent="0.25">
      <c r="B6" s="124"/>
      <c r="D6" s="127" t="s">
        <v>12</v>
      </c>
      <c r="E6" s="128"/>
      <c r="F6" s="129"/>
      <c r="G6" s="126"/>
      <c r="H6" s="124"/>
      <c r="I6" s="124"/>
    </row>
    <row r="7" spans="2:9" x14ac:dyDescent="0.25">
      <c r="B7" s="13" t="s">
        <v>14</v>
      </c>
      <c r="D7" s="14" t="s">
        <v>15</v>
      </c>
      <c r="E7" s="15" t="s">
        <v>16</v>
      </c>
      <c r="F7" s="16" t="s">
        <v>17</v>
      </c>
      <c r="G7" s="120" t="s">
        <v>179</v>
      </c>
      <c r="H7" s="17" t="s">
        <v>16</v>
      </c>
      <c r="I7" s="17" t="s">
        <v>18</v>
      </c>
    </row>
    <row r="8" spans="2:9" x14ac:dyDescent="0.25">
      <c r="B8" s="111">
        <v>1012.1</v>
      </c>
      <c r="D8" s="111">
        <v>23.644354838709678</v>
      </c>
      <c r="E8" s="111">
        <v>18.646236559139783</v>
      </c>
      <c r="F8" s="111">
        <v>14.347580645161289</v>
      </c>
      <c r="G8" s="121">
        <f>AVERAGE(D8:F8)</f>
        <v>18.879390681003581</v>
      </c>
      <c r="H8" s="111">
        <v>68.733333333333334</v>
      </c>
      <c r="I8" s="111">
        <v>9.615591397849462</v>
      </c>
    </row>
    <row r="9" spans="2:9" x14ac:dyDescent="0.25">
      <c r="B9" s="114">
        <v>1046.2</v>
      </c>
      <c r="D9" s="114">
        <v>20.876075268817207</v>
      </c>
      <c r="E9" s="114">
        <v>15.052956989247312</v>
      </c>
      <c r="F9" s="114">
        <v>6.3935483870967742</v>
      </c>
      <c r="G9" s="121">
        <f t="shared" ref="G9:G41" si="0">AVERAGE(D9:F9)</f>
        <v>14.10752688172043</v>
      </c>
      <c r="H9" s="114">
        <v>72.483064516129033</v>
      </c>
      <c r="I9" s="114">
        <v>2.2107526881720423</v>
      </c>
    </row>
    <row r="10" spans="2:9" x14ac:dyDescent="0.25">
      <c r="B10" s="113">
        <v>703.30000000000007</v>
      </c>
      <c r="D10" s="113">
        <v>22.547499999999996</v>
      </c>
      <c r="E10" s="113">
        <v>17.5425</v>
      </c>
      <c r="F10" s="113">
        <v>10.995833333333335</v>
      </c>
      <c r="G10" s="121">
        <f t="shared" si="0"/>
        <v>17.028611111111111</v>
      </c>
      <c r="H10" s="113">
        <v>78.84416666666668</v>
      </c>
      <c r="I10" s="113">
        <v>2.6287634408602152</v>
      </c>
    </row>
    <row r="11" spans="2:9" x14ac:dyDescent="0.25">
      <c r="B11" s="117">
        <v>2255.8000000000002</v>
      </c>
      <c r="D11" s="115">
        <v>27.987499999999997</v>
      </c>
      <c r="E11" s="115">
        <v>21.629166666666666</v>
      </c>
      <c r="F11" s="115">
        <v>15.124166666666667</v>
      </c>
      <c r="G11" s="121">
        <f t="shared" si="0"/>
        <v>21.580277777777777</v>
      </c>
      <c r="H11" s="116">
        <v>76.739999999999981</v>
      </c>
      <c r="I11" s="117">
        <v>5.66</v>
      </c>
    </row>
    <row r="12" spans="2:9" x14ac:dyDescent="0.25">
      <c r="B12" s="117">
        <v>1496.4</v>
      </c>
      <c r="D12" s="117">
        <v>31.015322580645165</v>
      </c>
      <c r="E12" s="117">
        <v>26.044354838709683</v>
      </c>
      <c r="F12" s="117">
        <v>20.165860215053762</v>
      </c>
      <c r="G12" s="121">
        <f t="shared" si="0"/>
        <v>25.741845878136203</v>
      </c>
      <c r="H12" s="117">
        <v>72.332526881720426</v>
      </c>
      <c r="I12" s="117">
        <v>6.3029569892473125</v>
      </c>
    </row>
    <row r="13" spans="2:9" x14ac:dyDescent="0.25">
      <c r="B13" s="113">
        <v>1654.3</v>
      </c>
      <c r="D13" s="113">
        <v>28.963978494623657</v>
      </c>
      <c r="E13" s="113">
        <v>22.630913978494622</v>
      </c>
      <c r="F13" s="113">
        <v>16.420967741935485</v>
      </c>
      <c r="G13" s="121">
        <f t="shared" si="0"/>
        <v>22.67195340501792</v>
      </c>
      <c r="H13" s="113">
        <v>76.526666666666657</v>
      </c>
      <c r="I13" s="113">
        <v>2.4411290322580652</v>
      </c>
    </row>
    <row r="14" spans="2:9" x14ac:dyDescent="0.25">
      <c r="B14" s="117">
        <v>695.90000000000009</v>
      </c>
      <c r="D14" s="117">
        <v>23.0497311827957</v>
      </c>
      <c r="E14" s="117">
        <v>17.057123655913983</v>
      </c>
      <c r="F14" s="117">
        <v>11.359569892473132</v>
      </c>
      <c r="G14" s="121">
        <f t="shared" si="0"/>
        <v>17.155474910394272</v>
      </c>
      <c r="H14" s="117">
        <v>79.565241935483868</v>
      </c>
      <c r="I14" s="117">
        <v>6.9270430107526879</v>
      </c>
    </row>
    <row r="15" spans="2:9" x14ac:dyDescent="0.25">
      <c r="B15" s="117">
        <v>1335.8000000000002</v>
      </c>
      <c r="D15" s="117">
        <v>18.578225806451613</v>
      </c>
      <c r="E15" s="117">
        <v>12.621236559139787</v>
      </c>
      <c r="F15" s="117">
        <v>7.4991936827956991</v>
      </c>
      <c r="G15" s="121">
        <f t="shared" si="0"/>
        <v>12.899552016129034</v>
      </c>
      <c r="H15" s="117">
        <v>78.177419354838719</v>
      </c>
      <c r="I15" s="117">
        <v>3.9196236559139828</v>
      </c>
    </row>
    <row r="16" spans="2:9" x14ac:dyDescent="0.25">
      <c r="B16" s="117">
        <v>740</v>
      </c>
      <c r="D16" s="117">
        <v>24.708333333333339</v>
      </c>
      <c r="E16" s="117">
        <v>18.697311827956998</v>
      </c>
      <c r="F16" s="117">
        <v>8.7623655913978507</v>
      </c>
      <c r="G16" s="121">
        <f t="shared" si="0"/>
        <v>17.38933691756273</v>
      </c>
      <c r="H16" s="117">
        <v>76.30416666666666</v>
      </c>
      <c r="I16" s="117">
        <v>3.3680107526881762</v>
      </c>
    </row>
    <row r="17" spans="2:9" x14ac:dyDescent="0.25">
      <c r="B17" s="113">
        <v>747.70000000000016</v>
      </c>
      <c r="D17" s="113">
        <v>20.779838709677424</v>
      </c>
      <c r="E17" s="113">
        <v>14.279032258064518</v>
      </c>
      <c r="F17" s="113">
        <v>5.5104838709677422</v>
      </c>
      <c r="G17" s="121">
        <f t="shared" si="0"/>
        <v>13.523118279569893</v>
      </c>
      <c r="H17" s="113">
        <v>68.853333333333339</v>
      </c>
      <c r="I17" s="113">
        <v>6.318817204301074</v>
      </c>
    </row>
    <row r="18" spans="2:9" x14ac:dyDescent="0.25">
      <c r="B18" s="117">
        <v>4200.8999999999996</v>
      </c>
      <c r="D18" s="117">
        <v>26.992473118279573</v>
      </c>
      <c r="E18" s="117">
        <v>24.275537634408597</v>
      </c>
      <c r="F18" s="117">
        <v>19.092473118279571</v>
      </c>
      <c r="G18" s="121">
        <f t="shared" si="0"/>
        <v>23.453494623655914</v>
      </c>
      <c r="H18" s="117">
        <v>80.187499999999986</v>
      </c>
      <c r="I18" s="117">
        <v>3.7631720430107514</v>
      </c>
    </row>
    <row r="19" spans="2:9" x14ac:dyDescent="0.25">
      <c r="B19" s="113">
        <v>3421.6</v>
      </c>
      <c r="D19" s="113">
        <v>31.093010752688176</v>
      </c>
      <c r="E19" s="113">
        <v>25.293548387096774</v>
      </c>
      <c r="F19" s="113">
        <v>19.757795698924731</v>
      </c>
      <c r="G19" s="121">
        <f t="shared" si="0"/>
        <v>25.381451612903231</v>
      </c>
      <c r="H19" s="113">
        <v>66.741129032258058</v>
      </c>
      <c r="I19" s="113">
        <v>5.6612903225806432</v>
      </c>
    </row>
    <row r="20" spans="2:9" x14ac:dyDescent="0.25">
      <c r="B20" s="113">
        <v>1477.8</v>
      </c>
      <c r="D20" s="113">
        <v>29.950806451612905</v>
      </c>
      <c r="E20" s="113">
        <v>24.859677419354838</v>
      </c>
      <c r="F20" s="113">
        <v>20.558870967741935</v>
      </c>
      <c r="G20" s="121">
        <f t="shared" si="0"/>
        <v>25.123118279569894</v>
      </c>
      <c r="H20" s="113">
        <v>74.007500000000007</v>
      </c>
      <c r="I20" s="113">
        <v>3.8747311827956992</v>
      </c>
    </row>
    <row r="21" spans="2:9" x14ac:dyDescent="0.25">
      <c r="B21" s="117">
        <v>1130.2</v>
      </c>
      <c r="D21" s="117">
        <v>19.006182795698923</v>
      </c>
      <c r="E21" s="117">
        <v>12.598924731182798</v>
      </c>
      <c r="F21" s="117">
        <v>7.2741935483870961</v>
      </c>
      <c r="G21" s="121">
        <f t="shared" si="0"/>
        <v>12.959767025089604</v>
      </c>
      <c r="H21" s="117">
        <v>86.218279569892488</v>
      </c>
      <c r="I21" s="117">
        <v>1.8946236559139784</v>
      </c>
    </row>
    <row r="22" spans="2:9" x14ac:dyDescent="0.25">
      <c r="B22" s="117">
        <v>1845.1000000000001</v>
      </c>
      <c r="D22" s="117">
        <v>24.026344086021236</v>
      </c>
      <c r="E22" s="117">
        <v>18.949731182795713</v>
      </c>
      <c r="F22" s="117">
        <v>14.573655913978222</v>
      </c>
      <c r="G22" s="121">
        <f t="shared" si="0"/>
        <v>19.183243727598391</v>
      </c>
      <c r="H22" s="117">
        <v>65.064247311827941</v>
      </c>
      <c r="I22" s="117">
        <v>6.178494623655916</v>
      </c>
    </row>
    <row r="23" spans="2:9" x14ac:dyDescent="0.25">
      <c r="B23" s="117">
        <v>4392.2000000000007</v>
      </c>
      <c r="D23" s="117">
        <v>26.667741935483871</v>
      </c>
      <c r="E23" s="117">
        <v>25.034139784946237</v>
      </c>
      <c r="F23" s="117">
        <v>18.388978494623661</v>
      </c>
      <c r="G23" s="121">
        <f t="shared" si="0"/>
        <v>23.36362007168459</v>
      </c>
      <c r="H23" s="117">
        <v>79.018333333333331</v>
      </c>
      <c r="I23" s="117">
        <v>6.2037634408602154</v>
      </c>
    </row>
    <row r="24" spans="2:9" x14ac:dyDescent="0.25">
      <c r="B24" s="113">
        <v>752.90000000000009</v>
      </c>
      <c r="D24" s="113">
        <v>24.511290322580649</v>
      </c>
      <c r="E24" s="113">
        <v>17.140322580645165</v>
      </c>
      <c r="F24" s="113">
        <v>9.597849462365593</v>
      </c>
      <c r="G24" s="121">
        <f t="shared" si="0"/>
        <v>17.083154121863803</v>
      </c>
      <c r="H24" s="113">
        <v>61.225000000000001</v>
      </c>
      <c r="I24" s="113">
        <v>3.5330645161290324</v>
      </c>
    </row>
    <row r="25" spans="2:9" x14ac:dyDescent="0.25">
      <c r="B25" s="113">
        <v>1290.3999999999999</v>
      </c>
      <c r="D25" s="113">
        <v>24.664919354838712</v>
      </c>
      <c r="E25" s="113">
        <v>17.921451612903226</v>
      </c>
      <c r="F25" s="113">
        <v>5.589086021505377</v>
      </c>
      <c r="G25" s="121">
        <f t="shared" si="0"/>
        <v>16.05848566308244</v>
      </c>
      <c r="H25" s="113">
        <v>74.886989247311831</v>
      </c>
      <c r="I25" s="113">
        <v>6.8103763440860199</v>
      </c>
    </row>
    <row r="26" spans="2:9" x14ac:dyDescent="0.25">
      <c r="B26" s="117">
        <v>1457.5</v>
      </c>
      <c r="D26" s="117">
        <v>29.604032258064517</v>
      </c>
      <c r="E26" s="117">
        <v>23.417204301075273</v>
      </c>
      <c r="F26" s="117">
        <v>16.852419354838712</v>
      </c>
      <c r="G26" s="121">
        <f>AVERAGE(D26:F26)</f>
        <v>23.291218637992838</v>
      </c>
      <c r="H26" s="117">
        <v>74.241666666666674</v>
      </c>
      <c r="I26" s="117">
        <v>4.0330645161290368</v>
      </c>
    </row>
    <row r="27" spans="2:9" x14ac:dyDescent="0.25">
      <c r="B27" s="117">
        <v>1819.8999999999999</v>
      </c>
      <c r="D27" s="117">
        <v>21.393951612903226</v>
      </c>
      <c r="E27" s="117">
        <v>16.5497311827957</v>
      </c>
      <c r="F27" s="117">
        <v>10.489381720430108</v>
      </c>
      <c r="G27" s="121">
        <f t="shared" si="0"/>
        <v>16.144354838709678</v>
      </c>
      <c r="H27" s="117">
        <v>75.041666666666671</v>
      </c>
      <c r="I27" s="117">
        <v>3.3733870967741892</v>
      </c>
    </row>
    <row r="28" spans="2:9" x14ac:dyDescent="0.25">
      <c r="B28" s="113">
        <v>712.89999999999986</v>
      </c>
      <c r="D28" s="113">
        <v>28.258870967741931</v>
      </c>
      <c r="E28" s="113">
        <v>21.372311827956992</v>
      </c>
      <c r="F28" s="113">
        <v>13.791129032258064</v>
      </c>
      <c r="G28" s="121">
        <f t="shared" si="0"/>
        <v>21.140770609318995</v>
      </c>
      <c r="H28" s="113">
        <v>85.958064516129028</v>
      </c>
      <c r="I28" s="113">
        <v>3.0706989247311824</v>
      </c>
    </row>
    <row r="29" spans="2:9" x14ac:dyDescent="0.25">
      <c r="B29" s="113">
        <v>1773.2</v>
      </c>
      <c r="D29" s="113">
        <v>24.203225806451613</v>
      </c>
      <c r="E29" s="113">
        <v>18.107526881720428</v>
      </c>
      <c r="F29" s="113">
        <v>11.046774193548385</v>
      </c>
      <c r="G29" s="121">
        <f t="shared" si="0"/>
        <v>17.785842293906811</v>
      </c>
      <c r="H29" s="113">
        <v>76.569166666666661</v>
      </c>
      <c r="I29" s="113">
        <v>4.4822580645161301</v>
      </c>
    </row>
    <row r="30" spans="2:9" x14ac:dyDescent="0.25">
      <c r="B30" s="113">
        <v>2377.3000000000002</v>
      </c>
      <c r="D30" s="113">
        <v>31.454032258064515</v>
      </c>
      <c r="E30" s="113">
        <v>25.015860215053767</v>
      </c>
      <c r="F30" s="113">
        <v>18.200000000000003</v>
      </c>
      <c r="G30" s="121">
        <f t="shared" si="0"/>
        <v>24.889964157706093</v>
      </c>
      <c r="H30" s="118">
        <v>82.101612903225799</v>
      </c>
      <c r="I30" s="113">
        <v>2.9425000000000003</v>
      </c>
    </row>
    <row r="31" spans="2:9" x14ac:dyDescent="0.25">
      <c r="B31" s="113">
        <v>1383.7</v>
      </c>
      <c r="D31" s="113">
        <v>31.420161290322582</v>
      </c>
      <c r="E31" s="113">
        <v>25.193279569892479</v>
      </c>
      <c r="F31" s="113">
        <v>18.456451612903226</v>
      </c>
      <c r="G31" s="121">
        <f t="shared" si="0"/>
        <v>25.023297491039429</v>
      </c>
      <c r="H31" s="113">
        <v>70.979166666666671</v>
      </c>
      <c r="I31" s="113">
        <v>7.3499999999999988</v>
      </c>
    </row>
    <row r="32" spans="2:9" x14ac:dyDescent="0.25">
      <c r="B32" s="117">
        <v>3316.4</v>
      </c>
      <c r="D32" s="117">
        <v>28.619354838709683</v>
      </c>
      <c r="E32" s="117">
        <v>24.820698924731186</v>
      </c>
      <c r="F32" s="117">
        <v>20.076612903225804</v>
      </c>
      <c r="G32" s="121">
        <f t="shared" si="0"/>
        <v>24.50555555555556</v>
      </c>
      <c r="H32" s="117">
        <v>78.023387096774201</v>
      </c>
      <c r="I32" s="117">
        <v>6.1010752688172039</v>
      </c>
    </row>
    <row r="33" spans="2:13" x14ac:dyDescent="0.25">
      <c r="B33" s="117">
        <v>1149.9000000000001</v>
      </c>
      <c r="D33" s="117">
        <v>30.284112903225807</v>
      </c>
      <c r="E33" s="117">
        <v>25.985913978494622</v>
      </c>
      <c r="F33" s="117">
        <v>21.857338709677421</v>
      </c>
      <c r="G33" s="121">
        <f t="shared" si="0"/>
        <v>26.042455197132615</v>
      </c>
      <c r="H33" s="117">
        <v>81.042500000000004</v>
      </c>
      <c r="I33" s="117">
        <v>3.7004608294930859</v>
      </c>
    </row>
    <row r="34" spans="2:13" x14ac:dyDescent="0.25">
      <c r="B34" s="113">
        <v>409.6</v>
      </c>
      <c r="D34" s="113">
        <v>32.573387096774191</v>
      </c>
      <c r="E34" s="113">
        <v>26.622043010752687</v>
      </c>
      <c r="F34" s="113">
        <v>20.044892473118281</v>
      </c>
      <c r="G34" s="121">
        <f t="shared" si="0"/>
        <v>26.413440860215051</v>
      </c>
      <c r="H34" s="113">
        <v>54.979166666666679</v>
      </c>
      <c r="I34" s="113">
        <v>6.926075268817204</v>
      </c>
    </row>
    <row r="35" spans="2:13" x14ac:dyDescent="0.25">
      <c r="B35" s="113">
        <v>478</v>
      </c>
      <c r="D35" s="113">
        <v>31.000806451612906</v>
      </c>
      <c r="E35" s="113">
        <v>25.365860215053758</v>
      </c>
      <c r="F35" s="113">
        <v>17.477419354838712</v>
      </c>
      <c r="G35" s="121">
        <f t="shared" si="0"/>
        <v>24.614695340501793</v>
      </c>
      <c r="H35" s="113">
        <v>73.395454545454541</v>
      </c>
      <c r="I35" s="113">
        <v>5.1010752688172021</v>
      </c>
    </row>
    <row r="36" spans="2:13" x14ac:dyDescent="0.25">
      <c r="B36" s="113">
        <v>1212.8</v>
      </c>
      <c r="D36" s="113">
        <v>24.61559139784946</v>
      </c>
      <c r="E36" s="113">
        <v>20.440053763440858</v>
      </c>
      <c r="F36" s="113">
        <v>15.933333333333335</v>
      </c>
      <c r="G36" s="121">
        <f t="shared" si="0"/>
        <v>20.329659498207885</v>
      </c>
      <c r="H36" s="113">
        <v>75.688333333333333</v>
      </c>
      <c r="I36" s="113">
        <v>2.3739247311827958</v>
      </c>
    </row>
    <row r="37" spans="2:13" x14ac:dyDescent="0.25">
      <c r="B37" s="117">
        <v>796.1</v>
      </c>
      <c r="D37" s="117">
        <v>27.633602150537641</v>
      </c>
      <c r="E37" s="117">
        <v>24.504301075268817</v>
      </c>
      <c r="F37" s="117">
        <v>16.973387096774193</v>
      </c>
      <c r="G37" s="121">
        <f t="shared" si="0"/>
        <v>23.037096774193547</v>
      </c>
      <c r="H37" s="117">
        <v>54.915833333333332</v>
      </c>
      <c r="I37" s="117">
        <v>12.390322580645167</v>
      </c>
    </row>
    <row r="38" spans="2:13" x14ac:dyDescent="0.25">
      <c r="B38" s="117">
        <v>1367.5</v>
      </c>
      <c r="D38" s="117">
        <v>26.507258064516133</v>
      </c>
      <c r="E38" s="117">
        <v>21.124462365591402</v>
      </c>
      <c r="F38" s="117">
        <v>16.238978494623655</v>
      </c>
      <c r="G38" s="121">
        <f t="shared" si="0"/>
        <v>21.290232974910396</v>
      </c>
      <c r="H38" s="117">
        <v>67.838333333333324</v>
      </c>
      <c r="I38" s="117">
        <v>5.6779569892473125</v>
      </c>
    </row>
    <row r="39" spans="2:13" x14ac:dyDescent="0.25">
      <c r="B39" s="113">
        <v>1013.3</v>
      </c>
      <c r="D39" s="113">
        <v>18.560842293906813</v>
      </c>
      <c r="E39" s="113">
        <v>13.525268817204305</v>
      </c>
      <c r="F39" s="113">
        <v>8.4217204301075252</v>
      </c>
      <c r="G39" s="121">
        <f t="shared" si="0"/>
        <v>13.502610513739548</v>
      </c>
      <c r="H39" s="113">
        <v>72.867383512544805</v>
      </c>
      <c r="I39" s="113">
        <v>5.6369175627240153</v>
      </c>
    </row>
    <row r="40" spans="2:13" x14ac:dyDescent="0.25">
      <c r="B40" s="117">
        <v>1446</v>
      </c>
      <c r="D40" s="117">
        <v>31.687903225806455</v>
      </c>
      <c r="E40" s="117">
        <v>25.070698924731186</v>
      </c>
      <c r="F40" s="117">
        <v>18.656720430107526</v>
      </c>
      <c r="G40" s="121">
        <f t="shared" si="0"/>
        <v>25.138440860215056</v>
      </c>
      <c r="H40" s="117">
        <v>63.962499999999999</v>
      </c>
      <c r="I40" s="117">
        <v>10.966935483870969</v>
      </c>
    </row>
    <row r="41" spans="2:13" x14ac:dyDescent="0.25">
      <c r="B41" s="117">
        <v>2096.5</v>
      </c>
      <c r="D41" s="117">
        <v>31.702688172043011</v>
      </c>
      <c r="E41" s="117">
        <v>26.430913978494626</v>
      </c>
      <c r="F41" s="117">
        <v>19.928763440860212</v>
      </c>
      <c r="G41" s="121">
        <f t="shared" si="0"/>
        <v>26.02078853046595</v>
      </c>
      <c r="H41" s="117">
        <v>66.934999999999988</v>
      </c>
      <c r="I41" s="117">
        <v>3.7631720430107514</v>
      </c>
    </row>
    <row r="45" spans="2:13" x14ac:dyDescent="0.25">
      <c r="B45" t="s">
        <v>184</v>
      </c>
    </row>
    <row r="46" spans="2:13" ht="15.75" thickBot="1" x14ac:dyDescent="0.3"/>
    <row r="47" spans="2:13" ht="20.25" x14ac:dyDescent="0.25">
      <c r="B47" s="135" t="s">
        <v>185</v>
      </c>
      <c r="C47" s="135"/>
      <c r="F47" s="136"/>
      <c r="G47" s="137" t="s">
        <v>212</v>
      </c>
      <c r="H47" s="137"/>
      <c r="I47" s="138" t="s">
        <v>214</v>
      </c>
      <c r="J47" s="138"/>
      <c r="K47" s="138"/>
      <c r="L47" s="138"/>
      <c r="M47" s="139"/>
    </row>
    <row r="48" spans="2:13" ht="15.75" thickBot="1" x14ac:dyDescent="0.3">
      <c r="B48" s="132" t="s">
        <v>186</v>
      </c>
      <c r="C48" s="132">
        <v>0.46772666603103324</v>
      </c>
      <c r="F48" s="79"/>
      <c r="G48" s="79"/>
      <c r="H48" s="79"/>
      <c r="I48" s="79"/>
      <c r="J48" s="79"/>
      <c r="K48" s="79"/>
      <c r="L48" s="79"/>
      <c r="M48" s="79"/>
    </row>
    <row r="49" spans="2:13" ht="21" thickBot="1" x14ac:dyDescent="0.4">
      <c r="B49" s="132" t="s">
        <v>187</v>
      </c>
      <c r="C49" s="132">
        <v>0.2187682341165057</v>
      </c>
      <c r="D49" s="144" t="s">
        <v>216</v>
      </c>
      <c r="F49" s="140"/>
      <c r="G49" s="141" t="s">
        <v>213</v>
      </c>
      <c r="H49" s="141"/>
      <c r="I49" s="142" t="s">
        <v>215</v>
      </c>
      <c r="J49" s="142"/>
      <c r="K49" s="142"/>
      <c r="L49" s="142"/>
      <c r="M49" s="143"/>
    </row>
    <row r="50" spans="2:13" x14ac:dyDescent="0.25">
      <c r="B50" s="132" t="s">
        <v>188</v>
      </c>
      <c r="C50" s="132">
        <v>0.14064505752815626</v>
      </c>
    </row>
    <row r="51" spans="2:13" x14ac:dyDescent="0.25">
      <c r="B51" s="132" t="s">
        <v>189</v>
      </c>
      <c r="C51" s="132">
        <v>913.01330709459535</v>
      </c>
    </row>
    <row r="52" spans="2:13" ht="15.75" thickBot="1" x14ac:dyDescent="0.3">
      <c r="B52" s="133" t="s">
        <v>190</v>
      </c>
      <c r="C52" s="133">
        <v>34</v>
      </c>
    </row>
    <row r="54" spans="2:13" ht="15.75" thickBot="1" x14ac:dyDescent="0.3">
      <c r="B54" t="s">
        <v>191</v>
      </c>
    </row>
    <row r="55" spans="2:13" x14ac:dyDescent="0.25">
      <c r="B55" s="134"/>
      <c r="C55" s="134" t="s">
        <v>196</v>
      </c>
      <c r="D55" s="134" t="s">
        <v>197</v>
      </c>
      <c r="E55" s="134" t="s">
        <v>198</v>
      </c>
      <c r="F55" s="134" t="s">
        <v>199</v>
      </c>
      <c r="G55" s="134" t="s">
        <v>200</v>
      </c>
    </row>
    <row r="56" spans="2:13" x14ac:dyDescent="0.25">
      <c r="B56" s="132" t="s">
        <v>192</v>
      </c>
      <c r="C56" s="132">
        <v>3</v>
      </c>
      <c r="D56" s="132">
        <v>7002930.8308692314</v>
      </c>
      <c r="E56" s="132">
        <v>2334310.2769564106</v>
      </c>
      <c r="F56" s="132">
        <v>2.8002987547376668</v>
      </c>
      <c r="G56" s="132">
        <v>5.6901208532595761E-2</v>
      </c>
    </row>
    <row r="57" spans="2:13" x14ac:dyDescent="0.25">
      <c r="B57" s="132" t="s">
        <v>193</v>
      </c>
      <c r="C57" s="132">
        <v>30</v>
      </c>
      <c r="D57" s="132">
        <v>25007798.967954297</v>
      </c>
      <c r="E57" s="132">
        <v>833593.29893180984</v>
      </c>
      <c r="F57" s="132"/>
      <c r="G57" s="132"/>
    </row>
    <row r="58" spans="2:13" ht="15.75" thickBot="1" x14ac:dyDescent="0.3">
      <c r="B58" s="133" t="s">
        <v>194</v>
      </c>
      <c r="C58" s="133">
        <v>33</v>
      </c>
      <c r="D58" s="133">
        <v>32010729.798823528</v>
      </c>
      <c r="E58" s="133"/>
      <c r="F58" s="133"/>
      <c r="G58" s="133"/>
    </row>
    <row r="59" spans="2:13" ht="15.75" thickBot="1" x14ac:dyDescent="0.3"/>
    <row r="60" spans="2:13" x14ac:dyDescent="0.25">
      <c r="B60" s="134"/>
      <c r="C60" s="134" t="s">
        <v>201</v>
      </c>
      <c r="D60" s="134" t="s">
        <v>189</v>
      </c>
      <c r="E60" s="134" t="s">
        <v>202</v>
      </c>
      <c r="F60" s="134" t="s">
        <v>203</v>
      </c>
      <c r="G60" s="134" t="s">
        <v>204</v>
      </c>
      <c r="H60" s="134" t="s">
        <v>205</v>
      </c>
      <c r="I60" s="134" t="s">
        <v>206</v>
      </c>
      <c r="J60" s="134" t="s">
        <v>207</v>
      </c>
    </row>
    <row r="61" spans="2:13" x14ac:dyDescent="0.25">
      <c r="B61" s="132" t="s">
        <v>195</v>
      </c>
      <c r="C61" s="132">
        <v>-3923.6240687472318</v>
      </c>
      <c r="D61" s="132">
        <v>2409.1792492594145</v>
      </c>
      <c r="E61" s="132">
        <v>-1.628614421261249</v>
      </c>
      <c r="F61" s="132">
        <v>0.11385259836588493</v>
      </c>
      <c r="G61" s="132">
        <v>-8843.8244918022283</v>
      </c>
      <c r="H61" s="132">
        <v>996.57635430776463</v>
      </c>
      <c r="I61" s="132">
        <v>-8843.8244918022283</v>
      </c>
      <c r="J61" s="132">
        <v>996.57635430776463</v>
      </c>
    </row>
    <row r="62" spans="2:13" x14ac:dyDescent="0.25">
      <c r="B62" s="132" t="s">
        <v>209</v>
      </c>
      <c r="C62" s="132">
        <v>89.967941859643801</v>
      </c>
      <c r="D62" s="132">
        <v>37.064888736789527</v>
      </c>
      <c r="E62" s="132">
        <v>2.427309103732564</v>
      </c>
      <c r="F62" s="132">
        <v>2.1425936557165938E-2</v>
      </c>
      <c r="G62" s="132">
        <v>14.271340496628568</v>
      </c>
      <c r="H62" s="132">
        <v>165.66454322265903</v>
      </c>
      <c r="I62" s="132">
        <v>14.271340496628568</v>
      </c>
      <c r="J62" s="132">
        <v>165.66454322265903</v>
      </c>
    </row>
    <row r="63" spans="2:13" x14ac:dyDescent="0.25">
      <c r="B63" s="132" t="s">
        <v>210</v>
      </c>
      <c r="C63" s="132">
        <v>47.281518398992041</v>
      </c>
      <c r="D63" s="132">
        <v>26.819760613853969</v>
      </c>
      <c r="E63" s="132">
        <v>1.7629358844675289</v>
      </c>
      <c r="F63" s="132">
        <v>8.8096895783431634E-2</v>
      </c>
      <c r="G63" s="132">
        <v>-7.4917399872746984</v>
      </c>
      <c r="H63" s="132">
        <v>102.05477678525878</v>
      </c>
      <c r="I63" s="132">
        <v>-7.4917399872746984</v>
      </c>
      <c r="J63" s="132">
        <v>102.05477678525878</v>
      </c>
    </row>
    <row r="64" spans="2:13" ht="15.75" thickBot="1" x14ac:dyDescent="0.3">
      <c r="B64" s="133" t="s">
        <v>211</v>
      </c>
      <c r="C64" s="133">
        <v>31.020941101623549</v>
      </c>
      <c r="D64" s="133">
        <v>82.850572131891283</v>
      </c>
      <c r="E64" s="133">
        <v>0.37442036069757934</v>
      </c>
      <c r="F64" s="133">
        <v>0.71072523350281935</v>
      </c>
      <c r="G64" s="133">
        <v>-138.18250035213694</v>
      </c>
      <c r="H64" s="133">
        <v>200.22438255538404</v>
      </c>
      <c r="I64" s="133">
        <v>-138.18250035213694</v>
      </c>
      <c r="J64" s="133">
        <v>200.22438255538404</v>
      </c>
    </row>
    <row r="69" spans="2:9" ht="16.5" x14ac:dyDescent="0.3">
      <c r="B69" s="78" t="s">
        <v>154</v>
      </c>
    </row>
    <row r="71" spans="2:9" x14ac:dyDescent="0.25">
      <c r="C71" s="122" t="s">
        <v>180</v>
      </c>
      <c r="D71" s="122" t="s">
        <v>181</v>
      </c>
      <c r="E71" s="122" t="s">
        <v>182</v>
      </c>
    </row>
    <row r="72" spans="2:9" ht="15" customHeight="1" x14ac:dyDescent="0.25">
      <c r="C72" s="149" t="str">
        <f t="shared" ref="C72:C74" si="1">G5</f>
        <v>Temperatura</v>
      </c>
      <c r="D72" s="98" t="s">
        <v>7</v>
      </c>
      <c r="E72" s="99" t="s">
        <v>11</v>
      </c>
      <c r="H72" t="s">
        <v>184</v>
      </c>
    </row>
    <row r="73" spans="2:9" ht="15.75" thickBot="1" x14ac:dyDescent="0.3">
      <c r="C73" s="150">
        <f t="shared" si="1"/>
        <v>0</v>
      </c>
      <c r="D73" s="98"/>
      <c r="E73" s="99"/>
    </row>
    <row r="74" spans="2:9" x14ac:dyDescent="0.25">
      <c r="C74" s="120" t="str">
        <f t="shared" si="1"/>
        <v xml:space="preserve">media </v>
      </c>
      <c r="D74" s="12" t="s">
        <v>13</v>
      </c>
      <c r="E74" s="17" t="s">
        <v>18</v>
      </c>
      <c r="H74" s="135" t="s">
        <v>185</v>
      </c>
      <c r="I74" s="135"/>
    </row>
    <row r="75" spans="2:9" x14ac:dyDescent="0.25">
      <c r="C75" s="152">
        <f>'REGRESIÒN MULTIPLE'!L10</f>
        <v>18.879390681003581</v>
      </c>
      <c r="D75" s="145">
        <v>1502</v>
      </c>
      <c r="E75" s="111">
        <v>9.615591397849462</v>
      </c>
      <c r="H75" s="132" t="s">
        <v>186</v>
      </c>
      <c r="I75" s="132">
        <v>0.88599639816865772</v>
      </c>
    </row>
    <row r="76" spans="2:9" x14ac:dyDescent="0.25">
      <c r="C76" s="152">
        <f>'REGRESIÒN MULTIPLE'!L11</f>
        <v>18.656362007168461</v>
      </c>
      <c r="D76" s="146">
        <v>1900</v>
      </c>
      <c r="E76" s="113">
        <v>7.6267741935483881</v>
      </c>
      <c r="H76" s="132" t="s">
        <v>187</v>
      </c>
      <c r="I76" s="132">
        <v>0.7849896175678347</v>
      </c>
    </row>
    <row r="77" spans="2:9" x14ac:dyDescent="0.25">
      <c r="C77" s="152">
        <f>'REGRESIÒN MULTIPLE'!L12</f>
        <v>23.306236559139787</v>
      </c>
      <c r="D77" s="146">
        <v>1900</v>
      </c>
      <c r="E77" s="113">
        <v>2.0680107526881728</v>
      </c>
      <c r="H77" s="132" t="s">
        <v>188</v>
      </c>
      <c r="I77" s="132">
        <v>0.77367328165035232</v>
      </c>
    </row>
    <row r="78" spans="2:9" x14ac:dyDescent="0.25">
      <c r="C78" s="152">
        <f>'REGRESIÒN MULTIPLE'!L13</f>
        <v>14.10752688172043</v>
      </c>
      <c r="D78" s="147">
        <v>2105</v>
      </c>
      <c r="E78" s="114">
        <v>2.2107526881720423</v>
      </c>
      <c r="H78" s="132" t="s">
        <v>189</v>
      </c>
      <c r="I78" s="132">
        <v>2.0118822173642608</v>
      </c>
    </row>
    <row r="79" spans="2:9" ht="15.75" thickBot="1" x14ac:dyDescent="0.3">
      <c r="C79" s="152">
        <f>'REGRESIÒN MULTIPLE'!L14</f>
        <v>17.028611111111111</v>
      </c>
      <c r="D79" s="146">
        <v>1766</v>
      </c>
      <c r="E79" s="113">
        <v>2.6287634408602152</v>
      </c>
      <c r="H79" s="133" t="s">
        <v>190</v>
      </c>
      <c r="I79" s="133">
        <v>41</v>
      </c>
    </row>
    <row r="80" spans="2:9" x14ac:dyDescent="0.25">
      <c r="C80" s="152">
        <f>'REGRESIÒN MULTIPLE'!L15</f>
        <v>16.084565004887587</v>
      </c>
      <c r="D80" s="146">
        <v>1800</v>
      </c>
      <c r="E80" s="113">
        <v>2.4042521994134902</v>
      </c>
    </row>
    <row r="81" spans="3:16" ht="15.75" thickBot="1" x14ac:dyDescent="0.3">
      <c r="C81" s="152">
        <f>'REGRESIÒN MULTIPLE'!L17</f>
        <v>21.580277777777777</v>
      </c>
      <c r="D81" s="115">
        <v>730</v>
      </c>
      <c r="E81" s="117">
        <v>5.66</v>
      </c>
      <c r="H81" t="s">
        <v>191</v>
      </c>
    </row>
    <row r="82" spans="3:16" x14ac:dyDescent="0.25">
      <c r="C82" s="152">
        <f>'REGRESIÒN MULTIPLE'!L19</f>
        <v>25.741845878136203</v>
      </c>
      <c r="D82" s="115">
        <v>6</v>
      </c>
      <c r="E82" s="117">
        <v>6.3029569892473125</v>
      </c>
      <c r="H82" s="134"/>
      <c r="I82" s="134" t="s">
        <v>196</v>
      </c>
      <c r="J82" s="134" t="s">
        <v>197</v>
      </c>
      <c r="K82" s="134" t="s">
        <v>198</v>
      </c>
      <c r="L82" s="134" t="s">
        <v>199</v>
      </c>
      <c r="M82" s="134" t="s">
        <v>200</v>
      </c>
    </row>
    <row r="83" spans="3:16" x14ac:dyDescent="0.25">
      <c r="C83" s="152">
        <f>'REGRESIÒN MULTIPLE'!L20</f>
        <v>22.67195340501792</v>
      </c>
      <c r="D83" s="146">
        <v>737</v>
      </c>
      <c r="E83" s="113">
        <v>2.4411290322580652</v>
      </c>
      <c r="H83" s="132" t="s">
        <v>192</v>
      </c>
      <c r="I83" s="132">
        <v>2</v>
      </c>
      <c r="J83" s="132">
        <v>561.55614200539435</v>
      </c>
      <c r="K83" s="132">
        <v>280.77807100269717</v>
      </c>
      <c r="L83" s="132">
        <v>69.367825707181439</v>
      </c>
      <c r="M83" s="132">
        <v>2.0736201360393095E-13</v>
      </c>
    </row>
    <row r="84" spans="3:16" x14ac:dyDescent="0.25">
      <c r="C84" s="152">
        <f>'REGRESIÒN MULTIPLE'!L21</f>
        <v>17.155474910394272</v>
      </c>
      <c r="D84" s="115">
        <v>1580</v>
      </c>
      <c r="E84" s="117">
        <v>6.9270430107526879</v>
      </c>
      <c r="H84" s="132" t="s">
        <v>193</v>
      </c>
      <c r="I84" s="132">
        <v>38</v>
      </c>
      <c r="J84" s="132">
        <v>153.8114621487683</v>
      </c>
      <c r="K84" s="132">
        <v>4.0476700565465338</v>
      </c>
      <c r="L84" s="132"/>
      <c r="M84" s="132"/>
    </row>
    <row r="85" spans="3:16" ht="15.75" thickBot="1" x14ac:dyDescent="0.3">
      <c r="C85" s="152">
        <f>'REGRESIÒN MULTIPLE'!L22</f>
        <v>12.899552016129034</v>
      </c>
      <c r="D85" s="115">
        <v>1562</v>
      </c>
      <c r="E85" s="117">
        <v>3.9196236559139828</v>
      </c>
      <c r="H85" s="133" t="s">
        <v>194</v>
      </c>
      <c r="I85" s="133">
        <v>40</v>
      </c>
      <c r="J85" s="133">
        <v>715.36760415416268</v>
      </c>
      <c r="K85" s="133"/>
      <c r="L85" s="133"/>
      <c r="M85" s="133"/>
    </row>
    <row r="86" spans="3:16" ht="15.75" thickBot="1" x14ac:dyDescent="0.3">
      <c r="C86" s="152">
        <f>'REGRESIÒN MULTIPLE'!L23</f>
        <v>17.38933691756273</v>
      </c>
      <c r="D86" s="115">
        <v>1562</v>
      </c>
      <c r="E86" s="117">
        <v>3.3680107526881762</v>
      </c>
    </row>
    <row r="87" spans="3:16" x14ac:dyDescent="0.25">
      <c r="C87" s="152">
        <f>'REGRESIÒN MULTIPLE'!L24</f>
        <v>13.523118279569893</v>
      </c>
      <c r="D87" s="146">
        <v>2380</v>
      </c>
      <c r="E87" s="113">
        <v>6.318817204301074</v>
      </c>
      <c r="H87" s="134"/>
      <c r="I87" s="134" t="s">
        <v>201</v>
      </c>
      <c r="J87" s="134" t="s">
        <v>189</v>
      </c>
      <c r="K87" s="134" t="s">
        <v>202</v>
      </c>
      <c r="L87" s="134" t="s">
        <v>203</v>
      </c>
      <c r="M87" s="134" t="s">
        <v>204</v>
      </c>
      <c r="N87" s="134" t="s">
        <v>205</v>
      </c>
      <c r="O87" s="134" t="s">
        <v>206</v>
      </c>
      <c r="P87" s="134" t="s">
        <v>207</v>
      </c>
    </row>
    <row r="88" spans="3:16" x14ac:dyDescent="0.25">
      <c r="C88" s="152">
        <f>'REGRESIÒN MULTIPLE'!L25</f>
        <v>23.453494623655914</v>
      </c>
      <c r="D88" s="115">
        <v>430</v>
      </c>
      <c r="E88" s="117">
        <v>3.7631720430107514</v>
      </c>
      <c r="H88" s="132" t="s">
        <v>195</v>
      </c>
      <c r="I88" s="132">
        <v>25.553785560587585</v>
      </c>
      <c r="J88" s="132">
        <v>0.91218396230885934</v>
      </c>
      <c r="K88" s="132">
        <v>28.013850951629912</v>
      </c>
      <c r="L88" s="132">
        <v>5.5523177351760231E-27</v>
      </c>
      <c r="M88" s="132">
        <v>23.707165670875433</v>
      </c>
      <c r="N88" s="132">
        <v>27.400405450299736</v>
      </c>
      <c r="O88" s="132">
        <v>23.707165670875433</v>
      </c>
      <c r="P88" s="132">
        <v>27.400405450299736</v>
      </c>
    </row>
    <row r="89" spans="3:16" x14ac:dyDescent="0.25">
      <c r="C89" s="152">
        <f>'REGRESIÒN MULTIPLE'!L26</f>
        <v>25.381451612903231</v>
      </c>
      <c r="D89" s="146">
        <v>200</v>
      </c>
      <c r="E89" s="113">
        <v>5.6612903225806432</v>
      </c>
      <c r="H89" s="132" t="s">
        <v>7</v>
      </c>
      <c r="I89" s="132">
        <v>-4.7965723354929362E-3</v>
      </c>
      <c r="J89" s="132">
        <v>4.1571387692990186E-4</v>
      </c>
      <c r="K89" s="132">
        <v>-11.538157857313335</v>
      </c>
      <c r="L89" s="132">
        <v>5.5386484117321893E-14</v>
      </c>
      <c r="M89" s="132">
        <v>-5.6381410818070483E-3</v>
      </c>
      <c r="N89" s="132">
        <v>-3.9550035891788241E-3</v>
      </c>
      <c r="O89" s="132">
        <v>-5.6381410818070483E-3</v>
      </c>
      <c r="P89" s="132">
        <v>-3.9550035891788241E-3</v>
      </c>
    </row>
    <row r="90" spans="3:16" ht="15.75" thickBot="1" x14ac:dyDescent="0.3">
      <c r="C90" s="152">
        <f>'REGRESIÒN MULTIPLE'!L27</f>
        <v>25.123118279569894</v>
      </c>
      <c r="D90" s="146">
        <v>5</v>
      </c>
      <c r="E90" s="113">
        <v>3.8747311827956992</v>
      </c>
      <c r="H90" s="133" t="s">
        <v>211</v>
      </c>
      <c r="I90" s="133">
        <v>-2.7931888346869896E-2</v>
      </c>
      <c r="J90" s="133">
        <v>0.1333353615634813</v>
      </c>
      <c r="K90" s="133">
        <v>-0.20948597595823409</v>
      </c>
      <c r="L90" s="133">
        <v>0.83518793881785602</v>
      </c>
      <c r="M90" s="133">
        <v>-0.29785521613907384</v>
      </c>
      <c r="N90" s="133">
        <v>0.24199143944533408</v>
      </c>
      <c r="O90" s="133">
        <v>-0.29785521613907384</v>
      </c>
      <c r="P90" s="133">
        <v>0.24199143944533408</v>
      </c>
    </row>
    <row r="91" spans="3:16" x14ac:dyDescent="0.25">
      <c r="C91" s="152">
        <f>'REGRESIÒN MULTIPLE'!L28</f>
        <v>12.959767025089604</v>
      </c>
      <c r="D91" s="115">
        <v>2420</v>
      </c>
      <c r="E91" s="117">
        <v>1.8946236559139784</v>
      </c>
    </row>
    <row r="92" spans="3:16" x14ac:dyDescent="0.25">
      <c r="C92" s="152">
        <f>'REGRESIÒN MULTIPLE'!L29</f>
        <v>19.183243727598391</v>
      </c>
      <c r="D92" s="115">
        <v>44</v>
      </c>
      <c r="E92" s="117">
        <v>6.178494623655916</v>
      </c>
    </row>
    <row r="93" spans="3:16" x14ac:dyDescent="0.25">
      <c r="C93" s="152">
        <f>'REGRESIÒN MULTIPLE'!L30</f>
        <v>23.36362007168459</v>
      </c>
      <c r="D93" s="115">
        <v>233</v>
      </c>
      <c r="E93" s="117">
        <v>6.2037634408602154</v>
      </c>
    </row>
    <row r="94" spans="3:16" x14ac:dyDescent="0.25">
      <c r="C94" s="152">
        <f>'REGRESIÒN MULTIPLE'!L31</f>
        <v>17.083154121863803</v>
      </c>
      <c r="D94" s="146">
        <v>1870</v>
      </c>
      <c r="E94" s="113">
        <v>3.5330645161290324</v>
      </c>
    </row>
    <row r="95" spans="3:16" x14ac:dyDescent="0.25">
      <c r="C95" s="152">
        <f>'REGRESIÒN MULTIPLE'!L33</f>
        <v>16.05848566308244</v>
      </c>
      <c r="D95" s="146">
        <v>1700</v>
      </c>
      <c r="E95" s="113">
        <v>6.8103763440860199</v>
      </c>
    </row>
    <row r="96" spans="3:16" x14ac:dyDescent="0.25">
      <c r="C96" s="152">
        <f>'REGRESIÒN MULTIPLE'!L34</f>
        <v>14.67688172043011</v>
      </c>
      <c r="D96" s="146">
        <v>2460</v>
      </c>
      <c r="E96" s="113">
        <v>6.0064516129032226</v>
      </c>
    </row>
    <row r="97" spans="3:5" x14ac:dyDescent="0.25">
      <c r="C97" s="152">
        <f>'REGRESIÒN MULTIPLE'!L36</f>
        <v>23.291218637992838</v>
      </c>
      <c r="D97" s="115">
        <v>680</v>
      </c>
      <c r="E97" s="117">
        <v>4.0330645161290368</v>
      </c>
    </row>
    <row r="98" spans="3:5" x14ac:dyDescent="0.25">
      <c r="C98" s="152">
        <f>'REGRESIÒN MULTIPLE'!L38</f>
        <v>16.144354838709678</v>
      </c>
      <c r="D98" s="115">
        <v>1906</v>
      </c>
      <c r="E98" s="117">
        <v>3.3733870967741892</v>
      </c>
    </row>
    <row r="99" spans="3:5" x14ac:dyDescent="0.25">
      <c r="C99" s="152">
        <f>'REGRESIÒN MULTIPLE'!L39</f>
        <v>21.537275985663083</v>
      </c>
      <c r="D99" s="146">
        <v>994</v>
      </c>
      <c r="E99" s="113">
        <v>2.3427419354838706</v>
      </c>
    </row>
    <row r="100" spans="3:5" x14ac:dyDescent="0.25">
      <c r="C100" s="152">
        <f>'REGRESIÒN MULTIPLE'!L40</f>
        <v>21.140770609318995</v>
      </c>
      <c r="D100" s="146">
        <v>1000</v>
      </c>
      <c r="E100" s="113">
        <v>3.0706989247311824</v>
      </c>
    </row>
    <row r="101" spans="3:5" x14ac:dyDescent="0.25">
      <c r="C101" s="152">
        <f>'REGRESIÒN MULTIPLE'!L41</f>
        <v>17.785842293906811</v>
      </c>
      <c r="D101" s="146">
        <v>1323</v>
      </c>
      <c r="E101" s="113">
        <v>4.4822580645161301</v>
      </c>
    </row>
    <row r="102" spans="3:5" x14ac:dyDescent="0.25">
      <c r="C102" s="152">
        <f>'REGRESIÒN MULTIPLE'!L42</f>
        <v>24.889964157706093</v>
      </c>
      <c r="D102" s="146">
        <v>380</v>
      </c>
      <c r="E102" s="113">
        <v>2.9425000000000003</v>
      </c>
    </row>
    <row r="103" spans="3:5" x14ac:dyDescent="0.25">
      <c r="C103" s="152">
        <f>'REGRESIÒN MULTIPLE'!L44</f>
        <v>25.023297491039429</v>
      </c>
      <c r="D103" s="146">
        <v>123</v>
      </c>
      <c r="E103" s="113">
        <v>7.3499999999999988</v>
      </c>
    </row>
    <row r="104" spans="3:5" x14ac:dyDescent="0.25">
      <c r="C104" s="152">
        <f>'REGRESIÒN MULTIPLE'!L45</f>
        <v>24.50555555555556</v>
      </c>
      <c r="D104" s="115">
        <v>2</v>
      </c>
      <c r="E104" s="117">
        <v>6.1010752688172039</v>
      </c>
    </row>
    <row r="105" spans="3:5" x14ac:dyDescent="0.25">
      <c r="C105" s="152">
        <f>'REGRESIÒN MULTIPLE'!L46</f>
        <v>26.042455197132615</v>
      </c>
      <c r="D105" s="115">
        <v>10</v>
      </c>
      <c r="E105" s="117">
        <v>3.7004608294930859</v>
      </c>
    </row>
    <row r="106" spans="3:5" x14ac:dyDescent="0.25">
      <c r="C106" s="152">
        <f>'REGRESIÒN MULTIPLE'!L47</f>
        <v>26.413440860215051</v>
      </c>
      <c r="D106" s="146">
        <v>210</v>
      </c>
      <c r="E106" s="113">
        <v>6.926075268817204</v>
      </c>
    </row>
    <row r="107" spans="3:5" x14ac:dyDescent="0.25">
      <c r="C107" s="152">
        <f>'REGRESIÒN MULTIPLE'!L48</f>
        <v>24.614695340501793</v>
      </c>
      <c r="D107" s="146">
        <v>260</v>
      </c>
      <c r="E107" s="113">
        <v>5.1010752688172021</v>
      </c>
    </row>
    <row r="108" spans="3:5" x14ac:dyDescent="0.25">
      <c r="C108" s="152">
        <f>'REGRESIÒN MULTIPLE'!L49</f>
        <v>20.329659498207885</v>
      </c>
      <c r="D108" s="146">
        <v>1000</v>
      </c>
      <c r="E108" s="113">
        <v>2.3739247311827958</v>
      </c>
    </row>
    <row r="109" spans="3:5" x14ac:dyDescent="0.25">
      <c r="C109" s="152">
        <f>'REGRESIÒN MULTIPLE'!L50</f>
        <v>23.037096774193547</v>
      </c>
      <c r="D109" s="115">
        <v>450</v>
      </c>
      <c r="E109" s="117">
        <v>12.390322580645167</v>
      </c>
    </row>
    <row r="110" spans="3:5" x14ac:dyDescent="0.25">
      <c r="C110" s="152">
        <f>'REGRESIÒN MULTIPLE'!L51</f>
        <v>21.290232974910396</v>
      </c>
      <c r="D110" s="115">
        <v>950</v>
      </c>
      <c r="E110" s="117">
        <v>5.6779569892473125</v>
      </c>
    </row>
    <row r="111" spans="3:5" x14ac:dyDescent="0.25">
      <c r="C111" s="152">
        <f>'REGRESIÒN MULTIPLE'!L52</f>
        <v>20.924340175953077</v>
      </c>
      <c r="D111" s="146">
        <v>960</v>
      </c>
      <c r="E111" s="113">
        <v>2.4967741935483869</v>
      </c>
    </row>
    <row r="112" spans="3:5" x14ac:dyDescent="0.25">
      <c r="C112" s="152">
        <f>'REGRESIÒN MULTIPLE'!L53</f>
        <v>13.502610513739548</v>
      </c>
      <c r="D112" s="146">
        <v>1760</v>
      </c>
      <c r="E112" s="113">
        <v>5.6369175627240153</v>
      </c>
    </row>
    <row r="113" spans="3:5" x14ac:dyDescent="0.25">
      <c r="C113" s="152">
        <f>'REGRESIÒN MULTIPLE'!L54</f>
        <v>25.138440860215056</v>
      </c>
      <c r="D113" s="115">
        <v>478</v>
      </c>
      <c r="E113" s="117">
        <v>10.966935483870969</v>
      </c>
    </row>
    <row r="114" spans="3:5" x14ac:dyDescent="0.25">
      <c r="C114" s="152">
        <f>'REGRESIÒN MULTIPLE'!L55</f>
        <v>26.02078853046595</v>
      </c>
      <c r="D114" s="115">
        <v>10</v>
      </c>
      <c r="E114" s="117">
        <v>3.7631720430107514</v>
      </c>
    </row>
    <row r="115" spans="3:5" x14ac:dyDescent="0.25">
      <c r="C115" s="152">
        <f>'REGRESIÒN MULTIPLE'!L56</f>
        <v>20.93673835125448</v>
      </c>
      <c r="D115" s="148">
        <v>980</v>
      </c>
      <c r="E115" s="119">
        <v>2.6193548387096777</v>
      </c>
    </row>
  </sheetData>
  <mergeCells count="10">
    <mergeCell ref="I47:L47"/>
    <mergeCell ref="I49:L49"/>
    <mergeCell ref="D72:D73"/>
    <mergeCell ref="E72:E73"/>
    <mergeCell ref="D5:F5"/>
    <mergeCell ref="D6:F6"/>
    <mergeCell ref="G5:G6"/>
    <mergeCell ref="H5:H6"/>
    <mergeCell ref="I5:I6"/>
    <mergeCell ref="B5:B6"/>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2E9CA3-7751-4427-A8AB-50F95742D1D5}">
  <sheetPr filterMode="1"/>
  <dimension ref="A1:O220"/>
  <sheetViews>
    <sheetView showGridLines="0" topLeftCell="A35" zoomScale="90" zoomScaleNormal="90" workbookViewId="0">
      <selection activeCell="A79" sqref="A79:O88"/>
    </sheetView>
  </sheetViews>
  <sheetFormatPr baseColWidth="10" defaultRowHeight="12.75" x14ac:dyDescent="0.2"/>
  <cols>
    <col min="1" max="1" width="17" style="6" customWidth="1"/>
    <col min="2" max="16384" width="11.42578125" style="6"/>
  </cols>
  <sheetData>
    <row r="1" spans="1:15" ht="15.75" x14ac:dyDescent="0.2">
      <c r="A1" s="58" t="s">
        <v>0</v>
      </c>
      <c r="B1" s="58"/>
      <c r="C1" s="58"/>
      <c r="D1" s="58"/>
      <c r="E1" s="58"/>
      <c r="F1" s="58"/>
      <c r="G1" s="58"/>
      <c r="H1" s="58"/>
    </row>
    <row r="2" spans="1:15" ht="15.75" x14ac:dyDescent="0.2">
      <c r="A2" s="58" t="s">
        <v>1</v>
      </c>
      <c r="B2" s="58"/>
      <c r="C2" s="58"/>
      <c r="D2" s="58"/>
      <c r="E2" s="58"/>
      <c r="F2" s="58"/>
      <c r="G2" s="58"/>
      <c r="H2" s="58"/>
    </row>
    <row r="4" spans="1:15" ht="16.5" x14ac:dyDescent="0.2">
      <c r="A4" s="59" t="s">
        <v>108</v>
      </c>
    </row>
    <row r="5" spans="1:15" ht="16.5" x14ac:dyDescent="0.3">
      <c r="A5" s="60" t="s">
        <v>109</v>
      </c>
      <c r="B5" s="35"/>
      <c r="C5" s="35"/>
      <c r="D5" s="35"/>
      <c r="E5" s="35"/>
      <c r="F5" s="35"/>
      <c r="G5" s="35"/>
      <c r="H5" s="35"/>
      <c r="I5" s="35"/>
      <c r="J5" s="35"/>
      <c r="K5" s="35"/>
      <c r="L5" s="35"/>
      <c r="M5" s="35"/>
      <c r="N5" s="35"/>
      <c r="O5" s="35"/>
    </row>
    <row r="6" spans="1:15" ht="30" customHeight="1" x14ac:dyDescent="0.2">
      <c r="A6" s="61" t="s">
        <v>6</v>
      </c>
      <c r="B6" s="61" t="s">
        <v>110</v>
      </c>
      <c r="C6" s="61" t="s">
        <v>111</v>
      </c>
      <c r="D6" s="62" t="s">
        <v>112</v>
      </c>
      <c r="E6" s="62" t="s">
        <v>113</v>
      </c>
      <c r="F6" s="62" t="s">
        <v>114</v>
      </c>
      <c r="G6" s="62" t="s">
        <v>115</v>
      </c>
      <c r="H6" s="62" t="s">
        <v>116</v>
      </c>
      <c r="I6" s="62" t="s">
        <v>117</v>
      </c>
      <c r="J6" s="62" t="s">
        <v>118</v>
      </c>
      <c r="K6" s="62" t="s">
        <v>119</v>
      </c>
      <c r="L6" s="62" t="s">
        <v>120</v>
      </c>
      <c r="M6" s="62" t="s">
        <v>121</v>
      </c>
      <c r="N6" s="62" t="s">
        <v>122</v>
      </c>
      <c r="O6" s="62" t="s">
        <v>123</v>
      </c>
    </row>
    <row r="7" spans="1:15" ht="20.100000000000001" hidden="1" customHeight="1" x14ac:dyDescent="0.2">
      <c r="A7" s="105"/>
      <c r="B7" s="63">
        <v>2017</v>
      </c>
      <c r="C7" s="64">
        <v>8.1400016666666684</v>
      </c>
      <c r="D7" s="65">
        <v>6.7856899999999998</v>
      </c>
      <c r="E7" s="65">
        <v>9.0136099999999999</v>
      </c>
      <c r="F7" s="65">
        <v>6.4829100000000004</v>
      </c>
      <c r="G7" s="65">
        <v>4.4396199999999997</v>
      </c>
      <c r="H7" s="65">
        <v>3.6591399999999998</v>
      </c>
      <c r="I7" s="65">
        <v>36.215499999999999</v>
      </c>
      <c r="J7" s="65">
        <v>9.5685099999999998</v>
      </c>
      <c r="K7" s="65">
        <v>4.4614599999999998</v>
      </c>
      <c r="L7" s="65">
        <v>4.9098300000000004</v>
      </c>
      <c r="M7" s="65">
        <v>4.3016800000000002</v>
      </c>
      <c r="N7" s="65">
        <v>3.89059</v>
      </c>
      <c r="O7" s="65">
        <v>3.9514800000000001</v>
      </c>
    </row>
    <row r="8" spans="1:15" ht="20.100000000000001" customHeight="1" x14ac:dyDescent="0.2">
      <c r="A8" s="105"/>
      <c r="B8" s="63">
        <v>2018</v>
      </c>
      <c r="C8" s="64">
        <v>4.8880950000000007</v>
      </c>
      <c r="D8" s="65">
        <v>4.71401</v>
      </c>
      <c r="E8" s="65">
        <v>4.8739999999999997</v>
      </c>
      <c r="F8" s="65">
        <v>5.2867600000000001</v>
      </c>
      <c r="G8" s="65">
        <v>5.1846500000000004</v>
      </c>
      <c r="H8" s="65">
        <v>5.2471100000000002</v>
      </c>
      <c r="I8" s="65">
        <v>4.7659700000000003</v>
      </c>
      <c r="J8" s="65">
        <v>5.2598799999999999</v>
      </c>
      <c r="K8" s="65">
        <v>5.3224799999999997</v>
      </c>
      <c r="L8" s="65">
        <v>4.7982300000000002</v>
      </c>
      <c r="M8" s="65">
        <v>4.3884400000000001</v>
      </c>
      <c r="N8" s="65">
        <v>4.29955</v>
      </c>
      <c r="O8" s="65">
        <v>4.5160600000000004</v>
      </c>
    </row>
    <row r="9" spans="1:15" ht="20.100000000000001" hidden="1" customHeight="1" x14ac:dyDescent="0.2">
      <c r="A9" s="102" t="s">
        <v>124</v>
      </c>
      <c r="B9" s="67">
        <v>2010</v>
      </c>
      <c r="C9" s="68">
        <v>7.2699716666666667</v>
      </c>
      <c r="D9" s="69">
        <v>7.9811500000000004</v>
      </c>
      <c r="E9" s="69">
        <v>11.25647</v>
      </c>
      <c r="F9" s="69">
        <v>10.34698</v>
      </c>
      <c r="G9" s="69">
        <v>8.0665999999999993</v>
      </c>
      <c r="H9" s="69">
        <v>6.8453299999999997</v>
      </c>
      <c r="I9" s="69">
        <v>6.9866000000000001</v>
      </c>
      <c r="J9" s="69">
        <v>5.6439199999999996</v>
      </c>
      <c r="K9" s="69">
        <v>6.8120599999999998</v>
      </c>
      <c r="L9" s="69">
        <v>5.2737800000000004</v>
      </c>
      <c r="M9" s="69">
        <v>4.3032300000000001</v>
      </c>
      <c r="N9" s="69">
        <v>5.0696099999999999</v>
      </c>
      <c r="O9" s="69">
        <v>8.6539300000000008</v>
      </c>
    </row>
    <row r="10" spans="1:15" ht="20.100000000000001" hidden="1" customHeight="1" x14ac:dyDescent="0.2">
      <c r="A10" s="102"/>
      <c r="B10" s="67">
        <v>2011</v>
      </c>
      <c r="C10" s="68">
        <v>3.7902683333333336</v>
      </c>
      <c r="D10" s="69">
        <v>7.2936500000000004</v>
      </c>
      <c r="E10" s="69">
        <v>6.4469500000000002</v>
      </c>
      <c r="F10" s="69">
        <v>5.4298099999999998</v>
      </c>
      <c r="G10" s="69">
        <v>4.8269099999999998</v>
      </c>
      <c r="H10" s="69">
        <v>3.1897199999999999</v>
      </c>
      <c r="I10" s="69">
        <v>2.6596199999999999</v>
      </c>
      <c r="J10" s="69">
        <v>2.4799099999999998</v>
      </c>
      <c r="K10" s="69">
        <v>2.4051100000000001</v>
      </c>
      <c r="L10" s="69">
        <v>2.39323</v>
      </c>
      <c r="M10" s="69">
        <v>1.9713000000000001</v>
      </c>
      <c r="N10" s="69">
        <v>1.1404000000000001</v>
      </c>
      <c r="O10" s="69">
        <v>5.2466100000000004</v>
      </c>
    </row>
    <row r="11" spans="1:15" ht="20.100000000000001" hidden="1" customHeight="1" x14ac:dyDescent="0.2">
      <c r="A11" s="102"/>
      <c r="B11" s="67">
        <v>2012</v>
      </c>
      <c r="C11" s="68">
        <v>3.9242125000000008</v>
      </c>
      <c r="D11" s="69">
        <v>9.3545700000000007</v>
      </c>
      <c r="E11" s="69">
        <v>4.6959799999999996</v>
      </c>
      <c r="F11" s="69">
        <v>5.6752000000000002</v>
      </c>
      <c r="G11" s="69">
        <v>3.3511500000000001</v>
      </c>
      <c r="H11" s="69">
        <v>2.8684099999999999</v>
      </c>
      <c r="I11" s="69">
        <v>2.0069400000000002</v>
      </c>
      <c r="J11" s="69">
        <v>2.4201600000000001</v>
      </c>
      <c r="K11" s="69">
        <v>4.3094799999999998</v>
      </c>
      <c r="L11" s="69">
        <v>3.04135</v>
      </c>
      <c r="M11" s="69">
        <v>3.4466399999999999</v>
      </c>
      <c r="N11" s="69">
        <v>2.0621700000000001</v>
      </c>
      <c r="O11" s="69">
        <v>3.8584999999999998</v>
      </c>
    </row>
    <row r="12" spans="1:15" ht="20.100000000000001" hidden="1" customHeight="1" x14ac:dyDescent="0.2">
      <c r="A12" s="102"/>
      <c r="B12" s="67">
        <v>2013</v>
      </c>
      <c r="C12" s="68">
        <v>5.8516174999999997</v>
      </c>
      <c r="D12" s="69">
        <v>7.8845799999999997</v>
      </c>
      <c r="E12" s="69">
        <v>7.4717599999999997</v>
      </c>
      <c r="F12" s="69">
        <v>9.3721099999999993</v>
      </c>
      <c r="G12" s="69">
        <v>8.0821199999999997</v>
      </c>
      <c r="H12" s="69">
        <v>6.89405</v>
      </c>
      <c r="I12" s="69">
        <v>4.7573999999999996</v>
      </c>
      <c r="J12" s="69">
        <v>4.7376300000000002</v>
      </c>
      <c r="K12" s="69">
        <v>5.7110500000000002</v>
      </c>
      <c r="L12" s="69">
        <v>4.5220099999999999</v>
      </c>
      <c r="M12" s="69">
        <v>3.9157600000000001</v>
      </c>
      <c r="N12" s="69">
        <v>3.5289999999999999</v>
      </c>
      <c r="O12" s="69">
        <v>3.3419400000000001</v>
      </c>
    </row>
    <row r="13" spans="1:15" ht="20.100000000000001" hidden="1" customHeight="1" x14ac:dyDescent="0.2">
      <c r="A13" s="102"/>
      <c r="B13" s="67">
        <v>2014</v>
      </c>
      <c r="C13" s="68">
        <v>5.1705575000000001</v>
      </c>
      <c r="D13" s="69">
        <v>8.5033600000000007</v>
      </c>
      <c r="E13" s="69">
        <v>6.4074799999999996</v>
      </c>
      <c r="F13" s="69">
        <v>6.6619599999999997</v>
      </c>
      <c r="G13" s="69">
        <v>6.5338200000000004</v>
      </c>
      <c r="H13" s="69">
        <v>4.9810800000000004</v>
      </c>
      <c r="I13" s="69">
        <v>3.06813</v>
      </c>
      <c r="J13" s="69">
        <v>3.0956999999999999</v>
      </c>
      <c r="K13" s="69">
        <v>4.1639799999999996</v>
      </c>
      <c r="L13" s="69">
        <v>4.4059400000000002</v>
      </c>
      <c r="M13" s="69">
        <v>4.0234899999999998</v>
      </c>
      <c r="N13" s="69">
        <v>4.6178499999999998</v>
      </c>
      <c r="O13" s="69">
        <v>5.5838999999999999</v>
      </c>
    </row>
    <row r="14" spans="1:15" ht="20.100000000000001" hidden="1" customHeight="1" x14ac:dyDescent="0.2">
      <c r="A14" s="102"/>
      <c r="B14" s="67">
        <v>2015</v>
      </c>
      <c r="C14" s="68">
        <v>5.5376608333333337</v>
      </c>
      <c r="D14" s="69">
        <v>7.7367600000000003</v>
      </c>
      <c r="E14" s="69">
        <v>6.3433400000000004</v>
      </c>
      <c r="F14" s="69">
        <v>8.1253700000000002</v>
      </c>
      <c r="G14" s="69">
        <v>6.3997200000000003</v>
      </c>
      <c r="H14" s="69">
        <v>7.2793999999999999</v>
      </c>
      <c r="I14" s="69">
        <v>4.7453799999999999</v>
      </c>
      <c r="J14" s="69">
        <v>4.6070900000000004</v>
      </c>
      <c r="K14" s="69">
        <v>4.5722800000000001</v>
      </c>
      <c r="L14" s="69">
        <v>4.6905200000000002</v>
      </c>
      <c r="M14" s="69">
        <v>4.3223799999999999</v>
      </c>
      <c r="N14" s="69">
        <v>3.7361800000000001</v>
      </c>
      <c r="O14" s="69">
        <v>3.89351</v>
      </c>
    </row>
    <row r="15" spans="1:15" ht="20.100000000000001" hidden="1" customHeight="1" x14ac:dyDescent="0.2">
      <c r="A15" s="102"/>
      <c r="B15" s="67">
        <v>2016</v>
      </c>
      <c r="C15" s="68">
        <v>4.9473908333333325</v>
      </c>
      <c r="D15" s="69">
        <v>4.6026899999999999</v>
      </c>
      <c r="E15" s="69">
        <v>7.6550900000000004</v>
      </c>
      <c r="F15" s="69">
        <v>4.8985599999999998</v>
      </c>
      <c r="G15" s="69">
        <v>4.9214599999999997</v>
      </c>
      <c r="H15" s="69">
        <v>4.76999</v>
      </c>
      <c r="I15" s="69">
        <v>4.6273600000000004</v>
      </c>
      <c r="J15" s="69">
        <v>4.2583000000000002</v>
      </c>
      <c r="K15" s="69">
        <v>4.6318900000000003</v>
      </c>
      <c r="L15" s="69">
        <v>4.9237799999999998</v>
      </c>
      <c r="M15" s="69">
        <v>4.6966099999999997</v>
      </c>
      <c r="N15" s="69">
        <v>4.59368</v>
      </c>
      <c r="O15" s="69">
        <v>4.7892799999999998</v>
      </c>
    </row>
    <row r="16" spans="1:15" ht="20.100000000000001" hidden="1" customHeight="1" x14ac:dyDescent="0.2">
      <c r="A16" s="102"/>
      <c r="B16" s="67">
        <v>2017</v>
      </c>
      <c r="C16" s="68">
        <v>4.6479183333333332</v>
      </c>
      <c r="D16" s="69">
        <v>5.5210999999999997</v>
      </c>
      <c r="E16" s="69">
        <v>5.5507099999999996</v>
      </c>
      <c r="F16" s="69">
        <v>6.5173399999999999</v>
      </c>
      <c r="G16" s="69">
        <v>5.86646</v>
      </c>
      <c r="H16" s="69">
        <v>4.8455300000000001</v>
      </c>
      <c r="I16" s="69">
        <v>4.1684400000000004</v>
      </c>
      <c r="J16" s="69">
        <v>4.0336999999999996</v>
      </c>
      <c r="K16" s="69">
        <v>3.6264799999999999</v>
      </c>
      <c r="L16" s="69">
        <v>3.9424000000000001</v>
      </c>
      <c r="M16" s="69">
        <v>3.5732900000000001</v>
      </c>
      <c r="N16" s="69">
        <v>3.9125999999999999</v>
      </c>
      <c r="O16" s="69">
        <v>4.2169699999999999</v>
      </c>
    </row>
    <row r="17" spans="1:15" ht="20.100000000000001" customHeight="1" x14ac:dyDescent="0.2">
      <c r="A17" s="102"/>
      <c r="B17" s="67">
        <v>2018</v>
      </c>
      <c r="C17" s="68">
        <v>3.9320658333333331</v>
      </c>
      <c r="D17" s="69">
        <v>5.5337699999999996</v>
      </c>
      <c r="E17" s="69">
        <v>4.1678899999999999</v>
      </c>
      <c r="F17" s="69">
        <v>4.1386799999999999</v>
      </c>
      <c r="G17" s="69">
        <v>4.5883700000000003</v>
      </c>
      <c r="H17" s="69">
        <v>4.3683800000000002</v>
      </c>
      <c r="I17" s="69">
        <v>3.7050299999999998</v>
      </c>
      <c r="J17" s="69">
        <v>3.8257699999999999</v>
      </c>
      <c r="K17" s="69">
        <v>3.8328000000000002</v>
      </c>
      <c r="L17" s="69">
        <v>3.4109799999999999</v>
      </c>
      <c r="M17" s="69">
        <v>3.4081999999999999</v>
      </c>
      <c r="N17" s="69">
        <v>3.0547900000000001</v>
      </c>
      <c r="O17" s="69">
        <v>3.1501299999999999</v>
      </c>
    </row>
    <row r="18" spans="1:15" ht="20.100000000000001" hidden="1" customHeight="1" x14ac:dyDescent="0.2">
      <c r="A18" s="103" t="s">
        <v>125</v>
      </c>
      <c r="B18" s="63">
        <v>2010</v>
      </c>
      <c r="C18" s="64">
        <v>5.2409716666666659</v>
      </c>
      <c r="D18" s="65">
        <v>5.6337999999999999</v>
      </c>
      <c r="E18" s="65">
        <v>7.0479900000000004</v>
      </c>
      <c r="F18" s="65">
        <v>7.1484500000000004</v>
      </c>
      <c r="G18" s="65">
        <v>6.2849000000000004</v>
      </c>
      <c r="H18" s="65">
        <v>5.5790699999999998</v>
      </c>
      <c r="I18" s="65">
        <v>5.4943799999999996</v>
      </c>
      <c r="J18" s="65">
        <v>4.6879400000000002</v>
      </c>
      <c r="K18" s="65">
        <v>5.3052400000000004</v>
      </c>
      <c r="L18" s="65">
        <v>4.1066000000000003</v>
      </c>
      <c r="M18" s="65">
        <v>3.62799</v>
      </c>
      <c r="N18" s="65">
        <v>3.7479800000000001</v>
      </c>
      <c r="O18" s="65">
        <v>4.2273199999999997</v>
      </c>
    </row>
    <row r="19" spans="1:15" ht="20.100000000000001" hidden="1" customHeight="1" x14ac:dyDescent="0.2">
      <c r="A19" s="103"/>
      <c r="B19" s="63">
        <v>2011</v>
      </c>
      <c r="C19" s="64">
        <v>4.0559058333333331</v>
      </c>
      <c r="D19" s="65">
        <v>5.28911</v>
      </c>
      <c r="E19" s="65">
        <v>5.1596399999999996</v>
      </c>
      <c r="F19" s="65">
        <v>5.7758099999999999</v>
      </c>
      <c r="G19" s="65">
        <v>4.66479</v>
      </c>
      <c r="H19" s="65">
        <v>3.8850099999999999</v>
      </c>
      <c r="I19" s="65">
        <v>2.90889</v>
      </c>
      <c r="J19" s="65">
        <v>2.5045000000000002</v>
      </c>
      <c r="K19" s="65">
        <v>1.9635400000000001</v>
      </c>
      <c r="L19" s="65">
        <v>0.75673999999999997</v>
      </c>
      <c r="M19" s="65">
        <v>3.1656599999999999</v>
      </c>
      <c r="N19" s="65">
        <v>5.4792399999999999</v>
      </c>
      <c r="O19" s="65">
        <v>7.1179399999999999</v>
      </c>
    </row>
    <row r="20" spans="1:15" ht="20.100000000000001" hidden="1" customHeight="1" x14ac:dyDescent="0.2">
      <c r="A20" s="103"/>
      <c r="B20" s="63">
        <v>2012</v>
      </c>
      <c r="C20" s="64">
        <v>5.1680349999999997</v>
      </c>
      <c r="D20" s="65">
        <v>3.51912</v>
      </c>
      <c r="E20" s="65">
        <v>4.7466999999999997</v>
      </c>
      <c r="F20" s="65">
        <v>6.8218399999999999</v>
      </c>
      <c r="G20" s="65">
        <v>6.6590299999999996</v>
      </c>
      <c r="H20" s="65">
        <v>4.83582</v>
      </c>
      <c r="I20" s="65">
        <v>6.08066</v>
      </c>
      <c r="J20" s="65">
        <v>4.0753399999999997</v>
      </c>
      <c r="K20" s="65">
        <v>6.1388800000000003</v>
      </c>
      <c r="L20" s="65">
        <v>4.3895099999999996</v>
      </c>
      <c r="M20" s="65">
        <v>5.1846399999999999</v>
      </c>
      <c r="N20" s="65">
        <v>4.8096699999999997</v>
      </c>
      <c r="O20" s="65">
        <v>4.7552099999999999</v>
      </c>
    </row>
    <row r="21" spans="1:15" ht="20.100000000000001" hidden="1" customHeight="1" x14ac:dyDescent="0.2">
      <c r="A21" s="103"/>
      <c r="B21" s="63">
        <v>2013</v>
      </c>
      <c r="C21" s="64">
        <v>5.7062091666666674</v>
      </c>
      <c r="D21" s="65">
        <v>3.6779899999999999</v>
      </c>
      <c r="E21" s="65">
        <v>3.8523399999999999</v>
      </c>
      <c r="F21" s="65">
        <v>5.8426400000000003</v>
      </c>
      <c r="G21" s="65">
        <v>7.1629899999999997</v>
      </c>
      <c r="H21" s="65">
        <v>6.5907299999999998</v>
      </c>
      <c r="I21" s="65">
        <v>6.2300300000000002</v>
      </c>
      <c r="J21" s="65">
        <v>6.3327299999999997</v>
      </c>
      <c r="K21" s="65">
        <v>6.6597400000000002</v>
      </c>
      <c r="L21" s="65">
        <v>6.2629200000000003</v>
      </c>
      <c r="M21" s="65">
        <v>6.2612199999999998</v>
      </c>
      <c r="N21" s="65">
        <v>5.3110600000000003</v>
      </c>
      <c r="O21" s="65">
        <v>4.2901199999999999</v>
      </c>
    </row>
    <row r="22" spans="1:15" ht="20.100000000000001" hidden="1" customHeight="1" x14ac:dyDescent="0.2">
      <c r="A22" s="103"/>
      <c r="B22" s="63">
        <v>2014</v>
      </c>
      <c r="C22" s="64">
        <v>7.2192966666666676</v>
      </c>
      <c r="D22" s="65">
        <v>6.6694199999999997</v>
      </c>
      <c r="E22" s="65">
        <v>7.7517100000000001</v>
      </c>
      <c r="F22" s="65">
        <v>8.9906900000000007</v>
      </c>
      <c r="G22" s="65">
        <v>8.8766999999999996</v>
      </c>
      <c r="H22" s="65">
        <v>8.1709300000000002</v>
      </c>
      <c r="I22" s="65">
        <v>7.5037799999999999</v>
      </c>
      <c r="J22" s="65">
        <v>7.2129000000000003</v>
      </c>
      <c r="K22" s="65">
        <v>7.2111900000000002</v>
      </c>
      <c r="L22" s="65">
        <v>6.6996900000000004</v>
      </c>
      <c r="M22" s="65">
        <v>6.45749</v>
      </c>
      <c r="N22" s="65">
        <v>5.6678100000000002</v>
      </c>
      <c r="O22" s="65">
        <v>5.4192499999999999</v>
      </c>
    </row>
    <row r="23" spans="1:15" ht="20.100000000000001" hidden="1" customHeight="1" x14ac:dyDescent="0.2">
      <c r="A23" s="103"/>
      <c r="B23" s="63">
        <v>2015</v>
      </c>
      <c r="C23" s="64">
        <v>5.5993358333333321</v>
      </c>
      <c r="D23" s="65">
        <v>5.4753400000000001</v>
      </c>
      <c r="E23" s="65">
        <v>5.9023099999999999</v>
      </c>
      <c r="F23" s="65">
        <v>5.8369600000000004</v>
      </c>
      <c r="G23" s="65">
        <v>5.6581000000000001</v>
      </c>
      <c r="H23" s="65">
        <v>5.6262800000000004</v>
      </c>
      <c r="I23" s="65">
        <v>5.8635000000000002</v>
      </c>
      <c r="J23" s="65">
        <v>5.1977799999999998</v>
      </c>
      <c r="K23" s="65">
        <v>5.5151199999999996</v>
      </c>
      <c r="L23" s="65">
        <v>6.4291299999999998</v>
      </c>
      <c r="M23" s="65">
        <v>6.0701299999999998</v>
      </c>
      <c r="N23" s="65">
        <v>4.9470499999999999</v>
      </c>
      <c r="O23" s="65">
        <v>4.6703299999999999</v>
      </c>
    </row>
    <row r="24" spans="1:15" ht="20.100000000000001" hidden="1" customHeight="1" x14ac:dyDescent="0.2">
      <c r="A24" s="103"/>
      <c r="B24" s="63">
        <v>2016</v>
      </c>
      <c r="C24" s="64">
        <v>4.67997</v>
      </c>
      <c r="D24" s="65">
        <v>4.5463399999999998</v>
      </c>
      <c r="E24" s="65">
        <v>5.1288499999999999</v>
      </c>
      <c r="F24" s="65">
        <v>4.4250299999999996</v>
      </c>
      <c r="G24" s="65">
        <v>4.3391000000000002</v>
      </c>
      <c r="H24" s="65">
        <v>4.8493599999999999</v>
      </c>
      <c r="I24" s="65">
        <v>5.0915299999999997</v>
      </c>
      <c r="J24" s="65">
        <v>5.2167000000000003</v>
      </c>
      <c r="K24" s="65">
        <v>4.9971100000000002</v>
      </c>
      <c r="L24" s="65">
        <v>5.0902099999999999</v>
      </c>
      <c r="M24" s="65">
        <v>4.0441500000000001</v>
      </c>
      <c r="N24" s="65">
        <v>4.20566</v>
      </c>
      <c r="O24" s="65">
        <v>4.2256</v>
      </c>
    </row>
    <row r="25" spans="1:15" ht="20.100000000000001" hidden="1" customHeight="1" x14ac:dyDescent="0.2">
      <c r="A25" s="103"/>
      <c r="B25" s="63">
        <v>2017</v>
      </c>
      <c r="C25" s="64">
        <v>4.3056683333333323</v>
      </c>
      <c r="D25" s="65">
        <v>4.4653600000000004</v>
      </c>
      <c r="E25" s="65">
        <v>4.3483299999999998</v>
      </c>
      <c r="F25" s="65">
        <v>4.4257099999999996</v>
      </c>
      <c r="G25" s="65">
        <v>4.5413199999999998</v>
      </c>
      <c r="H25" s="65">
        <v>4.8392499999999998</v>
      </c>
      <c r="I25" s="65">
        <v>4.3912199999999997</v>
      </c>
      <c r="J25" s="65">
        <v>4.2129399999999997</v>
      </c>
      <c r="K25" s="65">
        <v>4.4876699999999996</v>
      </c>
      <c r="L25" s="65">
        <v>4.9403800000000002</v>
      </c>
      <c r="M25" s="65">
        <v>4.1714000000000002</v>
      </c>
      <c r="N25" s="65">
        <v>3.24031</v>
      </c>
      <c r="O25" s="65">
        <v>3.6041300000000001</v>
      </c>
    </row>
    <row r="26" spans="1:15" ht="20.100000000000001" customHeight="1" x14ac:dyDescent="0.2">
      <c r="A26" s="103"/>
      <c r="B26" s="63">
        <v>2018</v>
      </c>
      <c r="C26" s="64">
        <v>4.147755000000001</v>
      </c>
      <c r="D26" s="65">
        <v>3.7287300000000001</v>
      </c>
      <c r="E26" s="65">
        <v>3.7286100000000002</v>
      </c>
      <c r="F26" s="65">
        <v>4.5380399999999996</v>
      </c>
      <c r="G26" s="65">
        <v>4.54969</v>
      </c>
      <c r="H26" s="65">
        <v>4.6166299999999998</v>
      </c>
      <c r="I26" s="65">
        <v>4.0754900000000003</v>
      </c>
      <c r="J26" s="65">
        <v>3.9101499999999998</v>
      </c>
      <c r="K26" s="65">
        <v>4.4958999999999998</v>
      </c>
      <c r="L26" s="65">
        <v>4.4456600000000002</v>
      </c>
      <c r="M26" s="65">
        <v>4.7788300000000001</v>
      </c>
      <c r="N26" s="65">
        <v>3.36938</v>
      </c>
      <c r="O26" s="65">
        <v>3.5359500000000001</v>
      </c>
    </row>
    <row r="27" spans="1:15" ht="20.100000000000001" hidden="1" customHeight="1" x14ac:dyDescent="0.2">
      <c r="A27" s="102" t="s">
        <v>126</v>
      </c>
      <c r="B27" s="67">
        <v>2010</v>
      </c>
      <c r="C27" s="68">
        <v>7.0679941666666677</v>
      </c>
      <c r="D27" s="69">
        <v>6.8063200000000004</v>
      </c>
      <c r="E27" s="69">
        <v>7.4116799999999996</v>
      </c>
      <c r="F27" s="69">
        <v>7.8991600000000002</v>
      </c>
      <c r="G27" s="69">
        <v>9.7561499999999999</v>
      </c>
      <c r="H27" s="69">
        <v>10.52003</v>
      </c>
      <c r="I27" s="69">
        <v>9.2178100000000001</v>
      </c>
      <c r="J27" s="69">
        <v>6.5757099999999999</v>
      </c>
      <c r="K27" s="69">
        <v>7.2435099999999997</v>
      </c>
      <c r="L27" s="69">
        <v>5.4316700000000004</v>
      </c>
      <c r="M27" s="69">
        <v>3.9277600000000001</v>
      </c>
      <c r="N27" s="69">
        <v>4.6506600000000002</v>
      </c>
      <c r="O27" s="69">
        <v>5.37547</v>
      </c>
    </row>
    <row r="28" spans="1:15" ht="20.100000000000001" hidden="1" customHeight="1" x14ac:dyDescent="0.2">
      <c r="A28" s="102"/>
      <c r="B28" s="67">
        <v>2011</v>
      </c>
      <c r="C28" s="68">
        <v>5.4782683333333333</v>
      </c>
      <c r="D28" s="69">
        <v>5.4489599999999996</v>
      </c>
      <c r="E28" s="69">
        <v>5.8994</v>
      </c>
      <c r="F28" s="69">
        <v>5.5799399999999997</v>
      </c>
      <c r="G28" s="69">
        <v>8.6301400000000008</v>
      </c>
      <c r="H28" s="69">
        <v>7.1436799999999998</v>
      </c>
      <c r="I28" s="69">
        <v>6.0274700000000001</v>
      </c>
      <c r="J28" s="69">
        <v>5.0783899999999997</v>
      </c>
      <c r="K28" s="69">
        <v>5.0547399999999998</v>
      </c>
      <c r="L28" s="69">
        <v>4.5352100000000002</v>
      </c>
      <c r="M28" s="69">
        <v>4.0304399999999996</v>
      </c>
      <c r="N28" s="69">
        <v>4.0541</v>
      </c>
      <c r="O28" s="69">
        <v>4.2567500000000003</v>
      </c>
    </row>
    <row r="29" spans="1:15" ht="20.100000000000001" hidden="1" customHeight="1" x14ac:dyDescent="0.2">
      <c r="A29" s="102"/>
      <c r="B29" s="67">
        <v>2012</v>
      </c>
      <c r="C29" s="68">
        <v>5.7171874999999988</v>
      </c>
      <c r="D29" s="69">
        <v>4.9160300000000001</v>
      </c>
      <c r="E29" s="69">
        <v>4.6299900000000003</v>
      </c>
      <c r="F29" s="69">
        <v>5.8306800000000001</v>
      </c>
      <c r="G29" s="69">
        <v>6.0663499999999999</v>
      </c>
      <c r="H29" s="69">
        <v>7.81731</v>
      </c>
      <c r="I29" s="69">
        <v>6.7944100000000001</v>
      </c>
      <c r="J29" s="69">
        <v>5.30884</v>
      </c>
      <c r="K29" s="69">
        <v>5.6151499999999999</v>
      </c>
      <c r="L29" s="69">
        <v>4.4042700000000004</v>
      </c>
      <c r="M29" s="69">
        <v>5.8476800000000004</v>
      </c>
      <c r="N29" s="69">
        <v>5.6929800000000004</v>
      </c>
      <c r="O29" s="69">
        <v>5.6825599999999996</v>
      </c>
    </row>
    <row r="30" spans="1:15" ht="20.100000000000001" hidden="1" customHeight="1" x14ac:dyDescent="0.2">
      <c r="A30" s="102"/>
      <c r="B30" s="67">
        <v>2013</v>
      </c>
      <c r="C30" s="68">
        <v>6.9158699999999991</v>
      </c>
      <c r="D30" s="69">
        <v>5.8330000000000002</v>
      </c>
      <c r="E30" s="69">
        <v>6.06942</v>
      </c>
      <c r="F30" s="69">
        <v>7.2574899999999998</v>
      </c>
      <c r="G30" s="69">
        <v>6.25441</v>
      </c>
      <c r="H30" s="69">
        <v>7.7441899999999997</v>
      </c>
      <c r="I30" s="69">
        <v>7.8643799999999997</v>
      </c>
      <c r="J30" s="69">
        <v>8.0994299999999999</v>
      </c>
      <c r="K30" s="69">
        <v>7.7520800000000003</v>
      </c>
      <c r="L30" s="69">
        <v>7.2335799999999999</v>
      </c>
      <c r="M30" s="69">
        <v>6.8163</v>
      </c>
      <c r="N30" s="69">
        <v>6.2320900000000004</v>
      </c>
      <c r="O30" s="69">
        <v>5.8340699999999996</v>
      </c>
    </row>
    <row r="31" spans="1:15" ht="20.100000000000001" hidden="1" customHeight="1" x14ac:dyDescent="0.2">
      <c r="A31" s="102"/>
      <c r="B31" s="67">
        <v>2014</v>
      </c>
      <c r="C31" s="68">
        <v>6.1421216666666671</v>
      </c>
      <c r="D31" s="69">
        <v>6.4246999999999996</v>
      </c>
      <c r="E31" s="69">
        <v>5.9445300000000003</v>
      </c>
      <c r="F31" s="69">
        <v>5.9455999999999998</v>
      </c>
      <c r="G31" s="69">
        <v>6.1726700000000001</v>
      </c>
      <c r="H31" s="69">
        <v>7.3991899999999999</v>
      </c>
      <c r="I31" s="69">
        <v>7.5469799999999996</v>
      </c>
      <c r="J31" s="69">
        <v>6.7548399999999997</v>
      </c>
      <c r="K31" s="69">
        <v>6.6302399999999997</v>
      </c>
      <c r="L31" s="69">
        <v>6.0452399999999997</v>
      </c>
      <c r="M31" s="69">
        <v>5.6311799999999996</v>
      </c>
      <c r="N31" s="69">
        <v>4.0574700000000004</v>
      </c>
      <c r="O31" s="69">
        <v>5.1528200000000002</v>
      </c>
    </row>
    <row r="32" spans="1:15" ht="20.100000000000001" hidden="1" customHeight="1" x14ac:dyDescent="0.2">
      <c r="A32" s="102"/>
      <c r="B32" s="67">
        <v>2015</v>
      </c>
      <c r="C32" s="68">
        <v>6.0928366666666669</v>
      </c>
      <c r="D32" s="69">
        <v>6.1425400000000003</v>
      </c>
      <c r="E32" s="69">
        <v>6.0903299999999998</v>
      </c>
      <c r="F32" s="69">
        <v>6.32735</v>
      </c>
      <c r="G32" s="69">
        <v>7.3884699999999999</v>
      </c>
      <c r="H32" s="69">
        <v>7.5952999999999999</v>
      </c>
      <c r="I32" s="69">
        <v>6.8644100000000003</v>
      </c>
      <c r="J32" s="69">
        <v>6.1327299999999996</v>
      </c>
      <c r="K32" s="69">
        <v>5.8904899999999998</v>
      </c>
      <c r="L32" s="69">
        <v>6.12521</v>
      </c>
      <c r="M32" s="69">
        <v>5.5310800000000002</v>
      </c>
      <c r="N32" s="69">
        <v>4.3609400000000003</v>
      </c>
      <c r="O32" s="69">
        <v>4.6651899999999999</v>
      </c>
    </row>
    <row r="33" spans="1:15" ht="20.100000000000001" hidden="1" customHeight="1" x14ac:dyDescent="0.2">
      <c r="A33" s="102"/>
      <c r="B33" s="67">
        <v>2016</v>
      </c>
      <c r="C33" s="68">
        <v>5.1047266666666671</v>
      </c>
      <c r="D33" s="69">
        <v>4.7291999999999996</v>
      </c>
      <c r="E33" s="69">
        <v>7.3008600000000001</v>
      </c>
      <c r="F33" s="69">
        <v>5.6476800000000003</v>
      </c>
      <c r="G33" s="69">
        <v>6.3280900000000004</v>
      </c>
      <c r="H33" s="69">
        <v>6.6940900000000001</v>
      </c>
      <c r="I33" s="69">
        <v>5.33927</v>
      </c>
      <c r="J33" s="69">
        <v>5.1686800000000002</v>
      </c>
      <c r="K33" s="69">
        <v>4.6349099999999996</v>
      </c>
      <c r="L33" s="69">
        <v>4.6838499999999996</v>
      </c>
      <c r="M33" s="69">
        <v>3.3921700000000001</v>
      </c>
      <c r="N33" s="69">
        <v>3.4057599999999999</v>
      </c>
      <c r="O33" s="69">
        <v>3.9321600000000001</v>
      </c>
    </row>
    <row r="34" spans="1:15" ht="20.100000000000001" hidden="1" customHeight="1" x14ac:dyDescent="0.2">
      <c r="A34" s="102"/>
      <c r="B34" s="67">
        <v>2017</v>
      </c>
      <c r="C34" s="68">
        <v>5.0212741666666671</v>
      </c>
      <c r="D34" s="69">
        <v>4.8308799999999996</v>
      </c>
      <c r="E34" s="69">
        <v>5.0438599999999996</v>
      </c>
      <c r="F34" s="69">
        <v>5.5786600000000002</v>
      </c>
      <c r="G34" s="69">
        <v>6.7162800000000002</v>
      </c>
      <c r="H34" s="69">
        <v>7.8206699999999998</v>
      </c>
      <c r="I34" s="69">
        <v>5.1191000000000004</v>
      </c>
      <c r="J34" s="69">
        <v>4.3427800000000003</v>
      </c>
      <c r="K34" s="69">
        <v>4.1921999999999997</v>
      </c>
      <c r="L34" s="69">
        <v>3.79556</v>
      </c>
      <c r="M34" s="69">
        <v>3.5221100000000001</v>
      </c>
      <c r="N34" s="69">
        <v>4.0078100000000001</v>
      </c>
      <c r="O34" s="69">
        <v>5.28538</v>
      </c>
    </row>
    <row r="35" spans="1:15" ht="20.100000000000001" customHeight="1" x14ac:dyDescent="0.2">
      <c r="A35" s="102"/>
      <c r="B35" s="67">
        <v>2018</v>
      </c>
      <c r="C35" s="68">
        <v>4.2969908333333331</v>
      </c>
      <c r="D35" s="69">
        <v>5.5281900000000004</v>
      </c>
      <c r="E35" s="69">
        <v>5.4225399999999997</v>
      </c>
      <c r="F35" s="69">
        <v>4.7282900000000003</v>
      </c>
      <c r="G35" s="69">
        <v>4.5004900000000001</v>
      </c>
      <c r="H35" s="69">
        <v>6.4170999999999996</v>
      </c>
      <c r="I35" s="69">
        <v>3.9919799999999999</v>
      </c>
      <c r="J35" s="69">
        <v>3.5546000000000002</v>
      </c>
      <c r="K35" s="69">
        <v>3.64452</v>
      </c>
      <c r="L35" s="69">
        <v>3.3096199999999998</v>
      </c>
      <c r="M35" s="69">
        <v>4.7905199999999999</v>
      </c>
      <c r="N35" s="69">
        <v>3.2280600000000002</v>
      </c>
      <c r="O35" s="69">
        <v>2.4479799999999998</v>
      </c>
    </row>
    <row r="36" spans="1:15" ht="20.100000000000001" hidden="1" customHeight="1" x14ac:dyDescent="0.2">
      <c r="A36" s="103" t="s">
        <v>127</v>
      </c>
      <c r="B36" s="63">
        <v>2010</v>
      </c>
      <c r="C36" s="64">
        <v>4.1220825000000003</v>
      </c>
      <c r="D36" s="65">
        <v>3.9621</v>
      </c>
      <c r="E36" s="65">
        <v>4.0454600000000003</v>
      </c>
      <c r="F36" s="65">
        <v>5.3971099999999996</v>
      </c>
      <c r="G36" s="65">
        <v>4.4974699999999999</v>
      </c>
      <c r="H36" s="65">
        <v>5.3847100000000001</v>
      </c>
      <c r="I36" s="65">
        <v>4.1165599999999998</v>
      </c>
      <c r="J36" s="65">
        <v>4.4308800000000002</v>
      </c>
      <c r="K36" s="65">
        <v>5.4208699999999999</v>
      </c>
      <c r="L36" s="65">
        <v>3.96875</v>
      </c>
      <c r="M36" s="65">
        <v>2.4559099999999998</v>
      </c>
      <c r="N36" s="65">
        <v>2.8085200000000001</v>
      </c>
      <c r="O36" s="65">
        <v>2.9766499999999998</v>
      </c>
    </row>
    <row r="37" spans="1:15" ht="20.100000000000001" hidden="1" customHeight="1" x14ac:dyDescent="0.2">
      <c r="A37" s="103"/>
      <c r="B37" s="63">
        <v>2011</v>
      </c>
      <c r="C37" s="64">
        <v>2.8754908333333336</v>
      </c>
      <c r="D37" s="65">
        <v>2.56257</v>
      </c>
      <c r="E37" s="65">
        <v>2.6148099999999999</v>
      </c>
      <c r="F37" s="65">
        <v>2.66438</v>
      </c>
      <c r="G37" s="65">
        <v>2.60406</v>
      </c>
      <c r="H37" s="65">
        <v>3.0325899999999999</v>
      </c>
      <c r="I37" s="65">
        <v>3.2319800000000001</v>
      </c>
      <c r="J37" s="65">
        <v>3.0251999999999999</v>
      </c>
      <c r="K37" s="65">
        <v>3.4013100000000001</v>
      </c>
      <c r="L37" s="65">
        <v>3.2703799999999998</v>
      </c>
      <c r="M37" s="65">
        <v>3.1760100000000002</v>
      </c>
      <c r="N37" s="65">
        <v>2.5595300000000001</v>
      </c>
      <c r="O37" s="65">
        <v>2.36307</v>
      </c>
    </row>
    <row r="38" spans="1:15" ht="20.100000000000001" hidden="1" customHeight="1" x14ac:dyDescent="0.2">
      <c r="A38" s="103"/>
      <c r="B38" s="63">
        <v>2012</v>
      </c>
      <c r="C38" s="64">
        <v>3.4051908333333336</v>
      </c>
      <c r="D38" s="65">
        <v>4.0161600000000002</v>
      </c>
      <c r="E38" s="65">
        <v>2.9122499999999998</v>
      </c>
      <c r="F38" s="65">
        <v>3.4473500000000001</v>
      </c>
      <c r="G38" s="65">
        <v>2.9641999999999999</v>
      </c>
      <c r="H38" s="65">
        <v>2.5235599999999998</v>
      </c>
      <c r="I38" s="65">
        <v>3.5004200000000001</v>
      </c>
      <c r="J38" s="65">
        <v>4.3086399999999996</v>
      </c>
      <c r="K38" s="65">
        <v>5.1152199999999999</v>
      </c>
      <c r="L38" s="65">
        <v>3.7606299999999999</v>
      </c>
      <c r="M38" s="65">
        <v>3.1471100000000001</v>
      </c>
      <c r="N38" s="65">
        <v>2.40049</v>
      </c>
      <c r="O38" s="65">
        <v>2.7662599999999999</v>
      </c>
    </row>
    <row r="39" spans="1:15" ht="20.100000000000001" hidden="1" customHeight="1" x14ac:dyDescent="0.2">
      <c r="A39" s="103"/>
      <c r="B39" s="63">
        <v>2013</v>
      </c>
      <c r="C39" s="64">
        <v>3.6971949999999993</v>
      </c>
      <c r="D39" s="65">
        <v>3.42177</v>
      </c>
      <c r="E39" s="65">
        <v>2.86246</v>
      </c>
      <c r="F39" s="65">
        <v>4.0888099999999996</v>
      </c>
      <c r="G39" s="65">
        <v>3.6961499999999998</v>
      </c>
      <c r="H39" s="65">
        <v>4.3019499999999997</v>
      </c>
      <c r="I39" s="65">
        <v>3.8630599999999999</v>
      </c>
      <c r="J39" s="65">
        <v>4.6393800000000001</v>
      </c>
      <c r="K39" s="65">
        <v>4.4514800000000001</v>
      </c>
      <c r="L39" s="65">
        <v>3.7488199999999998</v>
      </c>
      <c r="M39" s="65">
        <v>3.96048</v>
      </c>
      <c r="N39" s="65">
        <v>2.9035500000000001</v>
      </c>
      <c r="O39" s="65">
        <v>2.4284300000000001</v>
      </c>
    </row>
    <row r="40" spans="1:15" ht="20.100000000000001" hidden="1" customHeight="1" x14ac:dyDescent="0.2">
      <c r="A40" s="103"/>
      <c r="B40" s="63">
        <v>2014</v>
      </c>
      <c r="C40" s="64">
        <v>2.9375125000000004</v>
      </c>
      <c r="D40" s="65">
        <v>3.1809799999999999</v>
      </c>
      <c r="E40" s="65">
        <v>2.4300600000000001</v>
      </c>
      <c r="F40" s="65">
        <v>2.6892499999999999</v>
      </c>
      <c r="G40" s="65">
        <v>3.0989900000000001</v>
      </c>
      <c r="H40" s="65">
        <v>3.8611200000000001</v>
      </c>
      <c r="I40" s="65">
        <v>4.16587</v>
      </c>
      <c r="J40" s="65">
        <v>2.8296700000000001</v>
      </c>
      <c r="K40" s="65">
        <v>3.1747999999999998</v>
      </c>
      <c r="L40" s="65">
        <v>3.3397600000000001</v>
      </c>
      <c r="M40" s="65">
        <v>2.4896199999999999</v>
      </c>
      <c r="N40" s="65">
        <v>1.9399</v>
      </c>
      <c r="O40" s="65">
        <v>2.0501299999999998</v>
      </c>
    </row>
    <row r="41" spans="1:15" ht="20.100000000000001" hidden="1" customHeight="1" x14ac:dyDescent="0.2">
      <c r="A41" s="103"/>
      <c r="B41" s="63">
        <v>2015</v>
      </c>
      <c r="C41" s="64">
        <v>3.5239241666666672</v>
      </c>
      <c r="D41" s="65">
        <v>2.6572900000000002</v>
      </c>
      <c r="E41" s="65">
        <v>2.5710600000000001</v>
      </c>
      <c r="F41" s="65">
        <v>3.0354800000000002</v>
      </c>
      <c r="G41" s="65">
        <v>1.9240999999999999</v>
      </c>
      <c r="H41" s="65">
        <v>2.5382400000000001</v>
      </c>
      <c r="I41" s="65">
        <v>3.3605200000000002</v>
      </c>
      <c r="J41" s="65">
        <v>4.17319</v>
      </c>
      <c r="K41" s="65">
        <v>4.4073599999999997</v>
      </c>
      <c r="L41" s="65">
        <v>5.8163900000000002</v>
      </c>
      <c r="M41" s="65">
        <v>3.18222</v>
      </c>
      <c r="N41" s="65">
        <v>4.1322599999999996</v>
      </c>
      <c r="O41" s="65">
        <v>4.4889799999999997</v>
      </c>
    </row>
    <row r="42" spans="1:15" ht="20.100000000000001" hidden="1" customHeight="1" x14ac:dyDescent="0.2">
      <c r="A42" s="103"/>
      <c r="B42" s="63">
        <v>2016</v>
      </c>
      <c r="C42" s="64">
        <v>4.5768541666666662</v>
      </c>
      <c r="D42" s="65">
        <v>4.3348100000000001</v>
      </c>
      <c r="E42" s="65">
        <v>4.9515399999999996</v>
      </c>
      <c r="F42" s="65">
        <v>4.36233</v>
      </c>
      <c r="G42" s="65">
        <v>4.4371200000000002</v>
      </c>
      <c r="H42" s="65">
        <v>4.5505399999999998</v>
      </c>
      <c r="I42" s="65">
        <v>4.5624000000000002</v>
      </c>
      <c r="J42" s="65">
        <v>4.5395200000000004</v>
      </c>
      <c r="K42" s="65">
        <v>4.7865599999999997</v>
      </c>
      <c r="L42" s="65">
        <v>4.9570499999999997</v>
      </c>
      <c r="M42" s="65">
        <v>4.5562500000000004</v>
      </c>
      <c r="N42" s="65">
        <v>4.4371900000000002</v>
      </c>
      <c r="O42" s="65">
        <v>4.4469399999999997</v>
      </c>
    </row>
    <row r="43" spans="1:15" ht="20.100000000000001" hidden="1" customHeight="1" x14ac:dyDescent="0.2">
      <c r="A43" s="103"/>
      <c r="B43" s="63">
        <v>2017</v>
      </c>
      <c r="C43" s="64">
        <v>5.180816666666666</v>
      </c>
      <c r="D43" s="65">
        <v>4.4962400000000002</v>
      </c>
      <c r="E43" s="65">
        <v>4.4345999999999997</v>
      </c>
      <c r="F43" s="65">
        <v>5.2927799999999996</v>
      </c>
      <c r="G43" s="65">
        <v>5.0388900000000003</v>
      </c>
      <c r="H43" s="65">
        <v>5.5290299999999997</v>
      </c>
      <c r="I43" s="65">
        <v>5.2352800000000004</v>
      </c>
      <c r="J43" s="65">
        <v>4.8735600000000003</v>
      </c>
      <c r="K43" s="65">
        <v>4.9209699999999996</v>
      </c>
      <c r="L43" s="65">
        <v>5.2610099999999997</v>
      </c>
      <c r="M43" s="65">
        <v>5.6741299999999999</v>
      </c>
      <c r="N43" s="65">
        <v>5.6440599999999996</v>
      </c>
      <c r="O43" s="65">
        <v>5.7692500000000004</v>
      </c>
    </row>
    <row r="44" spans="1:15" ht="20.100000000000001" customHeight="1" x14ac:dyDescent="0.2">
      <c r="A44" s="103"/>
      <c r="B44" s="63">
        <v>2018</v>
      </c>
      <c r="C44" s="64">
        <v>5.7598158333333336</v>
      </c>
      <c r="D44" s="65">
        <v>5.9704600000000001</v>
      </c>
      <c r="E44" s="65">
        <v>5.6674100000000003</v>
      </c>
      <c r="F44" s="65">
        <v>5.7840100000000003</v>
      </c>
      <c r="G44" s="65">
        <v>5.94184</v>
      </c>
      <c r="H44" s="65">
        <v>5.9484199999999996</v>
      </c>
      <c r="I44" s="65">
        <v>5.8139200000000004</v>
      </c>
      <c r="J44" s="65">
        <v>5.8196199999999996</v>
      </c>
      <c r="K44" s="65">
        <v>5.6840700000000002</v>
      </c>
      <c r="L44" s="65">
        <v>5.7065599999999996</v>
      </c>
      <c r="M44" s="65">
        <v>5.9070600000000004</v>
      </c>
      <c r="N44" s="65">
        <v>5.45167</v>
      </c>
      <c r="O44" s="65">
        <v>5.4227499999999997</v>
      </c>
    </row>
    <row r="45" spans="1:15" ht="20.100000000000001" hidden="1" customHeight="1" x14ac:dyDescent="0.2">
      <c r="A45" s="102" t="s">
        <v>128</v>
      </c>
      <c r="B45" s="67">
        <v>2016</v>
      </c>
      <c r="C45" s="68">
        <v>3.9992541666666668</v>
      </c>
      <c r="D45" s="69">
        <v>0</v>
      </c>
      <c r="E45" s="69">
        <v>5.1775200000000003</v>
      </c>
      <c r="F45" s="69">
        <v>5.1535299999999999</v>
      </c>
      <c r="G45" s="69">
        <v>5.2597199999999997</v>
      </c>
      <c r="H45" s="69">
        <v>4.4395800000000003</v>
      </c>
      <c r="I45" s="69">
        <v>3.9956100000000001</v>
      </c>
      <c r="J45" s="69">
        <v>3.9244599999999998</v>
      </c>
      <c r="K45" s="69">
        <v>4.5667</v>
      </c>
      <c r="L45" s="69">
        <v>4.4824299999999999</v>
      </c>
      <c r="M45" s="69">
        <v>3.7560799999999999</v>
      </c>
      <c r="N45" s="69">
        <v>3.44469</v>
      </c>
      <c r="O45" s="69">
        <v>3.7907299999999999</v>
      </c>
    </row>
    <row r="46" spans="1:15" ht="20.100000000000001" hidden="1" customHeight="1" x14ac:dyDescent="0.2">
      <c r="A46" s="102"/>
      <c r="B46" s="67">
        <v>2017</v>
      </c>
      <c r="C46" s="68">
        <v>4.0667949999999999</v>
      </c>
      <c r="D46" s="69">
        <v>4.2062200000000001</v>
      </c>
      <c r="E46" s="69">
        <v>4.5088900000000001</v>
      </c>
      <c r="F46" s="69">
        <v>4.5998299999999999</v>
      </c>
      <c r="G46" s="69">
        <v>4.5908300000000004</v>
      </c>
      <c r="H46" s="69">
        <v>4.3832300000000002</v>
      </c>
      <c r="I46" s="69">
        <v>4.7618799999999997</v>
      </c>
      <c r="J46" s="69">
        <v>3.6309100000000001</v>
      </c>
      <c r="K46" s="69">
        <v>4.26267</v>
      </c>
      <c r="L46" s="69">
        <v>4.1189900000000002</v>
      </c>
      <c r="M46" s="69">
        <v>3.6982900000000001</v>
      </c>
      <c r="N46" s="69">
        <v>2.9648300000000001</v>
      </c>
      <c r="O46" s="69">
        <v>3.07497</v>
      </c>
    </row>
    <row r="47" spans="1:15" ht="20.100000000000001" customHeight="1" x14ac:dyDescent="0.2">
      <c r="A47" s="102"/>
      <c r="B47" s="67">
        <v>2018</v>
      </c>
      <c r="C47" s="68">
        <v>3.8628608333333339</v>
      </c>
      <c r="D47" s="69">
        <v>3.6161300000000001</v>
      </c>
      <c r="E47" s="69">
        <v>3.8762599999999998</v>
      </c>
      <c r="F47" s="69">
        <v>4.2883699999999996</v>
      </c>
      <c r="G47" s="69">
        <v>3.8560099999999999</v>
      </c>
      <c r="H47" s="69">
        <v>3.9773499999999999</v>
      </c>
      <c r="I47" s="69">
        <v>3.3543099999999999</v>
      </c>
      <c r="J47" s="69">
        <v>3.4632700000000001</v>
      </c>
      <c r="K47" s="69">
        <v>3.2282600000000001</v>
      </c>
      <c r="L47" s="69">
        <v>3.37615</v>
      </c>
      <c r="M47" s="69">
        <v>4.7733499999999998</v>
      </c>
      <c r="N47" s="69">
        <v>4.1397599999999999</v>
      </c>
      <c r="O47" s="69">
        <v>4.4051099999999996</v>
      </c>
    </row>
    <row r="48" spans="1:15" ht="20.100000000000001" hidden="1" customHeight="1" x14ac:dyDescent="0.2">
      <c r="A48" s="102"/>
      <c r="B48" s="67">
        <v>2019</v>
      </c>
      <c r="C48" s="68">
        <v>4.192545</v>
      </c>
      <c r="D48" s="69">
        <v>4.4154600000000004</v>
      </c>
      <c r="E48" s="69">
        <v>5.0164900000000001</v>
      </c>
      <c r="F48" s="69">
        <v>5.0903999999999998</v>
      </c>
      <c r="G48" s="69">
        <v>2.24783</v>
      </c>
      <c r="H48" s="69" t="s">
        <v>24</v>
      </c>
      <c r="I48" s="69" t="s">
        <v>24</v>
      </c>
      <c r="J48" s="69" t="s">
        <v>24</v>
      </c>
      <c r="K48" s="69" t="s">
        <v>24</v>
      </c>
      <c r="L48" s="69" t="s">
        <v>24</v>
      </c>
      <c r="M48" s="69" t="s">
        <v>24</v>
      </c>
      <c r="N48" s="69" t="s">
        <v>24</v>
      </c>
      <c r="O48" s="69" t="s">
        <v>24</v>
      </c>
    </row>
    <row r="49" spans="1:15" ht="20.100000000000001" hidden="1" customHeight="1" x14ac:dyDescent="0.2">
      <c r="A49" s="103" t="s">
        <v>129</v>
      </c>
      <c r="B49" s="63">
        <v>2016</v>
      </c>
      <c r="C49" s="64">
        <v>3.2</v>
      </c>
      <c r="D49" s="65" t="s">
        <v>24</v>
      </c>
      <c r="E49" s="65" t="s">
        <v>24</v>
      </c>
      <c r="F49" s="65" t="s">
        <v>24</v>
      </c>
      <c r="G49" s="65" t="s">
        <v>24</v>
      </c>
      <c r="H49" s="65" t="s">
        <v>24</v>
      </c>
      <c r="I49" s="65" t="s">
        <v>24</v>
      </c>
      <c r="J49" s="65" t="s">
        <v>24</v>
      </c>
      <c r="K49" s="65" t="s">
        <v>24</v>
      </c>
      <c r="L49" s="65" t="s">
        <v>24</v>
      </c>
      <c r="M49" s="65" t="s">
        <v>24</v>
      </c>
      <c r="N49" s="65" t="s">
        <v>24</v>
      </c>
      <c r="O49" s="65">
        <v>3.2</v>
      </c>
    </row>
    <row r="50" spans="1:15" ht="20.100000000000001" hidden="1" customHeight="1" x14ac:dyDescent="0.2">
      <c r="A50" s="103"/>
      <c r="B50" s="63">
        <v>2017</v>
      </c>
      <c r="C50" s="64">
        <v>7.1445408333333331</v>
      </c>
      <c r="D50" s="65">
        <v>6.8529900000000001</v>
      </c>
      <c r="E50" s="65">
        <v>7.3248300000000004</v>
      </c>
      <c r="F50" s="65">
        <v>7.1864699999999999</v>
      </c>
      <c r="G50" s="65">
        <v>7.5475000000000003</v>
      </c>
      <c r="H50" s="65">
        <v>6.8777999999999997</v>
      </c>
      <c r="I50" s="65">
        <v>6.7942499999999999</v>
      </c>
      <c r="J50" s="65">
        <v>6.3997299999999999</v>
      </c>
      <c r="K50" s="65">
        <v>6.7276100000000003</v>
      </c>
      <c r="L50" s="65">
        <v>6.7922099999999999</v>
      </c>
      <c r="M50" s="65">
        <v>7.1644199999999998</v>
      </c>
      <c r="N50" s="65">
        <v>8.0054200000000009</v>
      </c>
      <c r="O50" s="65">
        <v>8.0612600000000008</v>
      </c>
    </row>
    <row r="51" spans="1:15" ht="20.100000000000001" customHeight="1" x14ac:dyDescent="0.2">
      <c r="A51" s="103"/>
      <c r="B51" s="63">
        <v>2018</v>
      </c>
      <c r="C51" s="64">
        <v>7.5315175000000023</v>
      </c>
      <c r="D51" s="65">
        <v>8.5363600000000002</v>
      </c>
      <c r="E51" s="65">
        <v>9.4943100000000005</v>
      </c>
      <c r="F51" s="65">
        <v>9.5021500000000003</v>
      </c>
      <c r="G51" s="65">
        <v>8.4753500000000006</v>
      </c>
      <c r="H51" s="65">
        <v>7.8036599999999998</v>
      </c>
      <c r="I51" s="65">
        <v>7.7212399999999999</v>
      </c>
      <c r="J51" s="65">
        <v>7.6802400000000004</v>
      </c>
      <c r="K51" s="65">
        <v>7.6585299999999998</v>
      </c>
      <c r="L51" s="65">
        <v>6.7363200000000001</v>
      </c>
      <c r="M51" s="65">
        <v>5.9122000000000003</v>
      </c>
      <c r="N51" s="65">
        <v>5.4412799999999999</v>
      </c>
      <c r="O51" s="65">
        <v>5.4165700000000001</v>
      </c>
    </row>
    <row r="52" spans="1:15" ht="20.100000000000001" customHeight="1" x14ac:dyDescent="0.2">
      <c r="A52" s="66"/>
      <c r="B52" s="67">
        <v>2018</v>
      </c>
      <c r="C52" s="68">
        <v>6.1966691666666671</v>
      </c>
      <c r="D52" s="69">
        <v>12.37087</v>
      </c>
      <c r="E52" s="69">
        <v>8.7720199999999995</v>
      </c>
      <c r="F52" s="69">
        <v>7.7652900000000002</v>
      </c>
      <c r="G52" s="69">
        <v>5.8898599999999997</v>
      </c>
      <c r="H52" s="69">
        <v>4.9898899999999999</v>
      </c>
      <c r="I52" s="69">
        <v>4.4613500000000004</v>
      </c>
      <c r="J52" s="69">
        <v>3.37886</v>
      </c>
      <c r="K52" s="69">
        <v>2.3880699999999999</v>
      </c>
      <c r="L52" s="69">
        <v>1.9921899999999999</v>
      </c>
      <c r="M52" s="69">
        <v>3.6191900000000001</v>
      </c>
      <c r="N52" s="69">
        <v>8.7088199999999993</v>
      </c>
      <c r="O52" s="69">
        <v>10.023619999999999</v>
      </c>
    </row>
    <row r="53" spans="1:15" ht="20.100000000000001" hidden="1" customHeight="1" x14ac:dyDescent="0.2">
      <c r="A53" s="103" t="s">
        <v>130</v>
      </c>
      <c r="B53" s="63">
        <v>2010</v>
      </c>
      <c r="C53" s="64">
        <v>7.0631224999999986</v>
      </c>
      <c r="D53" s="65">
        <v>8.6260100000000008</v>
      </c>
      <c r="E53" s="65">
        <v>8.0908099999999994</v>
      </c>
      <c r="F53" s="65">
        <v>8.2854200000000002</v>
      </c>
      <c r="G53" s="65">
        <v>6.7310400000000001</v>
      </c>
      <c r="H53" s="65">
        <v>6.1242299999999998</v>
      </c>
      <c r="I53" s="65">
        <v>6.5024300000000004</v>
      </c>
      <c r="J53" s="65">
        <v>6.2437800000000001</v>
      </c>
      <c r="K53" s="65">
        <v>7.4174699999999998</v>
      </c>
      <c r="L53" s="65">
        <v>6.7957599999999996</v>
      </c>
      <c r="M53" s="65">
        <v>6.3758699999999999</v>
      </c>
      <c r="N53" s="65">
        <v>6.1121299999999996</v>
      </c>
      <c r="O53" s="65">
        <v>7.4525199999999998</v>
      </c>
    </row>
    <row r="54" spans="1:15" ht="20.100000000000001" hidden="1" customHeight="1" x14ac:dyDescent="0.2">
      <c r="A54" s="103"/>
      <c r="B54" s="63">
        <v>2011</v>
      </c>
      <c r="C54" s="64">
        <v>3.9445991666666669</v>
      </c>
      <c r="D54" s="65">
        <v>8.2543699999999998</v>
      </c>
      <c r="E54" s="65">
        <v>8.4332200000000004</v>
      </c>
      <c r="F54" s="65">
        <v>3.33595</v>
      </c>
      <c r="G54" s="65">
        <v>1.32986</v>
      </c>
      <c r="H54" s="65">
        <v>1.4668300000000001</v>
      </c>
      <c r="I54" s="65">
        <v>2.5360100000000001</v>
      </c>
      <c r="J54" s="65">
        <v>2.8697599999999999</v>
      </c>
      <c r="K54" s="65">
        <v>4.0803099999999999</v>
      </c>
      <c r="L54" s="65">
        <v>3.9409000000000001</v>
      </c>
      <c r="M54" s="65">
        <v>3.3077999999999999</v>
      </c>
      <c r="N54" s="65">
        <v>3.6671800000000001</v>
      </c>
      <c r="O54" s="65">
        <v>4.1130000000000004</v>
      </c>
    </row>
    <row r="55" spans="1:15" ht="20.100000000000001" hidden="1" customHeight="1" x14ac:dyDescent="0.2">
      <c r="A55" s="103"/>
      <c r="B55" s="63">
        <v>2012</v>
      </c>
      <c r="C55" s="64">
        <v>3.3617833333333333</v>
      </c>
      <c r="D55" s="65">
        <v>5.1156300000000003</v>
      </c>
      <c r="E55" s="65">
        <v>4.9655500000000004</v>
      </c>
      <c r="F55" s="65">
        <v>5.7746300000000002</v>
      </c>
      <c r="G55" s="65">
        <v>3.2956300000000001</v>
      </c>
      <c r="H55" s="65">
        <v>2.52786</v>
      </c>
      <c r="I55" s="65">
        <v>3.06976</v>
      </c>
      <c r="J55" s="65">
        <v>2.5208300000000001</v>
      </c>
      <c r="K55" s="65">
        <v>2.97702</v>
      </c>
      <c r="L55" s="65">
        <v>2.8515299999999999</v>
      </c>
      <c r="M55" s="65">
        <v>2.8244600000000002</v>
      </c>
      <c r="N55" s="65">
        <v>2.2085499999999998</v>
      </c>
      <c r="O55" s="65">
        <v>2.2099500000000001</v>
      </c>
    </row>
    <row r="56" spans="1:15" ht="20.100000000000001" hidden="1" customHeight="1" x14ac:dyDescent="0.2">
      <c r="A56" s="103"/>
      <c r="B56" s="63">
        <v>2013</v>
      </c>
      <c r="C56" s="64">
        <v>4.2308550000000009</v>
      </c>
      <c r="D56" s="65">
        <v>3.1191900000000001</v>
      </c>
      <c r="E56" s="65">
        <v>3.4615300000000002</v>
      </c>
      <c r="F56" s="65">
        <v>4.3062500000000004</v>
      </c>
      <c r="G56" s="65">
        <v>3.1596199999999999</v>
      </c>
      <c r="H56" s="65">
        <v>1.9193899999999999</v>
      </c>
      <c r="I56" s="65">
        <v>2.3023600000000002</v>
      </c>
      <c r="J56" s="65">
        <v>4.0125299999999999</v>
      </c>
      <c r="K56" s="65">
        <v>5.8619000000000003</v>
      </c>
      <c r="L56" s="65">
        <v>4.8985799999999999</v>
      </c>
      <c r="M56" s="65">
        <v>5.65571</v>
      </c>
      <c r="N56" s="65">
        <v>5.9784100000000002</v>
      </c>
      <c r="O56" s="65">
        <v>6.0947899999999997</v>
      </c>
    </row>
    <row r="57" spans="1:15" ht="20.100000000000001" hidden="1" customHeight="1" x14ac:dyDescent="0.2">
      <c r="A57" s="103"/>
      <c r="B57" s="63">
        <v>2014</v>
      </c>
      <c r="C57" s="64">
        <v>3.8831925000000003</v>
      </c>
      <c r="D57" s="65">
        <v>5.1887800000000004</v>
      </c>
      <c r="E57" s="65">
        <v>4.1302099999999999</v>
      </c>
      <c r="F57" s="65">
        <v>3.92204</v>
      </c>
      <c r="G57" s="65">
        <v>3.6734</v>
      </c>
      <c r="H57" s="65">
        <v>3.7202299999999999</v>
      </c>
      <c r="I57" s="65">
        <v>3.5765600000000002</v>
      </c>
      <c r="J57" s="65">
        <v>3.6278600000000001</v>
      </c>
      <c r="K57" s="65">
        <v>3.7803100000000001</v>
      </c>
      <c r="L57" s="65">
        <v>3.6674000000000002</v>
      </c>
      <c r="M57" s="65">
        <v>3.4812500000000002</v>
      </c>
      <c r="N57" s="65">
        <v>3.61212</v>
      </c>
      <c r="O57" s="65">
        <v>4.2181499999999996</v>
      </c>
    </row>
    <row r="58" spans="1:15" ht="20.100000000000001" hidden="1" customHeight="1" x14ac:dyDescent="0.2">
      <c r="A58" s="103"/>
      <c r="B58" s="63">
        <v>2015</v>
      </c>
      <c r="C58" s="64">
        <v>4.1038824999999992</v>
      </c>
      <c r="D58" s="65">
        <v>4.90524</v>
      </c>
      <c r="E58" s="65">
        <v>4.4758199999999997</v>
      </c>
      <c r="F58" s="65">
        <v>4.3796400000000002</v>
      </c>
      <c r="G58" s="65">
        <v>3.7475000000000001</v>
      </c>
      <c r="H58" s="65">
        <v>3.5249199999999998</v>
      </c>
      <c r="I58" s="65">
        <v>3.88151</v>
      </c>
      <c r="J58" s="65">
        <v>3.3625699999999998</v>
      </c>
      <c r="K58" s="65">
        <v>6.4301399999999997</v>
      </c>
      <c r="L58" s="65">
        <v>4.8195800000000002</v>
      </c>
      <c r="M58" s="65">
        <v>3.2260399999999998</v>
      </c>
      <c r="N58" s="65">
        <v>2.9817</v>
      </c>
      <c r="O58" s="65">
        <v>3.51193</v>
      </c>
    </row>
    <row r="59" spans="1:15" ht="20.100000000000001" hidden="1" customHeight="1" x14ac:dyDescent="0.2">
      <c r="A59" s="103"/>
      <c r="B59" s="63">
        <v>2016</v>
      </c>
      <c r="C59" s="64">
        <v>3.2992166666666662</v>
      </c>
      <c r="D59" s="65">
        <v>3.9471400000000001</v>
      </c>
      <c r="E59" s="65">
        <v>5.2373799999999999</v>
      </c>
      <c r="F59" s="65">
        <v>3.7783600000000002</v>
      </c>
      <c r="G59" s="65">
        <v>3.7094399999999998</v>
      </c>
      <c r="H59" s="65">
        <v>3.4087399999999999</v>
      </c>
      <c r="I59" s="65">
        <v>3.3067000000000002</v>
      </c>
      <c r="J59" s="65">
        <v>3.1016499999999998</v>
      </c>
      <c r="K59" s="65">
        <v>2.80423</v>
      </c>
      <c r="L59" s="65">
        <v>2.65198</v>
      </c>
      <c r="M59" s="65">
        <v>2.7110599999999998</v>
      </c>
      <c r="N59" s="65">
        <v>2.3388900000000001</v>
      </c>
      <c r="O59" s="65">
        <v>2.5950299999999999</v>
      </c>
    </row>
    <row r="60" spans="1:15" ht="20.100000000000001" hidden="1" customHeight="1" x14ac:dyDescent="0.2">
      <c r="A60" s="103"/>
      <c r="B60" s="63">
        <v>2017</v>
      </c>
      <c r="C60" s="64">
        <v>2.3933291666666663</v>
      </c>
      <c r="D60" s="65">
        <v>3.11808</v>
      </c>
      <c r="E60" s="65">
        <v>3.0752199999999998</v>
      </c>
      <c r="F60" s="65">
        <v>3.1713</v>
      </c>
      <c r="G60" s="65">
        <v>2.6707299999999998</v>
      </c>
      <c r="H60" s="65">
        <v>2.7270500000000002</v>
      </c>
      <c r="I60" s="65">
        <v>2.1678500000000001</v>
      </c>
      <c r="J60" s="65">
        <v>1.85632</v>
      </c>
      <c r="K60" s="65">
        <v>2.1113200000000001</v>
      </c>
      <c r="L60" s="65">
        <v>2.11347</v>
      </c>
      <c r="M60" s="65">
        <v>1.7531600000000001</v>
      </c>
      <c r="N60" s="65">
        <v>1.6355200000000001</v>
      </c>
      <c r="O60" s="65">
        <v>2.3199299999999998</v>
      </c>
    </row>
    <row r="61" spans="1:15" ht="20.100000000000001" customHeight="1" x14ac:dyDescent="0.2">
      <c r="A61" s="103"/>
      <c r="B61" s="63">
        <v>2018</v>
      </c>
      <c r="C61" s="64">
        <v>2.1770149999999995</v>
      </c>
      <c r="D61" s="65">
        <v>2.9383400000000002</v>
      </c>
      <c r="E61" s="65">
        <v>3.2592599999999998</v>
      </c>
      <c r="F61" s="65">
        <v>3.05796</v>
      </c>
      <c r="G61" s="65">
        <v>2.0930599999999999</v>
      </c>
      <c r="H61" s="65">
        <v>1.9039699999999999</v>
      </c>
      <c r="I61" s="65">
        <v>1.78424</v>
      </c>
      <c r="J61" s="65">
        <v>1.4934499999999999</v>
      </c>
      <c r="K61" s="65">
        <v>1.7741899999999999</v>
      </c>
      <c r="L61" s="65">
        <v>1.96635</v>
      </c>
      <c r="M61" s="65">
        <v>1.78827</v>
      </c>
      <c r="N61" s="65">
        <v>1.4905600000000001</v>
      </c>
      <c r="O61" s="65">
        <v>2.5745300000000002</v>
      </c>
    </row>
    <row r="62" spans="1:15" ht="20.100000000000001" hidden="1" customHeight="1" x14ac:dyDescent="0.2">
      <c r="A62" s="102" t="s">
        <v>131</v>
      </c>
      <c r="B62" s="67">
        <v>2010</v>
      </c>
      <c r="C62" s="68">
        <v>7.5670691666666663</v>
      </c>
      <c r="D62" s="69">
        <v>9.60121</v>
      </c>
      <c r="E62" s="69">
        <v>8.5862400000000001</v>
      </c>
      <c r="F62" s="69">
        <v>8.2014399999999998</v>
      </c>
      <c r="G62" s="69">
        <v>7.6868800000000004</v>
      </c>
      <c r="H62" s="69">
        <v>7.8187800000000003</v>
      </c>
      <c r="I62" s="69">
        <v>7.2249999999999996</v>
      </c>
      <c r="J62" s="69">
        <v>7.0216700000000003</v>
      </c>
      <c r="K62" s="69">
        <v>7.9392800000000001</v>
      </c>
      <c r="L62" s="69">
        <v>6.4669100000000004</v>
      </c>
      <c r="M62" s="69">
        <v>6.3894200000000003</v>
      </c>
      <c r="N62" s="69">
        <v>6.3267699999999998</v>
      </c>
      <c r="O62" s="69">
        <v>7.5412299999999997</v>
      </c>
    </row>
    <row r="63" spans="1:15" ht="20.100000000000001" hidden="1" customHeight="1" x14ac:dyDescent="0.2">
      <c r="A63" s="102"/>
      <c r="B63" s="67">
        <v>2011</v>
      </c>
      <c r="C63" s="68">
        <v>8.0723849999999988</v>
      </c>
      <c r="D63" s="69">
        <v>9.1206999999999994</v>
      </c>
      <c r="E63" s="69">
        <v>10.6442</v>
      </c>
      <c r="F63" s="69">
        <v>9.4637100000000007</v>
      </c>
      <c r="G63" s="69">
        <v>7.7165299999999997</v>
      </c>
      <c r="H63" s="69">
        <v>7.7962999999999996</v>
      </c>
      <c r="I63" s="69">
        <v>7.9550700000000001</v>
      </c>
      <c r="J63" s="69">
        <v>7.3091100000000004</v>
      </c>
      <c r="K63" s="69">
        <v>7.8518800000000004</v>
      </c>
      <c r="L63" s="69">
        <v>7.8796900000000001</v>
      </c>
      <c r="M63" s="69">
        <v>6.8692900000000003</v>
      </c>
      <c r="N63" s="69">
        <v>5.0792799999999998</v>
      </c>
      <c r="O63" s="69">
        <v>9.1828599999999998</v>
      </c>
    </row>
    <row r="64" spans="1:15" ht="20.100000000000001" hidden="1" customHeight="1" x14ac:dyDescent="0.2">
      <c r="A64" s="102"/>
      <c r="B64" s="67">
        <v>2012</v>
      </c>
      <c r="C64" s="68">
        <v>6.892150833333333</v>
      </c>
      <c r="D64" s="69">
        <v>10.294790000000001</v>
      </c>
      <c r="E64" s="69">
        <v>9.3105200000000004</v>
      </c>
      <c r="F64" s="69">
        <v>9.71082</v>
      </c>
      <c r="G64" s="69">
        <v>7.1051399999999996</v>
      </c>
      <c r="H64" s="69">
        <v>3.3036300000000001</v>
      </c>
      <c r="I64" s="69">
        <v>5.7942400000000003</v>
      </c>
      <c r="J64" s="69">
        <v>7.2059800000000003</v>
      </c>
      <c r="K64" s="69">
        <v>7.4388100000000001</v>
      </c>
      <c r="L64" s="69">
        <v>7.1632600000000002</v>
      </c>
      <c r="M64" s="69">
        <v>4.5528899999999997</v>
      </c>
      <c r="N64" s="69">
        <v>4.84673</v>
      </c>
      <c r="O64" s="69">
        <v>5.9790000000000001</v>
      </c>
    </row>
    <row r="65" spans="1:15" ht="20.100000000000001" hidden="1" customHeight="1" x14ac:dyDescent="0.2">
      <c r="A65" s="102"/>
      <c r="B65" s="67">
        <v>2013</v>
      </c>
      <c r="C65" s="68">
        <v>6.0984574999999994</v>
      </c>
      <c r="D65" s="69">
        <v>5.9601499999999996</v>
      </c>
      <c r="E65" s="69">
        <v>7.9379499999999998</v>
      </c>
      <c r="F65" s="69">
        <v>7.2057799999999999</v>
      </c>
      <c r="G65" s="69">
        <v>7.1642000000000001</v>
      </c>
      <c r="H65" s="69">
        <v>5.3214699999999997</v>
      </c>
      <c r="I65" s="69">
        <v>6.2594399999999997</v>
      </c>
      <c r="J65" s="69">
        <v>4.9022199999999998</v>
      </c>
      <c r="K65" s="69">
        <v>6.1079999999999997</v>
      </c>
      <c r="L65" s="69">
        <v>5.5963200000000004</v>
      </c>
      <c r="M65" s="69">
        <v>5.8840399999999997</v>
      </c>
      <c r="N65" s="69">
        <v>5.5576100000000004</v>
      </c>
      <c r="O65" s="69">
        <v>5.2843099999999996</v>
      </c>
    </row>
    <row r="66" spans="1:15" ht="20.100000000000001" hidden="1" customHeight="1" x14ac:dyDescent="0.2">
      <c r="A66" s="102"/>
      <c r="B66" s="67">
        <v>2014</v>
      </c>
      <c r="C66" s="68">
        <v>5.8701700000000008</v>
      </c>
      <c r="D66" s="69">
        <v>5.4019199999999996</v>
      </c>
      <c r="E66" s="69">
        <v>6.1668500000000002</v>
      </c>
      <c r="F66" s="69">
        <v>5.2560099999999998</v>
      </c>
      <c r="G66" s="69">
        <v>3.2646500000000001</v>
      </c>
      <c r="H66" s="69">
        <v>3.39358</v>
      </c>
      <c r="I66" s="69">
        <v>6.8756899999999996</v>
      </c>
      <c r="J66" s="69">
        <v>5.4604499999999998</v>
      </c>
      <c r="K66" s="69">
        <v>5.7905199999999999</v>
      </c>
      <c r="L66" s="69">
        <v>11.2666</v>
      </c>
      <c r="M66" s="69">
        <v>6.7669699999999997</v>
      </c>
      <c r="N66" s="69">
        <v>5.0514900000000003</v>
      </c>
      <c r="O66" s="69">
        <v>5.7473099999999997</v>
      </c>
    </row>
    <row r="67" spans="1:15" ht="20.100000000000001" hidden="1" customHeight="1" x14ac:dyDescent="0.2">
      <c r="A67" s="102"/>
      <c r="B67" s="67">
        <v>2015</v>
      </c>
      <c r="C67" s="68">
        <v>5.7862316666666667</v>
      </c>
      <c r="D67" s="69">
        <v>6.8730799999999999</v>
      </c>
      <c r="E67" s="69">
        <v>6.8194900000000001</v>
      </c>
      <c r="F67" s="69">
        <v>6.8790699999999996</v>
      </c>
      <c r="G67" s="69">
        <v>5.8574700000000002</v>
      </c>
      <c r="H67" s="69">
        <v>5.8003400000000003</v>
      </c>
      <c r="I67" s="69">
        <v>5.8302100000000001</v>
      </c>
      <c r="J67" s="69">
        <v>5.4750699999999997</v>
      </c>
      <c r="K67" s="69">
        <v>5.5315200000000004</v>
      </c>
      <c r="L67" s="69">
        <v>5.8550300000000002</v>
      </c>
      <c r="M67" s="69">
        <v>5.29298</v>
      </c>
      <c r="N67" s="69">
        <v>4.4048600000000002</v>
      </c>
      <c r="O67" s="69">
        <v>4.8156600000000003</v>
      </c>
    </row>
    <row r="68" spans="1:15" ht="20.100000000000001" hidden="1" customHeight="1" x14ac:dyDescent="0.2">
      <c r="A68" s="102"/>
      <c r="B68" s="67">
        <v>2016</v>
      </c>
      <c r="C68" s="68">
        <v>3.6800475000000001</v>
      </c>
      <c r="D68" s="69">
        <v>5.4491300000000003</v>
      </c>
      <c r="E68" s="69">
        <v>6.2486499999999996</v>
      </c>
      <c r="F68" s="69">
        <v>3.5144799999999998</v>
      </c>
      <c r="G68" s="69">
        <v>4.6916700000000002</v>
      </c>
      <c r="H68" s="69">
        <v>3.2283300000000001</v>
      </c>
      <c r="I68" s="69">
        <v>3.1409400000000001</v>
      </c>
      <c r="J68" s="69">
        <v>2.9402599999999999</v>
      </c>
      <c r="K68" s="69">
        <v>2.9397199999999999</v>
      </c>
      <c r="L68" s="69">
        <v>4.1219400000000004</v>
      </c>
      <c r="M68" s="69">
        <v>2.69469</v>
      </c>
      <c r="N68" s="69">
        <v>2.63639</v>
      </c>
      <c r="O68" s="69">
        <v>2.55437</v>
      </c>
    </row>
    <row r="69" spans="1:15" ht="20.100000000000001" hidden="1" customHeight="1" x14ac:dyDescent="0.2">
      <c r="A69" s="102"/>
      <c r="B69" s="67">
        <v>2017</v>
      </c>
      <c r="C69" s="68">
        <v>3.1130925000000005</v>
      </c>
      <c r="D69" s="69">
        <v>3.0729199999999999</v>
      </c>
      <c r="E69" s="69">
        <v>3.3461699999999999</v>
      </c>
      <c r="F69" s="69">
        <v>3.3302399999999999</v>
      </c>
      <c r="G69" s="69">
        <v>3.4571900000000002</v>
      </c>
      <c r="H69" s="69">
        <v>2.9472800000000001</v>
      </c>
      <c r="I69" s="69">
        <v>2.9533700000000001</v>
      </c>
      <c r="J69" s="69">
        <v>3.1070600000000002</v>
      </c>
      <c r="K69" s="69">
        <v>2.9862600000000001</v>
      </c>
      <c r="L69" s="69">
        <v>3.0246200000000001</v>
      </c>
      <c r="M69" s="69">
        <v>3.03491</v>
      </c>
      <c r="N69" s="69">
        <v>2.9734699999999998</v>
      </c>
      <c r="O69" s="69">
        <v>3.1236199999999998</v>
      </c>
    </row>
    <row r="70" spans="1:15" ht="20.100000000000001" customHeight="1" x14ac:dyDescent="0.2">
      <c r="A70" s="102"/>
      <c r="B70" s="67">
        <v>2018</v>
      </c>
      <c r="C70" s="68">
        <v>3.0817608333333326</v>
      </c>
      <c r="D70" s="69">
        <v>3.53105</v>
      </c>
      <c r="E70" s="69">
        <v>3.8864999999999998</v>
      </c>
      <c r="F70" s="69">
        <v>3.7434799999999999</v>
      </c>
      <c r="G70" s="69">
        <v>3.8525299999999998</v>
      </c>
      <c r="H70" s="69">
        <v>2.9464700000000001</v>
      </c>
      <c r="I70" s="69">
        <v>2.4016000000000002</v>
      </c>
      <c r="J70" s="69">
        <v>2.62174</v>
      </c>
      <c r="K70" s="69">
        <v>3.0106199999999999</v>
      </c>
      <c r="L70" s="69">
        <v>2.8061099999999999</v>
      </c>
      <c r="M70" s="69">
        <v>2.85981</v>
      </c>
      <c r="N70" s="69">
        <v>2.5712199999999998</v>
      </c>
      <c r="O70" s="69">
        <v>2.75</v>
      </c>
    </row>
    <row r="71" spans="1:15" ht="20.100000000000001" hidden="1" customHeight="1" x14ac:dyDescent="0.2">
      <c r="A71" s="102"/>
      <c r="B71" s="67">
        <v>2019</v>
      </c>
      <c r="C71" s="68">
        <v>3.4804075000000001</v>
      </c>
      <c r="D71" s="69">
        <v>3.4958</v>
      </c>
      <c r="E71" s="69">
        <v>4.5950100000000003</v>
      </c>
      <c r="F71" s="69">
        <v>3.3165300000000002</v>
      </c>
      <c r="G71" s="69">
        <v>2.5142899999999999</v>
      </c>
      <c r="H71" s="69" t="s">
        <v>24</v>
      </c>
      <c r="I71" s="69" t="s">
        <v>24</v>
      </c>
      <c r="J71" s="69" t="s">
        <v>24</v>
      </c>
      <c r="K71" s="69" t="s">
        <v>24</v>
      </c>
      <c r="L71" s="69" t="s">
        <v>24</v>
      </c>
      <c r="M71" s="69" t="s">
        <v>24</v>
      </c>
      <c r="N71" s="69" t="s">
        <v>24</v>
      </c>
      <c r="O71" s="69" t="s">
        <v>24</v>
      </c>
    </row>
    <row r="72" spans="1:15" ht="20.100000000000001" hidden="1" customHeight="1" x14ac:dyDescent="0.2">
      <c r="A72" s="103" t="s">
        <v>132</v>
      </c>
      <c r="B72" s="63">
        <v>2013</v>
      </c>
      <c r="C72" s="64">
        <v>8.7550024999999998</v>
      </c>
      <c r="D72" s="65" t="s">
        <v>24</v>
      </c>
      <c r="E72" s="65" t="s">
        <v>24</v>
      </c>
      <c r="F72" s="65" t="s">
        <v>24</v>
      </c>
      <c r="G72" s="65" t="s">
        <v>24</v>
      </c>
      <c r="H72" s="65" t="s">
        <v>24</v>
      </c>
      <c r="I72" s="65" t="s">
        <v>24</v>
      </c>
      <c r="J72" s="65" t="s">
        <v>24</v>
      </c>
      <c r="K72" s="65" t="s">
        <v>24</v>
      </c>
      <c r="L72" s="65">
        <v>5.0250000000000004</v>
      </c>
      <c r="M72" s="65">
        <v>15.55706</v>
      </c>
      <c r="N72" s="65">
        <v>6.0652999999999997</v>
      </c>
      <c r="O72" s="65">
        <v>8.3726500000000001</v>
      </c>
    </row>
    <row r="73" spans="1:15" ht="20.100000000000001" hidden="1" customHeight="1" x14ac:dyDescent="0.2">
      <c r="A73" s="103"/>
      <c r="B73" s="63">
        <v>2014</v>
      </c>
      <c r="C73" s="64">
        <v>7.1160350000000001</v>
      </c>
      <c r="D73" s="65">
        <v>8.5094399999999997</v>
      </c>
      <c r="E73" s="65">
        <v>7.5644299999999998</v>
      </c>
      <c r="F73" s="65">
        <v>6.8224499999999999</v>
      </c>
      <c r="G73" s="65">
        <v>6.7816000000000001</v>
      </c>
      <c r="H73" s="65">
        <v>5.7129399999999997</v>
      </c>
      <c r="I73" s="65">
        <v>5.8836500000000003</v>
      </c>
      <c r="J73" s="65">
        <v>8.5661299999999994</v>
      </c>
      <c r="K73" s="65">
        <v>7.1695900000000004</v>
      </c>
      <c r="L73" s="65">
        <v>5.1864600000000003</v>
      </c>
      <c r="M73" s="65">
        <v>5.8573899999999997</v>
      </c>
      <c r="N73" s="65">
        <v>8.5635399999999997</v>
      </c>
      <c r="O73" s="65">
        <v>8.7748000000000008</v>
      </c>
    </row>
    <row r="74" spans="1:15" ht="20.100000000000001" hidden="1" customHeight="1" x14ac:dyDescent="0.2">
      <c r="A74" s="103"/>
      <c r="B74" s="63">
        <v>2015</v>
      </c>
      <c r="C74" s="64">
        <v>6.8725674999999988</v>
      </c>
      <c r="D74" s="65">
        <v>10.469189999999999</v>
      </c>
      <c r="E74" s="65">
        <v>8.6903600000000001</v>
      </c>
      <c r="F74" s="65">
        <v>8.1278900000000007</v>
      </c>
      <c r="G74" s="65">
        <v>6.3970500000000001</v>
      </c>
      <c r="H74" s="65">
        <v>6.3367899999999997</v>
      </c>
      <c r="I74" s="65">
        <v>6.9697199999999997</v>
      </c>
      <c r="J74" s="65">
        <v>7.8124000000000002</v>
      </c>
      <c r="K74" s="65">
        <v>6.94543</v>
      </c>
      <c r="L74" s="65">
        <v>4.9508299999999998</v>
      </c>
      <c r="M74" s="65">
        <v>4.0928399999999998</v>
      </c>
      <c r="N74" s="65">
        <v>4.4983700000000004</v>
      </c>
      <c r="O74" s="65">
        <v>7.1799400000000002</v>
      </c>
    </row>
    <row r="75" spans="1:15" ht="20.100000000000001" hidden="1" customHeight="1" x14ac:dyDescent="0.2">
      <c r="A75" s="103"/>
      <c r="B75" s="63">
        <v>2016</v>
      </c>
      <c r="C75" s="64">
        <v>6.662065833333334</v>
      </c>
      <c r="D75" s="65">
        <v>6.60853</v>
      </c>
      <c r="E75" s="65">
        <v>8.8362999999999996</v>
      </c>
      <c r="F75" s="65">
        <v>5.7758700000000003</v>
      </c>
      <c r="G75" s="65">
        <v>5.8751699999999998</v>
      </c>
      <c r="H75" s="65">
        <v>4.7851800000000004</v>
      </c>
      <c r="I75" s="65">
        <v>5.21976</v>
      </c>
      <c r="J75" s="65">
        <v>7.5374699999999999</v>
      </c>
      <c r="K75" s="65">
        <v>6.4405599999999996</v>
      </c>
      <c r="L75" s="65">
        <v>5.7025300000000003</v>
      </c>
      <c r="M75" s="65">
        <v>6.4169999999999998</v>
      </c>
      <c r="N75" s="65">
        <v>7.5953099999999996</v>
      </c>
      <c r="O75" s="65">
        <v>9.1511099999999992</v>
      </c>
    </row>
    <row r="76" spans="1:15" ht="20.100000000000001" hidden="1" customHeight="1" x14ac:dyDescent="0.2">
      <c r="A76" s="103"/>
      <c r="B76" s="63">
        <v>2017</v>
      </c>
      <c r="C76" s="64">
        <v>6.9452583333333342</v>
      </c>
      <c r="D76" s="65">
        <v>8.1923399999999997</v>
      </c>
      <c r="E76" s="65">
        <v>6.8468799999999996</v>
      </c>
      <c r="F76" s="65">
        <v>8.4960299999999993</v>
      </c>
      <c r="G76" s="65">
        <v>6.4036499999999998</v>
      </c>
      <c r="H76" s="65">
        <v>5.1977500000000001</v>
      </c>
      <c r="I76" s="65">
        <v>4.56656</v>
      </c>
      <c r="J76" s="65">
        <v>8.4712999999999994</v>
      </c>
      <c r="K76" s="65">
        <v>6.6650900000000002</v>
      </c>
      <c r="L76" s="65">
        <v>4.90604</v>
      </c>
      <c r="M76" s="65">
        <v>6.0177399999999999</v>
      </c>
      <c r="N76" s="65">
        <v>7.5234699999999997</v>
      </c>
      <c r="O76" s="65">
        <v>10.05625</v>
      </c>
    </row>
    <row r="77" spans="1:15" ht="20.100000000000001" customHeight="1" x14ac:dyDescent="0.2">
      <c r="A77" s="103"/>
      <c r="B77" s="63">
        <v>2018</v>
      </c>
      <c r="C77" s="64">
        <v>7.1416474999999986</v>
      </c>
      <c r="D77" s="65">
        <v>10.19819</v>
      </c>
      <c r="E77" s="65">
        <v>9.1362699999999997</v>
      </c>
      <c r="F77" s="65">
        <v>7.5479799999999999</v>
      </c>
      <c r="G77" s="65">
        <v>6.4724000000000004</v>
      </c>
      <c r="H77" s="65">
        <v>5.0426700000000002</v>
      </c>
      <c r="I77" s="65">
        <v>5.4673600000000002</v>
      </c>
      <c r="J77" s="65">
        <v>8.4527599999999996</v>
      </c>
      <c r="K77" s="65">
        <v>6.9355200000000004</v>
      </c>
      <c r="L77" s="65">
        <v>5.9010800000000003</v>
      </c>
      <c r="M77" s="65">
        <v>5.3671699999999998</v>
      </c>
      <c r="N77" s="65">
        <v>7.1604900000000002</v>
      </c>
      <c r="O77" s="65">
        <v>8.0178799999999999</v>
      </c>
    </row>
    <row r="78" spans="1:15" ht="20.100000000000001" hidden="1" customHeight="1" x14ac:dyDescent="0.2">
      <c r="A78" s="103"/>
      <c r="B78" s="63">
        <v>2019</v>
      </c>
      <c r="C78" s="64">
        <v>6.7419924999999994</v>
      </c>
      <c r="D78" s="65">
        <v>8.0642099999999992</v>
      </c>
      <c r="E78" s="65">
        <v>6.9247399999999999</v>
      </c>
      <c r="F78" s="65">
        <v>8.2508099999999995</v>
      </c>
      <c r="G78" s="65">
        <v>3.7282099999999998</v>
      </c>
      <c r="H78" s="65" t="s">
        <v>24</v>
      </c>
      <c r="I78" s="65" t="s">
        <v>24</v>
      </c>
      <c r="J78" s="65" t="s">
        <v>24</v>
      </c>
      <c r="K78" s="65" t="s">
        <v>24</v>
      </c>
      <c r="L78" s="65" t="s">
        <v>24</v>
      </c>
      <c r="M78" s="65" t="s">
        <v>24</v>
      </c>
      <c r="N78" s="65" t="s">
        <v>24</v>
      </c>
      <c r="O78" s="65" t="s">
        <v>24</v>
      </c>
    </row>
    <row r="79" spans="1:15" ht="20.100000000000001" hidden="1" customHeight="1" x14ac:dyDescent="0.2">
      <c r="A79" s="102" t="s">
        <v>133</v>
      </c>
      <c r="B79" s="67">
        <v>2010</v>
      </c>
      <c r="C79" s="68">
        <v>2.7960191666666661</v>
      </c>
      <c r="D79" s="69">
        <v>1.83693</v>
      </c>
      <c r="E79" s="69">
        <v>2.5349300000000001</v>
      </c>
      <c r="F79" s="69">
        <v>2.82944</v>
      </c>
      <c r="G79" s="69">
        <v>3.01389</v>
      </c>
      <c r="H79" s="69">
        <v>3.9502000000000002</v>
      </c>
      <c r="I79" s="69">
        <v>3.4998399999999998</v>
      </c>
      <c r="J79" s="69">
        <v>4.0611600000000001</v>
      </c>
      <c r="K79" s="69">
        <v>3.6743999999999999</v>
      </c>
      <c r="L79" s="69">
        <v>2.3557999999999999</v>
      </c>
      <c r="M79" s="69">
        <v>2.1816200000000001</v>
      </c>
      <c r="N79" s="69">
        <v>1.9402600000000001</v>
      </c>
      <c r="O79" s="69">
        <v>1.6737599999999999</v>
      </c>
    </row>
    <row r="80" spans="1:15" ht="20.100000000000001" hidden="1" customHeight="1" x14ac:dyDescent="0.2">
      <c r="A80" s="102"/>
      <c r="B80" s="67">
        <v>2011</v>
      </c>
      <c r="C80" s="68">
        <v>3.087943333333333</v>
      </c>
      <c r="D80" s="69">
        <v>1.79026</v>
      </c>
      <c r="E80" s="69">
        <v>3.36287</v>
      </c>
      <c r="F80" s="69">
        <v>2.2592400000000001</v>
      </c>
      <c r="G80" s="69">
        <v>2.49722</v>
      </c>
      <c r="H80" s="69">
        <v>3.3314499999999998</v>
      </c>
      <c r="I80" s="69">
        <v>3.98854</v>
      </c>
      <c r="J80" s="69">
        <v>5.2378999999999998</v>
      </c>
      <c r="K80" s="69">
        <v>4.2371999999999996</v>
      </c>
      <c r="L80" s="69">
        <v>3.98733</v>
      </c>
      <c r="M80" s="69">
        <v>3.0850499999999998</v>
      </c>
      <c r="N80" s="69">
        <v>1.82483</v>
      </c>
      <c r="O80" s="69">
        <v>1.45343</v>
      </c>
    </row>
    <row r="81" spans="1:15" ht="20.100000000000001" hidden="1" customHeight="1" x14ac:dyDescent="0.2">
      <c r="A81" s="102"/>
      <c r="B81" s="67">
        <v>2012</v>
      </c>
      <c r="C81" s="68">
        <v>2.6005408333333335</v>
      </c>
      <c r="D81" s="69">
        <v>1.5608900000000001</v>
      </c>
      <c r="E81" s="69">
        <v>2.1504300000000001</v>
      </c>
      <c r="F81" s="69">
        <v>2.1351800000000001</v>
      </c>
      <c r="G81" s="69">
        <v>2.45316</v>
      </c>
      <c r="H81" s="69">
        <v>2.1907299999999998</v>
      </c>
      <c r="I81" s="69">
        <v>4.8836500000000003</v>
      </c>
      <c r="J81" s="69">
        <v>3.1082999999999998</v>
      </c>
      <c r="K81" s="69">
        <v>3.45343</v>
      </c>
      <c r="L81" s="69">
        <v>2.8287800000000001</v>
      </c>
      <c r="M81" s="69">
        <v>3.8128700000000002</v>
      </c>
      <c r="N81" s="69">
        <v>2.1070600000000002</v>
      </c>
      <c r="O81" s="69">
        <v>0.52200999999999997</v>
      </c>
    </row>
    <row r="82" spans="1:15" ht="20.100000000000001" hidden="1" customHeight="1" x14ac:dyDescent="0.2">
      <c r="A82" s="102"/>
      <c r="B82" s="67">
        <v>2013</v>
      </c>
      <c r="C82" s="68">
        <v>1.6312375000000001</v>
      </c>
      <c r="D82" s="69">
        <v>0.89519000000000004</v>
      </c>
      <c r="E82" s="69">
        <v>1.30141</v>
      </c>
      <c r="F82" s="69">
        <v>1.55813</v>
      </c>
      <c r="G82" s="69">
        <v>1.33521</v>
      </c>
      <c r="H82" s="69">
        <v>1.53962</v>
      </c>
      <c r="I82" s="69">
        <v>1.5863499999999999</v>
      </c>
      <c r="J82" s="69">
        <v>2.6993299999999998</v>
      </c>
      <c r="K82" s="69">
        <v>2.5019800000000001</v>
      </c>
      <c r="L82" s="69">
        <v>1.8985399999999999</v>
      </c>
      <c r="M82" s="69">
        <v>1.59056</v>
      </c>
      <c r="N82" s="69">
        <v>1.2035100000000001</v>
      </c>
      <c r="O82" s="69">
        <v>1.46502</v>
      </c>
    </row>
    <row r="83" spans="1:15" ht="20.100000000000001" hidden="1" customHeight="1" x14ac:dyDescent="0.2">
      <c r="A83" s="102"/>
      <c r="B83" s="67">
        <v>2014</v>
      </c>
      <c r="C83" s="68">
        <v>2.7379125000000002</v>
      </c>
      <c r="D83" s="69">
        <v>1.2205299999999999</v>
      </c>
      <c r="E83" s="69">
        <v>1.52173</v>
      </c>
      <c r="F83" s="69">
        <v>2.3323900000000002</v>
      </c>
      <c r="G83" s="69">
        <v>2.6068799999999999</v>
      </c>
      <c r="H83" s="69">
        <v>4.2579599999999997</v>
      </c>
      <c r="I83" s="69">
        <v>4.94163</v>
      </c>
      <c r="J83" s="69">
        <v>2.1429800000000001</v>
      </c>
      <c r="K83" s="69">
        <v>3.9034300000000002</v>
      </c>
      <c r="L83" s="69">
        <v>3.4734699999999998</v>
      </c>
      <c r="M83" s="69">
        <v>3.2662</v>
      </c>
      <c r="N83" s="69">
        <v>1.76003</v>
      </c>
      <c r="O83" s="69">
        <v>1.4277200000000001</v>
      </c>
    </row>
    <row r="84" spans="1:15" ht="20.100000000000001" hidden="1" customHeight="1" x14ac:dyDescent="0.2">
      <c r="A84" s="102"/>
      <c r="B84" s="67">
        <v>2015</v>
      </c>
      <c r="C84" s="68">
        <v>2.5318866666666664</v>
      </c>
      <c r="D84" s="69">
        <v>1.3803799999999999</v>
      </c>
      <c r="E84" s="69">
        <v>1.9164099999999999</v>
      </c>
      <c r="F84" s="69">
        <v>2.3418999999999999</v>
      </c>
      <c r="G84" s="69">
        <v>2.4581300000000001</v>
      </c>
      <c r="H84" s="69">
        <v>3.5336400000000001</v>
      </c>
      <c r="I84" s="69">
        <v>3.6653500000000001</v>
      </c>
      <c r="J84" s="69">
        <v>2.1740300000000001</v>
      </c>
      <c r="K84" s="69">
        <v>2.2794400000000001</v>
      </c>
      <c r="L84" s="69">
        <v>3.2441300000000002</v>
      </c>
      <c r="M84" s="69">
        <v>2.7092399999999999</v>
      </c>
      <c r="N84" s="69">
        <v>1.95486</v>
      </c>
      <c r="O84" s="69">
        <v>2.7251300000000001</v>
      </c>
    </row>
    <row r="85" spans="1:15" ht="20.100000000000001" hidden="1" customHeight="1" x14ac:dyDescent="0.2">
      <c r="A85" s="102"/>
      <c r="B85" s="67">
        <v>2016</v>
      </c>
      <c r="C85" s="68">
        <v>2.1926074999999998</v>
      </c>
      <c r="D85" s="69">
        <v>1.42073</v>
      </c>
      <c r="E85" s="69">
        <v>1.78034</v>
      </c>
      <c r="F85" s="69">
        <v>2.4204599999999998</v>
      </c>
      <c r="G85" s="69">
        <v>3.0064600000000001</v>
      </c>
      <c r="H85" s="69">
        <v>3.5735899999999998</v>
      </c>
      <c r="I85" s="69">
        <v>2.2277399999999998</v>
      </c>
      <c r="J85" s="69">
        <v>2.2257699999999998</v>
      </c>
      <c r="K85" s="69">
        <v>2.44869</v>
      </c>
      <c r="L85" s="69">
        <v>3.3131900000000001</v>
      </c>
      <c r="M85" s="69">
        <v>1.5532900000000001</v>
      </c>
      <c r="N85" s="69">
        <v>1.22997</v>
      </c>
      <c r="O85" s="69">
        <v>1.1110599999999999</v>
      </c>
    </row>
    <row r="86" spans="1:15" ht="20.100000000000001" hidden="1" customHeight="1" x14ac:dyDescent="0.2">
      <c r="A86" s="102"/>
      <c r="B86" s="67">
        <v>2017</v>
      </c>
      <c r="C86" s="68">
        <v>2.7459891666666674</v>
      </c>
      <c r="D86" s="69">
        <v>1.2668299999999999</v>
      </c>
      <c r="E86" s="69">
        <v>1.5455700000000001</v>
      </c>
      <c r="F86" s="69">
        <v>1.85632</v>
      </c>
      <c r="G86" s="69">
        <v>3.0383</v>
      </c>
      <c r="H86" s="69">
        <v>3.8711000000000002</v>
      </c>
      <c r="I86" s="69">
        <v>3.9805600000000001</v>
      </c>
      <c r="J86" s="69">
        <v>1.8786700000000001</v>
      </c>
      <c r="K86" s="69">
        <v>2.9530599999999998</v>
      </c>
      <c r="L86" s="69">
        <v>3.1103800000000001</v>
      </c>
      <c r="M86" s="69">
        <v>3.0956999999999999</v>
      </c>
      <c r="N86" s="69">
        <v>2.3260800000000001</v>
      </c>
      <c r="O86" s="69">
        <v>4.0293000000000001</v>
      </c>
    </row>
    <row r="87" spans="1:15" ht="20.100000000000001" customHeight="1" x14ac:dyDescent="0.2">
      <c r="A87" s="102"/>
      <c r="B87" s="67">
        <v>2018</v>
      </c>
      <c r="C87" s="68">
        <v>4.3964058333333336</v>
      </c>
      <c r="D87" s="69">
        <v>4.6883400000000002</v>
      </c>
      <c r="E87" s="69">
        <v>3.9207200000000002</v>
      </c>
      <c r="F87" s="69">
        <v>2.5433500000000002</v>
      </c>
      <c r="G87" s="69">
        <v>4.15726</v>
      </c>
      <c r="H87" s="69">
        <v>5.5942499999999997</v>
      </c>
      <c r="I87" s="69">
        <v>4.9153500000000001</v>
      </c>
      <c r="J87" s="69">
        <v>4.6123000000000003</v>
      </c>
      <c r="K87" s="69">
        <v>4.9604200000000001</v>
      </c>
      <c r="L87" s="69">
        <v>4.7783300000000004</v>
      </c>
      <c r="M87" s="69">
        <v>4.82789</v>
      </c>
      <c r="N87" s="69">
        <v>3.7216999999999998</v>
      </c>
      <c r="O87" s="69">
        <v>4.0369599999999997</v>
      </c>
    </row>
    <row r="88" spans="1:15" ht="20.100000000000001" hidden="1" customHeight="1" x14ac:dyDescent="0.2">
      <c r="A88" s="102"/>
      <c r="B88" s="67">
        <v>2019</v>
      </c>
      <c r="C88" s="68">
        <v>4.3655224999999991</v>
      </c>
      <c r="D88" s="69">
        <v>4.3129999999999997</v>
      </c>
      <c r="E88" s="69">
        <v>4.4150700000000001</v>
      </c>
      <c r="F88" s="69">
        <v>4.6787000000000001</v>
      </c>
      <c r="G88" s="69">
        <v>4.05532</v>
      </c>
      <c r="H88" s="69" t="s">
        <v>24</v>
      </c>
      <c r="I88" s="69" t="s">
        <v>24</v>
      </c>
      <c r="J88" s="69" t="s">
        <v>24</v>
      </c>
      <c r="K88" s="69" t="s">
        <v>24</v>
      </c>
      <c r="L88" s="69" t="s">
        <v>24</v>
      </c>
      <c r="M88" s="69" t="s">
        <v>24</v>
      </c>
      <c r="N88" s="69" t="s">
        <v>24</v>
      </c>
      <c r="O88" s="69" t="s">
        <v>24</v>
      </c>
    </row>
    <row r="89" spans="1:15" ht="20.100000000000001" hidden="1" customHeight="1" x14ac:dyDescent="0.2">
      <c r="A89" s="103" t="s">
        <v>134</v>
      </c>
      <c r="B89" s="63">
        <v>2015</v>
      </c>
      <c r="C89" s="64">
        <v>6.3281999999999998</v>
      </c>
      <c r="D89" s="65" t="s">
        <v>24</v>
      </c>
      <c r="E89" s="65" t="s">
        <v>24</v>
      </c>
      <c r="F89" s="65" t="s">
        <v>24</v>
      </c>
      <c r="G89" s="65" t="s">
        <v>24</v>
      </c>
      <c r="H89" s="65" t="s">
        <v>24</v>
      </c>
      <c r="I89" s="65" t="s">
        <v>24</v>
      </c>
      <c r="J89" s="65" t="s">
        <v>24</v>
      </c>
      <c r="K89" s="65" t="s">
        <v>24</v>
      </c>
      <c r="L89" s="65" t="s">
        <v>24</v>
      </c>
      <c r="M89" s="65" t="s">
        <v>24</v>
      </c>
      <c r="N89" s="65">
        <v>6.26668</v>
      </c>
      <c r="O89" s="65">
        <v>6.3897199999999996</v>
      </c>
    </row>
    <row r="90" spans="1:15" ht="20.100000000000001" hidden="1" customHeight="1" x14ac:dyDescent="0.2">
      <c r="A90" s="103"/>
      <c r="B90" s="63">
        <v>2016</v>
      </c>
      <c r="C90" s="64">
        <v>8.0204991666666672</v>
      </c>
      <c r="D90" s="65">
        <v>7.2091700000000003</v>
      </c>
      <c r="E90" s="65">
        <v>8.1223700000000001</v>
      </c>
      <c r="F90" s="65">
        <v>7.5125999999999999</v>
      </c>
      <c r="G90" s="65">
        <v>6.6805300000000001</v>
      </c>
      <c r="H90" s="65">
        <v>7.13673</v>
      </c>
      <c r="I90" s="65">
        <v>7.2021899999999999</v>
      </c>
      <c r="J90" s="65">
        <v>6.7264799999999996</v>
      </c>
      <c r="K90" s="65">
        <v>14.6381</v>
      </c>
      <c r="L90" s="65">
        <v>11.362080000000001</v>
      </c>
      <c r="M90" s="65">
        <v>6.19116</v>
      </c>
      <c r="N90" s="65">
        <v>6.8509000000000002</v>
      </c>
      <c r="O90" s="65">
        <v>6.6136799999999996</v>
      </c>
    </row>
    <row r="91" spans="1:15" ht="20.100000000000001" hidden="1" customHeight="1" x14ac:dyDescent="0.2">
      <c r="A91" s="103"/>
      <c r="B91" s="63">
        <v>2017</v>
      </c>
      <c r="C91" s="64">
        <v>7.6503400000000008</v>
      </c>
      <c r="D91" s="65">
        <v>6.9484500000000002</v>
      </c>
      <c r="E91" s="65">
        <v>7.1103100000000001</v>
      </c>
      <c r="F91" s="65">
        <v>7.8765099999999997</v>
      </c>
      <c r="G91" s="65">
        <v>8.9522200000000005</v>
      </c>
      <c r="H91" s="65">
        <v>8.8858899999999998</v>
      </c>
      <c r="I91" s="65">
        <v>8.1812500000000004</v>
      </c>
      <c r="J91" s="65">
        <v>8.1141799999999993</v>
      </c>
      <c r="K91" s="65">
        <v>7.8676700000000004</v>
      </c>
      <c r="L91" s="65">
        <v>6.9862500000000001</v>
      </c>
      <c r="M91" s="65">
        <v>7.2798400000000001</v>
      </c>
      <c r="N91" s="65">
        <v>6.68424</v>
      </c>
      <c r="O91" s="65">
        <v>6.9172700000000003</v>
      </c>
    </row>
    <row r="92" spans="1:15" ht="20.100000000000001" customHeight="1" x14ac:dyDescent="0.2">
      <c r="A92" s="103"/>
      <c r="B92" s="63">
        <v>2018</v>
      </c>
      <c r="C92" s="64">
        <v>6.6262299999999996</v>
      </c>
      <c r="D92" s="65">
        <v>7.5210699999999999</v>
      </c>
      <c r="E92" s="65">
        <v>7.2736599999999996</v>
      </c>
      <c r="F92" s="65">
        <v>7.3101500000000001</v>
      </c>
      <c r="G92" s="65">
        <v>8.0074699999999996</v>
      </c>
      <c r="H92" s="65">
        <v>7.8718399999999997</v>
      </c>
      <c r="I92" s="65">
        <v>6.9275700000000002</v>
      </c>
      <c r="J92" s="65">
        <v>6.8673400000000004</v>
      </c>
      <c r="K92" s="65">
        <v>6.9384100000000002</v>
      </c>
      <c r="L92" s="65">
        <v>5.95451</v>
      </c>
      <c r="M92" s="65">
        <v>6.6188500000000001</v>
      </c>
      <c r="N92" s="65">
        <v>4.0571200000000003</v>
      </c>
      <c r="O92" s="65">
        <v>4.1667699999999996</v>
      </c>
    </row>
    <row r="93" spans="1:15" ht="20.100000000000001" hidden="1" customHeight="1" x14ac:dyDescent="0.2">
      <c r="A93" s="103"/>
      <c r="B93" s="63">
        <v>2019</v>
      </c>
      <c r="C93" s="64">
        <v>7.5161975000000005</v>
      </c>
      <c r="D93" s="65">
        <v>5.1786300000000001</v>
      </c>
      <c r="E93" s="65">
        <v>5.3518600000000003</v>
      </c>
      <c r="F93" s="65">
        <v>6.0042999999999997</v>
      </c>
      <c r="G93" s="65">
        <v>13.53</v>
      </c>
      <c r="H93" s="65" t="s">
        <v>24</v>
      </c>
      <c r="I93" s="65" t="s">
        <v>24</v>
      </c>
      <c r="J93" s="65" t="s">
        <v>24</v>
      </c>
      <c r="K93" s="65" t="s">
        <v>24</v>
      </c>
      <c r="L93" s="65" t="s">
        <v>24</v>
      </c>
      <c r="M93" s="65" t="s">
        <v>24</v>
      </c>
      <c r="N93" s="65" t="s">
        <v>24</v>
      </c>
      <c r="O93" s="65" t="s">
        <v>24</v>
      </c>
    </row>
    <row r="94" spans="1:15" ht="20.100000000000001" hidden="1" customHeight="1" x14ac:dyDescent="0.2">
      <c r="A94" s="102" t="s">
        <v>135</v>
      </c>
      <c r="B94" s="67">
        <v>2014</v>
      </c>
      <c r="C94" s="68">
        <v>5.6937424999999999</v>
      </c>
      <c r="D94" s="69" t="s">
        <v>24</v>
      </c>
      <c r="E94" s="69" t="s">
        <v>24</v>
      </c>
      <c r="F94" s="69" t="s">
        <v>24</v>
      </c>
      <c r="G94" s="69" t="s">
        <v>24</v>
      </c>
      <c r="H94" s="69" t="s">
        <v>24</v>
      </c>
      <c r="I94" s="69" t="s">
        <v>24</v>
      </c>
      <c r="J94" s="69" t="s">
        <v>24</v>
      </c>
      <c r="K94" s="69" t="s">
        <v>24</v>
      </c>
      <c r="L94" s="69">
        <v>6.0156599999999996</v>
      </c>
      <c r="M94" s="69">
        <v>5.90252</v>
      </c>
      <c r="N94" s="69">
        <v>5.4064199999999998</v>
      </c>
      <c r="O94" s="69">
        <v>5.4503700000000004</v>
      </c>
    </row>
    <row r="95" spans="1:15" ht="20.100000000000001" hidden="1" customHeight="1" x14ac:dyDescent="0.2">
      <c r="A95" s="102"/>
      <c r="B95" s="67">
        <v>2015</v>
      </c>
      <c r="C95" s="68">
        <v>5.929149166666666</v>
      </c>
      <c r="D95" s="69">
        <v>6.5463699999999996</v>
      </c>
      <c r="E95" s="69">
        <v>6.6296099999999996</v>
      </c>
      <c r="F95" s="69">
        <v>6.77644</v>
      </c>
      <c r="G95" s="69">
        <v>6.3824699999999996</v>
      </c>
      <c r="H95" s="69">
        <v>6.0142499999999997</v>
      </c>
      <c r="I95" s="69">
        <v>5.7826700000000004</v>
      </c>
      <c r="J95" s="69">
        <v>5.7352499999999997</v>
      </c>
      <c r="K95" s="69">
        <v>5.51539</v>
      </c>
      <c r="L95" s="69">
        <v>6.0891000000000002</v>
      </c>
      <c r="M95" s="69">
        <v>5.6584300000000001</v>
      </c>
      <c r="N95" s="69">
        <v>5.0632599999999996</v>
      </c>
      <c r="O95" s="69">
        <v>4.95655</v>
      </c>
    </row>
    <row r="96" spans="1:15" ht="20.100000000000001" hidden="1" customHeight="1" x14ac:dyDescent="0.2">
      <c r="A96" s="102"/>
      <c r="B96" s="67">
        <v>2016</v>
      </c>
      <c r="C96" s="68">
        <v>5.9985250000000008</v>
      </c>
      <c r="D96" s="69">
        <v>5.7286000000000001</v>
      </c>
      <c r="E96" s="69">
        <v>8.8917300000000008</v>
      </c>
      <c r="F96" s="69">
        <v>6.1081300000000001</v>
      </c>
      <c r="G96" s="69">
        <v>6.0952400000000004</v>
      </c>
      <c r="H96" s="69">
        <v>5.9894499999999997</v>
      </c>
      <c r="I96" s="69">
        <v>6.3742400000000004</v>
      </c>
      <c r="J96" s="69">
        <v>5.5916699999999997</v>
      </c>
      <c r="K96" s="69">
        <v>5.6686199999999998</v>
      </c>
      <c r="L96" s="69">
        <v>6.0084</v>
      </c>
      <c r="M96" s="69">
        <v>5.14093</v>
      </c>
      <c r="N96" s="69">
        <v>5.1908300000000001</v>
      </c>
      <c r="O96" s="69">
        <v>5.1944600000000003</v>
      </c>
    </row>
    <row r="97" spans="1:15" ht="20.100000000000001" hidden="1" customHeight="1" x14ac:dyDescent="0.2">
      <c r="A97" s="102"/>
      <c r="B97" s="67">
        <v>2017</v>
      </c>
      <c r="C97" s="68">
        <v>5.6340866666666658</v>
      </c>
      <c r="D97" s="69">
        <v>6.0535500000000004</v>
      </c>
      <c r="E97" s="69">
        <v>6.2879500000000004</v>
      </c>
      <c r="F97" s="69">
        <v>6.7903900000000004</v>
      </c>
      <c r="G97" s="69">
        <v>6.6797899999999997</v>
      </c>
      <c r="H97" s="69">
        <v>6.5167299999999999</v>
      </c>
      <c r="I97" s="69">
        <v>5.5745800000000001</v>
      </c>
      <c r="J97" s="69">
        <v>5.2017100000000003</v>
      </c>
      <c r="K97" s="69">
        <v>5.1132099999999996</v>
      </c>
      <c r="L97" s="69">
        <v>4.8204200000000004</v>
      </c>
      <c r="M97" s="69">
        <v>5.1203000000000003</v>
      </c>
      <c r="N97" s="69">
        <v>4.7481900000000001</v>
      </c>
      <c r="O97" s="69">
        <v>4.7022199999999996</v>
      </c>
    </row>
    <row r="98" spans="1:15" ht="20.100000000000001" customHeight="1" x14ac:dyDescent="0.2">
      <c r="A98" s="102"/>
      <c r="B98" s="67">
        <v>2018</v>
      </c>
      <c r="C98" s="68">
        <v>4.7890999999999995</v>
      </c>
      <c r="D98" s="69">
        <v>5.2942200000000001</v>
      </c>
      <c r="E98" s="69">
        <v>5.21347</v>
      </c>
      <c r="F98" s="69">
        <v>4.8811200000000001</v>
      </c>
      <c r="G98" s="69">
        <v>4.9751399999999997</v>
      </c>
      <c r="H98" s="69">
        <v>5.1536600000000004</v>
      </c>
      <c r="I98" s="69">
        <v>5.0598999999999998</v>
      </c>
      <c r="J98" s="69">
        <v>4.71915</v>
      </c>
      <c r="K98" s="69">
        <v>4.9654199999999999</v>
      </c>
      <c r="L98" s="69">
        <v>4.7697200000000004</v>
      </c>
      <c r="M98" s="69">
        <v>5.2444199999999999</v>
      </c>
      <c r="N98" s="69">
        <v>3.9823599999999999</v>
      </c>
      <c r="O98" s="69">
        <v>3.21062</v>
      </c>
    </row>
    <row r="99" spans="1:15" ht="20.100000000000001" hidden="1" customHeight="1" x14ac:dyDescent="0.2">
      <c r="A99" s="102"/>
      <c r="B99" s="67">
        <v>2019</v>
      </c>
      <c r="C99" s="68">
        <v>4.2966674999999999</v>
      </c>
      <c r="D99" s="69">
        <v>3.5422400000000001</v>
      </c>
      <c r="E99" s="69">
        <v>4.3819900000000001</v>
      </c>
      <c r="F99" s="69">
        <v>4.8145199999999999</v>
      </c>
      <c r="G99" s="69">
        <v>4.4479199999999999</v>
      </c>
      <c r="H99" s="69" t="s">
        <v>24</v>
      </c>
      <c r="I99" s="69" t="s">
        <v>24</v>
      </c>
      <c r="J99" s="69" t="s">
        <v>24</v>
      </c>
      <c r="K99" s="69" t="s">
        <v>24</v>
      </c>
      <c r="L99" s="69" t="s">
        <v>24</v>
      </c>
      <c r="M99" s="69" t="s">
        <v>24</v>
      </c>
      <c r="N99" s="69" t="s">
        <v>24</v>
      </c>
      <c r="O99" s="69" t="s">
        <v>24</v>
      </c>
    </row>
    <row r="100" spans="1:15" ht="20.100000000000001" customHeight="1" x14ac:dyDescent="0.2">
      <c r="A100" s="103" t="s">
        <v>136</v>
      </c>
      <c r="B100" s="63">
        <v>2018</v>
      </c>
      <c r="C100" s="64">
        <v>9.6682130000000015</v>
      </c>
      <c r="D100" s="65" t="s">
        <v>24</v>
      </c>
      <c r="E100" s="65" t="s">
        <v>24</v>
      </c>
      <c r="F100" s="65">
        <v>12.42375</v>
      </c>
      <c r="G100" s="65">
        <v>10.396599999999999</v>
      </c>
      <c r="H100" s="65">
        <v>9.3383699999999994</v>
      </c>
      <c r="I100" s="65">
        <v>8.6406299999999998</v>
      </c>
      <c r="J100" s="65">
        <v>9.1277200000000001</v>
      </c>
      <c r="K100" s="65">
        <v>9.3497599999999998</v>
      </c>
      <c r="L100" s="65">
        <v>8.7626000000000008</v>
      </c>
      <c r="M100" s="65">
        <v>8.7678799999999999</v>
      </c>
      <c r="N100" s="65">
        <v>9.26938</v>
      </c>
      <c r="O100" s="65">
        <v>10.60544</v>
      </c>
    </row>
    <row r="101" spans="1:15" ht="20.100000000000001" hidden="1" customHeight="1" x14ac:dyDescent="0.2">
      <c r="A101" s="103"/>
      <c r="B101" s="63">
        <v>2019</v>
      </c>
      <c r="C101" s="64">
        <v>10.573700000000001</v>
      </c>
      <c r="D101" s="65">
        <v>10.72382</v>
      </c>
      <c r="E101" s="65">
        <v>10.81983</v>
      </c>
      <c r="F101" s="65">
        <v>12.32258</v>
      </c>
      <c r="G101" s="65">
        <v>8.4285700000000006</v>
      </c>
      <c r="H101" s="65" t="s">
        <v>24</v>
      </c>
      <c r="I101" s="65" t="s">
        <v>24</v>
      </c>
      <c r="J101" s="65" t="s">
        <v>24</v>
      </c>
      <c r="K101" s="65" t="s">
        <v>24</v>
      </c>
      <c r="L101" s="65" t="s">
        <v>24</v>
      </c>
      <c r="M101" s="65" t="s">
        <v>24</v>
      </c>
      <c r="N101" s="65" t="s">
        <v>24</v>
      </c>
      <c r="O101" s="65" t="s">
        <v>24</v>
      </c>
    </row>
    <row r="102" spans="1:15" ht="20.100000000000001" hidden="1" customHeight="1" x14ac:dyDescent="0.2">
      <c r="A102" s="102" t="s">
        <v>137</v>
      </c>
      <c r="B102" s="67">
        <v>2010</v>
      </c>
      <c r="C102" s="68">
        <v>5.9227699999999999</v>
      </c>
      <c r="D102" s="69" t="s">
        <v>24</v>
      </c>
      <c r="E102" s="69" t="s">
        <v>24</v>
      </c>
      <c r="F102" s="69" t="s">
        <v>24</v>
      </c>
      <c r="G102" s="69" t="s">
        <v>24</v>
      </c>
      <c r="H102" s="69" t="s">
        <v>24</v>
      </c>
      <c r="I102" s="69" t="s">
        <v>24</v>
      </c>
      <c r="J102" s="69" t="s">
        <v>24</v>
      </c>
      <c r="K102" s="69" t="s">
        <v>24</v>
      </c>
      <c r="L102" s="69" t="s">
        <v>24</v>
      </c>
      <c r="M102" s="69" t="s">
        <v>24</v>
      </c>
      <c r="N102" s="69" t="s">
        <v>24</v>
      </c>
      <c r="O102" s="69">
        <v>5.9227699999999999</v>
      </c>
    </row>
    <row r="103" spans="1:15" ht="20.100000000000001" hidden="1" customHeight="1" x14ac:dyDescent="0.2">
      <c r="A103" s="102"/>
      <c r="B103" s="67">
        <v>2011</v>
      </c>
      <c r="C103" s="68">
        <v>5.7298783333333345</v>
      </c>
      <c r="D103" s="69">
        <v>6.1492899999999997</v>
      </c>
      <c r="E103" s="69">
        <v>6.90822</v>
      </c>
      <c r="F103" s="69">
        <v>6.50786</v>
      </c>
      <c r="G103" s="69">
        <v>5.7377799999999999</v>
      </c>
      <c r="H103" s="69">
        <v>5.5721400000000001</v>
      </c>
      <c r="I103" s="69">
        <v>5.4597899999999999</v>
      </c>
      <c r="J103" s="69">
        <v>5.3509700000000002</v>
      </c>
      <c r="K103" s="69">
        <v>5.3969100000000001</v>
      </c>
      <c r="L103" s="69">
        <v>5.5593399999999997</v>
      </c>
      <c r="M103" s="69">
        <v>4.5533299999999999</v>
      </c>
      <c r="N103" s="69">
        <v>5.5192300000000003</v>
      </c>
      <c r="O103" s="69">
        <v>6.0436800000000002</v>
      </c>
    </row>
    <row r="104" spans="1:15" ht="20.100000000000001" hidden="1" customHeight="1" x14ac:dyDescent="0.2">
      <c r="A104" s="102"/>
      <c r="B104" s="67">
        <v>2012</v>
      </c>
      <c r="C104" s="68">
        <v>5.5781925000000001</v>
      </c>
      <c r="D104" s="69">
        <v>6.0723500000000001</v>
      </c>
      <c r="E104" s="69">
        <v>5.8471599999999997</v>
      </c>
      <c r="F104" s="69">
        <v>6.4208299999999996</v>
      </c>
      <c r="G104" s="69">
        <v>6.0532300000000001</v>
      </c>
      <c r="H104" s="69">
        <v>4.4865599999999999</v>
      </c>
      <c r="I104" s="69">
        <v>5.8915300000000004</v>
      </c>
      <c r="J104" s="69">
        <v>4.8881699999999997</v>
      </c>
      <c r="K104" s="69">
        <v>3.9591699999999999</v>
      </c>
      <c r="L104" s="69">
        <v>5.7294799999999997</v>
      </c>
      <c r="M104" s="69">
        <v>5.4619299999999997</v>
      </c>
      <c r="N104" s="69">
        <v>6.0572299999999997</v>
      </c>
      <c r="O104" s="69">
        <v>6.0706699999999998</v>
      </c>
    </row>
    <row r="105" spans="1:15" ht="20.100000000000001" hidden="1" customHeight="1" x14ac:dyDescent="0.2">
      <c r="A105" s="102"/>
      <c r="B105" s="67">
        <v>2013</v>
      </c>
      <c r="C105" s="68">
        <v>5.3219941666666672</v>
      </c>
      <c r="D105" s="69">
        <v>5.5876299999999999</v>
      </c>
      <c r="E105" s="69">
        <v>5.8532000000000002</v>
      </c>
      <c r="F105" s="69">
        <v>6.2185499999999996</v>
      </c>
      <c r="G105" s="69">
        <v>5.1671899999999997</v>
      </c>
      <c r="H105" s="69">
        <v>4.95296</v>
      </c>
      <c r="I105" s="69">
        <v>5.0754900000000003</v>
      </c>
      <c r="J105" s="69">
        <v>5.6670400000000001</v>
      </c>
      <c r="K105" s="69">
        <v>5.5310499999999996</v>
      </c>
      <c r="L105" s="69">
        <v>4.4173999999999998</v>
      </c>
      <c r="M105" s="69">
        <v>5.2087700000000003</v>
      </c>
      <c r="N105" s="69">
        <v>5.08223</v>
      </c>
      <c r="O105" s="69">
        <v>5.1024200000000004</v>
      </c>
    </row>
    <row r="106" spans="1:15" ht="20.100000000000001" hidden="1" customHeight="1" x14ac:dyDescent="0.2">
      <c r="A106" s="102"/>
      <c r="B106" s="67">
        <v>2014</v>
      </c>
      <c r="C106" s="68">
        <v>5.1641924999999995</v>
      </c>
      <c r="D106" s="69">
        <v>5.7234499999999997</v>
      </c>
      <c r="E106" s="69">
        <v>5.5168200000000001</v>
      </c>
      <c r="F106" s="69">
        <v>5.1115599999999999</v>
      </c>
      <c r="G106" s="69">
        <v>5.0034400000000003</v>
      </c>
      <c r="H106" s="69">
        <v>4.9488599999999998</v>
      </c>
      <c r="I106" s="69">
        <v>5.4562799999999996</v>
      </c>
      <c r="J106" s="69">
        <v>5.26952</v>
      </c>
      <c r="K106" s="69">
        <v>5.5365900000000003</v>
      </c>
      <c r="L106" s="69">
        <v>4.8936500000000001</v>
      </c>
      <c r="M106" s="69">
        <v>4.6390500000000001</v>
      </c>
      <c r="N106" s="69">
        <v>4.6589900000000002</v>
      </c>
      <c r="O106" s="69">
        <v>5.2121000000000004</v>
      </c>
    </row>
    <row r="107" spans="1:15" ht="20.100000000000001" hidden="1" customHeight="1" x14ac:dyDescent="0.2">
      <c r="A107" s="102"/>
      <c r="B107" s="67">
        <v>2015</v>
      </c>
      <c r="C107" s="68">
        <v>5.046803333333334</v>
      </c>
      <c r="D107" s="69">
        <v>5.5976100000000004</v>
      </c>
      <c r="E107" s="69">
        <v>5.8490000000000002</v>
      </c>
      <c r="F107" s="69">
        <v>5.9491300000000003</v>
      </c>
      <c r="G107" s="69">
        <v>4.835</v>
      </c>
      <c r="H107" s="69">
        <v>5.29291</v>
      </c>
      <c r="I107" s="69">
        <v>4.0260800000000003</v>
      </c>
      <c r="J107" s="69">
        <v>4.5872999999999999</v>
      </c>
      <c r="K107" s="69">
        <v>5.5417699999999996</v>
      </c>
      <c r="L107" s="69">
        <v>5.3766699999999998</v>
      </c>
      <c r="M107" s="69">
        <v>4.3782300000000003</v>
      </c>
      <c r="N107" s="69">
        <v>4.4996499999999999</v>
      </c>
      <c r="O107" s="69">
        <v>4.6282899999999998</v>
      </c>
    </row>
    <row r="108" spans="1:15" ht="20.100000000000001" hidden="1" customHeight="1" x14ac:dyDescent="0.2">
      <c r="A108" s="102"/>
      <c r="B108" s="67">
        <v>2016</v>
      </c>
      <c r="C108" s="68">
        <v>4.6478349999999997</v>
      </c>
      <c r="D108" s="69">
        <v>4.9363599999999996</v>
      </c>
      <c r="E108" s="69">
        <v>5.8539399999999997</v>
      </c>
      <c r="F108" s="69">
        <v>4.8632400000000002</v>
      </c>
      <c r="G108" s="69">
        <v>4.9544100000000002</v>
      </c>
      <c r="H108" s="69">
        <v>3.9458000000000002</v>
      </c>
      <c r="I108" s="69">
        <v>4.5037200000000004</v>
      </c>
      <c r="J108" s="69">
        <v>4.4782900000000003</v>
      </c>
      <c r="K108" s="69">
        <v>4.4788600000000001</v>
      </c>
      <c r="L108" s="69">
        <v>4.6557300000000001</v>
      </c>
      <c r="M108" s="69">
        <v>4.25108</v>
      </c>
      <c r="N108" s="69">
        <v>4.59795</v>
      </c>
      <c r="O108" s="69">
        <v>4.2546400000000002</v>
      </c>
    </row>
    <row r="109" spans="1:15" ht="20.100000000000001" hidden="1" customHeight="1" x14ac:dyDescent="0.2">
      <c r="A109" s="102"/>
      <c r="B109" s="67">
        <v>2017</v>
      </c>
      <c r="C109" s="68">
        <v>3.88531</v>
      </c>
      <c r="D109" s="69">
        <v>4.8342099999999997</v>
      </c>
      <c r="E109" s="69">
        <v>4.2379800000000003</v>
      </c>
      <c r="F109" s="69">
        <v>4.3844799999999999</v>
      </c>
      <c r="G109" s="69">
        <v>4.8198299999999996</v>
      </c>
      <c r="H109" s="69">
        <v>3.84267</v>
      </c>
      <c r="I109" s="69">
        <v>3.3287200000000001</v>
      </c>
      <c r="J109" s="69">
        <v>3.02759</v>
      </c>
      <c r="K109" s="69">
        <v>3.621</v>
      </c>
      <c r="L109" s="69">
        <v>3.01858</v>
      </c>
      <c r="M109" s="69">
        <v>2.5033599999999998</v>
      </c>
      <c r="N109" s="69">
        <v>4.0568799999999996</v>
      </c>
      <c r="O109" s="69">
        <v>4.9484199999999996</v>
      </c>
    </row>
    <row r="110" spans="1:15" ht="20.100000000000001" customHeight="1" x14ac:dyDescent="0.2">
      <c r="A110" s="102"/>
      <c r="B110" s="67">
        <v>2018</v>
      </c>
      <c r="C110" s="68">
        <v>4.6808041666666673</v>
      </c>
      <c r="D110" s="69">
        <v>5.3307500000000001</v>
      </c>
      <c r="E110" s="69">
        <v>5.89412</v>
      </c>
      <c r="F110" s="69">
        <v>5.9213399999999998</v>
      </c>
      <c r="G110" s="69">
        <v>4.5648999999999997</v>
      </c>
      <c r="H110" s="69">
        <v>4.2325299999999997</v>
      </c>
      <c r="I110" s="69">
        <v>4.3092699999999997</v>
      </c>
      <c r="J110" s="69">
        <v>4.7719399999999998</v>
      </c>
      <c r="K110" s="69">
        <v>4.3542300000000003</v>
      </c>
      <c r="L110" s="69">
        <v>4.3894799999999998</v>
      </c>
      <c r="M110" s="69">
        <v>3.5560100000000001</v>
      </c>
      <c r="N110" s="69">
        <v>4.2880900000000004</v>
      </c>
      <c r="O110" s="69">
        <v>4.5569899999999999</v>
      </c>
    </row>
    <row r="111" spans="1:15" ht="20.100000000000001" hidden="1" customHeight="1" x14ac:dyDescent="0.2">
      <c r="A111" s="102"/>
      <c r="B111" s="67">
        <v>2019</v>
      </c>
      <c r="C111" s="68">
        <v>5.2474174999999992</v>
      </c>
      <c r="D111" s="69">
        <v>5.2469799999999998</v>
      </c>
      <c r="E111" s="69">
        <v>4.9449399999999999</v>
      </c>
      <c r="F111" s="69">
        <v>5.6855500000000001</v>
      </c>
      <c r="G111" s="69">
        <v>5.1121999999999996</v>
      </c>
      <c r="H111" s="69" t="s">
        <v>24</v>
      </c>
      <c r="I111" s="69" t="s">
        <v>24</v>
      </c>
      <c r="J111" s="69" t="s">
        <v>24</v>
      </c>
      <c r="K111" s="69" t="s">
        <v>24</v>
      </c>
      <c r="L111" s="69" t="s">
        <v>24</v>
      </c>
      <c r="M111" s="69" t="s">
        <v>24</v>
      </c>
      <c r="N111" s="69" t="s">
        <v>24</v>
      </c>
      <c r="O111" s="69"/>
    </row>
    <row r="112" spans="1:15" ht="20.100000000000001" hidden="1" customHeight="1" x14ac:dyDescent="0.2">
      <c r="A112" s="103" t="s">
        <v>138</v>
      </c>
      <c r="B112" s="63">
        <v>2010</v>
      </c>
      <c r="C112" s="64">
        <v>4.0071700000000003</v>
      </c>
      <c r="D112" s="65" t="s">
        <v>24</v>
      </c>
      <c r="E112" s="65" t="s">
        <v>24</v>
      </c>
      <c r="F112" s="65" t="s">
        <v>24</v>
      </c>
      <c r="G112" s="65" t="s">
        <v>24</v>
      </c>
      <c r="H112" s="65" t="s">
        <v>24</v>
      </c>
      <c r="I112" s="65" t="s">
        <v>24</v>
      </c>
      <c r="J112" s="65" t="s">
        <v>24</v>
      </c>
      <c r="K112" s="65" t="s">
        <v>24</v>
      </c>
      <c r="L112" s="65" t="s">
        <v>24</v>
      </c>
      <c r="M112" s="65" t="s">
        <v>24</v>
      </c>
      <c r="N112" s="65" t="s">
        <v>24</v>
      </c>
      <c r="O112" s="65">
        <v>4.0071700000000003</v>
      </c>
    </row>
    <row r="113" spans="1:15" ht="20.100000000000001" hidden="1" customHeight="1" x14ac:dyDescent="0.2">
      <c r="A113" s="103"/>
      <c r="B113" s="63">
        <v>2011</v>
      </c>
      <c r="C113" s="64">
        <v>4.309028333333333</v>
      </c>
      <c r="D113" s="65">
        <v>4.7515499999999999</v>
      </c>
      <c r="E113" s="65">
        <v>5.4490699999999999</v>
      </c>
      <c r="F113" s="65">
        <v>4.7000999999999999</v>
      </c>
      <c r="G113" s="65">
        <v>4.2225999999999999</v>
      </c>
      <c r="H113" s="65">
        <v>4.3957300000000004</v>
      </c>
      <c r="I113" s="65">
        <v>4.1683000000000003</v>
      </c>
      <c r="J113" s="65">
        <v>3.9466700000000001</v>
      </c>
      <c r="K113" s="65">
        <v>4.3917299999999999</v>
      </c>
      <c r="L113" s="65">
        <v>4.1458000000000004</v>
      </c>
      <c r="M113" s="65">
        <v>3.7630400000000002</v>
      </c>
      <c r="N113" s="65">
        <v>3.5676999999999999</v>
      </c>
      <c r="O113" s="65">
        <v>4.2060500000000003</v>
      </c>
    </row>
    <row r="114" spans="1:15" ht="20.100000000000001" hidden="1" customHeight="1" x14ac:dyDescent="0.2">
      <c r="A114" s="103"/>
      <c r="B114" s="63">
        <v>2012</v>
      </c>
      <c r="C114" s="64">
        <v>4.3562033333333332</v>
      </c>
      <c r="D114" s="65">
        <v>5.4256000000000002</v>
      </c>
      <c r="E114" s="65">
        <v>4.7269399999999999</v>
      </c>
      <c r="F114" s="65">
        <v>4.8365600000000004</v>
      </c>
      <c r="G114" s="65">
        <v>4.3594400000000002</v>
      </c>
      <c r="H114" s="65">
        <v>3.65726</v>
      </c>
      <c r="I114" s="65">
        <v>4.4567699999999997</v>
      </c>
      <c r="J114" s="65">
        <v>3.5085299999999999</v>
      </c>
      <c r="K114" s="65">
        <v>4.5891099999999998</v>
      </c>
      <c r="L114" s="65">
        <v>4.31135</v>
      </c>
      <c r="M114" s="65">
        <v>4.1692499999999999</v>
      </c>
      <c r="N114" s="65">
        <v>3.8599399999999999</v>
      </c>
      <c r="O114" s="65">
        <v>4.3736899999999999</v>
      </c>
    </row>
    <row r="115" spans="1:15" ht="20.100000000000001" hidden="1" customHeight="1" x14ac:dyDescent="0.2">
      <c r="A115" s="103"/>
      <c r="B115" s="63">
        <v>2013</v>
      </c>
      <c r="C115" s="64">
        <v>4.0233241666666677</v>
      </c>
      <c r="D115" s="65">
        <v>5.07796</v>
      </c>
      <c r="E115" s="65">
        <v>4.8898400000000004</v>
      </c>
      <c r="F115" s="65">
        <v>4.7989899999999999</v>
      </c>
      <c r="G115" s="65">
        <v>4.4086499999999997</v>
      </c>
      <c r="H115" s="65">
        <v>4.1232899999999999</v>
      </c>
      <c r="I115" s="65">
        <v>3.8175300000000001</v>
      </c>
      <c r="J115" s="65">
        <v>3.8702999999999999</v>
      </c>
      <c r="K115" s="65">
        <v>4.0814899999999996</v>
      </c>
      <c r="L115" s="65">
        <v>3.7811499999999998</v>
      </c>
      <c r="M115" s="65">
        <v>3.4458299999999999</v>
      </c>
      <c r="N115" s="65">
        <v>2.97451</v>
      </c>
      <c r="O115" s="65">
        <v>3.0103499999999999</v>
      </c>
    </row>
    <row r="116" spans="1:15" ht="20.100000000000001" hidden="1" customHeight="1" x14ac:dyDescent="0.2">
      <c r="A116" s="103"/>
      <c r="B116" s="63">
        <v>2014</v>
      </c>
      <c r="C116" s="64">
        <v>3.5420499999999997</v>
      </c>
      <c r="D116" s="65">
        <v>4.7067500000000004</v>
      </c>
      <c r="E116" s="65">
        <v>4.9754500000000004</v>
      </c>
      <c r="F116" s="65">
        <v>4.2138799999999996</v>
      </c>
      <c r="G116" s="65">
        <v>3.2402799999999998</v>
      </c>
      <c r="H116" s="65">
        <v>3.6322899999999998</v>
      </c>
      <c r="I116" s="65">
        <v>3.7449699999999999</v>
      </c>
      <c r="J116" s="65">
        <v>2.86999</v>
      </c>
      <c r="K116" s="65">
        <v>3.36388</v>
      </c>
      <c r="L116" s="65">
        <v>3.4556300000000002</v>
      </c>
      <c r="M116" s="65">
        <v>3.1293700000000002</v>
      </c>
      <c r="N116" s="65">
        <v>2.4479500000000001</v>
      </c>
      <c r="O116" s="65">
        <v>2.7241599999999999</v>
      </c>
    </row>
    <row r="117" spans="1:15" ht="20.100000000000001" hidden="1" customHeight="1" x14ac:dyDescent="0.2">
      <c r="A117" s="103"/>
      <c r="B117" s="63">
        <v>2015</v>
      </c>
      <c r="C117" s="64">
        <v>3.2489916666666665</v>
      </c>
      <c r="D117" s="65">
        <v>4.3476800000000004</v>
      </c>
      <c r="E117" s="65">
        <v>4.6801700000000004</v>
      </c>
      <c r="F117" s="65">
        <v>4.1619299999999999</v>
      </c>
      <c r="G117" s="65">
        <v>3.2518400000000001</v>
      </c>
      <c r="H117" s="65">
        <v>3.2181500000000001</v>
      </c>
      <c r="I117" s="65">
        <v>3.1913900000000002</v>
      </c>
      <c r="J117" s="65">
        <v>2.8667699999999998</v>
      </c>
      <c r="K117" s="65">
        <v>2.79311</v>
      </c>
      <c r="L117" s="65">
        <v>3.0319099999999999</v>
      </c>
      <c r="M117" s="65">
        <v>2.69177</v>
      </c>
      <c r="N117" s="65">
        <v>2.2288199999999998</v>
      </c>
      <c r="O117" s="65">
        <v>2.5243600000000002</v>
      </c>
    </row>
    <row r="118" spans="1:15" ht="20.100000000000001" hidden="1" customHeight="1" x14ac:dyDescent="0.2">
      <c r="A118" s="103"/>
      <c r="B118" s="63">
        <v>2016</v>
      </c>
      <c r="C118" s="64">
        <v>2.7671508333333326</v>
      </c>
      <c r="D118" s="65">
        <v>3.3100800000000001</v>
      </c>
      <c r="E118" s="65">
        <v>3.6374200000000001</v>
      </c>
      <c r="F118" s="65">
        <v>3.1725500000000002</v>
      </c>
      <c r="G118" s="65">
        <v>2.8635799999999998</v>
      </c>
      <c r="H118" s="65">
        <v>2.57009</v>
      </c>
      <c r="I118" s="65">
        <v>2.5063900000000001</v>
      </c>
      <c r="J118" s="65">
        <v>2.4202300000000001</v>
      </c>
      <c r="K118" s="65">
        <v>2.8398500000000002</v>
      </c>
      <c r="L118" s="65">
        <v>3.2719100000000001</v>
      </c>
      <c r="M118" s="65">
        <v>2.1859899999999999</v>
      </c>
      <c r="N118" s="65">
        <v>2.1228500000000001</v>
      </c>
      <c r="O118" s="65">
        <v>2.3048700000000002</v>
      </c>
    </row>
    <row r="119" spans="1:15" ht="20.100000000000001" hidden="1" customHeight="1" x14ac:dyDescent="0.2">
      <c r="A119" s="103"/>
      <c r="B119" s="63">
        <v>2017</v>
      </c>
      <c r="C119" s="64">
        <v>2.6332074999999997</v>
      </c>
      <c r="D119" s="65">
        <v>3.6924399999999999</v>
      </c>
      <c r="E119" s="65">
        <v>3.7877200000000002</v>
      </c>
      <c r="F119" s="65">
        <v>3.1425399999999999</v>
      </c>
      <c r="G119" s="65">
        <v>2.4212799999999999</v>
      </c>
      <c r="H119" s="65">
        <v>3.0749300000000002</v>
      </c>
      <c r="I119" s="65">
        <v>2.6644399999999999</v>
      </c>
      <c r="J119" s="65">
        <v>1.96966</v>
      </c>
      <c r="K119" s="65">
        <v>2.5796999999999999</v>
      </c>
      <c r="L119" s="65">
        <v>2.3565999999999998</v>
      </c>
      <c r="M119" s="65">
        <v>2.1978200000000001</v>
      </c>
      <c r="N119" s="65">
        <v>1.91059</v>
      </c>
      <c r="O119" s="65">
        <v>1.80077</v>
      </c>
    </row>
    <row r="120" spans="1:15" ht="20.100000000000001" customHeight="1" x14ac:dyDescent="0.2">
      <c r="A120" s="103"/>
      <c r="B120" s="63">
        <v>2018</v>
      </c>
      <c r="C120" s="64">
        <v>2.7915041666666665</v>
      </c>
      <c r="D120" s="65">
        <v>3.0118299999999998</v>
      </c>
      <c r="E120" s="65">
        <v>3.9806499999999998</v>
      </c>
      <c r="F120" s="65">
        <v>3.2483200000000001</v>
      </c>
      <c r="G120" s="65">
        <v>2.44903</v>
      </c>
      <c r="H120" s="65">
        <v>2.7150500000000002</v>
      </c>
      <c r="I120" s="65">
        <v>2.4927800000000002</v>
      </c>
      <c r="J120" s="65">
        <v>2.53118</v>
      </c>
      <c r="K120" s="65">
        <v>2.7178800000000001</v>
      </c>
      <c r="L120" s="65">
        <v>2.65951</v>
      </c>
      <c r="M120" s="65">
        <v>2.6342099999999999</v>
      </c>
      <c r="N120" s="65">
        <v>2.1598299999999999</v>
      </c>
      <c r="O120" s="65">
        <v>2.89778</v>
      </c>
    </row>
    <row r="121" spans="1:15" ht="20.100000000000001" hidden="1" customHeight="1" x14ac:dyDescent="0.2">
      <c r="A121" s="103"/>
      <c r="B121" s="63">
        <v>2019</v>
      </c>
      <c r="C121" s="64">
        <v>3.6640275</v>
      </c>
      <c r="D121" s="65">
        <v>3.9096799999999998</v>
      </c>
      <c r="E121" s="65">
        <v>4.2524600000000001</v>
      </c>
      <c r="F121" s="65">
        <v>3.96374</v>
      </c>
      <c r="G121" s="65">
        <v>2.53023</v>
      </c>
      <c r="H121" s="65" t="s">
        <v>24</v>
      </c>
      <c r="I121" s="65" t="s">
        <v>24</v>
      </c>
      <c r="J121" s="65" t="s">
        <v>24</v>
      </c>
      <c r="K121" s="65" t="s">
        <v>24</v>
      </c>
      <c r="L121" s="65" t="s">
        <v>24</v>
      </c>
      <c r="M121" s="65" t="s">
        <v>24</v>
      </c>
      <c r="N121" s="65" t="s">
        <v>24</v>
      </c>
      <c r="O121" s="65" t="s">
        <v>24</v>
      </c>
    </row>
    <row r="122" spans="1:15" ht="20.100000000000001" hidden="1" customHeight="1" x14ac:dyDescent="0.2">
      <c r="A122" s="102" t="s">
        <v>139</v>
      </c>
      <c r="B122" s="67">
        <v>2010</v>
      </c>
      <c r="C122" s="68">
        <v>4.3428391666666668</v>
      </c>
      <c r="D122" s="69">
        <v>3.26586</v>
      </c>
      <c r="E122" s="69">
        <v>8.0321800000000003</v>
      </c>
      <c r="F122" s="69">
        <v>7.4022500000000004</v>
      </c>
      <c r="G122" s="69">
        <v>5.4831599999999998</v>
      </c>
      <c r="H122" s="69">
        <v>3.49926</v>
      </c>
      <c r="I122" s="69">
        <v>3.5153799999999999</v>
      </c>
      <c r="J122" s="69">
        <v>3.7484500000000001</v>
      </c>
      <c r="K122" s="69">
        <v>4.6352799999999998</v>
      </c>
      <c r="L122" s="69">
        <v>3.7245499999999998</v>
      </c>
      <c r="M122" s="69">
        <v>2.92204</v>
      </c>
      <c r="N122" s="69">
        <v>3.0382099999999999</v>
      </c>
      <c r="O122" s="69">
        <v>2.8474499999999998</v>
      </c>
    </row>
    <row r="123" spans="1:15" ht="20.100000000000001" hidden="1" customHeight="1" x14ac:dyDescent="0.2">
      <c r="A123" s="102"/>
      <c r="B123" s="67">
        <v>2011</v>
      </c>
      <c r="C123" s="68">
        <v>3.8548625000000007</v>
      </c>
      <c r="D123" s="69">
        <v>3.4394200000000001</v>
      </c>
      <c r="E123" s="69">
        <v>2.9004500000000002</v>
      </c>
      <c r="F123" s="69">
        <v>4.4981900000000001</v>
      </c>
      <c r="G123" s="69">
        <v>5.6924999999999999</v>
      </c>
      <c r="H123" s="69">
        <v>5.0617299999999998</v>
      </c>
      <c r="I123" s="69">
        <v>4.6738200000000001</v>
      </c>
      <c r="J123" s="69">
        <v>3.7575599999999998</v>
      </c>
      <c r="K123" s="69">
        <v>3.4504700000000001</v>
      </c>
      <c r="L123" s="69">
        <v>3.37188</v>
      </c>
      <c r="M123" s="69">
        <v>3.0105499999999998</v>
      </c>
      <c r="N123" s="69">
        <v>3.1907199999999998</v>
      </c>
      <c r="O123" s="69">
        <v>3.2110599999999998</v>
      </c>
    </row>
    <row r="124" spans="1:15" ht="20.100000000000001" hidden="1" customHeight="1" x14ac:dyDescent="0.2">
      <c r="A124" s="102"/>
      <c r="B124" s="67">
        <v>2012</v>
      </c>
      <c r="C124" s="68">
        <v>3.9272350000000009</v>
      </c>
      <c r="D124" s="69">
        <v>3.7383099999999998</v>
      </c>
      <c r="E124" s="69">
        <v>5.22302</v>
      </c>
      <c r="F124" s="69">
        <v>6.3340699999999996</v>
      </c>
      <c r="G124" s="69">
        <v>5.5578799999999999</v>
      </c>
      <c r="H124" s="69">
        <v>3.3004699999999998</v>
      </c>
      <c r="I124" s="69">
        <v>3.3585400000000001</v>
      </c>
      <c r="J124" s="69">
        <v>2.7997299999999998</v>
      </c>
      <c r="K124" s="69">
        <v>3.7871600000000001</v>
      </c>
      <c r="L124" s="69">
        <v>3.3011499999999998</v>
      </c>
      <c r="M124" s="69">
        <v>3.3817200000000001</v>
      </c>
      <c r="N124" s="69">
        <v>3.1715200000000001</v>
      </c>
      <c r="O124" s="69">
        <v>3.1732499999999999</v>
      </c>
    </row>
    <row r="125" spans="1:15" ht="20.100000000000001" hidden="1" customHeight="1" x14ac:dyDescent="0.2">
      <c r="A125" s="102"/>
      <c r="B125" s="67">
        <v>2013</v>
      </c>
      <c r="C125" s="68">
        <v>3.8142016666666656</v>
      </c>
      <c r="D125" s="69">
        <v>5.2099799999999998</v>
      </c>
      <c r="E125" s="69">
        <v>6.4103399999999997</v>
      </c>
      <c r="F125" s="69">
        <v>6.0561499999999997</v>
      </c>
      <c r="G125" s="69">
        <v>4.2320099999999998</v>
      </c>
      <c r="H125" s="69">
        <v>2.7992300000000001</v>
      </c>
      <c r="I125" s="69">
        <v>2.6045799999999999</v>
      </c>
      <c r="J125" s="69">
        <v>2.9877400000000001</v>
      </c>
      <c r="K125" s="69">
        <v>3.1546400000000001</v>
      </c>
      <c r="L125" s="69">
        <v>4.84267</v>
      </c>
      <c r="M125" s="69">
        <v>2.9790000000000001</v>
      </c>
      <c r="N125" s="69">
        <v>1.8179399999999999</v>
      </c>
      <c r="O125" s="69">
        <v>2.6761400000000002</v>
      </c>
    </row>
    <row r="126" spans="1:15" ht="20.100000000000001" hidden="1" customHeight="1" x14ac:dyDescent="0.2">
      <c r="A126" s="102"/>
      <c r="B126" s="67">
        <v>2014</v>
      </c>
      <c r="C126" s="68">
        <v>5.2774475000000001</v>
      </c>
      <c r="D126" s="69">
        <v>4.6640100000000002</v>
      </c>
      <c r="E126" s="69">
        <v>7.4848999999999997</v>
      </c>
      <c r="F126" s="69">
        <v>6.9442500000000003</v>
      </c>
      <c r="G126" s="69">
        <v>6.2107299999999999</v>
      </c>
      <c r="H126" s="69">
        <v>4.9718799999999996</v>
      </c>
      <c r="I126" s="69">
        <v>5.15177</v>
      </c>
      <c r="J126" s="69">
        <v>4.1396199999999999</v>
      </c>
      <c r="K126" s="69">
        <v>5.3436199999999996</v>
      </c>
      <c r="L126" s="69">
        <v>4.5666000000000002</v>
      </c>
      <c r="M126" s="69">
        <v>4.6614399999999998</v>
      </c>
      <c r="N126" s="69">
        <v>4.3288200000000003</v>
      </c>
      <c r="O126" s="69">
        <v>4.8617299999999997</v>
      </c>
    </row>
    <row r="127" spans="1:15" ht="20.100000000000001" hidden="1" customHeight="1" x14ac:dyDescent="0.2">
      <c r="A127" s="102"/>
      <c r="B127" s="67">
        <v>2015</v>
      </c>
      <c r="C127" s="68">
        <v>4.9566141666666663</v>
      </c>
      <c r="D127" s="69">
        <v>7.09856</v>
      </c>
      <c r="E127" s="69">
        <v>8.6155100000000004</v>
      </c>
      <c r="F127" s="69">
        <v>8.6067499999999999</v>
      </c>
      <c r="G127" s="69">
        <v>6.76532</v>
      </c>
      <c r="H127" s="69">
        <v>4.6572699999999996</v>
      </c>
      <c r="I127" s="69">
        <v>4.5262500000000001</v>
      </c>
      <c r="J127" s="69">
        <v>3.6821600000000001</v>
      </c>
      <c r="K127" s="69">
        <v>2.87961</v>
      </c>
      <c r="L127" s="69">
        <v>3.8208299999999999</v>
      </c>
      <c r="M127" s="69">
        <v>3.33847</v>
      </c>
      <c r="N127" s="69">
        <v>2.3572600000000001</v>
      </c>
      <c r="O127" s="69">
        <v>3.1313800000000001</v>
      </c>
    </row>
    <row r="128" spans="1:15" ht="20.100000000000001" hidden="1" customHeight="1" x14ac:dyDescent="0.2">
      <c r="A128" s="102"/>
      <c r="B128" s="67">
        <v>2016</v>
      </c>
      <c r="C128" s="68">
        <v>4.5513183333333336</v>
      </c>
      <c r="D128" s="69">
        <v>4.2415000000000003</v>
      </c>
      <c r="E128" s="69">
        <v>6.3391200000000003</v>
      </c>
      <c r="F128" s="69">
        <v>6.7094100000000001</v>
      </c>
      <c r="G128" s="69">
        <v>6.15083</v>
      </c>
      <c r="H128" s="69">
        <v>5.1598800000000002</v>
      </c>
      <c r="I128" s="69">
        <v>3.6089600000000002</v>
      </c>
      <c r="J128" s="69">
        <v>2.0905900000000002</v>
      </c>
      <c r="K128" s="69">
        <v>2.7372299999999998</v>
      </c>
      <c r="L128" s="69">
        <v>5.2596499999999997</v>
      </c>
      <c r="M128" s="69">
        <v>4.0034599999999996</v>
      </c>
      <c r="N128" s="69">
        <v>4.3865299999999996</v>
      </c>
      <c r="O128" s="69">
        <v>3.9286599999999998</v>
      </c>
    </row>
    <row r="129" spans="1:15" ht="20.100000000000001" hidden="1" customHeight="1" x14ac:dyDescent="0.2">
      <c r="A129" s="102"/>
      <c r="B129" s="67">
        <v>2017</v>
      </c>
      <c r="C129" s="68">
        <v>4.9683625000000005</v>
      </c>
      <c r="D129" s="69">
        <v>4.0687800000000003</v>
      </c>
      <c r="E129" s="69">
        <v>6.4287599999999996</v>
      </c>
      <c r="F129" s="69">
        <v>7.8928099999999999</v>
      </c>
      <c r="G129" s="69">
        <v>6.6170799999999996</v>
      </c>
      <c r="H129" s="69">
        <v>4.8904199999999998</v>
      </c>
      <c r="I129" s="69">
        <v>3.7355900000000002</v>
      </c>
      <c r="J129" s="69">
        <v>3.5841699999999999</v>
      </c>
      <c r="K129" s="69">
        <v>3.8581300000000001</v>
      </c>
      <c r="L129" s="69">
        <v>4.9311800000000003</v>
      </c>
      <c r="M129" s="69">
        <v>5.9065200000000004</v>
      </c>
      <c r="N129" s="69">
        <v>3.60493</v>
      </c>
      <c r="O129" s="69">
        <v>4.1019800000000002</v>
      </c>
    </row>
    <row r="130" spans="1:15" ht="20.100000000000001" customHeight="1" x14ac:dyDescent="0.2">
      <c r="A130" s="102"/>
      <c r="B130" s="67">
        <v>2018</v>
      </c>
      <c r="C130" s="68">
        <v>3.7745441666666673</v>
      </c>
      <c r="D130" s="69">
        <v>4.94435</v>
      </c>
      <c r="E130" s="69">
        <v>5.6588200000000004</v>
      </c>
      <c r="F130" s="69">
        <v>5.6166</v>
      </c>
      <c r="G130" s="69">
        <v>2.7293099999999999</v>
      </c>
      <c r="H130" s="69">
        <v>3.9796999999999998</v>
      </c>
      <c r="I130" s="69">
        <v>2.6652100000000001</v>
      </c>
      <c r="J130" s="69">
        <v>2.9089700000000001</v>
      </c>
      <c r="K130" s="69">
        <v>3.2361599999999999</v>
      </c>
      <c r="L130" s="69">
        <v>3.0736500000000002</v>
      </c>
      <c r="M130" s="69">
        <v>3.77033</v>
      </c>
      <c r="N130" s="69">
        <v>3.1427100000000001</v>
      </c>
      <c r="O130" s="69">
        <v>3.5687199999999999</v>
      </c>
    </row>
    <row r="131" spans="1:15" ht="20.100000000000001" hidden="1" customHeight="1" x14ac:dyDescent="0.2">
      <c r="A131" s="102"/>
      <c r="B131" s="67">
        <v>2019</v>
      </c>
      <c r="C131" s="68">
        <v>4.752207499999999</v>
      </c>
      <c r="D131" s="69">
        <v>4.1666299999999996</v>
      </c>
      <c r="E131" s="69">
        <v>5.19665</v>
      </c>
      <c r="F131" s="69">
        <v>8.0498999999999992</v>
      </c>
      <c r="G131" s="69">
        <v>1.59565</v>
      </c>
      <c r="H131" s="69" t="s">
        <v>24</v>
      </c>
      <c r="I131" s="69" t="s">
        <v>24</v>
      </c>
      <c r="J131" s="69" t="s">
        <v>24</v>
      </c>
      <c r="K131" s="69" t="s">
        <v>24</v>
      </c>
      <c r="L131" s="69" t="s">
        <v>24</v>
      </c>
      <c r="M131" s="69" t="s">
        <v>24</v>
      </c>
      <c r="N131" s="69" t="s">
        <v>24</v>
      </c>
      <c r="O131" s="69" t="s">
        <v>24</v>
      </c>
    </row>
    <row r="132" spans="1:15" ht="20.100000000000001" hidden="1" customHeight="1" x14ac:dyDescent="0.2">
      <c r="A132" s="103" t="s">
        <v>140</v>
      </c>
      <c r="B132" s="63">
        <v>2016</v>
      </c>
      <c r="C132" s="64">
        <v>5.1562619999999999</v>
      </c>
      <c r="D132" s="65" t="s">
        <v>24</v>
      </c>
      <c r="E132" s="65" t="s">
        <v>24</v>
      </c>
      <c r="F132" s="65" t="s">
        <v>24</v>
      </c>
      <c r="G132" s="65" t="s">
        <v>24</v>
      </c>
      <c r="H132" s="65" t="s">
        <v>24</v>
      </c>
      <c r="I132" s="65" t="s">
        <v>24</v>
      </c>
      <c r="J132" s="65" t="s">
        <v>24</v>
      </c>
      <c r="K132" s="65">
        <v>5.4089499999999999</v>
      </c>
      <c r="L132" s="65">
        <v>5.7704899999999997</v>
      </c>
      <c r="M132" s="65">
        <v>4.9756</v>
      </c>
      <c r="N132" s="65">
        <v>4.7372899999999998</v>
      </c>
      <c r="O132" s="65">
        <v>4.8889800000000001</v>
      </c>
    </row>
    <row r="133" spans="1:15" ht="20.100000000000001" hidden="1" customHeight="1" x14ac:dyDescent="0.2">
      <c r="A133" s="103"/>
      <c r="B133" s="63">
        <v>2017</v>
      </c>
      <c r="C133" s="64">
        <v>6.2859325000000004</v>
      </c>
      <c r="D133" s="65">
        <v>5.8638399999999997</v>
      </c>
      <c r="E133" s="65">
        <v>6.6917400000000002</v>
      </c>
      <c r="F133" s="65">
        <v>6.4729799999999997</v>
      </c>
      <c r="G133" s="65">
        <v>6.1064600000000002</v>
      </c>
      <c r="H133" s="65">
        <v>6.0204300000000002</v>
      </c>
      <c r="I133" s="65">
        <v>5.6447599999999998</v>
      </c>
      <c r="J133" s="65">
        <v>4.5372300000000001</v>
      </c>
      <c r="K133" s="65">
        <v>7.0900499999999997</v>
      </c>
      <c r="L133" s="65">
        <v>7.4250699999999998</v>
      </c>
      <c r="M133" s="65">
        <v>6.7821199999999999</v>
      </c>
      <c r="N133" s="65">
        <v>6.3930199999999999</v>
      </c>
      <c r="O133" s="65">
        <v>6.4034899999999997</v>
      </c>
    </row>
    <row r="134" spans="1:15" ht="20.100000000000001" customHeight="1" x14ac:dyDescent="0.2">
      <c r="A134" s="103"/>
      <c r="B134" s="63">
        <v>2018</v>
      </c>
      <c r="C134" s="64">
        <v>7.2362616666666648</v>
      </c>
      <c r="D134" s="65">
        <v>7.2544399999999998</v>
      </c>
      <c r="E134" s="65">
        <v>8.6646900000000002</v>
      </c>
      <c r="F134" s="65">
        <v>8.9579000000000004</v>
      </c>
      <c r="G134" s="65">
        <v>7.4122199999999996</v>
      </c>
      <c r="H134" s="65">
        <v>6.9160599999999999</v>
      </c>
      <c r="I134" s="65">
        <v>6.3647200000000002</v>
      </c>
      <c r="J134" s="65">
        <v>6.8355499999999996</v>
      </c>
      <c r="K134" s="65">
        <v>6.9669699999999999</v>
      </c>
      <c r="L134" s="65">
        <v>6.7976700000000001</v>
      </c>
      <c r="M134" s="65">
        <v>7.0235900000000004</v>
      </c>
      <c r="N134" s="65">
        <v>6.5080600000000004</v>
      </c>
      <c r="O134" s="65">
        <v>7.1332700000000004</v>
      </c>
    </row>
    <row r="135" spans="1:15" ht="20.100000000000001" hidden="1" customHeight="1" x14ac:dyDescent="0.2">
      <c r="A135" s="103"/>
      <c r="B135" s="63">
        <v>2019</v>
      </c>
      <c r="C135" s="64">
        <v>8.0833975000000002</v>
      </c>
      <c r="D135" s="65">
        <v>7.51532</v>
      </c>
      <c r="E135" s="65">
        <v>8.6464999999999996</v>
      </c>
      <c r="F135" s="65">
        <v>9.1065500000000004</v>
      </c>
      <c r="G135" s="65">
        <v>7.0652200000000001</v>
      </c>
      <c r="H135" s="65" t="s">
        <v>24</v>
      </c>
      <c r="I135" s="65" t="s">
        <v>24</v>
      </c>
      <c r="J135" s="65" t="s">
        <v>24</v>
      </c>
      <c r="K135" s="65" t="s">
        <v>24</v>
      </c>
      <c r="L135" s="65" t="s">
        <v>24</v>
      </c>
      <c r="M135" s="65" t="s">
        <v>24</v>
      </c>
      <c r="N135" s="65" t="s">
        <v>24</v>
      </c>
      <c r="O135" s="65" t="s">
        <v>24</v>
      </c>
    </row>
    <row r="136" spans="1:15" ht="20.100000000000001" hidden="1" customHeight="1" x14ac:dyDescent="0.2">
      <c r="A136" s="102" t="s">
        <v>141</v>
      </c>
      <c r="B136" s="67">
        <v>2010</v>
      </c>
      <c r="C136" s="68">
        <v>3.6920091666666668</v>
      </c>
      <c r="D136" s="69">
        <v>3.3311199999999999</v>
      </c>
      <c r="E136" s="69">
        <v>4.8977300000000001</v>
      </c>
      <c r="F136" s="69">
        <v>4.5236200000000002</v>
      </c>
      <c r="G136" s="69">
        <v>4.69604</v>
      </c>
      <c r="H136" s="69">
        <v>4.6999000000000004</v>
      </c>
      <c r="I136" s="69">
        <v>4.2062499999999998</v>
      </c>
      <c r="J136" s="69">
        <v>3.8152900000000001</v>
      </c>
      <c r="K136" s="69">
        <v>4.0204000000000004</v>
      </c>
      <c r="L136" s="69">
        <v>3.2190300000000001</v>
      </c>
      <c r="M136" s="69">
        <v>2.0428099999999998</v>
      </c>
      <c r="N136" s="69">
        <v>2.3432200000000001</v>
      </c>
      <c r="O136" s="69">
        <v>2.5087000000000002</v>
      </c>
    </row>
    <row r="137" spans="1:15" ht="20.100000000000001" hidden="1" customHeight="1" x14ac:dyDescent="0.2">
      <c r="A137" s="102"/>
      <c r="B137" s="67">
        <v>2011</v>
      </c>
      <c r="C137" s="68">
        <v>3.1160533333333333</v>
      </c>
      <c r="D137" s="69">
        <v>2.7254399999999999</v>
      </c>
      <c r="E137" s="69">
        <v>3.3841100000000002</v>
      </c>
      <c r="F137" s="69">
        <v>3.6918000000000002</v>
      </c>
      <c r="G137" s="69">
        <v>3.4861800000000001</v>
      </c>
      <c r="H137" s="69">
        <v>3.64879</v>
      </c>
      <c r="I137" s="69">
        <v>3.5236800000000001</v>
      </c>
      <c r="J137" s="69">
        <v>2.9146200000000002</v>
      </c>
      <c r="K137" s="69">
        <v>3.2558799999999999</v>
      </c>
      <c r="L137" s="69">
        <v>2.9883299999999999</v>
      </c>
      <c r="M137" s="69">
        <v>2.9839699999999998</v>
      </c>
      <c r="N137" s="69">
        <v>2.2695099999999999</v>
      </c>
      <c r="O137" s="69">
        <v>2.52033</v>
      </c>
    </row>
    <row r="138" spans="1:15" ht="20.100000000000001" hidden="1" customHeight="1" x14ac:dyDescent="0.2">
      <c r="A138" s="102"/>
      <c r="B138" s="67">
        <v>2012</v>
      </c>
      <c r="C138" s="68">
        <v>3.3246358333333332</v>
      </c>
      <c r="D138" s="69">
        <v>2.75746</v>
      </c>
      <c r="E138" s="69">
        <v>3.2382499999999999</v>
      </c>
      <c r="F138" s="69">
        <v>4.7770799999999998</v>
      </c>
      <c r="G138" s="69">
        <v>4.5895799999999998</v>
      </c>
      <c r="H138" s="69">
        <v>3.28817</v>
      </c>
      <c r="I138" s="69">
        <v>3.4667400000000002</v>
      </c>
      <c r="J138" s="69">
        <v>2.8223799999999999</v>
      </c>
      <c r="K138" s="69">
        <v>3.4944899999999999</v>
      </c>
      <c r="L138" s="69">
        <v>3.1095799999999998</v>
      </c>
      <c r="M138" s="69">
        <v>3.1755</v>
      </c>
      <c r="N138" s="69">
        <v>2.72559</v>
      </c>
      <c r="O138" s="69">
        <v>2.4508100000000002</v>
      </c>
    </row>
    <row r="139" spans="1:15" ht="20.100000000000001" hidden="1" customHeight="1" x14ac:dyDescent="0.2">
      <c r="A139" s="102"/>
      <c r="B139" s="67">
        <v>2013</v>
      </c>
      <c r="C139" s="68">
        <v>3.3124516666666661</v>
      </c>
      <c r="D139" s="69">
        <v>2.4945200000000001</v>
      </c>
      <c r="E139" s="69">
        <v>2.8777200000000001</v>
      </c>
      <c r="F139" s="69">
        <v>3.2901500000000001</v>
      </c>
      <c r="G139" s="69">
        <v>4.2775999999999996</v>
      </c>
      <c r="H139" s="69">
        <v>3.9353799999999999</v>
      </c>
      <c r="I139" s="69">
        <v>3.6284700000000001</v>
      </c>
      <c r="J139" s="69">
        <v>3.46848</v>
      </c>
      <c r="K139" s="69">
        <v>3.5373299999999999</v>
      </c>
      <c r="L139" s="69">
        <v>3.1557300000000001</v>
      </c>
      <c r="M139" s="69">
        <v>3.4455300000000002</v>
      </c>
      <c r="N139" s="69">
        <v>2.9118599999999999</v>
      </c>
      <c r="O139" s="69">
        <v>2.7266499999999998</v>
      </c>
    </row>
    <row r="140" spans="1:15" ht="20.100000000000001" hidden="1" customHeight="1" x14ac:dyDescent="0.2">
      <c r="A140" s="102"/>
      <c r="B140" s="67">
        <v>2014</v>
      </c>
      <c r="C140" s="68">
        <v>4.7286066666666668</v>
      </c>
      <c r="D140" s="69">
        <v>2.9617599999999999</v>
      </c>
      <c r="E140" s="69">
        <v>3.3382399999999999</v>
      </c>
      <c r="F140" s="69">
        <v>4.3968400000000001</v>
      </c>
      <c r="G140" s="69">
        <v>6.2474699999999999</v>
      </c>
      <c r="H140" s="69">
        <v>5.9765499999999996</v>
      </c>
      <c r="I140" s="69">
        <v>5.64785</v>
      </c>
      <c r="J140" s="69">
        <v>4.6990299999999996</v>
      </c>
      <c r="K140" s="69">
        <v>5.27705</v>
      </c>
      <c r="L140" s="69">
        <v>5.0812799999999996</v>
      </c>
      <c r="M140" s="69">
        <v>4.7783600000000002</v>
      </c>
      <c r="N140" s="69">
        <v>4.1614599999999999</v>
      </c>
      <c r="O140" s="69">
        <v>4.1773899999999999</v>
      </c>
    </row>
    <row r="141" spans="1:15" ht="20.100000000000001" hidden="1" customHeight="1" x14ac:dyDescent="0.2">
      <c r="A141" s="102"/>
      <c r="B141" s="67">
        <v>2015</v>
      </c>
      <c r="C141" s="68">
        <v>5.1459458333333332</v>
      </c>
      <c r="D141" s="69">
        <v>5.0045400000000004</v>
      </c>
      <c r="E141" s="69">
        <v>5.4274199999999997</v>
      </c>
      <c r="F141" s="69">
        <v>6.2450299999999999</v>
      </c>
      <c r="G141" s="69">
        <v>6.4356299999999997</v>
      </c>
      <c r="H141" s="69">
        <v>5.7786299999999997</v>
      </c>
      <c r="I141" s="69">
        <v>5.4607999999999999</v>
      </c>
      <c r="J141" s="69">
        <v>4.4455</v>
      </c>
      <c r="K141" s="69">
        <v>4.5230800000000002</v>
      </c>
      <c r="L141" s="69">
        <v>5.4522599999999999</v>
      </c>
      <c r="M141" s="69">
        <v>5.2364199999999999</v>
      </c>
      <c r="N141" s="69">
        <v>3.6042000000000001</v>
      </c>
      <c r="O141" s="69">
        <v>4.1378399999999997</v>
      </c>
    </row>
    <row r="142" spans="1:15" ht="20.100000000000001" hidden="1" customHeight="1" x14ac:dyDescent="0.2">
      <c r="A142" s="102"/>
      <c r="B142" s="67">
        <v>2016</v>
      </c>
      <c r="C142" s="68">
        <v>4.900475833333334</v>
      </c>
      <c r="D142" s="69">
        <v>4.4479199999999999</v>
      </c>
      <c r="E142" s="69">
        <v>5.6042100000000001</v>
      </c>
      <c r="F142" s="69">
        <v>5.4975800000000001</v>
      </c>
      <c r="G142" s="69">
        <v>6.3946500000000004</v>
      </c>
      <c r="H142" s="69">
        <v>5.7175700000000003</v>
      </c>
      <c r="I142" s="69">
        <v>4.82247</v>
      </c>
      <c r="J142" s="69">
        <v>4.1940900000000001</v>
      </c>
      <c r="K142" s="69">
        <v>4.42117</v>
      </c>
      <c r="L142" s="69">
        <v>5.2505899999999999</v>
      </c>
      <c r="M142" s="69">
        <v>4.3783899999999996</v>
      </c>
      <c r="N142" s="69">
        <v>4.0880900000000002</v>
      </c>
      <c r="O142" s="69">
        <v>3.9889800000000002</v>
      </c>
    </row>
    <row r="143" spans="1:15" ht="20.100000000000001" hidden="1" customHeight="1" x14ac:dyDescent="0.2">
      <c r="A143" s="102"/>
      <c r="B143" s="67">
        <v>2017</v>
      </c>
      <c r="C143" s="68">
        <v>4.4309250000000002</v>
      </c>
      <c r="D143" s="69">
        <v>4.2360600000000002</v>
      </c>
      <c r="E143" s="69">
        <v>4.2470999999999997</v>
      </c>
      <c r="F143" s="69">
        <v>5.5870600000000001</v>
      </c>
      <c r="G143" s="69">
        <v>5.0429500000000003</v>
      </c>
      <c r="H143" s="69">
        <v>5.5504699999999998</v>
      </c>
      <c r="I143" s="69">
        <v>5.3983299999999996</v>
      </c>
      <c r="J143" s="69">
        <v>4.2805099999999996</v>
      </c>
      <c r="K143" s="69">
        <v>4.2218099999999996</v>
      </c>
      <c r="L143" s="69">
        <v>4.6884399999999999</v>
      </c>
      <c r="M143" s="69">
        <v>4.1935099999999998</v>
      </c>
      <c r="N143" s="69">
        <v>2.6141700000000001</v>
      </c>
      <c r="O143" s="69">
        <v>3.11069</v>
      </c>
    </row>
    <row r="144" spans="1:15" ht="20.100000000000001" customHeight="1" x14ac:dyDescent="0.2">
      <c r="A144" s="102"/>
      <c r="B144" s="67">
        <v>2018</v>
      </c>
      <c r="C144" s="68">
        <v>4.1996641666666665</v>
      </c>
      <c r="D144" s="69">
        <v>3.9815200000000002</v>
      </c>
      <c r="E144" s="69">
        <v>4.2086699999999997</v>
      </c>
      <c r="F144" s="69">
        <v>4.6439199999999996</v>
      </c>
      <c r="G144" s="69">
        <v>5.1305899999999998</v>
      </c>
      <c r="H144" s="69">
        <v>4.6648899999999998</v>
      </c>
      <c r="I144" s="69">
        <v>3.9986100000000002</v>
      </c>
      <c r="J144" s="69">
        <v>3.41005</v>
      </c>
      <c r="K144" s="69">
        <v>3.3112200000000001</v>
      </c>
      <c r="L144" s="69">
        <v>5.4780199999999999</v>
      </c>
      <c r="M144" s="69">
        <v>5.6803400000000002</v>
      </c>
      <c r="N144" s="69">
        <v>3.1949299999999998</v>
      </c>
      <c r="O144" s="69">
        <v>2.6932100000000001</v>
      </c>
    </row>
    <row r="145" spans="1:15" ht="20.100000000000001" hidden="1" customHeight="1" x14ac:dyDescent="0.2">
      <c r="A145" s="102"/>
      <c r="B145" s="67">
        <v>2019</v>
      </c>
      <c r="C145" s="68">
        <v>5.4833550000000004</v>
      </c>
      <c r="D145" s="69">
        <v>4.3094799999999998</v>
      </c>
      <c r="E145" s="69">
        <v>5.4016400000000004</v>
      </c>
      <c r="F145" s="69">
        <v>6.5768500000000003</v>
      </c>
      <c r="G145" s="69">
        <v>5.6454500000000003</v>
      </c>
      <c r="H145" s="69" t="s">
        <v>24</v>
      </c>
      <c r="I145" s="69" t="s">
        <v>24</v>
      </c>
      <c r="J145" s="69" t="s">
        <v>24</v>
      </c>
      <c r="K145" s="69" t="s">
        <v>24</v>
      </c>
      <c r="L145" s="69" t="s">
        <v>24</v>
      </c>
      <c r="M145" s="69" t="s">
        <v>24</v>
      </c>
      <c r="N145" s="69" t="s">
        <v>24</v>
      </c>
      <c r="O145" s="69" t="s">
        <v>24</v>
      </c>
    </row>
    <row r="146" spans="1:15" ht="20.100000000000001" hidden="1" customHeight="1" x14ac:dyDescent="0.2">
      <c r="A146" s="103" t="s">
        <v>142</v>
      </c>
      <c r="B146" s="63">
        <v>2010</v>
      </c>
      <c r="C146" s="64">
        <v>5.2492500000000009</v>
      </c>
      <c r="D146" s="65">
        <v>3.4033600000000002</v>
      </c>
      <c r="E146" s="65">
        <v>5.8955700000000002</v>
      </c>
      <c r="F146" s="65">
        <v>5.3899499999999998</v>
      </c>
      <c r="G146" s="65">
        <v>5.2705599999999997</v>
      </c>
      <c r="H146" s="65">
        <v>6.2085999999999997</v>
      </c>
      <c r="I146" s="65">
        <v>7.3252800000000002</v>
      </c>
      <c r="J146" s="65">
        <v>4.8233499999999996</v>
      </c>
      <c r="K146" s="65">
        <v>6.4509400000000001</v>
      </c>
      <c r="L146" s="65">
        <v>4.4774000000000003</v>
      </c>
      <c r="M146" s="65">
        <v>3.9027599999999998</v>
      </c>
      <c r="N146" s="65">
        <v>4.7705099999999998</v>
      </c>
      <c r="O146" s="65">
        <v>5.0727200000000003</v>
      </c>
    </row>
    <row r="147" spans="1:15" ht="20.100000000000001" hidden="1" customHeight="1" x14ac:dyDescent="0.2">
      <c r="A147" s="103"/>
      <c r="B147" s="63">
        <v>2011</v>
      </c>
      <c r="C147" s="64">
        <v>4.4984099999999998</v>
      </c>
      <c r="D147" s="65">
        <v>4.9865599999999999</v>
      </c>
      <c r="E147" s="65">
        <v>4.6912599999999998</v>
      </c>
      <c r="F147" s="65">
        <v>4.6311499999999999</v>
      </c>
      <c r="G147" s="65">
        <v>4.1495800000000003</v>
      </c>
      <c r="H147" s="65">
        <v>4.8190900000000001</v>
      </c>
      <c r="I147" s="65">
        <v>4.9002800000000004</v>
      </c>
      <c r="J147" s="65">
        <v>4.6325599999999998</v>
      </c>
      <c r="K147" s="65">
        <v>4.9023899999999996</v>
      </c>
      <c r="L147" s="65">
        <v>4.4883300000000004</v>
      </c>
      <c r="M147" s="65">
        <v>4.0646199999999997</v>
      </c>
      <c r="N147" s="65">
        <v>3.6732300000000002</v>
      </c>
      <c r="O147" s="65">
        <v>4.0418700000000003</v>
      </c>
    </row>
    <row r="148" spans="1:15" ht="20.100000000000001" hidden="1" customHeight="1" x14ac:dyDescent="0.2">
      <c r="A148" s="103"/>
      <c r="B148" s="63">
        <v>2012</v>
      </c>
      <c r="C148" s="64">
        <v>3.9808974999999998</v>
      </c>
      <c r="D148" s="65">
        <v>3.9224100000000002</v>
      </c>
      <c r="E148" s="65">
        <v>3.8296700000000001</v>
      </c>
      <c r="F148" s="65">
        <v>4.12913</v>
      </c>
      <c r="G148" s="65">
        <v>4.11104</v>
      </c>
      <c r="H148" s="65">
        <v>3.4798399999999998</v>
      </c>
      <c r="I148" s="65">
        <v>4.2819099999999999</v>
      </c>
      <c r="J148" s="65">
        <v>3.7007699999999999</v>
      </c>
      <c r="K148" s="65">
        <v>5.4161000000000001</v>
      </c>
      <c r="L148" s="65">
        <v>3.88219</v>
      </c>
      <c r="M148" s="65">
        <v>3.7888099999999998</v>
      </c>
      <c r="N148" s="65">
        <v>3.5252400000000002</v>
      </c>
      <c r="O148" s="65">
        <v>3.7036600000000002</v>
      </c>
    </row>
    <row r="149" spans="1:15" ht="20.100000000000001" hidden="1" customHeight="1" x14ac:dyDescent="0.2">
      <c r="A149" s="103"/>
      <c r="B149" s="63">
        <v>2013</v>
      </c>
      <c r="C149" s="64">
        <v>3.5174750000000006</v>
      </c>
      <c r="D149" s="65">
        <v>3.1918000000000002</v>
      </c>
      <c r="E149" s="65">
        <v>3.2160299999999999</v>
      </c>
      <c r="F149" s="65">
        <v>3.20316</v>
      </c>
      <c r="G149" s="65">
        <v>3.10486</v>
      </c>
      <c r="H149" s="65">
        <v>3.3573900000000001</v>
      </c>
      <c r="I149" s="65">
        <v>3.7259699999999998</v>
      </c>
      <c r="J149" s="65">
        <v>4.0678400000000003</v>
      </c>
      <c r="K149" s="65">
        <v>4.4881700000000002</v>
      </c>
      <c r="L149" s="65">
        <v>3.8041999999999998</v>
      </c>
      <c r="M149" s="65">
        <v>3.7298399999999998</v>
      </c>
      <c r="N149" s="65">
        <v>3.6003500000000002</v>
      </c>
      <c r="O149" s="65">
        <v>2.7200899999999999</v>
      </c>
    </row>
    <row r="150" spans="1:15" ht="20.100000000000001" hidden="1" customHeight="1" x14ac:dyDescent="0.2">
      <c r="A150" s="103"/>
      <c r="B150" s="63">
        <v>2014</v>
      </c>
      <c r="C150" s="64">
        <v>3.9364149999999998</v>
      </c>
      <c r="D150" s="65">
        <v>2.9909599999999998</v>
      </c>
      <c r="E150" s="65">
        <v>3.55294</v>
      </c>
      <c r="F150" s="65">
        <v>3.5787</v>
      </c>
      <c r="G150" s="65">
        <v>3.31271</v>
      </c>
      <c r="H150" s="65">
        <v>4.2239599999999999</v>
      </c>
      <c r="I150" s="65">
        <v>4.5779899999999998</v>
      </c>
      <c r="J150" s="65">
        <v>3.4315899999999999</v>
      </c>
      <c r="K150" s="65">
        <v>4.5264100000000003</v>
      </c>
      <c r="L150" s="65">
        <v>4.6075299999999997</v>
      </c>
      <c r="M150" s="65">
        <v>4.80138</v>
      </c>
      <c r="N150" s="65">
        <v>3.9203100000000002</v>
      </c>
      <c r="O150" s="65">
        <v>3.7124999999999999</v>
      </c>
    </row>
    <row r="151" spans="1:15" ht="20.100000000000001" hidden="1" customHeight="1" x14ac:dyDescent="0.2">
      <c r="A151" s="103"/>
      <c r="B151" s="63">
        <v>2015</v>
      </c>
      <c r="C151" s="64">
        <v>3.8187991666666665</v>
      </c>
      <c r="D151" s="65">
        <v>3.7709000000000001</v>
      </c>
      <c r="E151" s="65">
        <v>3.4371299999999998</v>
      </c>
      <c r="F151" s="65">
        <v>3.3970799999999999</v>
      </c>
      <c r="G151" s="65">
        <v>3.4780600000000002</v>
      </c>
      <c r="H151" s="65">
        <v>3.7415699999999998</v>
      </c>
      <c r="I151" s="65">
        <v>4.0468099999999998</v>
      </c>
      <c r="J151" s="65">
        <v>3.5349499999999998</v>
      </c>
      <c r="K151" s="65">
        <v>3.7099099999999998</v>
      </c>
      <c r="L151" s="65">
        <v>4.4597199999999999</v>
      </c>
      <c r="M151" s="65">
        <v>4.3624000000000001</v>
      </c>
      <c r="N151" s="65">
        <v>3.8770799999999999</v>
      </c>
      <c r="O151" s="65">
        <v>4.0099799999999997</v>
      </c>
    </row>
    <row r="152" spans="1:15" ht="20.100000000000001" hidden="1" customHeight="1" x14ac:dyDescent="0.2">
      <c r="A152" s="103"/>
      <c r="B152" s="63">
        <v>2016</v>
      </c>
      <c r="C152" s="64">
        <v>4.3865808333333334</v>
      </c>
      <c r="D152" s="65">
        <v>3.5621299999999998</v>
      </c>
      <c r="E152" s="65">
        <v>4.0014000000000003</v>
      </c>
      <c r="F152" s="65">
        <v>3.3486899999999999</v>
      </c>
      <c r="G152" s="65">
        <v>3.2722500000000001</v>
      </c>
      <c r="H152" s="65">
        <v>4.8137100000000004</v>
      </c>
      <c r="I152" s="65">
        <v>5.8997900000000003</v>
      </c>
      <c r="J152" s="65">
        <v>5.2028600000000003</v>
      </c>
      <c r="K152" s="65">
        <v>5.5827299999999997</v>
      </c>
      <c r="L152" s="65">
        <v>5.4064199999999998</v>
      </c>
      <c r="M152" s="65">
        <v>3.6188199999999999</v>
      </c>
      <c r="N152" s="65">
        <v>3.90097</v>
      </c>
      <c r="O152" s="65">
        <v>4.0292000000000003</v>
      </c>
    </row>
    <row r="153" spans="1:15" ht="20.100000000000001" hidden="1" customHeight="1" x14ac:dyDescent="0.2">
      <c r="A153" s="103"/>
      <c r="B153" s="63">
        <v>2017</v>
      </c>
      <c r="C153" s="64">
        <v>4.3478416666666666</v>
      </c>
      <c r="D153" s="65">
        <v>3.4710000000000001</v>
      </c>
      <c r="E153" s="65">
        <v>3.12262</v>
      </c>
      <c r="F153" s="65">
        <v>3.68384</v>
      </c>
      <c r="G153" s="65">
        <v>3.6848999999999998</v>
      </c>
      <c r="H153" s="65">
        <v>5.2629400000000004</v>
      </c>
      <c r="I153" s="65">
        <v>4.7862200000000001</v>
      </c>
      <c r="J153" s="65">
        <v>5.4159899999999999</v>
      </c>
      <c r="K153" s="65">
        <v>5.8876999999999997</v>
      </c>
      <c r="L153" s="65">
        <v>4.9463200000000001</v>
      </c>
      <c r="M153" s="65">
        <v>4.4512799999999997</v>
      </c>
      <c r="N153" s="65">
        <v>3.8855200000000001</v>
      </c>
      <c r="O153" s="65">
        <v>3.5757699999999999</v>
      </c>
    </row>
    <row r="154" spans="1:15" ht="20.100000000000001" customHeight="1" x14ac:dyDescent="0.2">
      <c r="A154" s="103"/>
      <c r="B154" s="63">
        <v>2018</v>
      </c>
      <c r="C154" s="64">
        <v>4.3013141666666668</v>
      </c>
      <c r="D154" s="65">
        <v>3.6511100000000001</v>
      </c>
      <c r="E154" s="65">
        <v>3.5398800000000001</v>
      </c>
      <c r="F154" s="65">
        <v>3.7007099999999999</v>
      </c>
      <c r="G154" s="65">
        <v>3.7059000000000002</v>
      </c>
      <c r="H154" s="65">
        <v>4.0998299999999999</v>
      </c>
      <c r="I154" s="65">
        <v>4.9053100000000001</v>
      </c>
      <c r="J154" s="65">
        <v>4.2957000000000001</v>
      </c>
      <c r="K154" s="65">
        <v>5.7703300000000004</v>
      </c>
      <c r="L154" s="65">
        <v>4.9896200000000004</v>
      </c>
      <c r="M154" s="65">
        <v>5.0440899999999997</v>
      </c>
      <c r="N154" s="65">
        <v>3.9308999999999998</v>
      </c>
      <c r="O154" s="65">
        <v>3.9823900000000001</v>
      </c>
    </row>
    <row r="155" spans="1:15" ht="20.100000000000001" hidden="1" customHeight="1" x14ac:dyDescent="0.2">
      <c r="A155" s="103"/>
      <c r="B155" s="63">
        <v>2019</v>
      </c>
      <c r="C155" s="64">
        <v>3.3348499999999999</v>
      </c>
      <c r="D155" s="65">
        <v>3.76858</v>
      </c>
      <c r="E155" s="65">
        <v>3.43947</v>
      </c>
      <c r="F155" s="65">
        <v>3.2000999999999999</v>
      </c>
      <c r="G155" s="65">
        <v>2.9312499999999999</v>
      </c>
      <c r="H155" s="65" t="s">
        <v>24</v>
      </c>
      <c r="I155" s="65" t="s">
        <v>24</v>
      </c>
      <c r="J155" s="65" t="s">
        <v>24</v>
      </c>
      <c r="K155" s="65" t="s">
        <v>24</v>
      </c>
      <c r="L155" s="65" t="s">
        <v>24</v>
      </c>
      <c r="M155" s="65" t="s">
        <v>24</v>
      </c>
      <c r="N155" s="65" t="s">
        <v>24</v>
      </c>
      <c r="O155" s="65" t="s">
        <v>24</v>
      </c>
    </row>
    <row r="156" spans="1:15" ht="20.100000000000001" hidden="1" customHeight="1" x14ac:dyDescent="0.2">
      <c r="A156" s="102" t="s">
        <v>143</v>
      </c>
      <c r="B156" s="67">
        <v>2012</v>
      </c>
      <c r="C156" s="68">
        <v>6.7131233333333329</v>
      </c>
      <c r="D156" s="69" t="s">
        <v>24</v>
      </c>
      <c r="E156" s="69" t="s">
        <v>24</v>
      </c>
      <c r="F156" s="69" t="s">
        <v>24</v>
      </c>
      <c r="G156" s="69" t="s">
        <v>24</v>
      </c>
      <c r="H156" s="69" t="s">
        <v>24</v>
      </c>
      <c r="I156" s="69" t="s">
        <v>24</v>
      </c>
      <c r="J156" s="69" t="s">
        <v>24</v>
      </c>
      <c r="K156" s="69" t="s">
        <v>24</v>
      </c>
      <c r="L156" s="69" t="s">
        <v>24</v>
      </c>
      <c r="M156" s="69">
        <v>6.7656299999999998</v>
      </c>
      <c r="N156" s="69">
        <v>6.4137300000000002</v>
      </c>
      <c r="O156" s="69">
        <v>6.9600099999999996</v>
      </c>
    </row>
    <row r="157" spans="1:15" ht="20.100000000000001" hidden="1" customHeight="1" x14ac:dyDescent="0.2">
      <c r="A157" s="102"/>
      <c r="B157" s="67">
        <v>2013</v>
      </c>
      <c r="C157" s="68">
        <v>7.025100833333334</v>
      </c>
      <c r="D157" s="69">
        <v>7.4632100000000001</v>
      </c>
      <c r="E157" s="69">
        <v>8.1444600000000005</v>
      </c>
      <c r="F157" s="69">
        <v>8.1588700000000003</v>
      </c>
      <c r="G157" s="69">
        <v>8.0591299999999997</v>
      </c>
      <c r="H157" s="69">
        <v>7.2040699999999998</v>
      </c>
      <c r="I157" s="69">
        <v>6.7181600000000001</v>
      </c>
      <c r="J157" s="69">
        <v>6.8247999999999998</v>
      </c>
      <c r="K157" s="69">
        <v>7.1556100000000002</v>
      </c>
      <c r="L157" s="69">
        <v>6.5377400000000003</v>
      </c>
      <c r="M157" s="69">
        <v>6.4767799999999998</v>
      </c>
      <c r="N157" s="69">
        <v>5.7671799999999998</v>
      </c>
      <c r="O157" s="69">
        <v>5.7911999999999999</v>
      </c>
    </row>
    <row r="158" spans="1:15" ht="20.100000000000001" hidden="1" customHeight="1" x14ac:dyDescent="0.2">
      <c r="A158" s="102"/>
      <c r="B158" s="67">
        <v>2014</v>
      </c>
      <c r="C158" s="68">
        <v>6.9171458333333335</v>
      </c>
      <c r="D158" s="69">
        <v>6.64499</v>
      </c>
      <c r="E158" s="69">
        <v>8.1136499999999998</v>
      </c>
      <c r="F158" s="69">
        <v>8.0935799999999993</v>
      </c>
      <c r="G158" s="69">
        <v>7.6042399999999999</v>
      </c>
      <c r="H158" s="69">
        <v>7.7366299999999999</v>
      </c>
      <c r="I158" s="69">
        <v>7.5358000000000001</v>
      </c>
      <c r="J158" s="69">
        <v>6.6186499999999997</v>
      </c>
      <c r="K158" s="69">
        <v>7.3823600000000003</v>
      </c>
      <c r="L158" s="69">
        <v>6.8447199999999997</v>
      </c>
      <c r="M158" s="69">
        <v>6.0599100000000004</v>
      </c>
      <c r="N158" s="69">
        <v>5.2234699999999998</v>
      </c>
      <c r="O158" s="69">
        <v>5.1477500000000003</v>
      </c>
    </row>
    <row r="159" spans="1:15" ht="20.100000000000001" hidden="1" customHeight="1" x14ac:dyDescent="0.2">
      <c r="A159" s="102"/>
      <c r="B159" s="67">
        <v>2015</v>
      </c>
      <c r="C159" s="68">
        <v>5.9944241666666658</v>
      </c>
      <c r="D159" s="69">
        <v>7.5667999999999997</v>
      </c>
      <c r="E159" s="69">
        <v>7.4215</v>
      </c>
      <c r="F159" s="69">
        <v>7.3886399999999997</v>
      </c>
      <c r="G159" s="69">
        <v>6.9762500000000003</v>
      </c>
      <c r="H159" s="69">
        <v>6.0992899999999999</v>
      </c>
      <c r="I159" s="69">
        <v>5.9759000000000002</v>
      </c>
      <c r="J159" s="69">
        <v>4.9914699999999996</v>
      </c>
      <c r="K159" s="69">
        <v>5.7607900000000001</v>
      </c>
      <c r="L159" s="69">
        <v>5.8549300000000004</v>
      </c>
      <c r="M159" s="69">
        <v>6.7304399999999998</v>
      </c>
      <c r="N159" s="69">
        <v>3.8869099999999999</v>
      </c>
      <c r="O159" s="69">
        <v>3.28017</v>
      </c>
    </row>
    <row r="160" spans="1:15" ht="20.100000000000001" hidden="1" customHeight="1" x14ac:dyDescent="0.2">
      <c r="A160" s="102"/>
      <c r="B160" s="67">
        <v>2016</v>
      </c>
      <c r="C160" s="68">
        <v>4.2687858333333324</v>
      </c>
      <c r="D160" s="69">
        <v>4.78118</v>
      </c>
      <c r="E160" s="69">
        <v>5.0035600000000002</v>
      </c>
      <c r="F160" s="69">
        <v>5.5150499999999996</v>
      </c>
      <c r="G160" s="69">
        <v>5.0371199999999998</v>
      </c>
      <c r="H160" s="69">
        <v>5.0070600000000001</v>
      </c>
      <c r="I160" s="69">
        <v>3.9368400000000001</v>
      </c>
      <c r="J160" s="69">
        <v>3.4551699999999999</v>
      </c>
      <c r="K160" s="69">
        <v>4.11599</v>
      </c>
      <c r="L160" s="69">
        <v>5.2143100000000002</v>
      </c>
      <c r="M160" s="69">
        <v>3.0551699999999999</v>
      </c>
      <c r="N160" s="69">
        <v>2.7742399999999998</v>
      </c>
      <c r="O160" s="69">
        <v>3.3297400000000001</v>
      </c>
    </row>
    <row r="161" spans="1:15" ht="20.100000000000001" hidden="1" customHeight="1" x14ac:dyDescent="0.2">
      <c r="A161" s="102"/>
      <c r="B161" s="67">
        <v>2017</v>
      </c>
      <c r="C161" s="68">
        <v>3.6703675000000007</v>
      </c>
      <c r="D161" s="69">
        <v>4.1771799999999999</v>
      </c>
      <c r="E161" s="69">
        <v>4.83568</v>
      </c>
      <c r="F161" s="69">
        <v>5.1467099999999997</v>
      </c>
      <c r="G161" s="69">
        <v>4.8808299999999996</v>
      </c>
      <c r="H161" s="69">
        <v>5.0060099999999998</v>
      </c>
      <c r="I161" s="69">
        <v>3.8621500000000002</v>
      </c>
      <c r="J161" s="69">
        <v>2.66717</v>
      </c>
      <c r="K161" s="69">
        <v>3.0989599999999999</v>
      </c>
      <c r="L161" s="69">
        <v>2.7751399999999999</v>
      </c>
      <c r="M161" s="69">
        <v>2.4506700000000001</v>
      </c>
      <c r="N161" s="69">
        <v>2.21014</v>
      </c>
      <c r="O161" s="69">
        <v>2.93377</v>
      </c>
    </row>
    <row r="162" spans="1:15" ht="20.100000000000001" customHeight="1" x14ac:dyDescent="0.2">
      <c r="A162" s="102"/>
      <c r="B162" s="67">
        <v>2018</v>
      </c>
      <c r="C162" s="68">
        <v>3.6504875000000001</v>
      </c>
      <c r="D162" s="69">
        <v>3.5173700000000001</v>
      </c>
      <c r="E162" s="69">
        <v>3.88348</v>
      </c>
      <c r="F162" s="69">
        <v>4.30124</v>
      </c>
      <c r="G162" s="69">
        <v>3.26837</v>
      </c>
      <c r="H162" s="69">
        <v>2.3330000000000002</v>
      </c>
      <c r="I162" s="69">
        <v>3.0059</v>
      </c>
      <c r="J162" s="69">
        <v>2.6613600000000002</v>
      </c>
      <c r="K162" s="69">
        <v>2.6608900000000002</v>
      </c>
      <c r="L162" s="69">
        <v>3.87778</v>
      </c>
      <c r="M162" s="69">
        <v>5.6056800000000004</v>
      </c>
      <c r="N162" s="69">
        <v>4.0381600000000004</v>
      </c>
      <c r="O162" s="69">
        <v>4.6526199999999998</v>
      </c>
    </row>
    <row r="163" spans="1:15" ht="20.100000000000001" hidden="1" customHeight="1" x14ac:dyDescent="0.2">
      <c r="A163" s="102"/>
      <c r="B163" s="67">
        <v>2019</v>
      </c>
      <c r="C163" s="68">
        <v>3.8114650000000001</v>
      </c>
      <c r="D163" s="69">
        <v>4.9586699999999997</v>
      </c>
      <c r="E163" s="69">
        <v>4.5443100000000003</v>
      </c>
      <c r="F163" s="69">
        <v>4.78118</v>
      </c>
      <c r="G163" s="69">
        <v>0.9617</v>
      </c>
      <c r="H163" s="69" t="s">
        <v>24</v>
      </c>
      <c r="I163" s="69" t="s">
        <v>24</v>
      </c>
      <c r="J163" s="69" t="s">
        <v>24</v>
      </c>
      <c r="K163" s="69" t="s">
        <v>24</v>
      </c>
      <c r="L163" s="69" t="s">
        <v>24</v>
      </c>
      <c r="M163" s="69" t="s">
        <v>24</v>
      </c>
      <c r="N163" s="69" t="s">
        <v>24</v>
      </c>
      <c r="O163" s="69" t="s">
        <v>24</v>
      </c>
    </row>
    <row r="164" spans="1:15" ht="20.100000000000001" hidden="1" customHeight="1" x14ac:dyDescent="0.2">
      <c r="A164" s="103" t="s">
        <v>144</v>
      </c>
      <c r="B164" s="63">
        <v>2010</v>
      </c>
      <c r="C164" s="64">
        <v>5.5245772727272717</v>
      </c>
      <c r="D164" s="65" t="s">
        <v>145</v>
      </c>
      <c r="E164" s="65">
        <v>6.8815099999999996</v>
      </c>
      <c r="F164" s="65">
        <v>7.61815</v>
      </c>
      <c r="G164" s="65">
        <v>6.3589599999999997</v>
      </c>
      <c r="H164" s="65">
        <v>5.79392</v>
      </c>
      <c r="I164" s="65">
        <v>4.6132299999999997</v>
      </c>
      <c r="J164" s="65">
        <v>5.3565199999999997</v>
      </c>
      <c r="K164" s="65">
        <v>6.06724</v>
      </c>
      <c r="L164" s="65">
        <v>4.4500999999999999</v>
      </c>
      <c r="M164" s="65">
        <v>3.6981199999999999</v>
      </c>
      <c r="N164" s="65">
        <v>4.5929799999999998</v>
      </c>
      <c r="O164" s="65">
        <v>5.33962</v>
      </c>
    </row>
    <row r="165" spans="1:15" ht="20.100000000000001" hidden="1" customHeight="1" x14ac:dyDescent="0.2">
      <c r="A165" s="103"/>
      <c r="B165" s="63">
        <v>2011</v>
      </c>
      <c r="C165" s="64">
        <v>4.798143333333333</v>
      </c>
      <c r="D165" s="65">
        <v>5.9447900000000002</v>
      </c>
      <c r="E165" s="65">
        <v>6.4601199999999999</v>
      </c>
      <c r="F165" s="65">
        <v>7.5835299999999997</v>
      </c>
      <c r="G165" s="65">
        <v>6.3214899999999998</v>
      </c>
      <c r="H165" s="65">
        <v>5.9134700000000002</v>
      </c>
      <c r="I165" s="65">
        <v>4.2985100000000003</v>
      </c>
      <c r="J165" s="65">
        <v>4.1576599999999999</v>
      </c>
      <c r="K165" s="65">
        <v>3.87161</v>
      </c>
      <c r="L165" s="65">
        <v>3.3506300000000002</v>
      </c>
      <c r="M165" s="65">
        <v>2.6884700000000001</v>
      </c>
      <c r="N165" s="65">
        <v>2.4142199999999998</v>
      </c>
      <c r="O165" s="65">
        <v>4.5732200000000001</v>
      </c>
    </row>
    <row r="166" spans="1:15" ht="20.100000000000001" hidden="1" customHeight="1" x14ac:dyDescent="0.2">
      <c r="A166" s="103"/>
      <c r="B166" s="63">
        <v>2012</v>
      </c>
      <c r="C166" s="64">
        <v>5.2753833333333331</v>
      </c>
      <c r="D166" s="65">
        <v>6.8895799999999996</v>
      </c>
      <c r="E166" s="65">
        <v>5.5871000000000004</v>
      </c>
      <c r="F166" s="65">
        <v>8.0124700000000004</v>
      </c>
      <c r="G166" s="65">
        <v>7.44191</v>
      </c>
      <c r="H166" s="65">
        <v>5.4982499999999996</v>
      </c>
      <c r="I166" s="65">
        <v>5.2247599999999998</v>
      </c>
      <c r="J166" s="65">
        <v>3.9020800000000002</v>
      </c>
      <c r="K166" s="65">
        <v>4.4510100000000001</v>
      </c>
      <c r="L166" s="65">
        <v>3.5752799999999998</v>
      </c>
      <c r="M166" s="65">
        <v>3.92997</v>
      </c>
      <c r="N166" s="65">
        <v>3.4684300000000001</v>
      </c>
      <c r="O166" s="65">
        <v>5.32376</v>
      </c>
    </row>
    <row r="167" spans="1:15" ht="20.100000000000001" hidden="1" customHeight="1" x14ac:dyDescent="0.2">
      <c r="A167" s="103"/>
      <c r="B167" s="63">
        <v>2013</v>
      </c>
      <c r="C167" s="64">
        <v>5.9983258333333334</v>
      </c>
      <c r="D167" s="65">
        <v>5.3385800000000003</v>
      </c>
      <c r="E167" s="65">
        <v>7.1766399999999999</v>
      </c>
      <c r="F167" s="65">
        <v>10.543749999999999</v>
      </c>
      <c r="G167" s="65">
        <v>7.9381599999999999</v>
      </c>
      <c r="H167" s="65">
        <v>6.5467700000000004</v>
      </c>
      <c r="I167" s="65">
        <v>7.0794100000000002</v>
      </c>
      <c r="J167" s="65">
        <v>4.5038299999999998</v>
      </c>
      <c r="K167" s="65">
        <v>4.9675399999999996</v>
      </c>
      <c r="L167" s="65">
        <v>4.4700699999999998</v>
      </c>
      <c r="M167" s="65">
        <v>4.7338399999999998</v>
      </c>
      <c r="N167" s="65">
        <v>4.4721500000000001</v>
      </c>
      <c r="O167" s="65">
        <v>4.2091700000000003</v>
      </c>
    </row>
    <row r="168" spans="1:15" ht="20.100000000000001" hidden="1" customHeight="1" x14ac:dyDescent="0.2">
      <c r="A168" s="103"/>
      <c r="B168" s="63">
        <v>2014</v>
      </c>
      <c r="C168" s="64">
        <v>4.8808941666666668</v>
      </c>
      <c r="D168" s="65">
        <v>5.1343100000000002</v>
      </c>
      <c r="E168" s="65">
        <v>4.8676300000000001</v>
      </c>
      <c r="F168" s="65">
        <v>5.4294399999999996</v>
      </c>
      <c r="G168" s="65">
        <v>5.5242000000000004</v>
      </c>
      <c r="H168" s="65">
        <v>5.5929799999999998</v>
      </c>
      <c r="I168" s="65">
        <v>4.8929900000000002</v>
      </c>
      <c r="J168" s="65">
        <v>4.5795000000000003</v>
      </c>
      <c r="K168" s="65">
        <v>5.0602200000000002</v>
      </c>
      <c r="L168" s="65">
        <v>4.7295100000000003</v>
      </c>
      <c r="M168" s="65">
        <v>3.9424399999999999</v>
      </c>
      <c r="N168" s="65">
        <v>4.4696600000000002</v>
      </c>
      <c r="O168" s="65">
        <v>4.3478500000000002</v>
      </c>
    </row>
    <row r="169" spans="1:15" ht="20.100000000000001" hidden="1" customHeight="1" x14ac:dyDescent="0.2">
      <c r="A169" s="103"/>
      <c r="B169" s="63">
        <v>2015</v>
      </c>
      <c r="C169" s="64">
        <v>4.8403516666666677</v>
      </c>
      <c r="D169" s="65">
        <v>5.53179</v>
      </c>
      <c r="E169" s="65">
        <v>5.3285</v>
      </c>
      <c r="F169" s="65">
        <v>5.9485900000000003</v>
      </c>
      <c r="G169" s="65">
        <v>5.9422899999999998</v>
      </c>
      <c r="H169" s="65">
        <v>5.0246599999999999</v>
      </c>
      <c r="I169" s="65">
        <v>4.6720800000000002</v>
      </c>
      <c r="J169" s="65">
        <v>4.4216100000000003</v>
      </c>
      <c r="K169" s="65">
        <v>4.4542299999999999</v>
      </c>
      <c r="L169" s="65">
        <v>4.6282300000000003</v>
      </c>
      <c r="M169" s="65">
        <v>4.3459700000000003</v>
      </c>
      <c r="N169" s="65">
        <v>3.47858</v>
      </c>
      <c r="O169" s="65">
        <v>4.30769</v>
      </c>
    </row>
    <row r="170" spans="1:15" ht="20.100000000000001" hidden="1" customHeight="1" x14ac:dyDescent="0.2">
      <c r="A170" s="103"/>
      <c r="B170" s="63">
        <v>2016</v>
      </c>
      <c r="C170" s="64">
        <v>4.8818358333333327</v>
      </c>
      <c r="D170" s="65">
        <v>4.7917300000000003</v>
      </c>
      <c r="E170" s="65">
        <v>6.6966200000000002</v>
      </c>
      <c r="F170" s="65">
        <v>6.0331299999999999</v>
      </c>
      <c r="G170" s="65">
        <v>5.9891300000000003</v>
      </c>
      <c r="H170" s="65">
        <v>5.0651200000000003</v>
      </c>
      <c r="I170" s="65">
        <v>4.3139900000000004</v>
      </c>
      <c r="J170" s="65">
        <v>4.1259100000000002</v>
      </c>
      <c r="K170" s="65">
        <v>4.5758099999999997</v>
      </c>
      <c r="L170" s="65">
        <v>4.5931899999999999</v>
      </c>
      <c r="M170" s="65">
        <v>3.5010400000000002</v>
      </c>
      <c r="N170" s="65">
        <v>4.0707599999999999</v>
      </c>
      <c r="O170" s="65">
        <v>4.8255999999999997</v>
      </c>
    </row>
    <row r="171" spans="1:15" ht="20.100000000000001" hidden="1" customHeight="1" x14ac:dyDescent="0.2">
      <c r="A171" s="103"/>
      <c r="B171" s="63">
        <v>2017</v>
      </c>
      <c r="C171" s="64">
        <v>4.4938516666666652</v>
      </c>
      <c r="D171" s="65">
        <v>5.71976</v>
      </c>
      <c r="E171" s="65">
        <v>5.52597</v>
      </c>
      <c r="F171" s="65">
        <v>5.5992600000000001</v>
      </c>
      <c r="G171" s="65">
        <v>5.2148599999999998</v>
      </c>
      <c r="H171" s="65">
        <v>5.2895500000000002</v>
      </c>
      <c r="I171" s="65">
        <v>4.2429500000000004</v>
      </c>
      <c r="J171" s="65">
        <v>3.8485900000000002</v>
      </c>
      <c r="K171" s="65">
        <v>3.9244599999999998</v>
      </c>
      <c r="L171" s="65">
        <v>3.92604</v>
      </c>
      <c r="M171" s="65">
        <v>3.1466400000000001</v>
      </c>
      <c r="N171" s="65">
        <v>3.4513500000000001</v>
      </c>
      <c r="O171" s="65">
        <v>4.0367899999999999</v>
      </c>
    </row>
    <row r="172" spans="1:15" ht="20.100000000000001" customHeight="1" x14ac:dyDescent="0.2">
      <c r="A172" s="103"/>
      <c r="B172" s="63">
        <v>2018</v>
      </c>
      <c r="C172" s="64">
        <v>3.9501074999999997</v>
      </c>
      <c r="D172" s="65">
        <v>4.6839700000000004</v>
      </c>
      <c r="E172" s="65">
        <v>4.3255600000000003</v>
      </c>
      <c r="F172" s="65">
        <v>4.9127700000000001</v>
      </c>
      <c r="G172" s="65">
        <v>5.08108</v>
      </c>
      <c r="H172" s="65">
        <v>4.49207</v>
      </c>
      <c r="I172" s="65">
        <v>3.6764600000000001</v>
      </c>
      <c r="J172" s="65">
        <v>3.54956</v>
      </c>
      <c r="K172" s="65">
        <v>3.2238899999999999</v>
      </c>
      <c r="L172" s="65">
        <v>2.9768400000000002</v>
      </c>
      <c r="M172" s="65">
        <v>3.0892499999999998</v>
      </c>
      <c r="N172" s="65">
        <v>3.3058700000000001</v>
      </c>
      <c r="O172" s="65">
        <v>4.0839699999999999</v>
      </c>
    </row>
    <row r="173" spans="1:15" ht="20.100000000000001" hidden="1" customHeight="1" x14ac:dyDescent="0.2">
      <c r="A173" s="103"/>
      <c r="B173" s="63">
        <v>2019</v>
      </c>
      <c r="C173" s="64">
        <v>3.9176424999999995</v>
      </c>
      <c r="D173" s="65">
        <v>3.6588400000000001</v>
      </c>
      <c r="E173" s="65">
        <v>4.9822199999999999</v>
      </c>
      <c r="F173" s="65">
        <v>5.5690900000000001</v>
      </c>
      <c r="G173" s="65">
        <v>1.4604200000000001</v>
      </c>
      <c r="H173" s="65" t="s">
        <v>24</v>
      </c>
      <c r="I173" s="65" t="s">
        <v>24</v>
      </c>
      <c r="J173" s="65" t="s">
        <v>24</v>
      </c>
      <c r="K173" s="65" t="s">
        <v>24</v>
      </c>
      <c r="L173" s="65" t="s">
        <v>24</v>
      </c>
      <c r="M173" s="65" t="s">
        <v>24</v>
      </c>
      <c r="N173" s="65" t="s">
        <v>24</v>
      </c>
      <c r="O173" s="65" t="s">
        <v>24</v>
      </c>
    </row>
    <row r="174" spans="1:15" s="10" customFormat="1" ht="20.100000000000001" hidden="1" customHeight="1" x14ac:dyDescent="0.2">
      <c r="A174" s="70" t="s">
        <v>146</v>
      </c>
      <c r="B174" s="67">
        <v>2019</v>
      </c>
      <c r="C174" s="68">
        <v>10.410656666666666</v>
      </c>
      <c r="D174" s="71" t="s">
        <v>24</v>
      </c>
      <c r="E174" s="71">
        <v>3.8486899999999999</v>
      </c>
      <c r="F174" s="71">
        <v>8.0832800000000002</v>
      </c>
      <c r="G174" s="71">
        <v>19.3</v>
      </c>
      <c r="H174" s="71" t="s">
        <v>24</v>
      </c>
      <c r="I174" s="71" t="s">
        <v>24</v>
      </c>
      <c r="J174" s="71" t="s">
        <v>24</v>
      </c>
      <c r="K174" s="71" t="s">
        <v>24</v>
      </c>
      <c r="L174" s="71" t="s">
        <v>24</v>
      </c>
      <c r="M174" s="71" t="s">
        <v>24</v>
      </c>
      <c r="N174" s="71" t="s">
        <v>24</v>
      </c>
      <c r="O174" s="71" t="s">
        <v>24</v>
      </c>
    </row>
    <row r="175" spans="1:15" ht="20.100000000000001" hidden="1" customHeight="1" x14ac:dyDescent="0.2">
      <c r="A175" s="103" t="s">
        <v>147</v>
      </c>
      <c r="B175" s="63">
        <v>2010</v>
      </c>
      <c r="C175" s="64">
        <v>7.2618766666666685</v>
      </c>
      <c r="D175" s="65">
        <v>5.2278200000000004</v>
      </c>
      <c r="E175" s="65">
        <v>6.9815500000000004</v>
      </c>
      <c r="F175" s="65">
        <v>8.0325299999999995</v>
      </c>
      <c r="G175" s="65">
        <v>7.39215</v>
      </c>
      <c r="H175" s="65">
        <v>9.2945200000000003</v>
      </c>
      <c r="I175" s="65">
        <v>9.5528099999999991</v>
      </c>
      <c r="J175" s="65">
        <v>8.4900199999999995</v>
      </c>
      <c r="K175" s="65">
        <v>10.046609999999999</v>
      </c>
      <c r="L175" s="65">
        <v>7.3669099999999998</v>
      </c>
      <c r="M175" s="65">
        <v>4.8937499999999998</v>
      </c>
      <c r="N175" s="65">
        <v>4.74214</v>
      </c>
      <c r="O175" s="65">
        <v>5.1217100000000002</v>
      </c>
    </row>
    <row r="176" spans="1:15" ht="20.100000000000001" hidden="1" customHeight="1" x14ac:dyDescent="0.2">
      <c r="A176" s="103"/>
      <c r="B176" s="63">
        <v>2011</v>
      </c>
      <c r="C176" s="64">
        <v>6.0847366666666671</v>
      </c>
      <c r="D176" s="65">
        <v>5.3766800000000003</v>
      </c>
      <c r="E176" s="65">
        <v>5.9314</v>
      </c>
      <c r="F176" s="65">
        <v>6.5656299999999996</v>
      </c>
      <c r="G176" s="65">
        <v>7.5990599999999997</v>
      </c>
      <c r="H176" s="65">
        <v>7.29331</v>
      </c>
      <c r="I176" s="65">
        <v>6.6856299999999997</v>
      </c>
      <c r="J176" s="65">
        <v>6.1617300000000004</v>
      </c>
      <c r="K176" s="65">
        <v>6.5753000000000004</v>
      </c>
      <c r="L176" s="65">
        <v>5.8229199999999999</v>
      </c>
      <c r="M176" s="65">
        <v>5.0795700000000004</v>
      </c>
      <c r="N176" s="65">
        <v>4.5399900000000004</v>
      </c>
      <c r="O176" s="65">
        <v>5.3856200000000003</v>
      </c>
    </row>
    <row r="177" spans="1:15" ht="20.100000000000001" hidden="1" customHeight="1" x14ac:dyDescent="0.2">
      <c r="A177" s="103"/>
      <c r="B177" s="63">
        <v>2012</v>
      </c>
      <c r="C177" s="64">
        <v>5.3863491666666663</v>
      </c>
      <c r="D177" s="65">
        <v>6.2503399999999996</v>
      </c>
      <c r="E177" s="65">
        <v>5.9718400000000003</v>
      </c>
      <c r="F177" s="65">
        <v>7.3279899999999998</v>
      </c>
      <c r="G177" s="65">
        <v>6.4652099999999999</v>
      </c>
      <c r="H177" s="65">
        <v>4.4280600000000003</v>
      </c>
      <c r="I177" s="65">
        <v>5.2372199999999998</v>
      </c>
      <c r="J177" s="65">
        <v>4.4308500000000004</v>
      </c>
      <c r="K177" s="65">
        <v>5.8099100000000004</v>
      </c>
      <c r="L177" s="65">
        <v>4.9399699999999998</v>
      </c>
      <c r="M177" s="65">
        <v>5.92537</v>
      </c>
      <c r="N177" s="65">
        <v>4.2191200000000002</v>
      </c>
      <c r="O177" s="65">
        <v>3.6303100000000001</v>
      </c>
    </row>
    <row r="178" spans="1:15" ht="20.100000000000001" hidden="1" customHeight="1" x14ac:dyDescent="0.2">
      <c r="A178" s="103"/>
      <c r="B178" s="63">
        <v>2013</v>
      </c>
      <c r="C178" s="64">
        <v>4.0145633333333333</v>
      </c>
      <c r="D178" s="65">
        <v>3.76932</v>
      </c>
      <c r="E178" s="65">
        <v>4.2427099999999998</v>
      </c>
      <c r="F178" s="65">
        <v>4.6357499999999998</v>
      </c>
      <c r="G178" s="65">
        <v>4.6109400000000003</v>
      </c>
      <c r="H178" s="65">
        <v>4.61815</v>
      </c>
      <c r="I178" s="65">
        <v>3.7944399999999998</v>
      </c>
      <c r="J178" s="65">
        <v>4.2165299999999997</v>
      </c>
      <c r="K178" s="65">
        <v>4.0634399999999999</v>
      </c>
      <c r="L178" s="65">
        <v>3.7100300000000002</v>
      </c>
      <c r="M178" s="65">
        <v>3.7951600000000001</v>
      </c>
      <c r="N178" s="65">
        <v>3.4154</v>
      </c>
      <c r="O178" s="65">
        <v>3.3028900000000001</v>
      </c>
    </row>
    <row r="179" spans="1:15" ht="20.100000000000001" hidden="1" customHeight="1" x14ac:dyDescent="0.2">
      <c r="A179" s="103"/>
      <c r="B179" s="63">
        <v>2014</v>
      </c>
      <c r="C179" s="64">
        <v>3.1140949999999994</v>
      </c>
      <c r="D179" s="65">
        <v>3.8552399999999998</v>
      </c>
      <c r="E179" s="65">
        <v>4.1786799999999999</v>
      </c>
      <c r="F179" s="65">
        <v>4.2593100000000002</v>
      </c>
      <c r="G179" s="65">
        <v>3.6031900000000001</v>
      </c>
      <c r="H179" s="65">
        <v>3.03965</v>
      </c>
      <c r="I179" s="65">
        <v>2.4110399999999998</v>
      </c>
      <c r="J179" s="65">
        <v>1.48464</v>
      </c>
      <c r="K179" s="65">
        <v>2.6158600000000001</v>
      </c>
      <c r="L179" s="65">
        <v>3.9222899999999998</v>
      </c>
      <c r="M179" s="65">
        <v>3.1643500000000002</v>
      </c>
      <c r="N179" s="65">
        <v>2.1054499999999998</v>
      </c>
      <c r="O179" s="65">
        <v>2.7294399999999999</v>
      </c>
    </row>
    <row r="180" spans="1:15" ht="20.100000000000001" hidden="1" customHeight="1" x14ac:dyDescent="0.2">
      <c r="A180" s="103"/>
      <c r="B180" s="63">
        <v>2015</v>
      </c>
      <c r="C180" s="64">
        <v>4.0190424999999994</v>
      </c>
      <c r="D180" s="65">
        <v>3.9818899999999999</v>
      </c>
      <c r="E180" s="65">
        <v>4.4229900000000004</v>
      </c>
      <c r="F180" s="65">
        <v>4.6598499999999996</v>
      </c>
      <c r="G180" s="65">
        <v>4.5275299999999996</v>
      </c>
      <c r="H180" s="65">
        <v>3.9778199999999999</v>
      </c>
      <c r="I180" s="65">
        <v>4.1157599999999999</v>
      </c>
      <c r="J180" s="65">
        <v>3.7015799999999999</v>
      </c>
      <c r="K180" s="65">
        <v>3.8749699999999998</v>
      </c>
      <c r="L180" s="65">
        <v>4.2089600000000003</v>
      </c>
      <c r="M180" s="65">
        <v>4.2352499999999997</v>
      </c>
      <c r="N180" s="65">
        <v>3.2447599999999999</v>
      </c>
      <c r="O180" s="65">
        <v>3.2771499999999998</v>
      </c>
    </row>
    <row r="181" spans="1:15" ht="20.100000000000001" hidden="1" customHeight="1" x14ac:dyDescent="0.2">
      <c r="A181" s="103"/>
      <c r="B181" s="63">
        <v>2016</v>
      </c>
      <c r="C181" s="64">
        <v>3.3009649999999997</v>
      </c>
      <c r="D181" s="65">
        <v>2.2877700000000001</v>
      </c>
      <c r="E181" s="65">
        <v>2.7952900000000001</v>
      </c>
      <c r="F181" s="65">
        <v>2.0745300000000002</v>
      </c>
      <c r="G181" s="65">
        <v>3.30545</v>
      </c>
      <c r="H181" s="65">
        <v>4.1500000000000004</v>
      </c>
      <c r="I181" s="65">
        <v>3.6074000000000002</v>
      </c>
      <c r="J181" s="65">
        <v>3.74993</v>
      </c>
      <c r="K181" s="65">
        <v>3.82809</v>
      </c>
      <c r="L181" s="65">
        <v>4.21469</v>
      </c>
      <c r="M181" s="65">
        <v>3.0761400000000001</v>
      </c>
      <c r="N181" s="65">
        <v>3.03986</v>
      </c>
      <c r="O181" s="65">
        <v>3.4824299999999999</v>
      </c>
    </row>
    <row r="182" spans="1:15" ht="20.100000000000001" hidden="1" customHeight="1" x14ac:dyDescent="0.2">
      <c r="A182" s="103"/>
      <c r="B182" s="63">
        <v>2017</v>
      </c>
      <c r="C182" s="64">
        <v>3.8290716666666662</v>
      </c>
      <c r="D182" s="65">
        <v>3.60595</v>
      </c>
      <c r="E182" s="65">
        <v>3.5689000000000002</v>
      </c>
      <c r="F182" s="65">
        <v>4.4074900000000001</v>
      </c>
      <c r="G182" s="65">
        <v>4.6108000000000002</v>
      </c>
      <c r="H182" s="65">
        <v>4.6930399999999999</v>
      </c>
      <c r="I182" s="65">
        <v>4.34361</v>
      </c>
      <c r="J182" s="65">
        <v>3.46156</v>
      </c>
      <c r="K182" s="65">
        <v>3.8181099999999999</v>
      </c>
      <c r="L182" s="65">
        <v>3.8894799999999998</v>
      </c>
      <c r="M182" s="65">
        <v>3.4813200000000002</v>
      </c>
      <c r="N182" s="65">
        <v>3.0089199999999998</v>
      </c>
      <c r="O182" s="65">
        <v>3.0596800000000002</v>
      </c>
    </row>
    <row r="183" spans="1:15" ht="20.100000000000001" customHeight="1" x14ac:dyDescent="0.2">
      <c r="A183" s="103"/>
      <c r="B183" s="63">
        <v>2018</v>
      </c>
      <c r="C183" s="64">
        <v>3.7196766666666665</v>
      </c>
      <c r="D183" s="65">
        <v>3.91052</v>
      </c>
      <c r="E183" s="65">
        <v>4.2298</v>
      </c>
      <c r="F183" s="65">
        <v>4.4862599999999997</v>
      </c>
      <c r="G183" s="65">
        <v>4.2117699999999996</v>
      </c>
      <c r="H183" s="65">
        <v>3.8051400000000002</v>
      </c>
      <c r="I183" s="65">
        <v>3.3230900000000001</v>
      </c>
      <c r="J183" s="65">
        <v>3.3314900000000001</v>
      </c>
      <c r="K183" s="65">
        <v>3.7328299999999999</v>
      </c>
      <c r="L183" s="65">
        <v>3.4043399999999999</v>
      </c>
      <c r="M183" s="65">
        <v>4.0986599999999997</v>
      </c>
      <c r="N183" s="65">
        <v>2.9593400000000001</v>
      </c>
      <c r="O183" s="65">
        <v>3.1428799999999999</v>
      </c>
    </row>
    <row r="184" spans="1:15" ht="20.100000000000001" hidden="1" customHeight="1" x14ac:dyDescent="0.2">
      <c r="A184" s="103"/>
      <c r="B184" s="63">
        <v>2019</v>
      </c>
      <c r="C184" s="64">
        <v>3.0897975</v>
      </c>
      <c r="D184" s="65">
        <v>3.4145500000000002</v>
      </c>
      <c r="E184" s="65">
        <v>3.7164100000000002</v>
      </c>
      <c r="F184" s="65">
        <v>3.9306100000000002</v>
      </c>
      <c r="G184" s="65">
        <v>1.29762</v>
      </c>
      <c r="H184" s="65" t="s">
        <v>24</v>
      </c>
      <c r="I184" s="65" t="s">
        <v>24</v>
      </c>
      <c r="J184" s="65" t="s">
        <v>24</v>
      </c>
      <c r="K184" s="65" t="s">
        <v>24</v>
      </c>
      <c r="L184" s="65" t="s">
        <v>24</v>
      </c>
      <c r="M184" s="65" t="s">
        <v>24</v>
      </c>
      <c r="N184" s="65" t="s">
        <v>24</v>
      </c>
      <c r="O184" s="65" t="s">
        <v>24</v>
      </c>
    </row>
    <row r="185" spans="1:15" ht="20.100000000000001" hidden="1" customHeight="1" x14ac:dyDescent="0.2">
      <c r="A185" s="102" t="s">
        <v>148</v>
      </c>
      <c r="B185" s="67">
        <v>2010</v>
      </c>
      <c r="C185" s="68">
        <v>6.1811583333333315</v>
      </c>
      <c r="D185" s="69">
        <v>4.4902899999999999</v>
      </c>
      <c r="E185" s="69">
        <v>7.26715</v>
      </c>
      <c r="F185" s="69">
        <v>10.67944</v>
      </c>
      <c r="G185" s="69">
        <v>8.4224300000000003</v>
      </c>
      <c r="H185" s="69">
        <v>8.0115599999999993</v>
      </c>
      <c r="I185" s="69">
        <v>7.0373299999999999</v>
      </c>
      <c r="J185" s="69">
        <v>5.0871599999999999</v>
      </c>
      <c r="K185" s="69">
        <v>5.0620000000000003</v>
      </c>
      <c r="L185" s="69">
        <v>5.4431900000000004</v>
      </c>
      <c r="M185" s="69">
        <v>4.0327599999999997</v>
      </c>
      <c r="N185" s="69">
        <v>3.8769499999999999</v>
      </c>
      <c r="O185" s="69">
        <v>4.7636399999999997</v>
      </c>
    </row>
    <row r="186" spans="1:15" ht="20.100000000000001" hidden="1" customHeight="1" x14ac:dyDescent="0.2">
      <c r="A186" s="102"/>
      <c r="B186" s="67">
        <v>2011</v>
      </c>
      <c r="C186" s="68">
        <v>4.6300858333333332</v>
      </c>
      <c r="D186" s="69">
        <v>4.6791299999999998</v>
      </c>
      <c r="E186" s="69">
        <v>4.9936800000000003</v>
      </c>
      <c r="F186" s="69">
        <v>5.0123699999999998</v>
      </c>
      <c r="G186" s="69">
        <v>5.15219</v>
      </c>
      <c r="H186" s="69">
        <v>5.7577999999999996</v>
      </c>
      <c r="I186" s="69">
        <v>4.8816699999999997</v>
      </c>
      <c r="J186" s="69">
        <v>4.4939499999999999</v>
      </c>
      <c r="K186" s="69">
        <v>4.4564899999999996</v>
      </c>
      <c r="L186" s="69">
        <v>4.2053500000000001</v>
      </c>
      <c r="M186" s="69">
        <v>3.84083</v>
      </c>
      <c r="N186" s="69">
        <v>3.89113</v>
      </c>
      <c r="O186" s="69">
        <v>4.1964399999999999</v>
      </c>
    </row>
    <row r="187" spans="1:15" ht="20.100000000000001" hidden="1" customHeight="1" x14ac:dyDescent="0.2">
      <c r="A187" s="102"/>
      <c r="B187" s="67">
        <v>2012</v>
      </c>
      <c r="C187" s="68">
        <v>4.7651700000000003</v>
      </c>
      <c r="D187" s="69">
        <v>5.79704</v>
      </c>
      <c r="E187" s="69">
        <v>4.7330100000000002</v>
      </c>
      <c r="F187" s="69">
        <v>6.1737200000000003</v>
      </c>
      <c r="G187" s="69">
        <v>6.1736800000000001</v>
      </c>
      <c r="H187" s="69">
        <v>5.0569899999999999</v>
      </c>
      <c r="I187" s="69">
        <v>4.7696899999999998</v>
      </c>
      <c r="J187" s="69">
        <v>4.3264399999999998</v>
      </c>
      <c r="K187" s="69">
        <v>4.4255000000000004</v>
      </c>
      <c r="L187" s="69">
        <v>4.0107600000000003</v>
      </c>
      <c r="M187" s="69">
        <v>4.1429400000000003</v>
      </c>
      <c r="N187" s="69">
        <v>3.6217999999999999</v>
      </c>
      <c r="O187" s="69">
        <v>3.9504700000000001</v>
      </c>
    </row>
    <row r="188" spans="1:15" ht="20.100000000000001" hidden="1" customHeight="1" x14ac:dyDescent="0.2">
      <c r="A188" s="102"/>
      <c r="B188" s="67">
        <v>2013</v>
      </c>
      <c r="C188" s="68">
        <v>4.7190683333333334</v>
      </c>
      <c r="D188" s="69">
        <v>4.6604799999999997</v>
      </c>
      <c r="E188" s="69">
        <v>5.0021199999999997</v>
      </c>
      <c r="F188" s="69">
        <v>6.6315900000000001</v>
      </c>
      <c r="G188" s="69">
        <v>5.4598599999999999</v>
      </c>
      <c r="H188" s="69">
        <v>5.4668700000000001</v>
      </c>
      <c r="I188" s="69">
        <v>5.0312200000000002</v>
      </c>
      <c r="J188" s="69">
        <v>5.1124299999999998</v>
      </c>
      <c r="K188" s="69">
        <v>4.7119</v>
      </c>
      <c r="L188" s="69">
        <v>4.1258699999999999</v>
      </c>
      <c r="M188" s="69">
        <v>4.1324300000000003</v>
      </c>
      <c r="N188" s="69">
        <v>3.1378699999999999</v>
      </c>
      <c r="O188" s="69">
        <v>3.15618</v>
      </c>
    </row>
    <row r="189" spans="1:15" ht="20.100000000000001" hidden="1" customHeight="1" x14ac:dyDescent="0.2">
      <c r="A189" s="102"/>
      <c r="B189" s="67">
        <v>2014</v>
      </c>
      <c r="C189" s="68">
        <v>4.7567450000000004</v>
      </c>
      <c r="D189" s="69">
        <v>4.6103800000000001</v>
      </c>
      <c r="E189" s="69">
        <v>4.2062900000000001</v>
      </c>
      <c r="F189" s="69">
        <v>5.10541</v>
      </c>
      <c r="G189" s="69">
        <v>5.9487500000000004</v>
      </c>
      <c r="H189" s="69">
        <v>4.9435099999999998</v>
      </c>
      <c r="I189" s="69">
        <v>4.5464599999999997</v>
      </c>
      <c r="J189" s="69">
        <v>4.2735900000000004</v>
      </c>
      <c r="K189" s="69">
        <v>5.31935</v>
      </c>
      <c r="L189" s="69">
        <v>4.8992399999999998</v>
      </c>
      <c r="M189" s="69">
        <v>3.93303</v>
      </c>
      <c r="N189" s="69">
        <v>4.0780599999999998</v>
      </c>
      <c r="O189" s="69">
        <v>5.2168700000000001</v>
      </c>
    </row>
    <row r="190" spans="1:15" ht="20.100000000000001" hidden="1" customHeight="1" x14ac:dyDescent="0.2">
      <c r="A190" s="102"/>
      <c r="B190" s="67">
        <v>2015</v>
      </c>
      <c r="C190" s="68">
        <v>6.2648558333333328</v>
      </c>
      <c r="D190" s="69">
        <v>3.3107899999999999</v>
      </c>
      <c r="E190" s="69">
        <v>5.8074000000000003</v>
      </c>
      <c r="F190" s="69">
        <v>8.0189199999999996</v>
      </c>
      <c r="G190" s="69">
        <v>7.2440600000000002</v>
      </c>
      <c r="H190" s="69">
        <v>6.6755699999999996</v>
      </c>
      <c r="I190" s="69">
        <v>6.4571899999999998</v>
      </c>
      <c r="J190" s="69">
        <v>6.3149899999999999</v>
      </c>
      <c r="K190" s="69">
        <v>6.2919</v>
      </c>
      <c r="L190" s="69">
        <v>6.7891000000000004</v>
      </c>
      <c r="M190" s="69">
        <v>6.0758099999999997</v>
      </c>
      <c r="N190" s="69">
        <v>5.8325300000000002</v>
      </c>
      <c r="O190" s="69">
        <v>6.3600099999999999</v>
      </c>
    </row>
    <row r="191" spans="1:15" ht="20.100000000000001" hidden="1" customHeight="1" x14ac:dyDescent="0.2">
      <c r="A191" s="102"/>
      <c r="B191" s="67">
        <v>2016</v>
      </c>
      <c r="C191" s="68">
        <v>6.6760391666666665</v>
      </c>
      <c r="D191" s="69">
        <v>6.7005999999999997</v>
      </c>
      <c r="E191" s="69">
        <v>9.6530000000000005</v>
      </c>
      <c r="F191" s="69">
        <v>7.7089699999999999</v>
      </c>
      <c r="G191" s="69">
        <v>7.28118</v>
      </c>
      <c r="H191" s="69">
        <v>6.5448300000000001</v>
      </c>
      <c r="I191" s="69">
        <v>6.1760099999999998</v>
      </c>
      <c r="J191" s="69">
        <v>6.69963</v>
      </c>
      <c r="K191" s="69">
        <v>6.4667000000000003</v>
      </c>
      <c r="L191" s="69">
        <v>6.4683700000000002</v>
      </c>
      <c r="M191" s="69">
        <v>5.4968399999999997</v>
      </c>
      <c r="N191" s="69">
        <v>5.2742699999999996</v>
      </c>
      <c r="O191" s="69">
        <v>5.6420700000000004</v>
      </c>
    </row>
    <row r="192" spans="1:15" ht="20.100000000000001" hidden="1" customHeight="1" x14ac:dyDescent="0.2">
      <c r="A192" s="102"/>
      <c r="B192" s="67">
        <v>2017</v>
      </c>
      <c r="C192" s="68">
        <v>5.7219175</v>
      </c>
      <c r="D192" s="69">
        <v>6.8341700000000003</v>
      </c>
      <c r="E192" s="69">
        <v>6.8610899999999999</v>
      </c>
      <c r="F192" s="69">
        <v>8.1127000000000002</v>
      </c>
      <c r="G192" s="69">
        <v>8.4229199999999995</v>
      </c>
      <c r="H192" s="69">
        <v>7.5325600000000001</v>
      </c>
      <c r="I192" s="69">
        <v>5.5087200000000003</v>
      </c>
      <c r="J192" s="69">
        <v>4.9953000000000003</v>
      </c>
      <c r="K192" s="69">
        <v>3.6063200000000002</v>
      </c>
      <c r="L192" s="69">
        <v>3.91608</v>
      </c>
      <c r="M192" s="69">
        <v>3.6137100000000002</v>
      </c>
      <c r="N192" s="69">
        <v>4.6394099999999998</v>
      </c>
      <c r="O192" s="69">
        <v>4.6200299999999999</v>
      </c>
    </row>
    <row r="193" spans="1:15" ht="20.100000000000001" customHeight="1" x14ac:dyDescent="0.2">
      <c r="A193" s="102"/>
      <c r="B193" s="67">
        <v>2018</v>
      </c>
      <c r="C193" s="68">
        <v>4.8807991666666668</v>
      </c>
      <c r="D193" s="69">
        <v>5.4982199999999999</v>
      </c>
      <c r="E193" s="69">
        <v>4.8887999999999998</v>
      </c>
      <c r="F193" s="69">
        <v>4.6671699999999996</v>
      </c>
      <c r="G193" s="69">
        <v>4.07979</v>
      </c>
      <c r="H193" s="69">
        <v>6.35494</v>
      </c>
      <c r="I193" s="69">
        <v>4.5821899999999998</v>
      </c>
      <c r="J193" s="69">
        <v>4.8793300000000004</v>
      </c>
      <c r="K193" s="69">
        <v>4.71774</v>
      </c>
      <c r="L193" s="69">
        <v>4.7989600000000001</v>
      </c>
      <c r="M193" s="69">
        <v>4.6464699999999999</v>
      </c>
      <c r="N193" s="69">
        <v>4.5153499999999998</v>
      </c>
      <c r="O193" s="69">
        <v>4.9406299999999996</v>
      </c>
    </row>
    <row r="194" spans="1:15" ht="20.100000000000001" hidden="1" customHeight="1" x14ac:dyDescent="0.2">
      <c r="A194" s="102"/>
      <c r="B194" s="67">
        <v>2019</v>
      </c>
      <c r="C194" s="68">
        <v>5.0757050000000001</v>
      </c>
      <c r="D194" s="69">
        <v>5.1833999999999998</v>
      </c>
      <c r="E194" s="69">
        <v>5.4318499999999998</v>
      </c>
      <c r="F194" s="69">
        <v>5.7807500000000003</v>
      </c>
      <c r="G194" s="69">
        <v>3.9068200000000002</v>
      </c>
      <c r="H194" s="69" t="s">
        <v>24</v>
      </c>
      <c r="I194" s="69" t="s">
        <v>24</v>
      </c>
      <c r="J194" s="69" t="s">
        <v>24</v>
      </c>
      <c r="K194" s="69" t="s">
        <v>24</v>
      </c>
      <c r="L194" s="69" t="s">
        <v>24</v>
      </c>
      <c r="M194" s="69" t="s">
        <v>24</v>
      </c>
      <c r="N194" s="69" t="s">
        <v>24</v>
      </c>
      <c r="O194" s="69" t="s">
        <v>24</v>
      </c>
    </row>
    <row r="195" spans="1:15" ht="20.100000000000001" hidden="1" customHeight="1" x14ac:dyDescent="0.2">
      <c r="A195" s="103" t="s">
        <v>149</v>
      </c>
      <c r="B195" s="63">
        <v>2013</v>
      </c>
      <c r="C195" s="64">
        <v>6.3757154545454542</v>
      </c>
      <c r="D195" s="65" t="s">
        <v>24</v>
      </c>
      <c r="E195" s="65">
        <v>7.1229100000000001</v>
      </c>
      <c r="F195" s="65">
        <v>10.81035</v>
      </c>
      <c r="G195" s="65">
        <v>6.53573</v>
      </c>
      <c r="H195" s="65">
        <v>6.3289299999999997</v>
      </c>
      <c r="I195" s="65">
        <v>5.7641</v>
      </c>
      <c r="J195" s="65">
        <v>5.5964400000000003</v>
      </c>
      <c r="K195" s="65">
        <v>5.6510800000000003</v>
      </c>
      <c r="L195" s="65">
        <v>5.3247900000000001</v>
      </c>
      <c r="M195" s="65">
        <v>5.3057100000000004</v>
      </c>
      <c r="N195" s="65">
        <v>5.5414500000000002</v>
      </c>
      <c r="O195" s="65">
        <v>6.1513799999999996</v>
      </c>
    </row>
    <row r="196" spans="1:15" ht="20.100000000000001" hidden="1" customHeight="1" x14ac:dyDescent="0.2">
      <c r="A196" s="103"/>
      <c r="B196" s="63">
        <v>2014</v>
      </c>
      <c r="C196" s="64">
        <v>5.9629966666666663</v>
      </c>
      <c r="D196" s="65">
        <v>7.8124000000000002</v>
      </c>
      <c r="E196" s="65">
        <v>6.29617</v>
      </c>
      <c r="F196" s="65">
        <v>6.4383699999999999</v>
      </c>
      <c r="G196" s="65">
        <v>7.5661500000000004</v>
      </c>
      <c r="H196" s="65">
        <v>5.9496599999999997</v>
      </c>
      <c r="I196" s="65">
        <v>5.2723300000000002</v>
      </c>
      <c r="J196" s="65">
        <v>4.2130400000000003</v>
      </c>
      <c r="K196" s="65">
        <v>5.5013800000000002</v>
      </c>
      <c r="L196" s="65">
        <v>4.8372200000000003</v>
      </c>
      <c r="M196" s="65">
        <v>4.6725099999999999</v>
      </c>
      <c r="N196" s="65">
        <v>6.1090299999999997</v>
      </c>
      <c r="O196" s="65">
        <v>6.8876999999999997</v>
      </c>
    </row>
    <row r="197" spans="1:15" ht="20.100000000000001" hidden="1" customHeight="1" x14ac:dyDescent="0.2">
      <c r="A197" s="103"/>
      <c r="B197" s="63">
        <v>2015</v>
      </c>
      <c r="C197" s="64">
        <v>6.1636500000000005</v>
      </c>
      <c r="D197" s="65">
        <v>10.35581</v>
      </c>
      <c r="E197" s="65">
        <v>7.7137599999999997</v>
      </c>
      <c r="F197" s="65">
        <v>8.5084</v>
      </c>
      <c r="G197" s="65">
        <v>6.8467700000000002</v>
      </c>
      <c r="H197" s="65">
        <v>6.0009699999999997</v>
      </c>
      <c r="I197" s="65">
        <v>4.7317</v>
      </c>
      <c r="J197" s="65">
        <v>5.2010399999999999</v>
      </c>
      <c r="K197" s="65">
        <v>5.3803799999999997</v>
      </c>
      <c r="L197" s="65">
        <v>4.96854</v>
      </c>
      <c r="M197" s="65">
        <v>4.1623700000000001</v>
      </c>
      <c r="N197" s="65">
        <v>5.0250700000000004</v>
      </c>
      <c r="O197" s="65">
        <v>5.0689900000000003</v>
      </c>
    </row>
    <row r="198" spans="1:15" ht="20.100000000000001" hidden="1" customHeight="1" x14ac:dyDescent="0.2">
      <c r="A198" s="103"/>
      <c r="B198" s="63">
        <v>2016</v>
      </c>
      <c r="C198" s="64">
        <v>5.6990583333333333</v>
      </c>
      <c r="D198" s="65">
        <v>5.7873700000000001</v>
      </c>
      <c r="E198" s="65">
        <v>11.32798</v>
      </c>
      <c r="F198" s="65">
        <v>5.9391499999999997</v>
      </c>
      <c r="G198" s="65">
        <v>6.1236800000000002</v>
      </c>
      <c r="H198" s="65">
        <v>5.6972100000000001</v>
      </c>
      <c r="I198" s="65">
        <v>5.12601</v>
      </c>
      <c r="J198" s="65">
        <v>4.7919400000000003</v>
      </c>
      <c r="K198" s="65">
        <v>4.5732499999999998</v>
      </c>
      <c r="L198" s="65">
        <v>4.6430199999999999</v>
      </c>
      <c r="M198" s="65">
        <v>4.0770799999999996</v>
      </c>
      <c r="N198" s="65">
        <v>5.2330199999999998</v>
      </c>
      <c r="O198" s="65">
        <v>5.0689900000000003</v>
      </c>
    </row>
    <row r="199" spans="1:15" ht="20.100000000000001" hidden="1" customHeight="1" x14ac:dyDescent="0.2">
      <c r="A199" s="103"/>
      <c r="B199" s="63">
        <v>2017</v>
      </c>
      <c r="C199" s="64">
        <v>5.0420933333333329</v>
      </c>
      <c r="D199" s="65">
        <v>6.7639800000000001</v>
      </c>
      <c r="E199" s="65">
        <v>5.6529800000000003</v>
      </c>
      <c r="F199" s="65">
        <v>8.1449300000000004</v>
      </c>
      <c r="G199" s="65">
        <v>5.2870100000000004</v>
      </c>
      <c r="H199" s="65">
        <v>4.6203599999999998</v>
      </c>
      <c r="I199" s="65">
        <v>4.0392700000000001</v>
      </c>
      <c r="J199" s="65">
        <v>4.22255</v>
      </c>
      <c r="K199" s="65">
        <v>4.0713999999999997</v>
      </c>
      <c r="L199" s="65">
        <v>4.1247199999999999</v>
      </c>
      <c r="M199" s="65">
        <v>3.9214000000000002</v>
      </c>
      <c r="N199" s="65">
        <v>3.9270800000000001</v>
      </c>
      <c r="O199" s="65">
        <v>5.7294400000000003</v>
      </c>
    </row>
    <row r="200" spans="1:15" ht="20.100000000000001" customHeight="1" x14ac:dyDescent="0.2">
      <c r="A200" s="103"/>
      <c r="B200" s="63">
        <v>2018</v>
      </c>
      <c r="C200" s="64">
        <v>4.7911200000000003</v>
      </c>
      <c r="D200" s="65">
        <v>7.8719799999999998</v>
      </c>
      <c r="E200" s="65">
        <v>5.9364600000000003</v>
      </c>
      <c r="F200" s="65">
        <v>5.7746599999999999</v>
      </c>
      <c r="G200" s="65">
        <v>4.9206899999999996</v>
      </c>
      <c r="H200" s="65">
        <v>4.3668699999999996</v>
      </c>
      <c r="I200" s="65">
        <v>3.6260400000000002</v>
      </c>
      <c r="J200" s="65">
        <v>4.0746000000000002</v>
      </c>
      <c r="K200" s="65">
        <v>4.3296000000000001</v>
      </c>
      <c r="L200" s="65">
        <v>3.9565999999999999</v>
      </c>
      <c r="M200" s="65">
        <v>3.5918000000000001</v>
      </c>
      <c r="N200" s="65">
        <v>4.0650700000000004</v>
      </c>
      <c r="O200" s="65">
        <v>4.9790700000000001</v>
      </c>
    </row>
    <row r="201" spans="1:15" ht="20.100000000000001" hidden="1" customHeight="1" x14ac:dyDescent="0.2">
      <c r="A201" s="103"/>
      <c r="B201" s="63">
        <v>2019</v>
      </c>
      <c r="C201" s="64">
        <v>5.1343749999999995</v>
      </c>
      <c r="D201" s="65">
        <v>5.9873000000000003</v>
      </c>
      <c r="E201" s="65">
        <v>4.8718399999999997</v>
      </c>
      <c r="F201" s="65">
        <v>6.7131400000000001</v>
      </c>
      <c r="G201" s="65">
        <v>2.96522</v>
      </c>
      <c r="H201" s="65" t="s">
        <v>24</v>
      </c>
      <c r="I201" s="65" t="s">
        <v>24</v>
      </c>
      <c r="J201" s="65" t="s">
        <v>24</v>
      </c>
      <c r="K201" s="65" t="s">
        <v>24</v>
      </c>
      <c r="L201" s="65" t="s">
        <v>24</v>
      </c>
      <c r="M201" s="65" t="s">
        <v>24</v>
      </c>
      <c r="N201" s="65" t="s">
        <v>24</v>
      </c>
      <c r="O201" s="65" t="s">
        <v>24</v>
      </c>
    </row>
    <row r="202" spans="1:15" ht="20.100000000000001" hidden="1" customHeight="1" x14ac:dyDescent="0.2">
      <c r="A202" s="102" t="s">
        <v>150</v>
      </c>
      <c r="B202" s="67">
        <v>2010</v>
      </c>
      <c r="C202" s="68">
        <v>6.2779850000000001</v>
      </c>
      <c r="D202" s="69" t="s">
        <v>24</v>
      </c>
      <c r="E202" s="69" t="s">
        <v>24</v>
      </c>
      <c r="F202" s="69" t="s">
        <v>24</v>
      </c>
      <c r="G202" s="69" t="s">
        <v>24</v>
      </c>
      <c r="H202" s="69" t="s">
        <v>24</v>
      </c>
      <c r="I202" s="69" t="s">
        <v>24</v>
      </c>
      <c r="J202" s="69" t="s">
        <v>24</v>
      </c>
      <c r="K202" s="69" t="s">
        <v>24</v>
      </c>
      <c r="L202" s="69" t="s">
        <v>24</v>
      </c>
      <c r="M202" s="69" t="s">
        <v>24</v>
      </c>
      <c r="N202" s="69">
        <v>6.67143</v>
      </c>
      <c r="O202" s="69">
        <v>5.8845400000000003</v>
      </c>
    </row>
    <row r="203" spans="1:15" ht="20.100000000000001" hidden="1" customHeight="1" x14ac:dyDescent="0.2">
      <c r="A203" s="102"/>
      <c r="B203" s="67">
        <v>2011</v>
      </c>
      <c r="C203" s="68">
        <v>5.5512791666666672</v>
      </c>
      <c r="D203" s="69">
        <v>6.2106500000000002</v>
      </c>
      <c r="E203" s="69">
        <v>6.3388</v>
      </c>
      <c r="F203" s="69">
        <v>5.9076300000000002</v>
      </c>
      <c r="G203" s="69">
        <v>5.4433299999999996</v>
      </c>
      <c r="H203" s="69">
        <v>5.3538300000000003</v>
      </c>
      <c r="I203" s="69">
        <v>5.0240299999999998</v>
      </c>
      <c r="J203" s="69">
        <v>4.9639800000000003</v>
      </c>
      <c r="K203" s="69">
        <v>4.9786299999999999</v>
      </c>
      <c r="L203" s="69">
        <v>4.6869100000000001</v>
      </c>
      <c r="M203" s="69">
        <v>4.9836400000000003</v>
      </c>
      <c r="N203" s="69">
        <v>6.2359499999999999</v>
      </c>
      <c r="O203" s="69">
        <v>6.4879699999999998</v>
      </c>
    </row>
    <row r="204" spans="1:15" ht="20.100000000000001" hidden="1" customHeight="1" x14ac:dyDescent="0.2">
      <c r="A204" s="102"/>
      <c r="B204" s="67">
        <v>2012</v>
      </c>
      <c r="C204" s="68">
        <v>5.4348674999999993</v>
      </c>
      <c r="D204" s="69">
        <v>6.3483499999999999</v>
      </c>
      <c r="E204" s="69">
        <v>6.0842700000000001</v>
      </c>
      <c r="F204" s="69">
        <v>6.4767799999999998</v>
      </c>
      <c r="G204" s="69">
        <v>5.8656600000000001</v>
      </c>
      <c r="H204" s="69">
        <v>4.7485200000000001</v>
      </c>
      <c r="I204" s="69">
        <v>5.6342400000000001</v>
      </c>
      <c r="J204" s="69">
        <v>4.2696199999999997</v>
      </c>
      <c r="K204" s="69">
        <v>4.4930099999999999</v>
      </c>
      <c r="L204" s="69">
        <v>2.6751</v>
      </c>
      <c r="M204" s="69">
        <v>4.1665999999999999</v>
      </c>
      <c r="N204" s="69">
        <v>6.8901300000000001</v>
      </c>
      <c r="O204" s="69">
        <v>7.5661300000000002</v>
      </c>
    </row>
    <row r="205" spans="1:15" ht="20.100000000000001" hidden="1" customHeight="1" x14ac:dyDescent="0.2">
      <c r="A205" s="102"/>
      <c r="B205" s="67">
        <v>2013</v>
      </c>
      <c r="C205" s="68">
        <v>7.1344866666666666</v>
      </c>
      <c r="D205" s="69">
        <v>7.6126699999999996</v>
      </c>
      <c r="E205" s="69">
        <v>7.6176700000000004</v>
      </c>
      <c r="F205" s="69">
        <v>7.8315200000000003</v>
      </c>
      <c r="G205" s="69">
        <v>7.4219799999999996</v>
      </c>
      <c r="H205" s="69">
        <v>7.1940499999999998</v>
      </c>
      <c r="I205" s="69">
        <v>6.54413</v>
      </c>
      <c r="J205" s="69">
        <v>6.8348800000000001</v>
      </c>
      <c r="K205" s="69">
        <v>7.0940200000000004</v>
      </c>
      <c r="L205" s="69">
        <v>6.5431600000000003</v>
      </c>
      <c r="M205" s="69">
        <v>6.85433</v>
      </c>
      <c r="N205" s="69">
        <v>7.0101500000000003</v>
      </c>
      <c r="O205" s="69">
        <v>7.0552799999999998</v>
      </c>
    </row>
    <row r="206" spans="1:15" ht="20.100000000000001" hidden="1" customHeight="1" x14ac:dyDescent="0.2">
      <c r="A206" s="102"/>
      <c r="B206" s="67">
        <v>2014</v>
      </c>
      <c r="C206" s="68">
        <v>6.8162016666666672</v>
      </c>
      <c r="D206" s="69">
        <v>7.5431499999999998</v>
      </c>
      <c r="E206" s="69">
        <v>7.3938600000000001</v>
      </c>
      <c r="F206" s="69">
        <v>6.9715400000000001</v>
      </c>
      <c r="G206" s="69">
        <v>6.76715</v>
      </c>
      <c r="H206" s="69">
        <v>6.5704599999999997</v>
      </c>
      <c r="I206" s="69">
        <v>6.7220500000000003</v>
      </c>
      <c r="J206" s="69">
        <v>6.5530200000000001</v>
      </c>
      <c r="K206" s="69">
        <v>6.9902899999999999</v>
      </c>
      <c r="L206" s="69">
        <v>6.3152400000000002</v>
      </c>
      <c r="M206" s="69">
        <v>6.0986900000000004</v>
      </c>
      <c r="N206" s="69">
        <v>6.7870499999999998</v>
      </c>
      <c r="O206" s="69">
        <v>7.0819200000000002</v>
      </c>
    </row>
    <row r="207" spans="1:15" ht="20.100000000000001" hidden="1" customHeight="1" x14ac:dyDescent="0.2">
      <c r="A207" s="102"/>
      <c r="B207" s="67">
        <v>2015</v>
      </c>
      <c r="C207" s="68">
        <v>6.6335041666666656</v>
      </c>
      <c r="D207" s="69">
        <v>7.3211000000000004</v>
      </c>
      <c r="E207" s="69">
        <v>7.4151800000000003</v>
      </c>
      <c r="F207" s="69">
        <v>7.4044699999999999</v>
      </c>
      <c r="G207" s="69">
        <v>6.5696899999999996</v>
      </c>
      <c r="H207" s="69">
        <v>6.6232899999999999</v>
      </c>
      <c r="I207" s="69">
        <v>6.2530599999999996</v>
      </c>
      <c r="J207" s="69">
        <v>6.2239899999999997</v>
      </c>
      <c r="K207" s="69">
        <v>6.64506</v>
      </c>
      <c r="L207" s="69">
        <v>6.3656600000000001</v>
      </c>
      <c r="M207" s="69">
        <v>5.84368</v>
      </c>
      <c r="N207" s="69">
        <v>5.9106300000000003</v>
      </c>
      <c r="O207" s="69">
        <v>7.0262399999999996</v>
      </c>
    </row>
    <row r="208" spans="1:15" ht="20.100000000000001" hidden="1" customHeight="1" x14ac:dyDescent="0.2">
      <c r="A208" s="102"/>
      <c r="B208" s="67">
        <v>2016</v>
      </c>
      <c r="C208" s="68">
        <v>6.0847283333333335</v>
      </c>
      <c r="D208" s="69">
        <v>6.9957700000000003</v>
      </c>
      <c r="E208" s="69">
        <v>7.8189099999999998</v>
      </c>
      <c r="F208" s="69">
        <v>7.1398200000000003</v>
      </c>
      <c r="G208" s="69">
        <v>7.2860800000000001</v>
      </c>
      <c r="H208" s="69">
        <v>6.1020200000000004</v>
      </c>
      <c r="I208" s="69">
        <v>6.03104</v>
      </c>
      <c r="J208" s="69">
        <v>5.3176399999999999</v>
      </c>
      <c r="K208" s="69">
        <v>5.65726</v>
      </c>
      <c r="L208" s="69">
        <v>5.8127399999999998</v>
      </c>
      <c r="M208" s="69">
        <v>5.06935</v>
      </c>
      <c r="N208" s="69">
        <v>4.95167</v>
      </c>
      <c r="O208" s="69">
        <v>4.8344399999999998</v>
      </c>
    </row>
    <row r="209" spans="1:15" ht="20.100000000000001" hidden="1" customHeight="1" x14ac:dyDescent="0.2">
      <c r="A209" s="102"/>
      <c r="B209" s="67">
        <v>2017</v>
      </c>
      <c r="C209" s="68">
        <v>5.3538058333333334</v>
      </c>
      <c r="D209" s="69">
        <v>5.3563499999999999</v>
      </c>
      <c r="E209" s="69">
        <v>5.1329599999999997</v>
      </c>
      <c r="F209" s="69">
        <v>5.5079000000000002</v>
      </c>
      <c r="G209" s="69">
        <v>5.1539900000000003</v>
      </c>
      <c r="H209" s="69">
        <v>5.4120999999999997</v>
      </c>
      <c r="I209" s="69">
        <v>4.8697900000000001</v>
      </c>
      <c r="J209" s="69">
        <v>6.1023199999999997</v>
      </c>
      <c r="K209" s="69">
        <v>6.2921699999999996</v>
      </c>
      <c r="L209" s="69">
        <v>5.4610099999999999</v>
      </c>
      <c r="M209" s="69">
        <v>4.4308800000000002</v>
      </c>
      <c r="N209" s="69">
        <v>4.6912200000000004</v>
      </c>
      <c r="O209" s="69">
        <v>5.8349799999999998</v>
      </c>
    </row>
    <row r="210" spans="1:15" ht="20.100000000000001" customHeight="1" x14ac:dyDescent="0.2">
      <c r="A210" s="102"/>
      <c r="B210" s="67">
        <v>2018</v>
      </c>
      <c r="C210" s="68">
        <v>5.6357675</v>
      </c>
      <c r="D210" s="69">
        <v>7.2867899999999999</v>
      </c>
      <c r="E210" s="69">
        <v>7.0784599999999998</v>
      </c>
      <c r="F210" s="69">
        <v>6.6106199999999999</v>
      </c>
      <c r="G210" s="69">
        <v>5.5929500000000001</v>
      </c>
      <c r="H210" s="69">
        <v>5.7488900000000003</v>
      </c>
      <c r="I210" s="69">
        <v>5.0194400000000003</v>
      </c>
      <c r="J210" s="69">
        <v>4.9499000000000004</v>
      </c>
      <c r="K210" s="69">
        <v>5.6871999999999998</v>
      </c>
      <c r="L210" s="69">
        <v>5.3910799999999997</v>
      </c>
      <c r="M210" s="69">
        <v>4.9426399999999999</v>
      </c>
      <c r="N210" s="69">
        <v>4.21983</v>
      </c>
      <c r="O210" s="69">
        <v>5.1014099999999996</v>
      </c>
    </row>
    <row r="211" spans="1:15" ht="20.100000000000001" hidden="1" customHeight="1" x14ac:dyDescent="0.2">
      <c r="A211" s="102"/>
      <c r="B211" s="67">
        <v>2019</v>
      </c>
      <c r="C211" s="68">
        <v>5.4298549999999999</v>
      </c>
      <c r="D211" s="69">
        <v>5.3767800000000001</v>
      </c>
      <c r="E211" s="69">
        <v>4.9367200000000002</v>
      </c>
      <c r="F211" s="69">
        <v>5.5877400000000002</v>
      </c>
      <c r="G211" s="69">
        <v>5.8181799999999999</v>
      </c>
      <c r="H211" s="69" t="s">
        <v>24</v>
      </c>
      <c r="I211" s="69" t="s">
        <v>24</v>
      </c>
      <c r="J211" s="69" t="s">
        <v>24</v>
      </c>
      <c r="K211" s="69" t="s">
        <v>24</v>
      </c>
      <c r="L211" s="69" t="s">
        <v>24</v>
      </c>
      <c r="M211" s="69" t="s">
        <v>24</v>
      </c>
      <c r="N211" s="69" t="s">
        <v>24</v>
      </c>
      <c r="O211" s="69" t="s">
        <v>24</v>
      </c>
    </row>
    <row r="212" spans="1:15" ht="20.100000000000001" hidden="1" customHeight="1" x14ac:dyDescent="0.2">
      <c r="A212" s="103" t="s">
        <v>151</v>
      </c>
      <c r="B212" s="63">
        <v>2012</v>
      </c>
      <c r="C212" s="64">
        <v>3.1272833333333332</v>
      </c>
      <c r="D212" s="65" t="s">
        <v>24</v>
      </c>
      <c r="E212" s="65" t="s">
        <v>24</v>
      </c>
      <c r="F212" s="65" t="s">
        <v>24</v>
      </c>
      <c r="G212" s="65" t="s">
        <v>24</v>
      </c>
      <c r="H212" s="65" t="s">
        <v>24</v>
      </c>
      <c r="I212" s="65" t="s">
        <v>24</v>
      </c>
      <c r="J212" s="65" t="s">
        <v>24</v>
      </c>
      <c r="K212" s="65" t="s">
        <v>24</v>
      </c>
      <c r="L212" s="65" t="s">
        <v>24</v>
      </c>
      <c r="M212" s="65">
        <v>3.1042399999999999</v>
      </c>
      <c r="N212" s="65">
        <v>3.0445799999999998</v>
      </c>
      <c r="O212" s="65">
        <v>3.2330299999999998</v>
      </c>
    </row>
    <row r="213" spans="1:15" ht="20.100000000000001" hidden="1" customHeight="1" x14ac:dyDescent="0.2">
      <c r="A213" s="103"/>
      <c r="B213" s="63">
        <v>2013</v>
      </c>
      <c r="C213" s="64">
        <v>3.3826566666666671</v>
      </c>
      <c r="D213" s="65">
        <v>4.0222800000000003</v>
      </c>
      <c r="E213" s="65">
        <v>4.3170799999999998</v>
      </c>
      <c r="F213" s="65">
        <v>4.4775499999999999</v>
      </c>
      <c r="G213" s="65">
        <v>4.16045</v>
      </c>
      <c r="H213" s="65">
        <v>3.50685</v>
      </c>
      <c r="I213" s="65">
        <v>2.9421200000000001</v>
      </c>
      <c r="J213" s="65">
        <v>2.89012</v>
      </c>
      <c r="K213" s="65">
        <v>2.96556</v>
      </c>
      <c r="L213" s="65">
        <v>2.9238499999999998</v>
      </c>
      <c r="M213" s="65">
        <v>2.7024900000000001</v>
      </c>
      <c r="N213" s="65">
        <v>2.6568800000000001</v>
      </c>
      <c r="O213" s="65">
        <v>3.0266500000000001</v>
      </c>
    </row>
    <row r="214" spans="1:15" ht="20.100000000000001" hidden="1" customHeight="1" x14ac:dyDescent="0.2">
      <c r="A214" s="103"/>
      <c r="B214" s="63">
        <v>2014</v>
      </c>
      <c r="C214" s="64">
        <v>3.0981591666666666</v>
      </c>
      <c r="D214" s="65">
        <v>3.7639399999999998</v>
      </c>
      <c r="E214" s="65">
        <v>3.94435</v>
      </c>
      <c r="F214" s="65">
        <v>3.7648899999999998</v>
      </c>
      <c r="G214" s="65">
        <v>3.4052799999999999</v>
      </c>
      <c r="H214" s="65">
        <v>3.0053800000000002</v>
      </c>
      <c r="I214" s="65">
        <v>2.9672900000000002</v>
      </c>
      <c r="J214" s="65">
        <v>2.80158</v>
      </c>
      <c r="K214" s="65">
        <v>2.96976</v>
      </c>
      <c r="L214" s="65">
        <v>2.8036099999999999</v>
      </c>
      <c r="M214" s="65">
        <v>2.6350099999999999</v>
      </c>
      <c r="N214" s="65">
        <v>2.4809000000000001</v>
      </c>
      <c r="O214" s="65">
        <v>2.63592</v>
      </c>
    </row>
    <row r="215" spans="1:15" ht="20.100000000000001" hidden="1" customHeight="1" x14ac:dyDescent="0.2">
      <c r="A215" s="103"/>
      <c r="B215" s="63">
        <v>2015</v>
      </c>
      <c r="C215" s="64">
        <v>3.2087858333333332</v>
      </c>
      <c r="D215" s="65">
        <v>3.9874999999999998</v>
      </c>
      <c r="E215" s="65">
        <v>4.0596399999999999</v>
      </c>
      <c r="F215" s="65">
        <v>3.8694199999999999</v>
      </c>
      <c r="G215" s="65">
        <v>3.6466699999999999</v>
      </c>
      <c r="H215" s="65">
        <v>3.1858499999999998</v>
      </c>
      <c r="I215" s="65">
        <v>2.93757</v>
      </c>
      <c r="J215" s="65">
        <v>2.86368</v>
      </c>
      <c r="K215" s="65">
        <v>2.8969399999999998</v>
      </c>
      <c r="L215" s="65">
        <v>2.9091</v>
      </c>
      <c r="M215" s="65">
        <v>2.99946</v>
      </c>
      <c r="N215" s="65">
        <v>2.56677</v>
      </c>
      <c r="O215" s="65">
        <v>2.58283</v>
      </c>
    </row>
    <row r="216" spans="1:15" ht="20.100000000000001" hidden="1" customHeight="1" x14ac:dyDescent="0.2">
      <c r="A216" s="103"/>
      <c r="B216" s="63">
        <v>2016</v>
      </c>
      <c r="C216" s="64">
        <v>3.1488366666666661</v>
      </c>
      <c r="D216" s="65">
        <v>3.6672400000000001</v>
      </c>
      <c r="E216" s="65">
        <v>4.1237000000000004</v>
      </c>
      <c r="F216" s="65">
        <v>3.9424100000000002</v>
      </c>
      <c r="G216" s="65">
        <v>3.8404500000000001</v>
      </c>
      <c r="H216" s="65">
        <v>3.2882400000000001</v>
      </c>
      <c r="I216" s="65">
        <v>2.8029199999999999</v>
      </c>
      <c r="J216" s="65">
        <v>2.8667699999999998</v>
      </c>
      <c r="K216" s="65">
        <v>3.0575299999999999</v>
      </c>
      <c r="L216" s="65">
        <v>2.9432999999999998</v>
      </c>
      <c r="M216" s="65">
        <v>2.4666700000000001</v>
      </c>
      <c r="N216" s="65">
        <v>2.2933300000000001</v>
      </c>
      <c r="O216" s="65">
        <v>2.4934799999999999</v>
      </c>
    </row>
    <row r="217" spans="1:15" ht="20.100000000000001" hidden="1" customHeight="1" x14ac:dyDescent="0.2">
      <c r="A217" s="103"/>
      <c r="B217" s="63">
        <v>2017</v>
      </c>
      <c r="C217" s="64">
        <v>2.6729175000000001</v>
      </c>
      <c r="D217" s="65">
        <v>3.0699900000000002</v>
      </c>
      <c r="E217" s="65">
        <v>3.8379500000000002</v>
      </c>
      <c r="F217" s="65">
        <v>3.8560500000000002</v>
      </c>
      <c r="G217" s="65">
        <v>3.6696200000000001</v>
      </c>
      <c r="H217" s="65">
        <v>3.1046</v>
      </c>
      <c r="I217" s="65">
        <v>2.6485400000000001</v>
      </c>
      <c r="J217" s="65">
        <v>2.1610200000000002</v>
      </c>
      <c r="K217" s="65">
        <v>2.0780599999999998</v>
      </c>
      <c r="L217" s="65">
        <v>1.9655899999999999</v>
      </c>
      <c r="M217" s="65">
        <v>1.81243</v>
      </c>
      <c r="N217" s="65">
        <v>1.87906</v>
      </c>
      <c r="O217" s="65">
        <v>1.9921</v>
      </c>
    </row>
    <row r="218" spans="1:15" ht="20.100000000000001" customHeight="1" x14ac:dyDescent="0.2">
      <c r="A218" s="103"/>
      <c r="B218" s="63">
        <v>2018</v>
      </c>
      <c r="C218" s="64">
        <v>2.4571900000000002</v>
      </c>
      <c r="D218" s="65">
        <v>3.1391100000000001</v>
      </c>
      <c r="E218" s="65">
        <v>4.2932300000000003</v>
      </c>
      <c r="F218" s="65">
        <v>3.3997000000000002</v>
      </c>
      <c r="G218" s="65">
        <v>2.6485099999999999</v>
      </c>
      <c r="H218" s="65">
        <v>2.2206700000000001</v>
      </c>
      <c r="I218" s="65">
        <v>1.7802100000000001</v>
      </c>
      <c r="J218" s="65">
        <v>2.1474799999999998</v>
      </c>
      <c r="K218" s="65">
        <v>2.1618300000000001</v>
      </c>
      <c r="L218" s="65">
        <v>1.8587499999999999</v>
      </c>
      <c r="M218" s="65">
        <v>2.04026</v>
      </c>
      <c r="N218" s="65">
        <v>1.8132600000000001</v>
      </c>
      <c r="O218" s="65">
        <v>1.9832700000000001</v>
      </c>
    </row>
    <row r="219" spans="1:15" ht="20.100000000000001" hidden="1" customHeight="1" x14ac:dyDescent="0.2">
      <c r="A219" s="104"/>
      <c r="B219" s="72">
        <v>2019</v>
      </c>
      <c r="C219" s="73">
        <v>2.5085700000000002</v>
      </c>
      <c r="D219" s="74">
        <v>2.8678400000000002</v>
      </c>
      <c r="E219" s="74">
        <v>3.3870499999999999</v>
      </c>
      <c r="F219" s="74">
        <v>3.2682799999999999</v>
      </c>
      <c r="G219" s="74">
        <v>0.51110999999999995</v>
      </c>
      <c r="H219" s="74" t="s">
        <v>24</v>
      </c>
      <c r="I219" s="74" t="s">
        <v>24</v>
      </c>
      <c r="J219" s="74" t="s">
        <v>24</v>
      </c>
      <c r="K219" s="74" t="s">
        <v>24</v>
      </c>
      <c r="L219" s="74" t="s">
        <v>24</v>
      </c>
      <c r="M219" s="74" t="s">
        <v>24</v>
      </c>
      <c r="N219" s="74" t="s">
        <v>24</v>
      </c>
      <c r="O219" s="74" t="s">
        <v>24</v>
      </c>
    </row>
    <row r="220" spans="1:15" ht="13.5" hidden="1" x14ac:dyDescent="0.25">
      <c r="A220" s="45" t="s">
        <v>152</v>
      </c>
    </row>
  </sheetData>
  <autoFilter ref="A6:O220" xr:uid="{8D2E9CA3-7751-4427-A8AB-50F95742D1D5}">
    <filterColumn colId="1">
      <filters>
        <filter val="2018"/>
      </filters>
    </filterColumn>
  </autoFilter>
  <mergeCells count="27">
    <mergeCell ref="A45:A48"/>
    <mergeCell ref="A7:A8"/>
    <mergeCell ref="A9:A17"/>
    <mergeCell ref="A18:A26"/>
    <mergeCell ref="A27:A35"/>
    <mergeCell ref="A36:A44"/>
    <mergeCell ref="A122:A131"/>
    <mergeCell ref="A49:A51"/>
    <mergeCell ref="A53:A61"/>
    <mergeCell ref="A62:A71"/>
    <mergeCell ref="A72:A78"/>
    <mergeCell ref="A79:A88"/>
    <mergeCell ref="A89:A93"/>
    <mergeCell ref="A94:A99"/>
    <mergeCell ref="A100:A101"/>
    <mergeCell ref="A102:A111"/>
    <mergeCell ref="A112:A121"/>
    <mergeCell ref="A185:A194"/>
    <mergeCell ref="A195:A201"/>
    <mergeCell ref="A202:A211"/>
    <mergeCell ref="A212:A219"/>
    <mergeCell ref="A132:A135"/>
    <mergeCell ref="A136:A145"/>
    <mergeCell ref="A146:A155"/>
    <mergeCell ref="A156:A163"/>
    <mergeCell ref="A164:A173"/>
    <mergeCell ref="A175:A18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6FD3A3-8B7B-4F0B-9CE0-81AC40CD5BDE}">
  <dimension ref="A1:Y70"/>
  <sheetViews>
    <sheetView showGridLines="0" tabSelected="1" topLeftCell="B23" zoomScale="70" zoomScaleNormal="70" workbookViewId="0">
      <selection activeCell="AE53" sqref="AE53"/>
    </sheetView>
  </sheetViews>
  <sheetFormatPr baseColWidth="10" defaultRowHeight="15" x14ac:dyDescent="0.25"/>
  <cols>
    <col min="2" max="2" width="12.42578125" customWidth="1"/>
    <col min="3" max="3" width="13.5703125" customWidth="1"/>
    <col min="9" max="9" width="18.5703125" customWidth="1"/>
    <col min="10" max="10" width="15.28515625" customWidth="1"/>
    <col min="18" max="19" width="12.5703125" bestFit="1" customWidth="1"/>
  </cols>
  <sheetData>
    <row r="1" spans="1:25" x14ac:dyDescent="0.25">
      <c r="D1" s="172" t="s">
        <v>181</v>
      </c>
      <c r="E1" s="172" t="s">
        <v>182</v>
      </c>
      <c r="F1" s="172" t="s">
        <v>183</v>
      </c>
      <c r="G1" s="172" t="s">
        <v>241</v>
      </c>
      <c r="H1" s="172" t="s">
        <v>242</v>
      </c>
      <c r="I1" s="172" t="s">
        <v>243</v>
      </c>
      <c r="J1" s="172" t="s">
        <v>244</v>
      </c>
      <c r="K1" s="172" t="s">
        <v>245</v>
      </c>
      <c r="L1" s="172" t="s">
        <v>246</v>
      </c>
      <c r="M1" s="172" t="s">
        <v>247</v>
      </c>
      <c r="N1" s="172" t="s">
        <v>248</v>
      </c>
      <c r="O1" s="172" t="s">
        <v>249</v>
      </c>
      <c r="P1" s="172" t="s">
        <v>180</v>
      </c>
    </row>
    <row r="2" spans="1:25" x14ac:dyDescent="0.25">
      <c r="A2" s="61" t="s">
        <v>6</v>
      </c>
      <c r="B2" s="61" t="s">
        <v>110</v>
      </c>
      <c r="C2" s="61" t="s">
        <v>111</v>
      </c>
      <c r="D2" s="62" t="s">
        <v>112</v>
      </c>
      <c r="E2" s="62" t="s">
        <v>113</v>
      </c>
      <c r="F2" s="62" t="s">
        <v>114</v>
      </c>
      <c r="G2" s="62" t="s">
        <v>115</v>
      </c>
      <c r="H2" s="62" t="s">
        <v>116</v>
      </c>
      <c r="I2" s="62" t="s">
        <v>117</v>
      </c>
      <c r="J2" s="62" t="s">
        <v>118</v>
      </c>
      <c r="K2" s="62" t="s">
        <v>119</v>
      </c>
      <c r="L2" s="62" t="s">
        <v>120</v>
      </c>
      <c r="M2" s="62" t="s">
        <v>121</v>
      </c>
      <c r="N2" s="62" t="s">
        <v>122</v>
      </c>
      <c r="O2" s="62" t="s">
        <v>123</v>
      </c>
      <c r="P2" s="157" t="s">
        <v>231</v>
      </c>
      <c r="Q2" s="157" t="s">
        <v>232</v>
      </c>
      <c r="R2" s="157" t="s">
        <v>233</v>
      </c>
      <c r="S2" s="157" t="s">
        <v>234</v>
      </c>
      <c r="T2" s="157" t="s">
        <v>238</v>
      </c>
      <c r="U2" s="157" t="s">
        <v>239</v>
      </c>
      <c r="V2" s="157" t="s">
        <v>233</v>
      </c>
      <c r="W2" s="157" t="s">
        <v>234</v>
      </c>
    </row>
    <row r="3" spans="1:25" x14ac:dyDescent="0.25">
      <c r="A3" s="154" t="s">
        <v>217</v>
      </c>
      <c r="B3" s="63">
        <v>2018</v>
      </c>
      <c r="C3" s="173">
        <v>7.5315175000000023</v>
      </c>
      <c r="D3" s="174">
        <v>8.5363600000000002</v>
      </c>
      <c r="E3" s="174">
        <v>9.4943100000000005</v>
      </c>
      <c r="F3" s="174">
        <v>9.5021500000000003</v>
      </c>
      <c r="G3" s="174">
        <v>8.4753500000000006</v>
      </c>
      <c r="H3" s="174">
        <v>7.8036599999999998</v>
      </c>
      <c r="I3" s="174">
        <v>7.7212399999999999</v>
      </c>
      <c r="J3" s="174">
        <v>7.6802400000000004</v>
      </c>
      <c r="K3" s="174">
        <v>7.6585299999999998</v>
      </c>
      <c r="L3" s="174">
        <v>6.7363200000000001</v>
      </c>
      <c r="M3" s="174">
        <v>5.9122000000000003</v>
      </c>
      <c r="N3" s="174">
        <v>5.4412799999999999</v>
      </c>
      <c r="O3" s="174">
        <v>5.4165700000000001</v>
      </c>
      <c r="P3" s="162">
        <f>AVERAGE(D3:O3)</f>
        <v>7.5315175000000023</v>
      </c>
      <c r="Q3" s="162">
        <f>AVERAGE($P$3:$P$15)</f>
        <v>4.9292278472222222</v>
      </c>
      <c r="R3" s="163">
        <f>Q3+($Y$3*U3)</f>
        <v>5.8120149038888886</v>
      </c>
      <c r="S3" s="163">
        <f>Q3-(U3*$Y$3)</f>
        <v>4.0464407905555557</v>
      </c>
      <c r="T3" s="164">
        <f>MAX(C3:O3)-MIN(C3:O3)</f>
        <v>4.0855800000000002</v>
      </c>
      <c r="U3" s="164">
        <f>AVERAGE($T$3:$T$15)</f>
        <v>3.3187483333333332</v>
      </c>
      <c r="V3" s="165">
        <f>$Y$4*U3</f>
        <v>5.6982908883333332</v>
      </c>
      <c r="W3" s="165">
        <f>$Y$5*U3</f>
        <v>0.93920577833333319</v>
      </c>
      <c r="X3" s="112" t="s">
        <v>235</v>
      </c>
      <c r="Y3" s="112">
        <v>0.26600000000000001</v>
      </c>
    </row>
    <row r="4" spans="1:25" x14ac:dyDescent="0.25">
      <c r="A4" s="153" t="s">
        <v>218</v>
      </c>
      <c r="B4" s="67">
        <v>2018</v>
      </c>
      <c r="C4" s="175">
        <v>3.9320658333333331</v>
      </c>
      <c r="D4" s="176">
        <v>5.5337699999999996</v>
      </c>
      <c r="E4" s="176">
        <v>4.1678899999999999</v>
      </c>
      <c r="F4" s="176">
        <v>4.1386799999999999</v>
      </c>
      <c r="G4" s="176">
        <v>4.5883700000000003</v>
      </c>
      <c r="H4" s="176">
        <v>4.3683800000000002</v>
      </c>
      <c r="I4" s="176">
        <v>3.7050299999999998</v>
      </c>
      <c r="J4" s="176">
        <v>3.8257699999999999</v>
      </c>
      <c r="K4" s="176">
        <v>3.8328000000000002</v>
      </c>
      <c r="L4" s="176">
        <v>3.4109799999999999</v>
      </c>
      <c r="M4" s="176">
        <v>3.4081999999999999</v>
      </c>
      <c r="N4" s="176">
        <v>3.0547900000000001</v>
      </c>
      <c r="O4" s="176">
        <v>3.1501299999999999</v>
      </c>
      <c r="P4" s="162">
        <f t="shared" ref="P4:P16" si="0">AVERAGE(D4:O4)</f>
        <v>3.9320658333333331</v>
      </c>
      <c r="Q4" s="162">
        <f>AVERAGE($P$3:$P$15)</f>
        <v>4.9292278472222222</v>
      </c>
      <c r="R4" s="163">
        <f t="shared" ref="R4:R16" si="1">Q4+($Y$3*U4)</f>
        <v>5.8120149038888886</v>
      </c>
      <c r="S4" s="163">
        <f t="shared" ref="S4:S16" si="2">Q4-(U4*$Y$3)</f>
        <v>4.0464407905555557</v>
      </c>
      <c r="T4" s="164">
        <f t="shared" ref="T4:T16" si="3">MAX(C4:O4)-MIN(C4:O4)</f>
        <v>2.4789799999999995</v>
      </c>
      <c r="U4" s="164">
        <f>AVERAGE($T$3:$T$15)</f>
        <v>3.3187483333333332</v>
      </c>
      <c r="V4" s="165">
        <f t="shared" ref="V4:V16" si="4">$Y$4*U4</f>
        <v>5.6982908883333332</v>
      </c>
      <c r="W4" s="165">
        <f t="shared" ref="W4:W16" si="5">$Y$5*U4</f>
        <v>0.93920577833333319</v>
      </c>
      <c r="X4" s="112" t="s">
        <v>236</v>
      </c>
      <c r="Y4" s="160">
        <v>1.7170000000000001</v>
      </c>
    </row>
    <row r="5" spans="1:25" x14ac:dyDescent="0.25">
      <c r="A5" s="154" t="s">
        <v>219</v>
      </c>
      <c r="B5" s="63">
        <v>2018</v>
      </c>
      <c r="C5" s="173">
        <v>4.147755000000001</v>
      </c>
      <c r="D5" s="174">
        <v>3.7287300000000001</v>
      </c>
      <c r="E5" s="174">
        <v>3.7286100000000002</v>
      </c>
      <c r="F5" s="174">
        <v>4.5380399999999996</v>
      </c>
      <c r="G5" s="174">
        <v>4.54969</v>
      </c>
      <c r="H5" s="174">
        <v>4.6166299999999998</v>
      </c>
      <c r="I5" s="174">
        <v>4.0754900000000003</v>
      </c>
      <c r="J5" s="174">
        <v>3.9101499999999998</v>
      </c>
      <c r="K5" s="174">
        <v>4.4958999999999998</v>
      </c>
      <c r="L5" s="174">
        <v>4.4456600000000002</v>
      </c>
      <c r="M5" s="174">
        <v>4.7788300000000001</v>
      </c>
      <c r="N5" s="174">
        <v>3.36938</v>
      </c>
      <c r="O5" s="174">
        <v>3.5359500000000001</v>
      </c>
      <c r="P5" s="162">
        <f t="shared" si="0"/>
        <v>4.147755000000001</v>
      </c>
      <c r="Q5" s="162">
        <f>AVERAGE($P$3:$P$15)</f>
        <v>4.9292278472222222</v>
      </c>
      <c r="R5" s="163">
        <f t="shared" si="1"/>
        <v>5.8120149038888886</v>
      </c>
      <c r="S5" s="163">
        <f t="shared" si="2"/>
        <v>4.0464407905555557</v>
      </c>
      <c r="T5" s="164">
        <f t="shared" si="3"/>
        <v>1.4094500000000001</v>
      </c>
      <c r="U5" s="164">
        <f>AVERAGE($T$3:$T$15)</f>
        <v>3.3187483333333332</v>
      </c>
      <c r="V5" s="165">
        <f t="shared" si="4"/>
        <v>5.6982908883333332</v>
      </c>
      <c r="W5" s="165">
        <f t="shared" si="5"/>
        <v>0.93920577833333319</v>
      </c>
      <c r="X5" s="112" t="s">
        <v>237</v>
      </c>
      <c r="Y5" s="112">
        <v>0.28299999999999997</v>
      </c>
    </row>
    <row r="6" spans="1:25" x14ac:dyDescent="0.25">
      <c r="A6" s="153" t="s">
        <v>220</v>
      </c>
      <c r="B6" s="67">
        <v>2018</v>
      </c>
      <c r="C6" s="175">
        <v>4.2969908333333331</v>
      </c>
      <c r="D6" s="176">
        <v>5.5281900000000004</v>
      </c>
      <c r="E6" s="176">
        <v>5.4225399999999997</v>
      </c>
      <c r="F6" s="176">
        <v>4.7282900000000003</v>
      </c>
      <c r="G6" s="176">
        <v>4.5004900000000001</v>
      </c>
      <c r="H6" s="176">
        <v>6.4170999999999996</v>
      </c>
      <c r="I6" s="176">
        <v>3.9919799999999999</v>
      </c>
      <c r="J6" s="176">
        <v>3.5546000000000002</v>
      </c>
      <c r="K6" s="176">
        <v>3.64452</v>
      </c>
      <c r="L6" s="176">
        <v>3.3096199999999998</v>
      </c>
      <c r="M6" s="176">
        <v>4.7905199999999999</v>
      </c>
      <c r="N6" s="176">
        <v>3.2280600000000002</v>
      </c>
      <c r="O6" s="176">
        <v>2.4479799999999998</v>
      </c>
      <c r="P6" s="162">
        <f t="shared" si="0"/>
        <v>4.2969908333333331</v>
      </c>
      <c r="Q6" s="162">
        <f>AVERAGE($P$3:$P$15)</f>
        <v>4.9292278472222222</v>
      </c>
      <c r="R6" s="163">
        <f t="shared" si="1"/>
        <v>5.8120149038888886</v>
      </c>
      <c r="S6" s="163">
        <f t="shared" si="2"/>
        <v>4.0464407905555557</v>
      </c>
      <c r="T6" s="164">
        <f t="shared" si="3"/>
        <v>3.9691199999999998</v>
      </c>
      <c r="U6" s="164">
        <f>AVERAGE($T$3:$T$15)</f>
        <v>3.3187483333333332</v>
      </c>
      <c r="V6" s="165">
        <f t="shared" si="4"/>
        <v>5.6982908883333332</v>
      </c>
      <c r="W6" s="165">
        <f t="shared" si="5"/>
        <v>0.93920577833333319</v>
      </c>
    </row>
    <row r="7" spans="1:25" x14ac:dyDescent="0.25">
      <c r="A7" s="154" t="s">
        <v>221</v>
      </c>
      <c r="B7" s="63">
        <v>2018</v>
      </c>
      <c r="C7" s="173">
        <v>5.7598158333333336</v>
      </c>
      <c r="D7" s="174">
        <v>5.9704600000000001</v>
      </c>
      <c r="E7" s="174">
        <v>5.6674100000000003</v>
      </c>
      <c r="F7" s="174">
        <v>5.7840100000000003</v>
      </c>
      <c r="G7" s="174">
        <v>5.94184</v>
      </c>
      <c r="H7" s="174">
        <v>5.9484199999999996</v>
      </c>
      <c r="I7" s="174">
        <v>5.8139200000000004</v>
      </c>
      <c r="J7" s="174">
        <v>5.8196199999999996</v>
      </c>
      <c r="K7" s="174">
        <v>5.6840700000000002</v>
      </c>
      <c r="L7" s="174">
        <v>5.7065599999999996</v>
      </c>
      <c r="M7" s="174">
        <v>5.9070600000000004</v>
      </c>
      <c r="N7" s="174">
        <v>5.45167</v>
      </c>
      <c r="O7" s="174">
        <v>5.4227499999999997</v>
      </c>
      <c r="P7" s="162">
        <f t="shared" si="0"/>
        <v>5.7598158333333336</v>
      </c>
      <c r="Q7" s="162">
        <f>AVERAGE($P$3:$P$15)</f>
        <v>4.9292278472222222</v>
      </c>
      <c r="R7" s="163">
        <f t="shared" si="1"/>
        <v>5.8120149038888886</v>
      </c>
      <c r="S7" s="163">
        <f t="shared" si="2"/>
        <v>4.0464407905555557</v>
      </c>
      <c r="T7" s="164">
        <f t="shared" si="3"/>
        <v>0.54771000000000036</v>
      </c>
      <c r="U7" s="164">
        <f>AVERAGE($T$3:$T$15)</f>
        <v>3.3187483333333332</v>
      </c>
      <c r="V7" s="165">
        <f t="shared" si="4"/>
        <v>5.6982908883333332</v>
      </c>
      <c r="W7" s="165">
        <f t="shared" si="5"/>
        <v>0.93920577833333319</v>
      </c>
    </row>
    <row r="8" spans="1:25" x14ac:dyDescent="0.25">
      <c r="A8" s="153" t="s">
        <v>222</v>
      </c>
      <c r="B8" s="67">
        <v>2018</v>
      </c>
      <c r="C8" s="175">
        <v>3.8628608333333339</v>
      </c>
      <c r="D8" s="176">
        <v>3.6161300000000001</v>
      </c>
      <c r="E8" s="176">
        <v>3.8762599999999998</v>
      </c>
      <c r="F8" s="176">
        <v>4.2883699999999996</v>
      </c>
      <c r="G8" s="176">
        <v>3.8560099999999999</v>
      </c>
      <c r="H8" s="176">
        <v>3.9773499999999999</v>
      </c>
      <c r="I8" s="176">
        <v>3.3543099999999999</v>
      </c>
      <c r="J8" s="176">
        <v>3.4632700000000001</v>
      </c>
      <c r="K8" s="176">
        <v>3.2282600000000001</v>
      </c>
      <c r="L8" s="176">
        <v>3.37615</v>
      </c>
      <c r="M8" s="176">
        <v>4.7733499999999998</v>
      </c>
      <c r="N8" s="176">
        <v>4.1397599999999999</v>
      </c>
      <c r="O8" s="176">
        <v>4.4051099999999996</v>
      </c>
      <c r="P8" s="162">
        <f t="shared" si="0"/>
        <v>3.8628608333333339</v>
      </c>
      <c r="Q8" s="162">
        <f>AVERAGE($P$3:$P$15)</f>
        <v>4.9292278472222222</v>
      </c>
      <c r="R8" s="163">
        <f t="shared" si="1"/>
        <v>5.8120149038888886</v>
      </c>
      <c r="S8" s="163">
        <f t="shared" si="2"/>
        <v>4.0464407905555557</v>
      </c>
      <c r="T8" s="164">
        <f t="shared" si="3"/>
        <v>1.5450899999999996</v>
      </c>
      <c r="U8" s="164">
        <f>AVERAGE($T$3:$T$15)</f>
        <v>3.3187483333333332</v>
      </c>
      <c r="V8" s="165">
        <f t="shared" si="4"/>
        <v>5.6982908883333332</v>
      </c>
      <c r="W8" s="165">
        <f t="shared" si="5"/>
        <v>0.93920577833333319</v>
      </c>
    </row>
    <row r="9" spans="1:25" x14ac:dyDescent="0.25">
      <c r="A9" s="155" t="s">
        <v>225</v>
      </c>
      <c r="B9" s="156">
        <v>2018</v>
      </c>
      <c r="C9" s="177">
        <v>6.1966691666666671</v>
      </c>
      <c r="D9" s="178">
        <v>12.37087</v>
      </c>
      <c r="E9" s="178">
        <v>8.7720199999999995</v>
      </c>
      <c r="F9" s="178">
        <v>7.7652900000000002</v>
      </c>
      <c r="G9" s="178">
        <v>5.8898599999999997</v>
      </c>
      <c r="H9" s="178">
        <v>4.9898899999999999</v>
      </c>
      <c r="I9" s="178">
        <v>4.4613500000000004</v>
      </c>
      <c r="J9" s="178">
        <v>3.37886</v>
      </c>
      <c r="K9" s="178">
        <v>2.3880699999999999</v>
      </c>
      <c r="L9" s="178">
        <v>1.9921899999999999</v>
      </c>
      <c r="M9" s="178">
        <v>3.6191900000000001</v>
      </c>
      <c r="N9" s="178">
        <v>8.7088199999999993</v>
      </c>
      <c r="O9" s="178">
        <v>10.023619999999999</v>
      </c>
      <c r="P9" s="162">
        <f t="shared" si="0"/>
        <v>6.1966691666666671</v>
      </c>
      <c r="Q9" s="162">
        <f>AVERAGE($P$3:$P$15)</f>
        <v>4.9292278472222222</v>
      </c>
      <c r="R9" s="163">
        <f t="shared" si="1"/>
        <v>5.8120149038888886</v>
      </c>
      <c r="S9" s="163">
        <f t="shared" si="2"/>
        <v>4.0464407905555557</v>
      </c>
      <c r="T9" s="164">
        <f t="shared" si="3"/>
        <v>10.378679999999999</v>
      </c>
      <c r="U9" s="164">
        <f>AVERAGE($T$3:$T$15)</f>
        <v>3.3187483333333332</v>
      </c>
      <c r="V9" s="165">
        <f t="shared" si="4"/>
        <v>5.6982908883333332</v>
      </c>
      <c r="W9" s="165">
        <f t="shared" si="5"/>
        <v>0.93920577833333319</v>
      </c>
    </row>
    <row r="10" spans="1:25" x14ac:dyDescent="0.25">
      <c r="A10" s="153" t="s">
        <v>226</v>
      </c>
      <c r="B10" s="67">
        <v>2018</v>
      </c>
      <c r="C10" s="179">
        <v>2.1770149999999995</v>
      </c>
      <c r="D10" s="176">
        <v>2.9383400000000002</v>
      </c>
      <c r="E10" s="176">
        <v>3.2592599999999998</v>
      </c>
      <c r="F10" s="176">
        <v>3.05796</v>
      </c>
      <c r="G10" s="176">
        <v>2.0930599999999999</v>
      </c>
      <c r="H10" s="176">
        <v>1.9039699999999999</v>
      </c>
      <c r="I10" s="176">
        <v>1.78424</v>
      </c>
      <c r="J10" s="176">
        <v>1.4934499999999999</v>
      </c>
      <c r="K10" s="176">
        <v>1.7741899999999999</v>
      </c>
      <c r="L10" s="176">
        <v>1.96635</v>
      </c>
      <c r="M10" s="176">
        <v>1.78827</v>
      </c>
      <c r="N10" s="176">
        <v>1.4905600000000001</v>
      </c>
      <c r="O10" s="176">
        <v>2.5745300000000002</v>
      </c>
      <c r="P10" s="162">
        <f>AVERAGE(D10:O10)</f>
        <v>2.1770149999999995</v>
      </c>
      <c r="Q10" s="162">
        <f>AVERAGE($P$3:$P$15)</f>
        <v>4.9292278472222222</v>
      </c>
      <c r="R10" s="163">
        <f>Q10+($Y$3*U10)</f>
        <v>5.8120149038888886</v>
      </c>
      <c r="S10" s="163">
        <f>Q10-(U10*$Y$3)</f>
        <v>4.0464407905555557</v>
      </c>
      <c r="T10" s="164">
        <f>MAX(C10:O10)-MIN(C10:O10)</f>
        <v>1.7686999999999997</v>
      </c>
      <c r="U10" s="164">
        <f>AVERAGE($T$3:$T$15)</f>
        <v>3.3187483333333332</v>
      </c>
      <c r="V10" s="165">
        <f>$Y$4*U10</f>
        <v>5.6982908883333332</v>
      </c>
      <c r="W10" s="165">
        <f>$Y$5*U10</f>
        <v>0.93920577833333319</v>
      </c>
    </row>
    <row r="11" spans="1:25" x14ac:dyDescent="0.25">
      <c r="A11" s="154" t="s">
        <v>228</v>
      </c>
      <c r="B11" s="63">
        <v>2018</v>
      </c>
      <c r="C11" s="173">
        <v>7.1416474999999986</v>
      </c>
      <c r="D11" s="174">
        <v>10.19819</v>
      </c>
      <c r="E11" s="174">
        <v>9.1362699999999997</v>
      </c>
      <c r="F11" s="174">
        <v>7.5479799999999999</v>
      </c>
      <c r="G11" s="174">
        <v>6.4724000000000004</v>
      </c>
      <c r="H11" s="174">
        <v>5.0426700000000002</v>
      </c>
      <c r="I11" s="174">
        <v>5.4673600000000002</v>
      </c>
      <c r="J11" s="174">
        <v>8.4527599999999996</v>
      </c>
      <c r="K11" s="174">
        <v>6.9355200000000004</v>
      </c>
      <c r="L11" s="174">
        <v>5.9010800000000003</v>
      </c>
      <c r="M11" s="174">
        <v>5.3671699999999998</v>
      </c>
      <c r="N11" s="174">
        <v>7.1604900000000002</v>
      </c>
      <c r="O11" s="174">
        <v>8.0178799999999999</v>
      </c>
      <c r="P11" s="162">
        <f>AVERAGE(D11:O11)</f>
        <v>7.1416474999999986</v>
      </c>
      <c r="Q11" s="162">
        <f>AVERAGE($P$3:$P$15)</f>
        <v>4.9292278472222222</v>
      </c>
      <c r="R11" s="163">
        <f>Q11+($Y$3*U11)</f>
        <v>5.8120149038888886</v>
      </c>
      <c r="S11" s="163">
        <f>Q11-(U11*$Y$3)</f>
        <v>4.0464407905555557</v>
      </c>
      <c r="T11" s="164">
        <f>MAX(C11:O11)-MIN(C11:O11)</f>
        <v>5.1555200000000001</v>
      </c>
      <c r="U11" s="164">
        <f>AVERAGE($T$3:$T$15)</f>
        <v>3.3187483333333332</v>
      </c>
      <c r="V11" s="165">
        <f>$Y$4*U11</f>
        <v>5.6982908883333332</v>
      </c>
      <c r="W11" s="165">
        <f>$Y$5*U11</f>
        <v>0.93920577833333319</v>
      </c>
    </row>
    <row r="12" spans="1:25" x14ac:dyDescent="0.25">
      <c r="A12" s="153" t="s">
        <v>227</v>
      </c>
      <c r="B12" s="67">
        <v>2018</v>
      </c>
      <c r="C12" s="175">
        <v>3.0817608333333326</v>
      </c>
      <c r="D12" s="176">
        <v>3.53105</v>
      </c>
      <c r="E12" s="176">
        <v>3.8864999999999998</v>
      </c>
      <c r="F12" s="176">
        <v>3.7434799999999999</v>
      </c>
      <c r="G12" s="176">
        <v>3.8525299999999998</v>
      </c>
      <c r="H12" s="176">
        <v>2.9464700000000001</v>
      </c>
      <c r="I12" s="176">
        <v>2.4016000000000002</v>
      </c>
      <c r="J12" s="176">
        <v>2.62174</v>
      </c>
      <c r="K12" s="176">
        <v>3.0106199999999999</v>
      </c>
      <c r="L12" s="176">
        <v>2.8061099999999999</v>
      </c>
      <c r="M12" s="176">
        <v>2.85981</v>
      </c>
      <c r="N12" s="176">
        <v>2.5712199999999998</v>
      </c>
      <c r="O12" s="176">
        <v>2.75</v>
      </c>
      <c r="P12" s="162">
        <f t="shared" si="0"/>
        <v>3.0817608333333326</v>
      </c>
      <c r="Q12" s="162">
        <f>AVERAGE($P$3:$P$15)</f>
        <v>4.9292278472222222</v>
      </c>
      <c r="R12" s="163">
        <f t="shared" si="1"/>
        <v>5.8120149038888886</v>
      </c>
      <c r="S12" s="163">
        <f t="shared" si="2"/>
        <v>4.0464407905555557</v>
      </c>
      <c r="T12" s="164">
        <f t="shared" si="3"/>
        <v>1.4848999999999997</v>
      </c>
      <c r="U12" s="164">
        <f>AVERAGE($T$3:$T$15)</f>
        <v>3.3187483333333332</v>
      </c>
      <c r="V12" s="165">
        <f t="shared" si="4"/>
        <v>5.6982908883333332</v>
      </c>
      <c r="W12" s="165">
        <f t="shared" si="5"/>
        <v>0.93920577833333319</v>
      </c>
    </row>
    <row r="13" spans="1:25" x14ac:dyDescent="0.25">
      <c r="A13" s="154" t="s">
        <v>229</v>
      </c>
      <c r="B13" s="63">
        <v>2018</v>
      </c>
      <c r="C13" s="173">
        <v>6.6262299999999996</v>
      </c>
      <c r="D13" s="174">
        <v>7.5210699999999999</v>
      </c>
      <c r="E13" s="174">
        <v>7.2736599999999996</v>
      </c>
      <c r="F13" s="174">
        <v>7.3101500000000001</v>
      </c>
      <c r="G13" s="174">
        <v>8.0074699999999996</v>
      </c>
      <c r="H13" s="174">
        <v>7.8718399999999997</v>
      </c>
      <c r="I13" s="174">
        <v>6.9275700000000002</v>
      </c>
      <c r="J13" s="174">
        <v>6.8673400000000004</v>
      </c>
      <c r="K13" s="174">
        <v>6.9384100000000002</v>
      </c>
      <c r="L13" s="174">
        <v>5.95451</v>
      </c>
      <c r="M13" s="174">
        <v>6.6188500000000001</v>
      </c>
      <c r="N13" s="174">
        <v>4.0571200000000003</v>
      </c>
      <c r="O13" s="174">
        <v>4.1667699999999996</v>
      </c>
      <c r="P13" s="162">
        <f t="shared" si="0"/>
        <v>6.6262299999999996</v>
      </c>
      <c r="Q13" s="162">
        <f>AVERAGE($P$3:$P$15)</f>
        <v>4.9292278472222222</v>
      </c>
      <c r="R13" s="163">
        <f t="shared" si="1"/>
        <v>5.8120149038888886</v>
      </c>
      <c r="S13" s="163">
        <f t="shared" si="2"/>
        <v>4.0464407905555557</v>
      </c>
      <c r="T13" s="164">
        <f t="shared" si="3"/>
        <v>3.9503499999999994</v>
      </c>
      <c r="U13" s="164">
        <f>AVERAGE($T$3:$T$15)</f>
        <v>3.3187483333333332</v>
      </c>
      <c r="V13" s="165">
        <f t="shared" si="4"/>
        <v>5.6982908883333332</v>
      </c>
      <c r="W13" s="165">
        <f t="shared" si="5"/>
        <v>0.93920577833333319</v>
      </c>
    </row>
    <row r="14" spans="1:25" x14ac:dyDescent="0.25">
      <c r="A14" s="153" t="s">
        <v>230</v>
      </c>
      <c r="B14" s="67">
        <v>2018</v>
      </c>
      <c r="C14" s="175">
        <v>4.3964058333333336</v>
      </c>
      <c r="D14" s="176">
        <v>4.6883400000000002</v>
      </c>
      <c r="E14" s="176">
        <v>3.9207200000000002</v>
      </c>
      <c r="F14" s="176">
        <v>2.5433500000000002</v>
      </c>
      <c r="G14" s="176">
        <v>4.15726</v>
      </c>
      <c r="H14" s="176">
        <v>5.5942499999999997</v>
      </c>
      <c r="I14" s="176">
        <v>4.9153500000000001</v>
      </c>
      <c r="J14" s="176">
        <v>4.6123000000000003</v>
      </c>
      <c r="K14" s="176">
        <v>4.9604200000000001</v>
      </c>
      <c r="L14" s="176">
        <v>4.7783300000000004</v>
      </c>
      <c r="M14" s="176">
        <v>4.82789</v>
      </c>
      <c r="N14" s="176">
        <v>3.7216999999999998</v>
      </c>
      <c r="O14" s="176">
        <v>4.0369599999999997</v>
      </c>
      <c r="P14" s="162">
        <f t="shared" si="0"/>
        <v>4.3964058333333336</v>
      </c>
      <c r="Q14" s="162">
        <f>AVERAGE($P$3:$P$15)</f>
        <v>4.9292278472222222</v>
      </c>
      <c r="R14" s="163">
        <f t="shared" si="1"/>
        <v>5.8120149038888886</v>
      </c>
      <c r="S14" s="163">
        <f t="shared" si="2"/>
        <v>4.0464407905555557</v>
      </c>
      <c r="T14" s="164">
        <f t="shared" si="3"/>
        <v>3.0508999999999995</v>
      </c>
      <c r="U14" s="164">
        <f>AVERAGE($T$3:$T$15)</f>
        <v>3.3187483333333332</v>
      </c>
      <c r="V14" s="165">
        <f t="shared" si="4"/>
        <v>5.6982908883333332</v>
      </c>
      <c r="W14" s="165">
        <f t="shared" si="5"/>
        <v>0.93920577833333319</v>
      </c>
    </row>
    <row r="15" spans="1:25" x14ac:dyDescent="0.25">
      <c r="C15" s="159"/>
      <c r="D15" s="159">
        <f t="shared" ref="D15:O15" si="6">AVERAGE(D3:D14)</f>
        <v>6.1801249999999994</v>
      </c>
      <c r="E15" s="159">
        <f t="shared" si="6"/>
        <v>5.7171208333333334</v>
      </c>
      <c r="F15" s="159">
        <f t="shared" si="6"/>
        <v>5.4123124999999996</v>
      </c>
      <c r="G15" s="159">
        <f t="shared" si="6"/>
        <v>5.1986941666666668</v>
      </c>
      <c r="H15" s="159">
        <f t="shared" si="6"/>
        <v>5.1233858333333337</v>
      </c>
      <c r="I15" s="159">
        <f t="shared" si="6"/>
        <v>4.5516199999999998</v>
      </c>
      <c r="J15" s="159">
        <f t="shared" si="6"/>
        <v>4.6400083333333333</v>
      </c>
      <c r="K15" s="159">
        <f t="shared" si="6"/>
        <v>4.5459424999999998</v>
      </c>
      <c r="L15" s="159">
        <f t="shared" si="6"/>
        <v>4.1986549999999996</v>
      </c>
      <c r="M15" s="159">
        <f t="shared" si="6"/>
        <v>4.5542783333333334</v>
      </c>
      <c r="N15" s="159">
        <f t="shared" si="6"/>
        <v>4.3662374999999995</v>
      </c>
      <c r="O15" s="159">
        <f t="shared" si="6"/>
        <v>4.6623541666666668</v>
      </c>
    </row>
    <row r="20" spans="3:20" ht="15.75" thickBot="1" x14ac:dyDescent="0.3">
      <c r="S20" s="170" t="s">
        <v>240</v>
      </c>
      <c r="T20" s="171">
        <f>SQRT(0.0079)</f>
        <v>8.8881944173155897E-2</v>
      </c>
    </row>
    <row r="21" spans="3:20" x14ac:dyDescent="0.25">
      <c r="C21" s="166" t="s">
        <v>223</v>
      </c>
      <c r="D21" s="167">
        <v>6</v>
      </c>
    </row>
    <row r="22" spans="3:20" ht="15.75" thickBot="1" x14ac:dyDescent="0.3">
      <c r="C22" s="168" t="s">
        <v>224</v>
      </c>
      <c r="D22" s="169">
        <v>12</v>
      </c>
    </row>
    <row r="26" spans="3:20" ht="8.25" customHeight="1" x14ac:dyDescent="0.25"/>
    <row r="52" spans="4:13" x14ac:dyDescent="0.25">
      <c r="D52" s="159"/>
      <c r="E52" s="161"/>
    </row>
    <row r="53" spans="4:13" x14ac:dyDescent="0.25">
      <c r="D53" s="159">
        <f>D15</f>
        <v>6.1801249999999994</v>
      </c>
      <c r="E53" s="161">
        <v>7.5315175000000023</v>
      </c>
      <c r="H53" t="s">
        <v>184</v>
      </c>
    </row>
    <row r="54" spans="4:13" ht="15.75" thickBot="1" x14ac:dyDescent="0.3">
      <c r="D54" s="159">
        <f>E15</f>
        <v>5.7171208333333334</v>
      </c>
      <c r="E54" s="161">
        <v>3.9320658333333331</v>
      </c>
      <c r="F54" s="158"/>
      <c r="G54" s="158"/>
    </row>
    <row r="55" spans="4:13" x14ac:dyDescent="0.25">
      <c r="D55" s="159">
        <f>F15</f>
        <v>5.4123124999999996</v>
      </c>
      <c r="E55" s="161">
        <v>4.147755000000001</v>
      </c>
      <c r="H55" s="135" t="s">
        <v>185</v>
      </c>
      <c r="I55" s="135"/>
    </row>
    <row r="56" spans="4:13" x14ac:dyDescent="0.25">
      <c r="D56" s="159">
        <f>G15</f>
        <v>5.1986941666666668</v>
      </c>
      <c r="E56" s="161">
        <v>4.2969908333333331</v>
      </c>
      <c r="H56" s="132" t="s">
        <v>186</v>
      </c>
      <c r="I56" s="132">
        <v>0.12909139790253538</v>
      </c>
    </row>
    <row r="57" spans="4:13" x14ac:dyDescent="0.25">
      <c r="D57" s="159">
        <f>H15</f>
        <v>5.1233858333333337</v>
      </c>
      <c r="E57" s="161">
        <v>5.7598158333333336</v>
      </c>
      <c r="H57" s="132" t="s">
        <v>187</v>
      </c>
      <c r="I57" s="132">
        <v>1.6664589012430717E-2</v>
      </c>
    </row>
    <row r="58" spans="4:13" x14ac:dyDescent="0.25">
      <c r="D58" s="159">
        <f>I15</f>
        <v>4.5516199999999998</v>
      </c>
      <c r="E58" s="161">
        <v>3.8628608333333339</v>
      </c>
      <c r="H58" s="132" t="s">
        <v>188</v>
      </c>
      <c r="I58" s="132">
        <v>-8.1668952086326213E-2</v>
      </c>
    </row>
    <row r="59" spans="4:13" x14ac:dyDescent="0.25">
      <c r="D59" s="159">
        <f>J15</f>
        <v>4.6400083333333333</v>
      </c>
      <c r="E59" s="161">
        <v>6.1966691666666671</v>
      </c>
      <c r="H59" s="132" t="s">
        <v>189</v>
      </c>
      <c r="I59" s="132">
        <v>1.7531554525338728</v>
      </c>
    </row>
    <row r="60" spans="4:13" ht="15.75" thickBot="1" x14ac:dyDescent="0.3">
      <c r="D60" s="159">
        <f>K15</f>
        <v>4.5459424999999998</v>
      </c>
      <c r="E60" s="161">
        <v>2.1770149999999995</v>
      </c>
      <c r="H60" s="133" t="s">
        <v>190</v>
      </c>
      <c r="I60" s="133">
        <v>12</v>
      </c>
    </row>
    <row r="61" spans="4:13" x14ac:dyDescent="0.25">
      <c r="D61" s="159">
        <f>L15</f>
        <v>4.1986549999999996</v>
      </c>
      <c r="E61" s="161">
        <v>7.1416474999999986</v>
      </c>
    </row>
    <row r="62" spans="4:13" ht="15.75" thickBot="1" x14ac:dyDescent="0.3">
      <c r="D62" s="159">
        <f>M15</f>
        <v>4.5542783333333334</v>
      </c>
      <c r="E62" s="161">
        <v>3.0817608333333326</v>
      </c>
      <c r="H62" t="s">
        <v>191</v>
      </c>
    </row>
    <row r="63" spans="4:13" x14ac:dyDescent="0.25">
      <c r="D63" s="159">
        <f>N15</f>
        <v>4.3662374999999995</v>
      </c>
      <c r="E63" s="161">
        <v>6.6262299999999996</v>
      </c>
      <c r="H63" s="134"/>
      <c r="I63" s="134" t="s">
        <v>196</v>
      </c>
      <c r="J63" s="134" t="s">
        <v>197</v>
      </c>
      <c r="K63" s="134" t="s">
        <v>198</v>
      </c>
      <c r="L63" s="134" t="s">
        <v>199</v>
      </c>
      <c r="M63" s="134" t="s">
        <v>200</v>
      </c>
    </row>
    <row r="64" spans="4:13" x14ac:dyDescent="0.25">
      <c r="D64" s="159">
        <f>O15</f>
        <v>4.6623541666666668</v>
      </c>
      <c r="E64" s="161">
        <v>4.3964058333333336</v>
      </c>
      <c r="H64" s="132" t="s">
        <v>192</v>
      </c>
      <c r="I64" s="132">
        <v>1</v>
      </c>
      <c r="J64" s="132">
        <v>0.52087532213593235</v>
      </c>
      <c r="K64" s="132">
        <v>0.52087532213593235</v>
      </c>
      <c r="L64" s="132">
        <v>0.1694700386686408</v>
      </c>
      <c r="M64" s="132">
        <v>0.68926791225675843</v>
      </c>
    </row>
    <row r="65" spans="8:16" x14ac:dyDescent="0.25">
      <c r="H65" s="132" t="s">
        <v>193</v>
      </c>
      <c r="I65" s="132">
        <v>10</v>
      </c>
      <c r="J65" s="132">
        <v>30.735540407492486</v>
      </c>
      <c r="K65" s="132">
        <v>3.0735540407492485</v>
      </c>
      <c r="L65" s="132"/>
      <c r="M65" s="132"/>
    </row>
    <row r="66" spans="8:16" ht="15.75" thickBot="1" x14ac:dyDescent="0.3">
      <c r="H66" s="133" t="s">
        <v>194</v>
      </c>
      <c r="I66" s="133">
        <v>11</v>
      </c>
      <c r="J66" s="133">
        <v>31.256415729628419</v>
      </c>
      <c r="K66" s="133"/>
      <c r="L66" s="133"/>
      <c r="M66" s="133"/>
    </row>
    <row r="67" spans="8:16" ht="15.75" thickBot="1" x14ac:dyDescent="0.3"/>
    <row r="68" spans="8:16" x14ac:dyDescent="0.25">
      <c r="H68" s="134"/>
      <c r="I68" s="134" t="s">
        <v>201</v>
      </c>
      <c r="J68" s="134" t="s">
        <v>189</v>
      </c>
      <c r="K68" s="134" t="s">
        <v>202</v>
      </c>
      <c r="L68" s="134" t="s">
        <v>203</v>
      </c>
      <c r="M68" s="134" t="s">
        <v>204</v>
      </c>
      <c r="N68" s="134" t="s">
        <v>205</v>
      </c>
      <c r="O68" s="134" t="s">
        <v>206</v>
      </c>
      <c r="P68" s="134" t="s">
        <v>207</v>
      </c>
    </row>
    <row r="69" spans="8:16" x14ac:dyDescent="0.25">
      <c r="H69" s="132" t="s">
        <v>195</v>
      </c>
      <c r="I69" s="132">
        <v>3.1426060802806877</v>
      </c>
      <c r="J69" s="132">
        <v>4.3693729049948926</v>
      </c>
      <c r="K69" s="132">
        <v>0.71923503637974817</v>
      </c>
      <c r="L69" s="132">
        <v>0.48846297635964397</v>
      </c>
      <c r="M69" s="132">
        <v>-6.5929634481545651</v>
      </c>
      <c r="N69" s="132">
        <v>12.87817560871594</v>
      </c>
      <c r="O69" s="132">
        <v>-6.5929634481545651</v>
      </c>
      <c r="P69" s="132">
        <v>12.87817560871594</v>
      </c>
    </row>
    <row r="70" spans="8:16" ht="15.75" thickBot="1" x14ac:dyDescent="0.3">
      <c r="H70" s="133" t="s">
        <v>208</v>
      </c>
      <c r="I70" s="133">
        <v>0.36245469317235007</v>
      </c>
      <c r="J70" s="133">
        <v>0.88045520094450458</v>
      </c>
      <c r="K70" s="133">
        <v>0.41166738839583017</v>
      </c>
      <c r="L70" s="133">
        <v>0.68926791225675621</v>
      </c>
      <c r="M70" s="133">
        <v>-1.5993217474854828</v>
      </c>
      <c r="N70" s="133">
        <v>2.3242311338301831</v>
      </c>
      <c r="O70" s="133">
        <v>-1.5993217474854828</v>
      </c>
      <c r="P70" s="133">
        <v>2.3242311338301831</v>
      </c>
    </row>
  </sheetData>
  <phoneticPr fontId="31" type="noConversion"/>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E1A64C-57DF-4CD6-9A18-982037B86DC5}">
  <dimension ref="B1:M49"/>
  <sheetViews>
    <sheetView showGridLines="0" topLeftCell="A5" workbookViewId="0">
      <selection activeCell="H10" sqref="H10"/>
    </sheetView>
  </sheetViews>
  <sheetFormatPr baseColWidth="10" defaultRowHeight="15" x14ac:dyDescent="0.25"/>
  <cols>
    <col min="5" max="5" width="16.7109375" customWidth="1"/>
    <col min="12" max="12" width="17.7109375" customWidth="1"/>
  </cols>
  <sheetData>
    <row r="1" spans="2:13" x14ac:dyDescent="0.25">
      <c r="B1" s="108" t="s">
        <v>169</v>
      </c>
      <c r="C1" s="108"/>
      <c r="D1" s="108"/>
      <c r="E1" s="108"/>
      <c r="F1" s="108"/>
      <c r="I1" s="108" t="s">
        <v>177</v>
      </c>
      <c r="J1" s="108"/>
      <c r="K1" s="108"/>
      <c r="L1" s="108"/>
      <c r="M1" s="108"/>
    </row>
    <row r="2" spans="2:13" x14ac:dyDescent="0.25">
      <c r="B2" s="108"/>
      <c r="C2" s="108"/>
      <c r="D2" s="108"/>
      <c r="E2" s="108"/>
      <c r="F2" s="108"/>
      <c r="I2" s="108"/>
      <c r="J2" s="108"/>
      <c r="K2" s="108"/>
      <c r="L2" s="108"/>
      <c r="M2" s="108"/>
    </row>
    <row r="3" spans="2:13" x14ac:dyDescent="0.25">
      <c r="B3" s="108"/>
      <c r="C3" s="108"/>
      <c r="D3" s="108"/>
      <c r="E3" s="108"/>
      <c r="F3" s="108"/>
      <c r="I3" s="108"/>
      <c r="J3" s="108"/>
      <c r="K3" s="108"/>
      <c r="L3" s="108"/>
      <c r="M3" s="108"/>
    </row>
    <row r="4" spans="2:13" x14ac:dyDescent="0.25">
      <c r="B4" s="108"/>
      <c r="C4" s="108"/>
      <c r="D4" s="108"/>
      <c r="E4" s="108"/>
      <c r="F4" s="108"/>
      <c r="I4" s="108"/>
      <c r="J4" s="108"/>
      <c r="K4" s="108"/>
      <c r="L4" s="108"/>
      <c r="M4" s="108"/>
    </row>
    <row r="5" spans="2:13" x14ac:dyDescent="0.25">
      <c r="B5" s="110" t="s">
        <v>155</v>
      </c>
      <c r="C5" s="110"/>
      <c r="D5" s="110"/>
      <c r="E5" s="110"/>
      <c r="F5" s="110"/>
      <c r="I5" s="110" t="s">
        <v>155</v>
      </c>
      <c r="J5" s="110"/>
      <c r="K5" s="110"/>
      <c r="L5" s="110"/>
      <c r="M5" s="110"/>
    </row>
    <row r="6" spans="2:13" ht="15.75" thickBot="1" x14ac:dyDescent="0.3">
      <c r="B6" s="79"/>
      <c r="C6" s="79"/>
      <c r="D6" s="79"/>
      <c r="E6" s="79"/>
      <c r="F6" s="79"/>
    </row>
    <row r="7" spans="2:13" x14ac:dyDescent="0.25">
      <c r="B7" s="80"/>
      <c r="C7" s="81"/>
      <c r="D7" s="81"/>
      <c r="E7" s="81"/>
      <c r="F7" s="82"/>
      <c r="I7" s="80" t="s">
        <v>165</v>
      </c>
      <c r="J7" s="81"/>
      <c r="K7" s="81"/>
      <c r="L7" s="81"/>
      <c r="M7" s="82"/>
    </row>
    <row r="8" spans="2:13" x14ac:dyDescent="0.25">
      <c r="B8" s="83"/>
      <c r="C8" s="109" t="s">
        <v>156</v>
      </c>
      <c r="D8" s="109" t="s">
        <v>157</v>
      </c>
      <c r="E8" s="109" t="s">
        <v>158</v>
      </c>
      <c r="F8" s="84"/>
      <c r="I8" s="83"/>
      <c r="J8" s="109" t="s">
        <v>156</v>
      </c>
      <c r="K8" s="109" t="s">
        <v>157</v>
      </c>
      <c r="L8" s="109" t="s">
        <v>170</v>
      </c>
      <c r="M8" s="84"/>
    </row>
    <row r="9" spans="2:13" x14ac:dyDescent="0.25">
      <c r="B9" s="83"/>
      <c r="C9" s="109"/>
      <c r="D9" s="109"/>
      <c r="E9" s="109"/>
      <c r="F9" s="84"/>
      <c r="I9" s="83"/>
      <c r="J9" s="109"/>
      <c r="K9" s="109"/>
      <c r="L9" s="109"/>
      <c r="M9" s="84"/>
    </row>
    <row r="10" spans="2:13" ht="15.75" thickBot="1" x14ac:dyDescent="0.3">
      <c r="B10" s="85"/>
      <c r="C10" s="86"/>
      <c r="D10" s="86"/>
      <c r="E10" s="86"/>
      <c r="F10" s="87"/>
      <c r="I10" s="85"/>
      <c r="J10" s="86"/>
      <c r="K10" s="86"/>
      <c r="L10" s="86"/>
      <c r="M10" s="87"/>
    </row>
    <row r="11" spans="2:13" x14ac:dyDescent="0.25">
      <c r="B11" s="79"/>
      <c r="C11" s="79"/>
      <c r="D11" s="79"/>
      <c r="E11" s="79"/>
      <c r="F11" s="79"/>
      <c r="I11" s="79"/>
      <c r="J11" s="79"/>
      <c r="K11" s="79"/>
      <c r="L11" s="79"/>
      <c r="M11" s="79"/>
    </row>
    <row r="12" spans="2:13" x14ac:dyDescent="0.25">
      <c r="B12" s="79"/>
      <c r="C12" s="79"/>
      <c r="D12" s="79"/>
      <c r="E12" s="79"/>
      <c r="F12" s="79"/>
      <c r="I12" s="79"/>
      <c r="J12" s="79"/>
      <c r="K12" s="79"/>
      <c r="L12" s="79"/>
      <c r="M12" s="79"/>
    </row>
    <row r="13" spans="2:13" ht="15.75" thickBot="1" x14ac:dyDescent="0.3">
      <c r="B13" s="79"/>
      <c r="C13" s="79"/>
      <c r="D13" s="79"/>
      <c r="E13" s="79"/>
      <c r="F13" s="79"/>
      <c r="I13" s="79"/>
      <c r="J13" s="79"/>
      <c r="K13" s="79"/>
      <c r="L13" s="79"/>
      <c r="M13" s="79"/>
    </row>
    <row r="14" spans="2:13" x14ac:dyDescent="0.25">
      <c r="B14" s="80"/>
      <c r="C14" s="81"/>
      <c r="D14" s="81"/>
      <c r="E14" s="81"/>
      <c r="F14" s="82"/>
      <c r="I14" s="80"/>
      <c r="J14" s="81"/>
      <c r="K14" s="81"/>
      <c r="L14" s="81"/>
      <c r="M14" s="82"/>
    </row>
    <row r="15" spans="2:13" x14ac:dyDescent="0.25">
      <c r="B15" s="83"/>
      <c r="C15" s="109" t="s">
        <v>159</v>
      </c>
      <c r="D15" s="109" t="s">
        <v>157</v>
      </c>
      <c r="E15" s="109"/>
      <c r="F15" s="84"/>
      <c r="I15" s="83"/>
      <c r="J15" s="109" t="s">
        <v>159</v>
      </c>
      <c r="K15" s="109" t="s">
        <v>157</v>
      </c>
      <c r="L15" s="109"/>
      <c r="M15" s="84"/>
    </row>
    <row r="16" spans="2:13" x14ac:dyDescent="0.25">
      <c r="B16" s="83"/>
      <c r="C16" s="109"/>
      <c r="D16" s="109"/>
      <c r="E16" s="109"/>
      <c r="F16" s="84"/>
      <c r="I16" s="83"/>
      <c r="J16" s="109"/>
      <c r="K16" s="109"/>
      <c r="L16" s="109"/>
      <c r="M16" s="84"/>
    </row>
    <row r="17" spans="2:13" ht="15.75" thickBot="1" x14ac:dyDescent="0.3">
      <c r="B17" s="85"/>
      <c r="C17" s="86"/>
      <c r="D17" s="86"/>
      <c r="E17" s="86"/>
      <c r="F17" s="87"/>
      <c r="I17" s="85"/>
      <c r="J17" s="86"/>
      <c r="K17" s="86"/>
      <c r="L17" s="86"/>
      <c r="M17" s="87"/>
    </row>
    <row r="18" spans="2:13" x14ac:dyDescent="0.25">
      <c r="B18" s="79"/>
      <c r="C18" s="79"/>
      <c r="D18" s="79"/>
      <c r="E18" s="79"/>
      <c r="F18" s="79"/>
      <c r="I18" s="79"/>
      <c r="J18" s="79"/>
      <c r="K18" s="79"/>
      <c r="L18" s="79"/>
      <c r="M18" s="79"/>
    </row>
    <row r="19" spans="2:13" ht="15.75" thickBot="1" x14ac:dyDescent="0.3">
      <c r="B19" s="79"/>
      <c r="C19" s="79"/>
      <c r="D19" s="79"/>
      <c r="E19" s="79"/>
      <c r="F19" s="79"/>
      <c r="I19" s="79"/>
      <c r="J19" s="79"/>
      <c r="K19" s="79"/>
      <c r="L19" s="79"/>
      <c r="M19" s="79"/>
    </row>
    <row r="20" spans="2:13" x14ac:dyDescent="0.25">
      <c r="B20" s="80"/>
      <c r="C20" s="81"/>
      <c r="D20" s="81"/>
      <c r="E20" s="81"/>
      <c r="F20" s="82"/>
      <c r="I20" s="80" t="s">
        <v>165</v>
      </c>
      <c r="J20" s="81"/>
      <c r="K20" s="81"/>
      <c r="L20" s="81"/>
      <c r="M20" s="82"/>
    </row>
    <row r="21" spans="2:13" x14ac:dyDescent="0.25">
      <c r="B21" s="83"/>
      <c r="C21" s="109" t="s">
        <v>160</v>
      </c>
      <c r="D21" s="109" t="s">
        <v>157</v>
      </c>
      <c r="E21" s="109" t="s">
        <v>161</v>
      </c>
      <c r="F21" s="84"/>
      <c r="I21" s="83"/>
      <c r="J21" s="109" t="s">
        <v>160</v>
      </c>
      <c r="K21" s="109" t="s">
        <v>157</v>
      </c>
      <c r="L21" s="109" t="s">
        <v>171</v>
      </c>
      <c r="M21" s="84"/>
    </row>
    <row r="22" spans="2:13" x14ac:dyDescent="0.25">
      <c r="B22" s="83"/>
      <c r="C22" s="109"/>
      <c r="D22" s="109"/>
      <c r="E22" s="109"/>
      <c r="F22" s="84"/>
      <c r="I22" s="83"/>
      <c r="J22" s="109"/>
      <c r="K22" s="109"/>
      <c r="L22" s="109"/>
      <c r="M22" s="84"/>
    </row>
    <row r="23" spans="2:13" ht="15.75" thickBot="1" x14ac:dyDescent="0.3">
      <c r="B23" s="85"/>
      <c r="C23" s="86"/>
      <c r="D23" s="86"/>
      <c r="E23" s="86"/>
      <c r="F23" s="87"/>
      <c r="I23" s="85"/>
      <c r="J23" s="86"/>
      <c r="K23" s="86"/>
      <c r="L23" s="86"/>
      <c r="M23" s="87"/>
    </row>
    <row r="24" spans="2:13" x14ac:dyDescent="0.25">
      <c r="B24" s="79"/>
      <c r="C24" s="79"/>
      <c r="D24" s="79"/>
      <c r="E24" s="79"/>
      <c r="F24" s="79"/>
    </row>
    <row r="25" spans="2:13" x14ac:dyDescent="0.25">
      <c r="B25" s="79"/>
      <c r="C25" s="79"/>
      <c r="D25" s="79"/>
      <c r="E25" s="79"/>
      <c r="F25" s="79"/>
    </row>
    <row r="26" spans="2:13" x14ac:dyDescent="0.25">
      <c r="B26" s="79"/>
      <c r="C26" s="79"/>
      <c r="D26" s="79"/>
      <c r="E26" s="79"/>
      <c r="F26" s="79"/>
    </row>
    <row r="27" spans="2:13" x14ac:dyDescent="0.25">
      <c r="B27" s="79"/>
      <c r="C27" s="79"/>
      <c r="D27" s="79"/>
      <c r="E27" s="79"/>
      <c r="F27" s="79"/>
    </row>
    <row r="28" spans="2:13" x14ac:dyDescent="0.25">
      <c r="B28" s="79"/>
      <c r="C28" s="79"/>
      <c r="D28" s="79"/>
      <c r="E28" s="79"/>
      <c r="F28" s="79"/>
    </row>
    <row r="29" spans="2:13" x14ac:dyDescent="0.25">
      <c r="B29" s="110" t="s">
        <v>162</v>
      </c>
      <c r="C29" s="110"/>
      <c r="D29" s="110"/>
      <c r="E29" s="110"/>
      <c r="F29" s="110"/>
      <c r="I29" s="110" t="s">
        <v>172</v>
      </c>
      <c r="J29" s="110"/>
      <c r="K29" s="110"/>
      <c r="L29" s="110"/>
      <c r="M29" s="110"/>
    </row>
    <row r="30" spans="2:13" ht="15.75" thickBot="1" x14ac:dyDescent="0.3">
      <c r="B30" s="79"/>
      <c r="C30" s="79"/>
      <c r="D30" s="79"/>
      <c r="E30" s="79"/>
      <c r="F30" s="79"/>
    </row>
    <row r="31" spans="2:13" x14ac:dyDescent="0.25">
      <c r="B31" s="80"/>
      <c r="C31" s="81"/>
      <c r="D31" s="81"/>
      <c r="E31" s="81"/>
      <c r="F31" s="82"/>
      <c r="I31" s="80"/>
      <c r="J31" s="81"/>
      <c r="K31" s="81"/>
      <c r="L31" s="81"/>
      <c r="M31" s="82"/>
    </row>
    <row r="32" spans="2:13" x14ac:dyDescent="0.25">
      <c r="B32" s="83"/>
      <c r="C32" s="79"/>
      <c r="D32" s="79"/>
      <c r="E32" s="79"/>
      <c r="F32" s="84"/>
      <c r="I32" s="83"/>
      <c r="J32" s="79"/>
      <c r="K32" s="79"/>
      <c r="L32" s="79"/>
      <c r="M32" s="84"/>
    </row>
    <row r="33" spans="2:13" x14ac:dyDescent="0.25">
      <c r="B33" s="106" t="s">
        <v>163</v>
      </c>
      <c r="C33" s="107" t="s">
        <v>164</v>
      </c>
      <c r="D33" s="107"/>
      <c r="E33" s="107"/>
      <c r="F33" s="84"/>
      <c r="I33" s="106" t="s">
        <v>163</v>
      </c>
      <c r="J33" s="107" t="s">
        <v>173</v>
      </c>
      <c r="K33" s="107"/>
      <c r="L33" s="107"/>
      <c r="M33" s="84"/>
    </row>
    <row r="34" spans="2:13" x14ac:dyDescent="0.25">
      <c r="B34" s="106"/>
      <c r="C34" s="107"/>
      <c r="D34" s="107"/>
      <c r="E34" s="107"/>
      <c r="F34" s="84"/>
      <c r="I34" s="106"/>
      <c r="J34" s="107"/>
      <c r="K34" s="107"/>
      <c r="L34" s="107"/>
      <c r="M34" s="84"/>
    </row>
    <row r="35" spans="2:13" ht="15.75" thickBot="1" x14ac:dyDescent="0.3">
      <c r="B35" s="85"/>
      <c r="C35" s="86"/>
      <c r="D35" s="86"/>
      <c r="E35" s="86"/>
      <c r="F35" s="87"/>
      <c r="I35" s="85"/>
      <c r="J35" s="86"/>
      <c r="K35" s="86"/>
      <c r="L35" s="86"/>
      <c r="M35" s="87"/>
    </row>
    <row r="36" spans="2:13" x14ac:dyDescent="0.25">
      <c r="B36" s="79"/>
      <c r="C36" s="79"/>
      <c r="D36" s="79"/>
      <c r="E36" s="79" t="s">
        <v>165</v>
      </c>
      <c r="F36" s="79"/>
      <c r="I36" s="79"/>
      <c r="J36" s="79"/>
      <c r="K36" s="79"/>
      <c r="L36" s="79" t="s">
        <v>165</v>
      </c>
      <c r="M36" s="79"/>
    </row>
    <row r="37" spans="2:13" ht="15.75" thickBot="1" x14ac:dyDescent="0.3">
      <c r="B37" s="79"/>
      <c r="C37" s="79"/>
      <c r="D37" s="79"/>
      <c r="E37" s="79"/>
      <c r="F37" s="79"/>
      <c r="I37" s="79"/>
      <c r="J37" s="79"/>
      <c r="K37" s="79"/>
      <c r="L37" s="79"/>
      <c r="M37" s="79"/>
    </row>
    <row r="38" spans="2:13" x14ac:dyDescent="0.25">
      <c r="B38" s="80"/>
      <c r="C38" s="81"/>
      <c r="D38" s="81"/>
      <c r="E38" s="81"/>
      <c r="F38" s="82"/>
      <c r="I38" s="80"/>
      <c r="J38" s="81"/>
      <c r="K38" s="81"/>
      <c r="L38" s="81"/>
      <c r="M38" s="82"/>
    </row>
    <row r="39" spans="2:13" x14ac:dyDescent="0.25">
      <c r="B39" s="83"/>
      <c r="C39" s="79"/>
      <c r="D39" s="79"/>
      <c r="E39" s="79"/>
      <c r="F39" s="84"/>
      <c r="I39" s="83"/>
      <c r="J39" s="79"/>
      <c r="K39" s="79"/>
      <c r="L39" s="79"/>
      <c r="M39" s="84"/>
    </row>
    <row r="40" spans="2:13" x14ac:dyDescent="0.25">
      <c r="B40" s="106" t="s">
        <v>166</v>
      </c>
      <c r="C40" s="107" t="s">
        <v>167</v>
      </c>
      <c r="D40" s="107"/>
      <c r="E40" s="107"/>
      <c r="F40" s="84"/>
      <c r="I40" s="106" t="s">
        <v>166</v>
      </c>
      <c r="J40" s="107" t="s">
        <v>174</v>
      </c>
      <c r="K40" s="107"/>
      <c r="L40" s="107"/>
      <c r="M40" s="84"/>
    </row>
    <row r="41" spans="2:13" x14ac:dyDescent="0.25">
      <c r="B41" s="106"/>
      <c r="C41" s="107"/>
      <c r="D41" s="107"/>
      <c r="E41" s="107"/>
      <c r="F41" s="84"/>
      <c r="I41" s="106"/>
      <c r="J41" s="107"/>
      <c r="K41" s="107"/>
      <c r="L41" s="107"/>
      <c r="M41" s="84"/>
    </row>
    <row r="42" spans="2:13" ht="15.75" thickBot="1" x14ac:dyDescent="0.3">
      <c r="B42" s="85"/>
      <c r="C42" s="86"/>
      <c r="D42" s="86"/>
      <c r="E42" s="86"/>
      <c r="F42" s="87"/>
      <c r="I42" s="85"/>
      <c r="J42" s="86"/>
      <c r="K42" s="86"/>
      <c r="L42" s="86"/>
      <c r="M42" s="87"/>
    </row>
    <row r="43" spans="2:13" x14ac:dyDescent="0.25">
      <c r="B43" s="79"/>
      <c r="C43" s="79"/>
      <c r="D43" s="79"/>
      <c r="E43" s="79"/>
      <c r="F43" s="79"/>
      <c r="I43" s="79"/>
      <c r="J43" s="79"/>
      <c r="K43" s="79"/>
      <c r="L43" s="79"/>
      <c r="M43" s="79"/>
    </row>
    <row r="44" spans="2:13" ht="15.75" thickBot="1" x14ac:dyDescent="0.3">
      <c r="B44" s="79"/>
      <c r="C44" s="79"/>
      <c r="D44" s="79"/>
      <c r="E44" s="79"/>
      <c r="F44" s="79"/>
      <c r="I44" s="79"/>
      <c r="J44" s="79"/>
      <c r="K44" s="79"/>
      <c r="L44" s="79"/>
      <c r="M44" s="79"/>
    </row>
    <row r="45" spans="2:13" x14ac:dyDescent="0.25">
      <c r="B45" s="80"/>
      <c r="C45" s="81"/>
      <c r="D45" s="81"/>
      <c r="E45" s="81"/>
      <c r="F45" s="82"/>
      <c r="I45" s="80"/>
      <c r="J45" s="81"/>
      <c r="K45" s="81"/>
      <c r="L45" s="81"/>
      <c r="M45" s="82"/>
    </row>
    <row r="46" spans="2:13" x14ac:dyDescent="0.25">
      <c r="B46" s="83"/>
      <c r="C46" s="79"/>
      <c r="D46" s="79"/>
      <c r="E46" s="79"/>
      <c r="F46" s="84"/>
      <c r="I46" s="83"/>
      <c r="J46" s="79"/>
      <c r="K46" s="79"/>
      <c r="L46" s="79"/>
      <c r="M46" s="84"/>
    </row>
    <row r="47" spans="2:13" x14ac:dyDescent="0.25">
      <c r="B47" s="106" t="s">
        <v>163</v>
      </c>
      <c r="C47" s="107" t="s">
        <v>168</v>
      </c>
      <c r="D47" s="107"/>
      <c r="E47" s="107"/>
      <c r="F47" s="84"/>
      <c r="I47" s="106" t="s">
        <v>175</v>
      </c>
      <c r="J47" s="107" t="s">
        <v>176</v>
      </c>
      <c r="K47" s="107"/>
      <c r="L47" s="107"/>
      <c r="M47" s="84"/>
    </row>
    <row r="48" spans="2:13" x14ac:dyDescent="0.25">
      <c r="B48" s="106"/>
      <c r="C48" s="107"/>
      <c r="D48" s="107"/>
      <c r="E48" s="107"/>
      <c r="F48" s="84"/>
      <c r="I48" s="106"/>
      <c r="J48" s="107"/>
      <c r="K48" s="107"/>
      <c r="L48" s="107"/>
      <c r="M48" s="84"/>
    </row>
    <row r="49" spans="2:13" ht="15.75" thickBot="1" x14ac:dyDescent="0.3">
      <c r="B49" s="85"/>
      <c r="C49" s="86"/>
      <c r="D49" s="86"/>
      <c r="E49" s="86"/>
      <c r="F49" s="87"/>
      <c r="I49" s="85"/>
      <c r="J49" s="86"/>
      <c r="K49" s="86"/>
      <c r="L49" s="86"/>
      <c r="M49" s="87"/>
    </row>
  </sheetData>
  <mergeCells count="34">
    <mergeCell ref="J15:J16"/>
    <mergeCell ref="C21:C22"/>
    <mergeCell ref="D21:D22"/>
    <mergeCell ref="E21:E22"/>
    <mergeCell ref="B29:F29"/>
    <mergeCell ref="C15:C16"/>
    <mergeCell ref="D15:E16"/>
    <mergeCell ref="B40:B41"/>
    <mergeCell ref="C40:E41"/>
    <mergeCell ref="B47:B48"/>
    <mergeCell ref="C47:E48"/>
    <mergeCell ref="B1:F4"/>
    <mergeCell ref="B33:B34"/>
    <mergeCell ref="C33:E34"/>
    <mergeCell ref="B5:F5"/>
    <mergeCell ref="C8:C9"/>
    <mergeCell ref="D8:D9"/>
    <mergeCell ref="E8:E9"/>
    <mergeCell ref="I40:I41"/>
    <mergeCell ref="J40:L41"/>
    <mergeCell ref="I47:I48"/>
    <mergeCell ref="J47:L48"/>
    <mergeCell ref="I1:M4"/>
    <mergeCell ref="K15:L16"/>
    <mergeCell ref="J21:J22"/>
    <mergeCell ref="K21:K22"/>
    <mergeCell ref="L21:L22"/>
    <mergeCell ref="I29:M29"/>
    <mergeCell ref="I33:I34"/>
    <mergeCell ref="J33:L34"/>
    <mergeCell ref="I5:M5"/>
    <mergeCell ref="J8:J9"/>
    <mergeCell ref="K8:K9"/>
    <mergeCell ref="L8:L9"/>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REGRESIÒN MULTIPLE</vt:lpstr>
      <vt:lpstr>REGRESION</vt:lpstr>
      <vt:lpstr>CARTAS </vt:lpstr>
      <vt:lpstr>Hoja4</vt:lpstr>
      <vt:lpstr>FORMULAS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User</cp:lastModifiedBy>
  <dcterms:created xsi:type="dcterms:W3CDTF">2023-05-26T15:32:47Z</dcterms:created>
  <dcterms:modified xsi:type="dcterms:W3CDTF">2023-05-26T18:09:09Z</dcterms:modified>
</cp:coreProperties>
</file>