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150" activeTab="4"/>
  </bookViews>
  <sheets>
    <sheet name="财报估计法" sheetId="1" r:id="rId1"/>
    <sheet name="A股参照法" sheetId="2" r:id="rId2"/>
    <sheet name="往期股市波动法" sheetId="3" r:id="rId3"/>
    <sheet name="同类型股市市值估计法" sheetId="4" r:id="rId4"/>
    <sheet name="总结" sheetId="5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6878D4426B294E5BAE01E527905DFD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57650" y="1933575"/>
          <a:ext cx="561975" cy="12039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62DC5845D99F474AB9F63144A782F5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24350" y="1085850"/>
          <a:ext cx="495935" cy="7804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ED16D044A0864D1EB54414DAFBFB91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14800" y="3917950"/>
          <a:ext cx="763270" cy="6673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9E7F2B3FD72044B695D9E7B2B429E3E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276725" y="5749925"/>
          <a:ext cx="1393825" cy="46799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94E05885017540DB9BF4E19CD0812D2C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514350"/>
          <a:ext cx="5534025" cy="4600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0974DEF7ECF34DD98EC98838533F52E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685" y="5594350"/>
          <a:ext cx="5657850" cy="5057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1B15247E141F491A9247342C7FF90AC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448550" y="514350"/>
          <a:ext cx="5581650" cy="5153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CD93334941F948458D19820FD9C3A76B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448550" y="5886450"/>
          <a:ext cx="5476875" cy="5057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9523B29DB0DC4E82BB91A3517FC857E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401675" y="514350"/>
          <a:ext cx="5695950" cy="5200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F9BA6D8E1F6E454C85EEFB699000D75A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401675" y="5886450"/>
          <a:ext cx="5591175" cy="50768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<sst xmlns="http://schemas.openxmlformats.org/spreadsheetml/2006/main" count="50" uniqueCount="46">
  <si>
    <t>市值估计法</t>
  </si>
  <si>
    <t>格力</t>
  </si>
  <si>
    <t>对应估价</t>
  </si>
  <si>
    <t>对应波动</t>
  </si>
  <si>
    <t>文字描述</t>
  </si>
  <si>
    <t>估计</t>
  </si>
  <si>
    <t xml:space="preserve">中报：净利润126.73亿 同比增长10.53%
</t>
  </si>
  <si>
    <t>s</t>
  </si>
  <si>
    <t>最新-中报：净利润126.73亿 同比增长10.53%</t>
  </si>
  <si>
    <r>
      <rPr>
        <sz val="11"/>
        <color theme="1"/>
        <rFont val="宋体"/>
        <charset val="134"/>
        <scheme val="minor"/>
      </rPr>
      <t>03-31</t>
    </r>
    <r>
      <rPr>
        <sz val="9.75"/>
        <color rgb="FF666666"/>
        <rFont val="Arial"/>
        <charset val="134"/>
      </rPr>
      <t>-</t>
    </r>
  </si>
  <si>
    <t>第一季度：净利润41.09亿 同比增长2.6%</t>
  </si>
  <si>
    <t>跌5</t>
  </si>
  <si>
    <r>
      <rPr>
        <sz val="9.75"/>
        <color rgb="FF333333"/>
        <rFont val="Arial"/>
        <charset val="134"/>
      </rPr>
      <t>2022</t>
    </r>
    <r>
      <rPr>
        <sz val="9.75"/>
        <color rgb="FF666666"/>
        <rFont val="Arial"/>
        <charset val="134"/>
      </rPr>
      <t>-</t>
    </r>
  </si>
  <si>
    <t>净利润245.07亿 同比增长6.26%</t>
  </si>
  <si>
    <t>小涨4</t>
  </si>
  <si>
    <r>
      <rPr>
        <sz val="11"/>
        <color theme="1"/>
        <rFont val="宋体"/>
        <charset val="134"/>
        <scheme val="minor"/>
      </rPr>
      <t>2021</t>
    </r>
    <r>
      <rPr>
        <sz val="9.75"/>
        <color rgb="FF666666"/>
        <rFont val="Arial"/>
        <charset val="134"/>
      </rPr>
      <t>-</t>
    </r>
  </si>
  <si>
    <t>净利润230.64亿 同比增长4.01%</t>
  </si>
  <si>
    <t>小涨2</t>
  </si>
  <si>
    <r>
      <rPr>
        <sz val="11"/>
        <color theme="1"/>
        <rFont val="宋体"/>
        <charset val="134"/>
        <scheme val="minor"/>
      </rPr>
      <t>2020</t>
    </r>
    <r>
      <rPr>
        <sz val="9.75"/>
        <color rgb="FF666666"/>
        <rFont val="Arial"/>
        <charset val="134"/>
      </rPr>
      <t>-</t>
    </r>
  </si>
  <si>
    <t>净利润221.75亿 同比下降10.21%</t>
  </si>
  <si>
    <t>暴跌14</t>
  </si>
  <si>
    <r>
      <rPr>
        <sz val="11"/>
        <color theme="1"/>
        <rFont val="宋体"/>
        <charset val="134"/>
        <scheme val="minor"/>
      </rPr>
      <t>2019</t>
    </r>
    <r>
      <rPr>
        <sz val="9.75"/>
        <color rgb="FF666666"/>
        <rFont val="Arial"/>
        <charset val="134"/>
      </rPr>
      <t>-</t>
    </r>
  </si>
  <si>
    <t>净利润246.97亿 同比下降5.75%</t>
  </si>
  <si>
    <r>
      <rPr>
        <sz val="11"/>
        <color theme="1"/>
        <rFont val="宋体"/>
        <charset val="134"/>
        <scheme val="minor"/>
      </rPr>
      <t>2018</t>
    </r>
    <r>
      <rPr>
        <sz val="9.75"/>
        <color rgb="FF666666"/>
        <rFont val="Arial"/>
        <charset val="134"/>
      </rPr>
      <t>-</t>
    </r>
  </si>
  <si>
    <t>净利润262.03亿 同比增长16.98%</t>
  </si>
  <si>
    <t>小涨10</t>
  </si>
  <si>
    <r>
      <rPr>
        <sz val="11"/>
        <color theme="1"/>
        <rFont val="宋体"/>
        <charset val="134"/>
        <scheme val="minor"/>
      </rPr>
      <t>2017</t>
    </r>
    <r>
      <rPr>
        <sz val="9.75"/>
        <color rgb="FF666666"/>
        <rFont val="Arial"/>
        <charset val="134"/>
      </rPr>
      <t>-</t>
    </r>
  </si>
  <si>
    <t>净利润224.02亿 同比增长44.87%</t>
  </si>
  <si>
    <t>暴涨15快</t>
  </si>
  <si>
    <t>取众数</t>
  </si>
  <si>
    <t>最低</t>
  </si>
  <si>
    <t>最高</t>
  </si>
  <si>
    <t>中间数</t>
  </si>
  <si>
    <t>预测</t>
  </si>
  <si>
    <t>A股近1年</t>
  </si>
  <si>
    <t>格力股</t>
  </si>
  <si>
    <t>公式</t>
  </si>
  <si>
    <t>66.67*格力股+834=A股</t>
  </si>
  <si>
    <t>同理</t>
  </si>
  <si>
    <t>格力股=（A股-834）/66.67</t>
  </si>
  <si>
    <t>格力股票</t>
  </si>
  <si>
    <t>月线</t>
  </si>
  <si>
    <t>周线</t>
  </si>
  <si>
    <t xml:space="preserve"> 总结：</t>
  </si>
  <si>
    <t>跌到34再考虑是否买进</t>
  </si>
  <si>
    <t>一般走周线，一周操作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</si>
</sst>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21"/>
      <color rgb="FF333333"/>
      <name val="Helvetica"/>
      <charset val="134"/>
    </font>
    <font>
      <sz val="9"/>
      <color rgb="FFFFFFFF"/>
      <name val="Arial"/>
      <charset val="134"/>
    </font>
    <font>
      <sz val="9.75"/>
      <color rgb="FF333333"/>
      <name val="Arial"/>
      <charset val="134"/>
    </font>
    <font>
      <sz val="9.75"/>
      <color rgb="FF2440B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75"/>
      <color rgb="FF666666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idu.com/link?url=72vDULBAQSLXfMr5y72I3Vr2wQTBFfnYKQSPvFxIBPRDvndjpjs-7-WjcrgRDXUUWw9GDnLV86ZCavJZmKSkF_" TargetMode="External"/><Relationship Id="rId7" Type="http://schemas.openxmlformats.org/officeDocument/2006/relationships/hyperlink" Target="http://www.baidu.com/link?url=72vDULBAQSLXfMr5y72I3Vr2wQTBFfnYKQSPvFxIBPRDvndjpjs-7-WjcrgRDXUUdWfPwgp372u06zHRmpT7ca" TargetMode="External"/><Relationship Id="rId6" Type="http://schemas.openxmlformats.org/officeDocument/2006/relationships/hyperlink" Target="http://www.baidu.com/link?url=72vDULBAQSLXfMr5y72I3Vr2wQTBFfnYKQSPvFxIBPONzd4ZMMfxlUMQ9Vx8iSS2BtsBbWhgLSTXNBknDMJfWK" TargetMode="External"/><Relationship Id="rId5" Type="http://schemas.openxmlformats.org/officeDocument/2006/relationships/hyperlink" Target="http://www.baidu.com/link?url=72vDULBAQSLXfMr5y72I3Vr2wQTBFfnYKQSPvFxIBPQx1AJyougGIvbph_SkbSibMeIYpw0ZhRyXAFcWVH3cOq" TargetMode="External"/><Relationship Id="rId4" Type="http://schemas.openxmlformats.org/officeDocument/2006/relationships/hyperlink" Target="http://www.baidu.com/link?url=72vDULBAQSLXfMr5y72I3Vr2wQTBFfnYKQSPvFxIBPRkix3f3IpscRhl_GWqrm06Kprv7e9yvH1KABsZp6BFwq" TargetMode="External"/><Relationship Id="rId3" Type="http://schemas.openxmlformats.org/officeDocument/2006/relationships/hyperlink" Target="http://www.baidu.com/link?url=72vDULBAQSLXfMr5y72I3Vr2wQTBFfnYKQSPvFxIBPQwF3dwm7gvkOpqoJUsahUz6vUifcT685b8IBuuPko1Ma" TargetMode="External"/><Relationship Id="rId2" Type="http://schemas.openxmlformats.org/officeDocument/2006/relationships/hyperlink" Target="http://www.baidu.com/link?url=72vDULBAQSLXfMr5y72I3Vr2wQTBFfnYKQSPvFxIBPP_6-pEL2fP8_zh6l8iCVJ_vcwBUvQF-BjqQ3kdwbmBY_" TargetMode="External"/><Relationship Id="rId1" Type="http://schemas.openxmlformats.org/officeDocument/2006/relationships/hyperlink" Target="http://www.baidu.com/link?url=72vDULBAQSLXfMr5y72I3Vr2wQTBFfnYKQSPvFxIBPR1hRlZJEhEUGvgJCLWWfoG_D1VyeyBxaB6hIaVVFii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6" sqref="D6"/>
    </sheetView>
  </sheetViews>
  <sheetFormatPr defaultColWidth="9" defaultRowHeight="13.5" outlineLevelCol="5"/>
  <cols>
    <col min="2" max="2" width="34.375" customWidth="1"/>
    <col min="4" max="4" width="28.75" customWidth="1"/>
  </cols>
  <sheetData>
    <row r="1" ht="27.75" spans="1:1">
      <c r="A1" s="4" t="s">
        <v>0</v>
      </c>
    </row>
    <row r="4" spans="2:6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6" ht="67" customHeight="1" spans="2:6">
      <c r="B6" s="5" t="s">
        <v>6</v>
      </c>
      <c r="C6">
        <v>36.59</v>
      </c>
      <c r="D6" t="str">
        <f>_xlfn.DISPIMG("ID_62DC5845D99F474AB9F63144A782F575",1)</f>
        <v>=DISPIMG("ID_62DC5845D99F474AB9F63144A782F575",1)</v>
      </c>
      <c r="F6" t="s">
        <v>7</v>
      </c>
    </row>
    <row r="7" spans="2:2">
      <c r="B7" s="6" t="s">
        <v>8</v>
      </c>
    </row>
    <row r="8" spans="2:2">
      <c r="B8" s="5"/>
    </row>
    <row r="9" spans="2:2">
      <c r="B9" s="5" t="s">
        <v>9</v>
      </c>
    </row>
    <row r="10" ht="99" customHeight="1" spans="2:5">
      <c r="B10" s="5" t="s">
        <v>10</v>
      </c>
      <c r="C10">
        <v>35</v>
      </c>
      <c r="D10" t="str">
        <f>_xlfn.DISPIMG("ID_6878D4426B294E5BAE01E527905DFD58",1)</f>
        <v>=DISPIMG("ID_6878D4426B294E5BAE01E527905DFD58",1)</v>
      </c>
      <c r="E10" t="s">
        <v>11</v>
      </c>
    </row>
    <row r="11" spans="2:2">
      <c r="B11" s="7" t="s">
        <v>12</v>
      </c>
    </row>
    <row r="12" ht="78" customHeight="1" spans="2:5">
      <c r="B12" s="8" t="s">
        <v>13</v>
      </c>
      <c r="C12">
        <v>28</v>
      </c>
      <c r="D12" t="str">
        <f>_xlfn.DISPIMG("ID_ED16D044A0864D1EB54414DAFBFB9192",1)</f>
        <v>=DISPIMG("ID_ED16D044A0864D1EB54414DAFBFB9192",1)</v>
      </c>
      <c r="E12" t="s">
        <v>14</v>
      </c>
    </row>
    <row r="13" spans="2:2">
      <c r="B13" s="5" t="s">
        <v>15</v>
      </c>
    </row>
    <row r="14" ht="196" customHeight="1" spans="2:5">
      <c r="B14" s="5" t="s">
        <v>16</v>
      </c>
      <c r="C14">
        <v>33</v>
      </c>
      <c r="D14" t="str">
        <f>_xlfn.DISPIMG("ID_9E7F2B3FD72044B695D9E7B2B429E3EB",1)</f>
        <v>=DISPIMG("ID_9E7F2B3FD72044B695D9E7B2B429E3EB",1)</v>
      </c>
      <c r="E14" t="s">
        <v>17</v>
      </c>
    </row>
    <row r="15" spans="2:2">
      <c r="B15" s="5" t="s">
        <v>18</v>
      </c>
    </row>
    <row r="16" spans="2:5">
      <c r="B16" s="5" t="s">
        <v>19</v>
      </c>
      <c r="C16">
        <v>60</v>
      </c>
      <c r="E16" t="s">
        <v>20</v>
      </c>
    </row>
    <row r="17" spans="2:2">
      <c r="B17" s="5" t="s">
        <v>21</v>
      </c>
    </row>
    <row r="18" spans="2:5">
      <c r="B18" s="5" t="s">
        <v>22</v>
      </c>
      <c r="C18">
        <v>50</v>
      </c>
      <c r="E18" t="s">
        <v>11</v>
      </c>
    </row>
    <row r="19" spans="2:2">
      <c r="B19" s="5" t="s">
        <v>23</v>
      </c>
    </row>
    <row r="20" spans="2:5">
      <c r="B20" s="5" t="s">
        <v>24</v>
      </c>
      <c r="C20">
        <v>26</v>
      </c>
      <c r="E20" t="s">
        <v>25</v>
      </c>
    </row>
    <row r="21" spans="2:2">
      <c r="B21" s="5" t="s">
        <v>26</v>
      </c>
    </row>
    <row r="22" spans="2:5">
      <c r="B22" s="5" t="s">
        <v>27</v>
      </c>
      <c r="C22">
        <v>17</v>
      </c>
      <c r="E22" t="s">
        <v>28</v>
      </c>
    </row>
  </sheetData>
  <hyperlinks>
    <hyperlink ref="B14" r:id="rId1" display="净利润230.64亿 同比增长4.01%" tooltip="http://www.baidu.com/link?url=72vDULBAQSLXfMr5y72I3Vr2wQTBFfnYKQSPvFxIBPR1hRlZJEhEUGvgJCLWWfoG_D1VyeyBxaB6hIaVVFii9a"/>
    <hyperlink ref="B16" r:id="rId2" display="净利润221.75亿 同比下降10.21%" tooltip="http://www.baidu.com/link?url=72vDULBAQSLXfMr5y72I3Vr2wQTBFfnYKQSPvFxIBPP_6-pEL2fP8_zh6l8iCVJ_vcwBUvQF-BjqQ3kdwbmBY_"/>
    <hyperlink ref="B18" r:id="rId3" display="净利润246.97亿 同比下降5.75%" tooltip="http://www.baidu.com/link?url=72vDULBAQSLXfMr5y72I3Vr2wQTBFfnYKQSPvFxIBPQwF3dwm7gvkOpqoJUsahUz6vUifcT685b8IBuuPko1Ma"/>
    <hyperlink ref="B20" r:id="rId4" display="净利润262.03亿 同比增长16.98%" tooltip="http://www.baidu.com/link?url=72vDULBAQSLXfMr5y72I3Vr2wQTBFfnYKQSPvFxIBPRkix3f3IpscRhl_GWqrm06Kprv7e9yvH1KABsZp6BFwq"/>
    <hyperlink ref="B22" r:id="rId5" display="净利润224.02亿 同比增长44.87%" tooltip="http://www.baidu.com/link?url=72vDULBAQSLXfMr5y72I3Vr2wQTBFfnYKQSPvFxIBPQx1AJyougGIvbph_SkbSibMeIYpw0ZhRyXAFcWVH3cOq"/>
    <hyperlink ref="B7" r:id="rId6" display="最新-中报：净利润126.73亿 同比增长10.53%" tooltip="http://www.baidu.com/link?url=72vDULBAQSLXfMr5y72I3Vr2wQTBFfnYKQSPvFxIBPONzd4ZMMfxlUMQ9Vx8iSS2BtsBbWhgLSTXNBknDMJfWK"/>
    <hyperlink ref="B10" r:id="rId7" display="第一季度：净利润41.09亿 同比增长2.6%" tooltip="http://www.baidu.com/link?url=72vDULBAQSLXfMr5y72I3Vr2wQTBFfnYKQSPvFxIBPRDvndjpjs-7-WjcrgRDXUUdWfPwgp372u06zHRmpT7ca"/>
    <hyperlink ref="B12" r:id="rId8" display="净利润245.07亿 同比增长6.26%" tooltip="http://www.baidu.com/link?url=72vDULBAQSLXfMr5y72I3Vr2wQTBFfnYKQSPvFxIBPRDvndjpjs-7-WjcrgRDXUUWw9GDnLV86ZCavJZmKSkF_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"/>
  <sheetViews>
    <sheetView workbookViewId="0">
      <selection activeCell="J11" sqref="J11"/>
    </sheetView>
  </sheetViews>
  <sheetFormatPr defaultColWidth="9" defaultRowHeight="13.5" outlineLevelCol="6"/>
  <cols>
    <col min="3" max="3" width="28.375" customWidth="1"/>
    <col min="4" max="4" width="12.125" customWidth="1"/>
    <col min="7" max="7" width="13.75"/>
  </cols>
  <sheetData>
    <row r="1" spans="7:7">
      <c r="G1" s="1"/>
    </row>
    <row r="2" spans="2:7">
      <c r="B2" t="s">
        <v>29</v>
      </c>
      <c r="C2" t="s">
        <v>30</v>
      </c>
      <c r="D2" t="s">
        <v>31</v>
      </c>
      <c r="E2" t="s">
        <v>32</v>
      </c>
      <c r="G2" s="1" t="s">
        <v>33</v>
      </c>
    </row>
    <row r="3" spans="2:7">
      <c r="B3" t="s">
        <v>34</v>
      </c>
      <c r="C3">
        <v>3100</v>
      </c>
      <c r="D3">
        <v>3300</v>
      </c>
      <c r="E3">
        <v>3200</v>
      </c>
      <c r="G3" s="2">
        <v>3154</v>
      </c>
    </row>
    <row r="4" spans="2:7">
      <c r="B4" t="s">
        <v>35</v>
      </c>
      <c r="C4">
        <v>34</v>
      </c>
      <c r="D4">
        <v>37</v>
      </c>
      <c r="E4">
        <v>35.5</v>
      </c>
      <c r="G4" s="3">
        <f>(G3-834)/66.67</f>
        <v>34.7982600869956</v>
      </c>
    </row>
    <row r="5" spans="7:7">
      <c r="G5" s="1"/>
    </row>
    <row r="6" spans="2:7">
      <c r="B6" t="s">
        <v>36</v>
      </c>
      <c r="C6" t="s">
        <v>37</v>
      </c>
      <c r="G6" s="1"/>
    </row>
    <row r="7" spans="7:7">
      <c r="G7" s="1"/>
    </row>
    <row r="8" spans="3:7">
      <c r="C8" t="s">
        <v>38</v>
      </c>
      <c r="G8" s="1"/>
    </row>
    <row r="9" spans="3:7">
      <c r="C9" t="s">
        <v>39</v>
      </c>
      <c r="G9" s="1"/>
    </row>
    <row r="10" spans="7:7">
      <c r="G10" s="1"/>
    </row>
    <row r="11" spans="7:7">
      <c r="G11" s="1"/>
    </row>
    <row r="12" spans="7:7">
      <c r="G12" s="1"/>
    </row>
    <row r="13" spans="2:7">
      <c r="B13">
        <f>G4</f>
        <v>34.7982600869956</v>
      </c>
      <c r="G13" s="1"/>
    </row>
    <row r="14" spans="7:7">
      <c r="G14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"/>
  <sheetViews>
    <sheetView topLeftCell="A4" workbookViewId="0">
      <selection activeCell="D4" sqref="D4"/>
    </sheetView>
  </sheetViews>
  <sheetFormatPr defaultColWidth="9" defaultRowHeight="13.5" outlineLevelRow="5"/>
  <cols>
    <col min="1" max="1" width="97.75" customWidth="1"/>
  </cols>
  <sheetData>
    <row r="2" spans="1:1">
      <c r="A2" t="s">
        <v>40</v>
      </c>
    </row>
    <row r="3" spans="1:1">
      <c r="A3" t="s">
        <v>41</v>
      </c>
    </row>
    <row r="4" ht="400" customHeight="1" spans="1:1">
      <c r="A4" t="str">
        <f>_xlfn.DISPIMG("ID_94E05885017540DB9BF4E19CD0812D2C",1)</f>
        <v>=DISPIMG("ID_94E05885017540DB9BF4E19CD0812D2C",1)</v>
      </c>
    </row>
    <row r="5" ht="93" customHeight="1" spans="1:1">
      <c r="A5" t="s">
        <v>42</v>
      </c>
    </row>
    <row r="6" ht="409" customHeight="1" spans="1:1">
      <c r="A6" t="str">
        <f>_xlfn.DISPIMG("ID_0974DEF7ECF34DD98EC98838533F52E5",1)</f>
        <v>=DISPIMG("ID_0974DEF7ECF34DD98EC98838533F52E5",1)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6"/>
  <sheetViews>
    <sheetView topLeftCell="B4" workbookViewId="0">
      <selection activeCell="C6" sqref="C6"/>
    </sheetView>
  </sheetViews>
  <sheetFormatPr defaultColWidth="9" defaultRowHeight="13.5" outlineLevelRow="5" outlineLevelCol="2"/>
  <cols>
    <col min="1" max="1" width="97.75" customWidth="1"/>
    <col min="2" max="2" width="78.125" customWidth="1"/>
    <col min="3" max="3" width="66.375" customWidth="1"/>
  </cols>
  <sheetData>
    <row r="2" spans="1:1">
      <c r="A2" t="s">
        <v>40</v>
      </c>
    </row>
    <row r="3" spans="1:1">
      <c r="A3" t="s">
        <v>41</v>
      </c>
    </row>
    <row r="4" ht="409.5" spans="1:3">
      <c r="A4" t="str">
        <f>_xlfn.DISPIMG("ID_94E05885017540DB9BF4E19CD0812D2C",1)</f>
        <v>=DISPIMG("ID_94E05885017540DB9BF4E19CD0812D2C",1)</v>
      </c>
      <c r="B4" t="str">
        <f>_xlfn.DISPIMG("ID_1B15247E141F491A9247342C7FF90AC7",1)</f>
        <v>=DISPIMG("ID_1B15247E141F491A9247342C7FF90AC7",1)</v>
      </c>
      <c r="C4" t="str">
        <f>_xlfn.DISPIMG("ID_9523B29DB0DC4E82BB91A3517FC857EE",1)</f>
        <v>=DISPIMG("ID_9523B29DB0DC4E82BB91A3517FC857EE",1)</v>
      </c>
    </row>
    <row r="5" spans="1:1">
      <c r="A5" t="s">
        <v>42</v>
      </c>
    </row>
    <row r="6" ht="409.5" spans="1:3">
      <c r="A6" t="str">
        <f>_xlfn.DISPIMG("ID_0974DEF7ECF34DD98EC98838533F52E5",1)</f>
        <v>=DISPIMG("ID_0974DEF7ECF34DD98EC98838533F52E5",1)</v>
      </c>
      <c r="B6" t="str">
        <f>_xlfn.DISPIMG("ID_CD93334941F948458D19820FD9C3A76B",1)</f>
        <v>=DISPIMG("ID_CD93334941F948458D19820FD9C3A76B",1)</v>
      </c>
      <c r="C6" t="str">
        <f>_xlfn.DISPIMG("ID_F9BA6D8E1F6E454C85EEFB699000D75A",1)</f>
        <v>=DISPIMG("ID_F9BA6D8E1F6E454C85EEFB699000D75A",1)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B7"/>
  <sheetViews>
    <sheetView tabSelected="1" workbookViewId="0">
      <selection activeCell="B7" sqref="B7"/>
    </sheetView>
  </sheetViews>
  <sheetFormatPr defaultColWidth="9" defaultRowHeight="13.5" outlineLevelRow="6" outlineLevelCol="1"/>
  <cols>
    <col min="2" max="2" width="21.25" customWidth="1"/>
  </cols>
  <sheetData>
    <row r="5" spans="1:2">
      <c r="A5" t="s">
        <v>43</v>
      </c>
      <c r="B5" t="s">
        <v>44</v>
      </c>
    </row>
    <row r="7" spans="2:2">
      <c r="B7" t="s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财报估计法</vt:lpstr>
      <vt:lpstr>A股参照法</vt:lpstr>
      <vt:lpstr>往期股市波动法</vt:lpstr>
      <vt:lpstr>同类型股市市值估计法</vt:lpstr>
      <vt:lpstr>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</dc:creator>
  <cp:lastModifiedBy>GREE</cp:lastModifiedBy>
  <dcterms:created xsi:type="dcterms:W3CDTF">2023-09-05T09:07:00Z</dcterms:created>
  <dcterms:modified xsi:type="dcterms:W3CDTF">2023-09-06T03:05:01Z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89E22924583746AFAE62846D9D25519E</vt:lpwstr>
  </property>
  <property fmtid="{D5CDD505-2E9C-101B-9397-08002B2CF9AE}" pid="3" name="KSOProductBuildVer">
    <vt:lpwstr>2052-11.8.2.11718</vt:lpwstr>
  </property>
</Properties>
</file>