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aver/Documents/GitHub/2023CompetitionCode/Calculators/"/>
    </mc:Choice>
  </mc:AlternateContent>
  <xr:revisionPtr revIDLastSave="0" documentId="13_ncr:1_{28265903-7675-194A-8C4D-21D76C228538}" xr6:coauthVersionLast="47" xr6:coauthVersionMax="47" xr10:uidLastSave="{00000000-0000-0000-0000-000000000000}"/>
  <bookViews>
    <workbookView xWindow="0" yWindow="0" windowWidth="35840" windowHeight="22400" xr2:uid="{10FBA7F1-CCF1-468D-B0AD-B0C42B565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J6" i="1"/>
  <c r="D13" i="1"/>
  <c r="H13" i="1" s="1"/>
  <c r="D14" i="1"/>
  <c r="H14" i="1" s="1"/>
  <c r="D15" i="1"/>
  <c r="D16" i="1"/>
  <c r="D17" i="1"/>
  <c r="G17" i="1" s="1"/>
  <c r="D18" i="1"/>
  <c r="H18" i="1" s="1"/>
  <c r="D19" i="1"/>
  <c r="A4" i="1"/>
  <c r="D4" i="1" s="1"/>
  <c r="G4" i="1" s="1"/>
  <c r="A5" i="1"/>
  <c r="D5" i="1" s="1"/>
  <c r="A6" i="1"/>
  <c r="D6" i="1" s="1"/>
  <c r="A7" i="1"/>
  <c r="D7" i="1" s="1"/>
  <c r="A8" i="1"/>
  <c r="A9" i="1"/>
  <c r="A10" i="1"/>
  <c r="A11" i="1"/>
  <c r="D11" i="1" s="1"/>
  <c r="H11" i="1" s="1"/>
  <c r="A12" i="1"/>
  <c r="D12" i="1" s="1"/>
  <c r="A13" i="1"/>
  <c r="A14" i="1"/>
  <c r="A15" i="1"/>
  <c r="A16" i="1"/>
  <c r="A17" i="1"/>
  <c r="A18" i="1"/>
  <c r="A19" i="1"/>
  <c r="A20" i="1"/>
  <c r="D20" i="1" s="1"/>
  <c r="G20" i="1" s="1"/>
  <c r="A21" i="1"/>
  <c r="D21" i="1" s="1"/>
  <c r="G21" i="1" s="1"/>
  <c r="A22" i="1"/>
  <c r="A23" i="1"/>
  <c r="D23" i="1" s="1"/>
  <c r="G23" i="1" s="1"/>
  <c r="D3" i="1"/>
  <c r="G5" i="1" l="1"/>
  <c r="H5" i="1"/>
  <c r="G7" i="1"/>
  <c r="H7" i="1"/>
  <c r="M7" i="1" s="1"/>
  <c r="G6" i="1"/>
  <c r="H6" i="1"/>
  <c r="D10" i="1"/>
  <c r="G10" i="1" s="1"/>
  <c r="D8" i="1"/>
  <c r="H8" i="1" s="1"/>
  <c r="J20" i="1"/>
  <c r="D22" i="1"/>
  <c r="G22" i="1" s="1"/>
  <c r="D9" i="1"/>
  <c r="G9" i="1" s="1"/>
  <c r="J9" i="1"/>
  <c r="L10" i="1"/>
  <c r="J8" i="1"/>
  <c r="H20" i="1"/>
  <c r="M5" i="1"/>
  <c r="H4" i="1"/>
  <c r="M4" i="1" s="1"/>
  <c r="M6" i="1"/>
  <c r="K19" i="1"/>
  <c r="G8" i="1"/>
  <c r="H3" i="1"/>
  <c r="G3" i="1"/>
  <c r="H19" i="1"/>
  <c r="G19" i="1"/>
  <c r="G18" i="1"/>
  <c r="G15" i="1"/>
  <c r="J15" i="1" s="1"/>
  <c r="H12" i="1"/>
  <c r="H15" i="1"/>
  <c r="M15" i="1" s="1"/>
  <c r="G16" i="1"/>
  <c r="H16" i="1"/>
  <c r="M16" i="1" s="1"/>
  <c r="G13" i="1"/>
  <c r="G12" i="1"/>
  <c r="M13" i="1"/>
  <c r="G11" i="1"/>
  <c r="H17" i="1"/>
  <c r="M17" i="1" s="1"/>
  <c r="H23" i="1"/>
  <c r="H21" i="1"/>
  <c r="G14" i="1"/>
  <c r="J23" i="1"/>
  <c r="J7" i="1"/>
  <c r="L23" i="1"/>
  <c r="K5" i="1"/>
  <c r="L5" i="1"/>
  <c r="M14" i="1"/>
  <c r="J4" i="1"/>
  <c r="L4" i="1"/>
  <c r="K14" i="1"/>
  <c r="E3" i="1"/>
  <c r="J21" i="1" l="1"/>
  <c r="L21" i="1"/>
  <c r="H9" i="1"/>
  <c r="M19" i="1"/>
  <c r="K8" i="1"/>
  <c r="H22" i="1"/>
  <c r="H10" i="1"/>
  <c r="K10" i="1" s="1"/>
  <c r="M8" i="1"/>
  <c r="M9" i="1"/>
  <c r="M21" i="1"/>
  <c r="M23" i="1"/>
  <c r="J22" i="1"/>
  <c r="K7" i="1"/>
  <c r="M20" i="1"/>
  <c r="J5" i="1"/>
  <c r="L20" i="1"/>
  <c r="L8" i="1"/>
  <c r="K4" i="1"/>
  <c r="L7" i="1"/>
  <c r="L16" i="1"/>
  <c r="M12" i="1"/>
  <c r="J18" i="1"/>
  <c r="L12" i="1"/>
  <c r="L19" i="1"/>
  <c r="J19" i="1"/>
  <c r="L14" i="1"/>
  <c r="K20" i="1"/>
  <c r="L11" i="1"/>
  <c r="K23" i="1"/>
  <c r="L15" i="1"/>
  <c r="K12" i="1"/>
  <c r="L13" i="1"/>
  <c r="K16" i="1"/>
  <c r="K21" i="1"/>
  <c r="K9" i="1"/>
  <c r="K13" i="1"/>
  <c r="M10" i="1"/>
  <c r="K15" i="1"/>
  <c r="K17" i="1"/>
  <c r="J17" i="1"/>
  <c r="J16" i="1"/>
  <c r="L18" i="1"/>
  <c r="L22" i="1"/>
  <c r="M18" i="1"/>
  <c r="J13" i="1"/>
  <c r="L9" i="1"/>
  <c r="L17" i="1"/>
  <c r="K6" i="1"/>
  <c r="K18" i="1"/>
  <c r="J10" i="1"/>
  <c r="J14" i="1"/>
  <c r="L6" i="1"/>
  <c r="K22" i="1"/>
  <c r="M22" i="1"/>
  <c r="E19" i="1"/>
  <c r="E5" i="1"/>
  <c r="E6" i="1"/>
  <c r="E22" i="1"/>
  <c r="E12" i="1"/>
  <c r="E7" i="1"/>
  <c r="E23" i="1"/>
  <c r="E13" i="1"/>
  <c r="E10" i="1"/>
  <c r="E16" i="1"/>
  <c r="E11" i="1"/>
  <c r="E21" i="1"/>
  <c r="E14" i="1"/>
  <c r="E4" i="1"/>
  <c r="E20" i="1"/>
  <c r="E9" i="1"/>
  <c r="E18" i="1"/>
  <c r="E8" i="1"/>
  <c r="E15" i="1"/>
  <c r="E17" i="1"/>
  <c r="J11" i="1" l="1"/>
  <c r="J12" i="1"/>
  <c r="M11" i="1"/>
  <c r="K11" i="1"/>
  <c r="K3" i="1"/>
  <c r="M3" i="1"/>
  <c r="L3" i="1"/>
  <c r="J3" i="1"/>
</calcChain>
</file>

<file path=xl/sharedStrings.xml><?xml version="1.0" encoding="utf-8"?>
<sst xmlns="http://schemas.openxmlformats.org/spreadsheetml/2006/main" count="16" uniqueCount="16">
  <si>
    <t>Inputs</t>
  </si>
  <si>
    <t>Outputs</t>
  </si>
  <si>
    <t>x</t>
  </si>
  <si>
    <t>y</t>
  </si>
  <si>
    <t>r</t>
  </si>
  <si>
    <t>Intermediary</t>
  </si>
  <si>
    <t>angle (rad)</t>
  </si>
  <si>
    <t>angle(deg)</t>
  </si>
  <si>
    <t>sine</t>
  </si>
  <si>
    <t>cosine</t>
  </si>
  <si>
    <t>scale</t>
  </si>
  <si>
    <t>power</t>
  </si>
  <si>
    <t>FR</t>
  </si>
  <si>
    <t>RR</t>
  </si>
  <si>
    <t>RL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</si>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</sst>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C55271-C31D-4F3E-B78A-9FA4F431E777}" name="Table1" displayName="Table1" ref="A2:M23" totalsRowShown="0" headerRowDxfId="9">
  <autoFilter ref="A2:M23" xr:uid="{BFC55271-C31D-4F3E-B78A-9FA4F431E777}"/>
  <tableColumns count="13">
    <tableColumn id="1" xr3:uid="{54E63845-D60A-41B5-B7E9-1437BDAF5C8E}" name="x">
      <calculatedColumnFormula>Table1[[#This Row],[y]]</calculatedColumnFormula>
    </tableColumn>
    <tableColumn id="2" xr3:uid="{02256143-EFDA-41BA-A4C8-616D5E32ED24}" name="y"/>
    <tableColumn id="3" xr3:uid="{9CB64830-D21B-4A0A-A0F9-02D0A0E9CEF6}" name="r"/>
    <tableColumn id="4" xr3:uid="{4B6CBEE4-C1A1-485C-ADF3-D92FB8AF7A9D}" name="angle (rad)" dataDxfId="2">
      <calculatedColumnFormula>IFERROR(ATAN2(-Table1[[#This Row],[y]],Table1[[#This Row],[x]]),0)</calculatedColumnFormula>
    </tableColumn>
    <tableColumn id="5" xr3:uid="{49610485-E942-459E-902C-2C40D308D780}" name="angle(deg)">
      <calculatedColumnFormula>DEGREES(D3)</calculatedColumnFormula>
    </tableColumn>
    <tableColumn id="6" xr3:uid="{A973002B-8709-42CF-A22B-76F79762E79E}" name="power" dataDxfId="1">
      <calculatedColumnFormula>SQRT(Table1[[#This Row],[x]]^2+Table1[[#This Row],[y]]^2)</calculatedColumnFormula>
    </tableColumn>
    <tableColumn id="7" xr3:uid="{5A64E62E-3808-445E-B532-50942B7199BC}" name="sine" dataDxfId="8">
      <calculatedColumnFormula>SIN(Table1[[#This Row],[angle (rad)]]-PI()/4)</calculatedColumnFormula>
    </tableColumn>
    <tableColumn id="8" xr3:uid="{5F00C050-F458-4DF0-BB60-4B013248C1FB}" name="cosine" dataDxfId="7">
      <calculatedColumnFormula>SIN(Table1[[#This Row],[angle (rad)]]-PI()/4)</calculatedColumnFormula>
    </tableColumn>
    <tableColumn id="9" xr3:uid="{1F7D99E3-E275-4B5C-8F49-46424532FB14}" name="scale" dataDxfId="0">
      <calculatedColumnFormula>IF(Table1[[#This Row],[power]]+ABS(Table1[[#This Row],[r]])&gt;1,1/(Table1[[#This Row],[power]]+Table1[[#This Row],[r]]),1/SQRT(2))</calculatedColumnFormula>
    </tableColumn>
    <tableColumn id="10" xr3:uid="{30D0FF8E-0A3D-4806-B6A3-697EE7BE28F2}" name="FR" dataDxfId="6">
      <calculatedColumnFormula>Table1[[#This Row],[scale]]*(Table1[[#This Row],[power]]*Table1[[#This Row],[sine]]-Table1[[#This Row],[r]])</calculatedColumnFormula>
    </tableColumn>
    <tableColumn id="11" xr3:uid="{D7BC9106-ABB6-49F0-B6B3-A0F8015FC3DD}" name="RR" dataDxfId="5">
      <calculatedColumnFormula>Table1[[#This Row],[scale]]*(Table1[[#This Row],[power]]*Table1[[#This Row],[cosine]]-Table1[[#This Row],[r]])</calculatedColumnFormula>
    </tableColumn>
    <tableColumn id="12" xr3:uid="{BC1F8BF5-F168-4BF9-9E71-5FC6C69E70EF}" name="RL" dataDxfId="4">
      <calculatedColumnFormula>Table1[[#This Row],[scale]]*(Table1[[#This Row],[power]]*Table1[[#This Row],[sine]]+Table1[[#This Row],[r]])</calculatedColumnFormula>
    </tableColumn>
    <tableColumn id="13" xr3:uid="{5ACB08DD-7B1B-4FBB-8BA4-71B1E35D9EC2}" name="FL" dataDxfId="3">
      <calculatedColumnFormula>Table1[[#This Row],[scale]]*(Table1[[#This Row],[power]]*Table1[[#This Row],[cosine]]+Table1[[#This Row],[r]])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DA768-6053-4ABF-8254-DA16347D073B}">
  <dimension ref="A1:M23"/>
  <sheetViews>
    <sheetView tabSelected="1" zoomScale="172" zoomScaleNormal="172" workbookViewId="0">
      <selection activeCell="C23" sqref="C23"/>
    </sheetView>
  </sheetViews>
  <sheetFormatPr baseColWidth="10" defaultColWidth="8.83203125" defaultRowHeight="15" x14ac:dyDescent="0.2"/>
  <cols>
    <col min="1" max="3" width="11.5" customWidth="1"/>
    <col min="4" max="4" width="11.5" style="2" customWidth="1"/>
    <col min="5" max="5" width="11.5" customWidth="1"/>
    <col min="6" max="8" width="11.5" style="1" customWidth="1"/>
    <col min="9" max="9" width="11.5" customWidth="1"/>
    <col min="10" max="10" width="10.1640625" style="2" customWidth="1"/>
    <col min="11" max="13" width="10.1640625" style="1" customWidth="1"/>
  </cols>
  <sheetData>
    <row r="1" spans="1:13" x14ac:dyDescent="0.2">
      <c r="A1" t="s">
        <v>0</v>
      </c>
      <c r="D1" s="2" t="s">
        <v>5</v>
      </c>
      <c r="J1" s="2" t="s">
        <v>1</v>
      </c>
    </row>
    <row r="2" spans="1:13" x14ac:dyDescent="0.2">
      <c r="A2" t="s">
        <v>2</v>
      </c>
      <c r="B2" t="s">
        <v>3</v>
      </c>
      <c r="C2" t="s">
        <v>4</v>
      </c>
      <c r="D2" s="2" t="s">
        <v>6</v>
      </c>
      <c r="E2" t="s">
        <v>7</v>
      </c>
      <c r="F2" s="1" t="s">
        <v>11</v>
      </c>
      <c r="G2" s="1" t="s">
        <v>8</v>
      </c>
      <c r="H2" s="1" t="s">
        <v>9</v>
      </c>
      <c r="I2" t="s">
        <v>10</v>
      </c>
      <c r="J2" s="2" t="s">
        <v>12</v>
      </c>
      <c r="K2" s="1" t="s">
        <v>13</v>
      </c>
      <c r="L2" s="1" t="s">
        <v>14</v>
      </c>
      <c r="M2" s="1" t="s">
        <v>15</v>
      </c>
    </row>
    <row r="3" spans="1:13" x14ac:dyDescent="0.2">
      <c r="A3">
        <v>-1</v>
      </c>
      <c r="B3">
        <v>-1</v>
      </c>
      <c r="C3">
        <v>0</v>
      </c>
      <c r="D3" s="2">
        <f>IFERROR(ATAN2(-Table1[[#This Row],[y]],Table1[[#This Row],[x]]),0)</f>
        <v>-0.78539816339744828</v>
      </c>
      <c r="E3">
        <f>DEGREES(D3)</f>
        <v>-45</v>
      </c>
      <c r="F3" s="1">
        <f>SQRT(Table1[[#This Row],[x]]^2+Table1[[#This Row],[y]]^2)</f>
        <v>1.4142135623730951</v>
      </c>
      <c r="G3" s="1">
        <f>SIN(Table1[[#This Row],[angle (rad)]]-PI()/4)</f>
        <v>-1</v>
      </c>
      <c r="H3" s="1">
        <f>SIN(Table1[[#This Row],[angle (rad)]]-PI()/4)</f>
        <v>-1</v>
      </c>
      <c r="I3" s="1">
        <f>IF(Table1[[#This Row],[power]]+ABS(Table1[[#This Row],[r]])&gt;1,1/(Table1[[#This Row],[power]]+Table1[[#This Row],[r]]),1/SQRT(2))</f>
        <v>0.70710678118654746</v>
      </c>
      <c r="J3" s="2">
        <f>Table1[[#This Row],[scale]]*(Table1[[#This Row],[power]]*Table1[[#This Row],[sine]]-Table1[[#This Row],[r]])</f>
        <v>-1</v>
      </c>
      <c r="K3" s="2">
        <f>Table1[[#This Row],[scale]]*(Table1[[#This Row],[power]]*Table1[[#This Row],[cosine]]-Table1[[#This Row],[r]])</f>
        <v>-1</v>
      </c>
      <c r="L3" s="2">
        <f>Table1[[#This Row],[scale]]*(Table1[[#This Row],[power]]*Table1[[#This Row],[sine]]+Table1[[#This Row],[r]])</f>
        <v>-1</v>
      </c>
      <c r="M3" s="2">
        <f>Table1[[#This Row],[scale]]*(Table1[[#This Row],[power]]*Table1[[#This Row],[cosine]]+Table1[[#This Row],[r]])</f>
        <v>-1</v>
      </c>
    </row>
    <row r="4" spans="1:13" x14ac:dyDescent="0.2">
      <c r="A4">
        <f>Table1[[#This Row],[y]]</f>
        <v>-0.9</v>
      </c>
      <c r="B4">
        <v>-0.9</v>
      </c>
      <c r="C4">
        <v>0</v>
      </c>
      <c r="D4" s="2">
        <f>IFERROR(ATAN2(-Table1[[#This Row],[y]],Table1[[#This Row],[x]]),0)</f>
        <v>-0.78539816339744828</v>
      </c>
      <c r="E4">
        <f t="shared" ref="E4:E23" si="0">DEGREES(D4)</f>
        <v>-45</v>
      </c>
      <c r="F4" s="1">
        <f>SQRT(Table1[[#This Row],[x]]^2+Table1[[#This Row],[y]]^2)</f>
        <v>1.2727922061357855</v>
      </c>
      <c r="G4" s="1">
        <f>SIN(Table1[[#This Row],[angle (rad)]]-PI()/4)</f>
        <v>-1</v>
      </c>
      <c r="H4" s="1">
        <f>SIN(Table1[[#This Row],[angle (rad)]]-PI()/4)</f>
        <v>-1</v>
      </c>
      <c r="I4" s="1">
        <f>IF(Table1[[#This Row],[power]]+ABS(Table1[[#This Row],[r]])&gt;1,1/(Table1[[#This Row],[power]]+Table1[[#This Row],[r]]),1/SQRT(2))</f>
        <v>0.78567420131838617</v>
      </c>
      <c r="J4" s="2">
        <f>Table1[[#This Row],[scale]]*(Table1[[#This Row],[power]]*Table1[[#This Row],[sine]]-Table1[[#This Row],[r]])</f>
        <v>-1</v>
      </c>
      <c r="K4" s="1">
        <f>Table1[[#This Row],[scale]]*(Table1[[#This Row],[power]]*Table1[[#This Row],[cosine]]-Table1[[#This Row],[r]])</f>
        <v>-1</v>
      </c>
      <c r="L4" s="1">
        <f>Table1[[#This Row],[scale]]*(Table1[[#This Row],[power]]*Table1[[#This Row],[sine]]+Table1[[#This Row],[r]])</f>
        <v>-1</v>
      </c>
      <c r="M4" s="1">
        <f>Table1[[#This Row],[scale]]*(Table1[[#This Row],[power]]*Table1[[#This Row],[cosine]]+Table1[[#This Row],[r]])</f>
        <v>-1</v>
      </c>
    </row>
    <row r="5" spans="1:13" x14ac:dyDescent="0.2">
      <c r="A5">
        <f>Table1[[#This Row],[y]]</f>
        <v>-0.8</v>
      </c>
      <c r="B5">
        <v>-0.8</v>
      </c>
      <c r="C5">
        <v>0</v>
      </c>
      <c r="D5" s="2">
        <f>IFERROR(ATAN2(-Table1[[#This Row],[y]],Table1[[#This Row],[x]]),0)</f>
        <v>-0.78539816339744828</v>
      </c>
      <c r="E5">
        <f t="shared" si="0"/>
        <v>-45</v>
      </c>
      <c r="F5" s="1">
        <f>SQRT(Table1[[#This Row],[x]]^2+Table1[[#This Row],[y]]^2)</f>
        <v>1.1313708498984762</v>
      </c>
      <c r="G5" s="1">
        <f>SIN(Table1[[#This Row],[angle (rad)]]-PI()/4)</f>
        <v>-1</v>
      </c>
      <c r="H5" s="1">
        <f>SIN(Table1[[#This Row],[angle (rad)]]-PI()/4)</f>
        <v>-1</v>
      </c>
      <c r="I5" s="1">
        <f>IF(Table1[[#This Row],[power]]+ABS(Table1[[#This Row],[r]])&gt;1,1/(Table1[[#This Row],[power]]+Table1[[#This Row],[r]]),1/SQRT(2))</f>
        <v>0.88388347648318422</v>
      </c>
      <c r="J5" s="2">
        <f>Table1[[#This Row],[scale]]*(Table1[[#This Row],[power]]*Table1[[#This Row],[sine]]-Table1[[#This Row],[r]])</f>
        <v>-1</v>
      </c>
      <c r="K5" s="1">
        <f>Table1[[#This Row],[scale]]*(Table1[[#This Row],[power]]*Table1[[#This Row],[cosine]]-Table1[[#This Row],[r]])</f>
        <v>-1</v>
      </c>
      <c r="L5" s="1">
        <f>Table1[[#This Row],[scale]]*(Table1[[#This Row],[power]]*Table1[[#This Row],[sine]]+Table1[[#This Row],[r]])</f>
        <v>-1</v>
      </c>
      <c r="M5" s="1">
        <f>Table1[[#This Row],[scale]]*(Table1[[#This Row],[power]]*Table1[[#This Row],[cosine]]+Table1[[#This Row],[r]])</f>
        <v>-1</v>
      </c>
    </row>
    <row r="6" spans="1:13" x14ac:dyDescent="0.2">
      <c r="A6">
        <f>Table1[[#This Row],[y]]</f>
        <v>-0.7</v>
      </c>
      <c r="B6">
        <v>-0.7</v>
      </c>
      <c r="C6">
        <v>0</v>
      </c>
      <c r="D6" s="2">
        <f>IFERROR(ATAN2(-Table1[[#This Row],[y]],Table1[[#This Row],[x]]),0)</f>
        <v>-0.78539816339744828</v>
      </c>
      <c r="E6">
        <f t="shared" si="0"/>
        <v>-45</v>
      </c>
      <c r="F6" s="1">
        <f>SQRT(Table1[[#This Row],[x]]^2+Table1[[#This Row],[y]]^2)</f>
        <v>0.98994949366116647</v>
      </c>
      <c r="G6" s="1">
        <f>SIN(Table1[[#This Row],[angle (rad)]]-PI()/4)</f>
        <v>-1</v>
      </c>
      <c r="H6" s="1">
        <f>SIN(Table1[[#This Row],[angle (rad)]]-PI()/4)</f>
        <v>-1</v>
      </c>
      <c r="I6" s="1">
        <f>IF(Table1[[#This Row],[power]]+ABS(Table1[[#This Row],[r]])&gt;1,1/(Table1[[#This Row],[power]]+Table1[[#This Row],[r]]),1/SQRT(2))</f>
        <v>0.70710678118654746</v>
      </c>
      <c r="J6" s="2">
        <f>Table1[[#This Row],[scale]]*(Table1[[#This Row],[power]]*Table1[[#This Row],[sine]]-Table1[[#This Row],[r]])</f>
        <v>-0.69999999999999984</v>
      </c>
      <c r="K6" s="1">
        <f>Table1[[#This Row],[scale]]*(Table1[[#This Row],[power]]*Table1[[#This Row],[cosine]]-Table1[[#This Row],[r]])</f>
        <v>-0.69999999999999984</v>
      </c>
      <c r="L6" s="1">
        <f>Table1[[#This Row],[scale]]*(Table1[[#This Row],[power]]*Table1[[#This Row],[sine]]+Table1[[#This Row],[r]])</f>
        <v>-0.69999999999999984</v>
      </c>
      <c r="M6" s="1">
        <f>Table1[[#This Row],[scale]]*(Table1[[#This Row],[power]]*Table1[[#This Row],[cosine]]+Table1[[#This Row],[r]])</f>
        <v>-0.69999999999999984</v>
      </c>
    </row>
    <row r="7" spans="1:13" x14ac:dyDescent="0.2">
      <c r="A7">
        <f>Table1[[#This Row],[y]]</f>
        <v>-0.6</v>
      </c>
      <c r="B7">
        <v>-0.6</v>
      </c>
      <c r="C7">
        <v>0</v>
      </c>
      <c r="D7" s="2">
        <f>IFERROR(ATAN2(-Table1[[#This Row],[y]],Table1[[#This Row],[x]]),0)</f>
        <v>-0.78539816339744828</v>
      </c>
      <c r="E7">
        <f t="shared" si="0"/>
        <v>-45</v>
      </c>
      <c r="F7" s="1">
        <f>SQRT(Table1[[#This Row],[x]]^2+Table1[[#This Row],[y]]^2)</f>
        <v>0.84852813742385702</v>
      </c>
      <c r="G7" s="1">
        <f>SIN(Table1[[#This Row],[angle (rad)]]-PI()/4)</f>
        <v>-1</v>
      </c>
      <c r="H7" s="1">
        <f>SIN(Table1[[#This Row],[angle (rad)]]-PI()/4)</f>
        <v>-1</v>
      </c>
      <c r="I7" s="1">
        <f>IF(Table1[[#This Row],[power]]+ABS(Table1[[#This Row],[r]])&gt;1,1/(Table1[[#This Row],[power]]+Table1[[#This Row],[r]]),1/SQRT(2))</f>
        <v>0.70710678118654746</v>
      </c>
      <c r="J7" s="2">
        <f>Table1[[#This Row],[scale]]*(Table1[[#This Row],[power]]*Table1[[#This Row],[sine]]-Table1[[#This Row],[r]])</f>
        <v>-0.6</v>
      </c>
      <c r="K7" s="1">
        <f>Table1[[#This Row],[scale]]*(Table1[[#This Row],[power]]*Table1[[#This Row],[cosine]]-Table1[[#This Row],[r]])</f>
        <v>-0.6</v>
      </c>
      <c r="L7" s="1">
        <f>Table1[[#This Row],[scale]]*(Table1[[#This Row],[power]]*Table1[[#This Row],[sine]]+Table1[[#This Row],[r]])</f>
        <v>-0.6</v>
      </c>
      <c r="M7" s="1">
        <f>Table1[[#This Row],[scale]]*(Table1[[#This Row],[power]]*Table1[[#This Row],[cosine]]+Table1[[#This Row],[r]])</f>
        <v>-0.6</v>
      </c>
    </row>
    <row r="8" spans="1:13" x14ac:dyDescent="0.2">
      <c r="A8">
        <f>Table1[[#This Row],[y]]</f>
        <v>-0.5</v>
      </c>
      <c r="B8">
        <v>-0.5</v>
      </c>
      <c r="C8">
        <v>0</v>
      </c>
      <c r="D8" s="2">
        <f>IFERROR(ATAN2(-Table1[[#This Row],[y]],Table1[[#This Row],[x]]),0)</f>
        <v>-0.78539816339744828</v>
      </c>
      <c r="E8">
        <f t="shared" si="0"/>
        <v>-45</v>
      </c>
      <c r="F8" s="1">
        <f>SQRT(Table1[[#This Row],[x]]^2+Table1[[#This Row],[y]]^2)</f>
        <v>0.70710678118654757</v>
      </c>
      <c r="G8" s="1">
        <f>SIN(Table1[[#This Row],[angle (rad)]]-PI()/4)</f>
        <v>-1</v>
      </c>
      <c r="H8" s="1">
        <f>SIN(Table1[[#This Row],[angle (rad)]]-PI()/4)</f>
        <v>-1</v>
      </c>
      <c r="I8" s="1">
        <f>IF(Table1[[#This Row],[power]]+ABS(Table1[[#This Row],[r]])&gt;1,1/(Table1[[#This Row],[power]]+Table1[[#This Row],[r]]),1/SQRT(2))</f>
        <v>0.70710678118654746</v>
      </c>
      <c r="J8" s="2">
        <f>Table1[[#This Row],[scale]]*(Table1[[#This Row],[power]]*Table1[[#This Row],[sine]]-Table1[[#This Row],[r]])</f>
        <v>-0.5</v>
      </c>
      <c r="K8" s="1">
        <f>Table1[[#This Row],[scale]]*(Table1[[#This Row],[power]]*Table1[[#This Row],[cosine]]-Table1[[#This Row],[r]])</f>
        <v>-0.5</v>
      </c>
      <c r="L8" s="1">
        <f>Table1[[#This Row],[scale]]*(Table1[[#This Row],[power]]*Table1[[#This Row],[sine]]+Table1[[#This Row],[r]])</f>
        <v>-0.5</v>
      </c>
      <c r="M8" s="1">
        <f>Table1[[#This Row],[scale]]*(Table1[[#This Row],[power]]*Table1[[#This Row],[cosine]]+Table1[[#This Row],[r]])</f>
        <v>-0.5</v>
      </c>
    </row>
    <row r="9" spans="1:13" x14ac:dyDescent="0.2">
      <c r="A9">
        <f>Table1[[#This Row],[y]]</f>
        <v>-0.4</v>
      </c>
      <c r="B9">
        <v>-0.4</v>
      </c>
      <c r="C9">
        <v>0</v>
      </c>
      <c r="D9" s="2">
        <f>IFERROR(ATAN2(-Table1[[#This Row],[y]],Table1[[#This Row],[x]]),0)</f>
        <v>-0.78539816339744828</v>
      </c>
      <c r="E9">
        <f t="shared" si="0"/>
        <v>-45</v>
      </c>
      <c r="F9" s="1">
        <f>SQRT(Table1[[#This Row],[x]]^2+Table1[[#This Row],[y]]^2)</f>
        <v>0.56568542494923812</v>
      </c>
      <c r="G9" s="1">
        <f>SIN(Table1[[#This Row],[angle (rad)]]-PI()/4)</f>
        <v>-1</v>
      </c>
      <c r="H9" s="1">
        <f>SIN(Table1[[#This Row],[angle (rad)]]-PI()/4)</f>
        <v>-1</v>
      </c>
      <c r="I9" s="1">
        <f>IF(Table1[[#This Row],[power]]+ABS(Table1[[#This Row],[r]])&gt;1,1/(Table1[[#This Row],[power]]+Table1[[#This Row],[r]]),1/SQRT(2))</f>
        <v>0.70710678118654746</v>
      </c>
      <c r="J9" s="2">
        <f>Table1[[#This Row],[scale]]*(Table1[[#This Row],[power]]*Table1[[#This Row],[sine]]-Table1[[#This Row],[r]])</f>
        <v>-0.4</v>
      </c>
      <c r="K9" s="1">
        <f>Table1[[#This Row],[scale]]*(Table1[[#This Row],[power]]*Table1[[#This Row],[cosine]]-Table1[[#This Row],[r]])</f>
        <v>-0.4</v>
      </c>
      <c r="L9" s="1">
        <f>Table1[[#This Row],[scale]]*(Table1[[#This Row],[power]]*Table1[[#This Row],[sine]]+Table1[[#This Row],[r]])</f>
        <v>-0.4</v>
      </c>
      <c r="M9" s="1">
        <f>Table1[[#This Row],[scale]]*(Table1[[#This Row],[power]]*Table1[[#This Row],[cosine]]+Table1[[#This Row],[r]])</f>
        <v>-0.4</v>
      </c>
    </row>
    <row r="10" spans="1:13" x14ac:dyDescent="0.2">
      <c r="A10">
        <f>Table1[[#This Row],[y]]</f>
        <v>-0.3</v>
      </c>
      <c r="B10">
        <v>-0.3</v>
      </c>
      <c r="C10">
        <v>0</v>
      </c>
      <c r="D10" s="2">
        <f>IFERROR(ATAN2(-Table1[[#This Row],[y]],Table1[[#This Row],[x]]),0)</f>
        <v>-0.78539816339744828</v>
      </c>
      <c r="E10">
        <f t="shared" si="0"/>
        <v>-45</v>
      </c>
      <c r="F10" s="1">
        <f>SQRT(Table1[[#This Row],[x]]^2+Table1[[#This Row],[y]]^2)</f>
        <v>0.42426406871192851</v>
      </c>
      <c r="G10" s="1">
        <f>SIN(Table1[[#This Row],[angle (rad)]]-PI()/4)</f>
        <v>-1</v>
      </c>
      <c r="H10" s="1">
        <f>SIN(Table1[[#This Row],[angle (rad)]]-PI()/4)</f>
        <v>-1</v>
      </c>
      <c r="I10" s="1">
        <f>IF(Table1[[#This Row],[power]]+ABS(Table1[[#This Row],[r]])&gt;1,1/(Table1[[#This Row],[power]]+Table1[[#This Row],[r]]),1/SQRT(2))</f>
        <v>0.70710678118654746</v>
      </c>
      <c r="J10" s="2">
        <f>Table1[[#This Row],[scale]]*(Table1[[#This Row],[power]]*Table1[[#This Row],[sine]]-Table1[[#This Row],[r]])</f>
        <v>-0.3</v>
      </c>
      <c r="K10" s="1">
        <f>Table1[[#This Row],[scale]]*(Table1[[#This Row],[power]]*Table1[[#This Row],[cosine]]-Table1[[#This Row],[r]])</f>
        <v>-0.3</v>
      </c>
      <c r="L10" s="1">
        <f>Table1[[#This Row],[scale]]*(Table1[[#This Row],[power]]*Table1[[#This Row],[sine]]+Table1[[#This Row],[r]])</f>
        <v>-0.3</v>
      </c>
      <c r="M10" s="1">
        <f>Table1[[#This Row],[scale]]*(Table1[[#This Row],[power]]*Table1[[#This Row],[cosine]]+Table1[[#This Row],[r]])</f>
        <v>-0.3</v>
      </c>
    </row>
    <row r="11" spans="1:13" x14ac:dyDescent="0.2">
      <c r="A11">
        <f>Table1[[#This Row],[y]]</f>
        <v>-0.2</v>
      </c>
      <c r="B11">
        <v>-0.2</v>
      </c>
      <c r="C11">
        <v>0</v>
      </c>
      <c r="D11" s="2">
        <f>IFERROR(ATAN2(-Table1[[#This Row],[y]],Table1[[#This Row],[x]]),0)</f>
        <v>-0.78539816339744828</v>
      </c>
      <c r="E11">
        <f t="shared" si="0"/>
        <v>-45</v>
      </c>
      <c r="F11" s="1">
        <f>SQRT(Table1[[#This Row],[x]]^2+Table1[[#This Row],[y]]^2)</f>
        <v>0.28284271247461906</v>
      </c>
      <c r="G11" s="1">
        <f>SIN(Table1[[#This Row],[angle (rad)]]-PI()/4)</f>
        <v>-1</v>
      </c>
      <c r="H11" s="1">
        <f>SIN(Table1[[#This Row],[angle (rad)]]-PI()/4)</f>
        <v>-1</v>
      </c>
      <c r="I11" s="1">
        <f>IF(Table1[[#This Row],[power]]+ABS(Table1[[#This Row],[r]])&gt;1,1/(Table1[[#This Row],[power]]+Table1[[#This Row],[r]]),1/SQRT(2))</f>
        <v>0.70710678118654746</v>
      </c>
      <c r="J11" s="2">
        <f>Table1[[#This Row],[scale]]*(Table1[[#This Row],[power]]*Table1[[#This Row],[sine]]-Table1[[#This Row],[r]])</f>
        <v>-0.2</v>
      </c>
      <c r="K11" s="1">
        <f>Table1[[#This Row],[scale]]*(Table1[[#This Row],[power]]*Table1[[#This Row],[cosine]]-Table1[[#This Row],[r]])</f>
        <v>-0.2</v>
      </c>
      <c r="L11" s="1">
        <f>Table1[[#This Row],[scale]]*(Table1[[#This Row],[power]]*Table1[[#This Row],[sine]]+Table1[[#This Row],[r]])</f>
        <v>-0.2</v>
      </c>
      <c r="M11" s="1">
        <f>Table1[[#This Row],[scale]]*(Table1[[#This Row],[power]]*Table1[[#This Row],[cosine]]+Table1[[#This Row],[r]])</f>
        <v>-0.2</v>
      </c>
    </row>
    <row r="12" spans="1:13" x14ac:dyDescent="0.2">
      <c r="A12">
        <f>Table1[[#This Row],[y]]</f>
        <v>-0.1</v>
      </c>
      <c r="B12">
        <v>-0.1</v>
      </c>
      <c r="C12">
        <v>0</v>
      </c>
      <c r="D12" s="2">
        <f>IFERROR(ATAN2(-Table1[[#This Row],[y]],Table1[[#This Row],[x]]),0)</f>
        <v>-0.78539816339744828</v>
      </c>
      <c r="E12">
        <f t="shared" si="0"/>
        <v>-45</v>
      </c>
      <c r="F12" s="1">
        <f>SQRT(Table1[[#This Row],[x]]^2+Table1[[#This Row],[y]]^2)</f>
        <v>0.14142135623730953</v>
      </c>
      <c r="G12" s="1">
        <f>SIN(Table1[[#This Row],[angle (rad)]]-PI()/4)</f>
        <v>-1</v>
      </c>
      <c r="H12" s="1">
        <f>SIN(Table1[[#This Row],[angle (rad)]]-PI()/4)</f>
        <v>-1</v>
      </c>
      <c r="I12" s="1">
        <f>IF(Table1[[#This Row],[power]]+ABS(Table1[[#This Row],[r]])&gt;1,1/(Table1[[#This Row],[power]]+Table1[[#This Row],[r]]),1/SQRT(2))</f>
        <v>0.70710678118654746</v>
      </c>
      <c r="J12" s="2">
        <f>Table1[[#This Row],[scale]]*(Table1[[#This Row],[power]]*Table1[[#This Row],[sine]]-Table1[[#This Row],[r]])</f>
        <v>-0.1</v>
      </c>
      <c r="K12" s="1">
        <f>Table1[[#This Row],[scale]]*(Table1[[#This Row],[power]]*Table1[[#This Row],[cosine]]-Table1[[#This Row],[r]])</f>
        <v>-0.1</v>
      </c>
      <c r="L12" s="1">
        <f>Table1[[#This Row],[scale]]*(Table1[[#This Row],[power]]*Table1[[#This Row],[sine]]+Table1[[#This Row],[r]])</f>
        <v>-0.1</v>
      </c>
      <c r="M12" s="1">
        <f>Table1[[#This Row],[scale]]*(Table1[[#This Row],[power]]*Table1[[#This Row],[cosine]]+Table1[[#This Row],[r]])</f>
        <v>-0.1</v>
      </c>
    </row>
    <row r="13" spans="1:13" x14ac:dyDescent="0.2">
      <c r="A13">
        <f>Table1[[#This Row],[y]]</f>
        <v>0</v>
      </c>
      <c r="B13">
        <v>0</v>
      </c>
      <c r="C13">
        <v>0</v>
      </c>
      <c r="D13" s="2">
        <f>IFERROR(ATAN2(-Table1[[#This Row],[y]],Table1[[#This Row],[x]]),0)</f>
        <v>0</v>
      </c>
      <c r="E13">
        <f t="shared" si="0"/>
        <v>0</v>
      </c>
      <c r="F13" s="1">
        <f>SQRT(Table1[[#This Row],[x]]^2+Table1[[#This Row],[y]]^2)</f>
        <v>0</v>
      </c>
      <c r="G13" s="1">
        <f>SIN(Table1[[#This Row],[angle (rad)]]-PI()/4)</f>
        <v>-0.70710678118654746</v>
      </c>
      <c r="H13" s="1">
        <f>SIN(Table1[[#This Row],[angle (rad)]]-PI()/4)</f>
        <v>-0.70710678118654746</v>
      </c>
      <c r="I13" s="1">
        <f>IF(Table1[[#This Row],[power]]+ABS(Table1[[#This Row],[r]])&gt;1,1/(Table1[[#This Row],[power]]+Table1[[#This Row],[r]]),1/SQRT(2))</f>
        <v>0.70710678118654746</v>
      </c>
      <c r="J13" s="2">
        <f>Table1[[#This Row],[scale]]*(Table1[[#This Row],[power]]*Table1[[#This Row],[sine]]-Table1[[#This Row],[r]])</f>
        <v>0</v>
      </c>
      <c r="K13" s="1">
        <f>Table1[[#This Row],[scale]]*(Table1[[#This Row],[power]]*Table1[[#This Row],[cosine]]-Table1[[#This Row],[r]])</f>
        <v>0</v>
      </c>
      <c r="L13" s="1">
        <f>Table1[[#This Row],[scale]]*(Table1[[#This Row],[power]]*Table1[[#This Row],[sine]]+Table1[[#This Row],[r]])</f>
        <v>0</v>
      </c>
      <c r="M13" s="1">
        <f>Table1[[#This Row],[scale]]*(Table1[[#This Row],[power]]*Table1[[#This Row],[cosine]]+Table1[[#This Row],[r]])</f>
        <v>0</v>
      </c>
    </row>
    <row r="14" spans="1:13" x14ac:dyDescent="0.2">
      <c r="A14">
        <f>Table1[[#This Row],[y]]</f>
        <v>0.1</v>
      </c>
      <c r="B14">
        <v>0.1</v>
      </c>
      <c r="C14">
        <v>0</v>
      </c>
      <c r="D14" s="2">
        <f>IFERROR(ATAN2(-Table1[[#This Row],[y]],Table1[[#This Row],[x]]),0)</f>
        <v>2.3561944901923448</v>
      </c>
      <c r="E14">
        <f t="shared" si="0"/>
        <v>135</v>
      </c>
      <c r="F14" s="1">
        <f>SQRT(Table1[[#This Row],[x]]^2+Table1[[#This Row],[y]]^2)</f>
        <v>0.14142135623730953</v>
      </c>
      <c r="G14" s="1">
        <f>SIN(Table1[[#This Row],[angle (rad)]]-PI()/4)</f>
        <v>1</v>
      </c>
      <c r="H14" s="1">
        <f>SIN(Table1[[#This Row],[angle (rad)]]-PI()/4)</f>
        <v>1</v>
      </c>
      <c r="I14" s="1">
        <f>IF(Table1[[#This Row],[power]]+ABS(Table1[[#This Row],[r]])&gt;1,1/(Table1[[#This Row],[power]]+Table1[[#This Row],[r]]),1/SQRT(2))</f>
        <v>0.70710678118654746</v>
      </c>
      <c r="J14" s="2">
        <f>Table1[[#This Row],[scale]]*(Table1[[#This Row],[power]]*Table1[[#This Row],[sine]]-Table1[[#This Row],[r]])</f>
        <v>0.1</v>
      </c>
      <c r="K14" s="1">
        <f>Table1[[#This Row],[scale]]*(Table1[[#This Row],[power]]*Table1[[#This Row],[cosine]]-Table1[[#This Row],[r]])</f>
        <v>0.1</v>
      </c>
      <c r="L14" s="1">
        <f>Table1[[#This Row],[scale]]*(Table1[[#This Row],[power]]*Table1[[#This Row],[sine]]+Table1[[#This Row],[r]])</f>
        <v>0.1</v>
      </c>
      <c r="M14" s="1">
        <f>Table1[[#This Row],[scale]]*(Table1[[#This Row],[power]]*Table1[[#This Row],[cosine]]+Table1[[#This Row],[r]])</f>
        <v>0.1</v>
      </c>
    </row>
    <row r="15" spans="1:13" x14ac:dyDescent="0.2">
      <c r="A15">
        <f>Table1[[#This Row],[y]]</f>
        <v>0.2</v>
      </c>
      <c r="B15">
        <v>0.2</v>
      </c>
      <c r="C15">
        <v>0</v>
      </c>
      <c r="D15" s="2">
        <f>IFERROR(ATAN2(-Table1[[#This Row],[y]],Table1[[#This Row],[x]]),0)</f>
        <v>2.3561944901923448</v>
      </c>
      <c r="E15">
        <f t="shared" si="0"/>
        <v>135</v>
      </c>
      <c r="F15" s="1">
        <f>SQRT(Table1[[#This Row],[x]]^2+Table1[[#This Row],[y]]^2)</f>
        <v>0.28284271247461906</v>
      </c>
      <c r="G15" s="1">
        <f>SIN(Table1[[#This Row],[angle (rad)]]-PI()/4)</f>
        <v>1</v>
      </c>
      <c r="H15" s="1">
        <f>SIN(Table1[[#This Row],[angle (rad)]]-PI()/4)</f>
        <v>1</v>
      </c>
      <c r="I15" s="1">
        <f>IF(Table1[[#This Row],[power]]+ABS(Table1[[#This Row],[r]])&gt;1,1/(Table1[[#This Row],[power]]+Table1[[#This Row],[r]]),1/SQRT(2))</f>
        <v>0.70710678118654746</v>
      </c>
      <c r="J15" s="2">
        <f>Table1[[#This Row],[scale]]*(Table1[[#This Row],[power]]*Table1[[#This Row],[sine]]-Table1[[#This Row],[r]])</f>
        <v>0.2</v>
      </c>
      <c r="K15" s="1">
        <f>Table1[[#This Row],[scale]]*(Table1[[#This Row],[power]]*Table1[[#This Row],[cosine]]-Table1[[#This Row],[r]])</f>
        <v>0.2</v>
      </c>
      <c r="L15" s="1">
        <f>Table1[[#This Row],[scale]]*(Table1[[#This Row],[power]]*Table1[[#This Row],[sine]]+Table1[[#This Row],[r]])</f>
        <v>0.2</v>
      </c>
      <c r="M15" s="1">
        <f>Table1[[#This Row],[scale]]*(Table1[[#This Row],[power]]*Table1[[#This Row],[cosine]]+Table1[[#This Row],[r]])</f>
        <v>0.2</v>
      </c>
    </row>
    <row r="16" spans="1:13" x14ac:dyDescent="0.2">
      <c r="A16">
        <f>Table1[[#This Row],[y]]</f>
        <v>0.3</v>
      </c>
      <c r="B16">
        <v>0.3</v>
      </c>
      <c r="C16">
        <v>0</v>
      </c>
      <c r="D16" s="2">
        <f>IFERROR(ATAN2(-Table1[[#This Row],[y]],Table1[[#This Row],[x]]),0)</f>
        <v>2.3561944901923448</v>
      </c>
      <c r="E16">
        <f t="shared" si="0"/>
        <v>135</v>
      </c>
      <c r="F16" s="1">
        <f>SQRT(Table1[[#This Row],[x]]^2+Table1[[#This Row],[y]]^2)</f>
        <v>0.42426406871192851</v>
      </c>
      <c r="G16" s="1">
        <f>SIN(Table1[[#This Row],[angle (rad)]]-PI()/4)</f>
        <v>1</v>
      </c>
      <c r="H16" s="1">
        <f>SIN(Table1[[#This Row],[angle (rad)]]-PI()/4)</f>
        <v>1</v>
      </c>
      <c r="I16" s="1">
        <f>IF(Table1[[#This Row],[power]]+ABS(Table1[[#This Row],[r]])&gt;1,1/(Table1[[#This Row],[power]]+Table1[[#This Row],[r]]),1/SQRT(2))</f>
        <v>0.70710678118654746</v>
      </c>
      <c r="J16" s="2">
        <f>Table1[[#This Row],[scale]]*(Table1[[#This Row],[power]]*Table1[[#This Row],[sine]]-Table1[[#This Row],[r]])</f>
        <v>0.3</v>
      </c>
      <c r="K16" s="1">
        <f>Table1[[#This Row],[scale]]*(Table1[[#This Row],[power]]*Table1[[#This Row],[cosine]]-Table1[[#This Row],[r]])</f>
        <v>0.3</v>
      </c>
      <c r="L16" s="1">
        <f>Table1[[#This Row],[scale]]*(Table1[[#This Row],[power]]*Table1[[#This Row],[sine]]+Table1[[#This Row],[r]])</f>
        <v>0.3</v>
      </c>
      <c r="M16" s="1">
        <f>Table1[[#This Row],[scale]]*(Table1[[#This Row],[power]]*Table1[[#This Row],[cosine]]+Table1[[#This Row],[r]])</f>
        <v>0.3</v>
      </c>
    </row>
    <row r="17" spans="1:13" x14ac:dyDescent="0.2">
      <c r="A17">
        <f>Table1[[#This Row],[y]]</f>
        <v>0.4</v>
      </c>
      <c r="B17">
        <v>0.4</v>
      </c>
      <c r="C17">
        <v>0</v>
      </c>
      <c r="D17" s="2">
        <f>IFERROR(ATAN2(-Table1[[#This Row],[y]],Table1[[#This Row],[x]]),0)</f>
        <v>2.3561944901923448</v>
      </c>
      <c r="E17">
        <f t="shared" si="0"/>
        <v>135</v>
      </c>
      <c r="F17" s="1">
        <f>SQRT(Table1[[#This Row],[x]]^2+Table1[[#This Row],[y]]^2)</f>
        <v>0.56568542494923812</v>
      </c>
      <c r="G17" s="1">
        <f>SIN(Table1[[#This Row],[angle (rad)]]-PI()/4)</f>
        <v>1</v>
      </c>
      <c r="H17" s="1">
        <f>SIN(Table1[[#This Row],[angle (rad)]]-PI()/4)</f>
        <v>1</v>
      </c>
      <c r="I17" s="1">
        <f>IF(Table1[[#This Row],[power]]+ABS(Table1[[#This Row],[r]])&gt;1,1/(Table1[[#This Row],[power]]+Table1[[#This Row],[r]]),1/SQRT(2))</f>
        <v>0.70710678118654746</v>
      </c>
      <c r="J17" s="2">
        <f>Table1[[#This Row],[scale]]*(Table1[[#This Row],[power]]*Table1[[#This Row],[sine]]-Table1[[#This Row],[r]])</f>
        <v>0.4</v>
      </c>
      <c r="K17" s="1">
        <f>Table1[[#This Row],[scale]]*(Table1[[#This Row],[power]]*Table1[[#This Row],[cosine]]-Table1[[#This Row],[r]])</f>
        <v>0.4</v>
      </c>
      <c r="L17" s="1">
        <f>Table1[[#This Row],[scale]]*(Table1[[#This Row],[power]]*Table1[[#This Row],[sine]]+Table1[[#This Row],[r]])</f>
        <v>0.4</v>
      </c>
      <c r="M17" s="1">
        <f>Table1[[#This Row],[scale]]*(Table1[[#This Row],[power]]*Table1[[#This Row],[cosine]]+Table1[[#This Row],[r]])</f>
        <v>0.4</v>
      </c>
    </row>
    <row r="18" spans="1:13" x14ac:dyDescent="0.2">
      <c r="A18">
        <f>Table1[[#This Row],[y]]</f>
        <v>0.5</v>
      </c>
      <c r="B18">
        <v>0.5</v>
      </c>
      <c r="C18">
        <v>0</v>
      </c>
      <c r="D18" s="2">
        <f>IFERROR(ATAN2(-Table1[[#This Row],[y]],Table1[[#This Row],[x]]),0)</f>
        <v>2.3561944901923448</v>
      </c>
      <c r="E18">
        <f t="shared" si="0"/>
        <v>135</v>
      </c>
      <c r="F18" s="1">
        <f>SQRT(Table1[[#This Row],[x]]^2+Table1[[#This Row],[y]]^2)</f>
        <v>0.70710678118654757</v>
      </c>
      <c r="G18" s="1">
        <f>SIN(Table1[[#This Row],[angle (rad)]]-PI()/4)</f>
        <v>1</v>
      </c>
      <c r="H18" s="1">
        <f>SIN(Table1[[#This Row],[angle (rad)]]-PI()/4)</f>
        <v>1</v>
      </c>
      <c r="I18" s="1">
        <f>IF(Table1[[#This Row],[power]]+ABS(Table1[[#This Row],[r]])&gt;1,1/(Table1[[#This Row],[power]]+Table1[[#This Row],[r]]),1/SQRT(2))</f>
        <v>0.70710678118654746</v>
      </c>
      <c r="J18" s="2">
        <f>Table1[[#This Row],[scale]]*(Table1[[#This Row],[power]]*Table1[[#This Row],[sine]]-Table1[[#This Row],[r]])</f>
        <v>0.5</v>
      </c>
      <c r="K18" s="1">
        <f>Table1[[#This Row],[scale]]*(Table1[[#This Row],[power]]*Table1[[#This Row],[cosine]]-Table1[[#This Row],[r]])</f>
        <v>0.5</v>
      </c>
      <c r="L18" s="1">
        <f>Table1[[#This Row],[scale]]*(Table1[[#This Row],[power]]*Table1[[#This Row],[sine]]+Table1[[#This Row],[r]])</f>
        <v>0.5</v>
      </c>
      <c r="M18" s="1">
        <f>Table1[[#This Row],[scale]]*(Table1[[#This Row],[power]]*Table1[[#This Row],[cosine]]+Table1[[#This Row],[r]])</f>
        <v>0.5</v>
      </c>
    </row>
    <row r="19" spans="1:13" x14ac:dyDescent="0.2">
      <c r="A19">
        <f>Table1[[#This Row],[y]]</f>
        <v>0.6</v>
      </c>
      <c r="B19">
        <v>0.6</v>
      </c>
      <c r="C19">
        <v>0</v>
      </c>
      <c r="D19" s="2">
        <f>IFERROR(ATAN2(-Table1[[#This Row],[y]],Table1[[#This Row],[x]]),0)</f>
        <v>2.3561944901923448</v>
      </c>
      <c r="E19">
        <f t="shared" si="0"/>
        <v>135</v>
      </c>
      <c r="F19" s="1">
        <f>SQRT(Table1[[#This Row],[x]]^2+Table1[[#This Row],[y]]^2)</f>
        <v>0.84852813742385702</v>
      </c>
      <c r="G19" s="1">
        <f>SIN(Table1[[#This Row],[angle (rad)]]-PI()/4)</f>
        <v>1</v>
      </c>
      <c r="H19" s="1">
        <f>SIN(Table1[[#This Row],[angle (rad)]]-PI()/4)</f>
        <v>1</v>
      </c>
      <c r="I19" s="1">
        <f>IF(Table1[[#This Row],[power]]+ABS(Table1[[#This Row],[r]])&gt;1,1/(Table1[[#This Row],[power]]+Table1[[#This Row],[r]]),1/SQRT(2))</f>
        <v>0.70710678118654746</v>
      </c>
      <c r="J19" s="2">
        <f>Table1[[#This Row],[scale]]*(Table1[[#This Row],[power]]*Table1[[#This Row],[sine]]-Table1[[#This Row],[r]])</f>
        <v>0.6</v>
      </c>
      <c r="K19" s="1">
        <f>Table1[[#This Row],[scale]]*(Table1[[#This Row],[power]]*Table1[[#This Row],[cosine]]-Table1[[#This Row],[r]])</f>
        <v>0.6</v>
      </c>
      <c r="L19" s="1">
        <f>Table1[[#This Row],[scale]]*(Table1[[#This Row],[power]]*Table1[[#This Row],[sine]]+Table1[[#This Row],[r]])</f>
        <v>0.6</v>
      </c>
      <c r="M19" s="1">
        <f>Table1[[#This Row],[scale]]*(Table1[[#This Row],[power]]*Table1[[#This Row],[cosine]]+Table1[[#This Row],[r]])</f>
        <v>0.6</v>
      </c>
    </row>
    <row r="20" spans="1:13" x14ac:dyDescent="0.2">
      <c r="A20">
        <f>Table1[[#This Row],[y]]</f>
        <v>0.7</v>
      </c>
      <c r="B20">
        <v>0.7</v>
      </c>
      <c r="C20">
        <v>0</v>
      </c>
      <c r="D20" s="2">
        <f>IFERROR(ATAN2(-Table1[[#This Row],[y]],Table1[[#This Row],[x]]),0)</f>
        <v>2.3561944901923448</v>
      </c>
      <c r="E20">
        <f t="shared" si="0"/>
        <v>135</v>
      </c>
      <c r="F20" s="1">
        <f>SQRT(Table1[[#This Row],[x]]^2+Table1[[#This Row],[y]]^2)</f>
        <v>0.98994949366116647</v>
      </c>
      <c r="G20" s="1">
        <f>SIN(Table1[[#This Row],[angle (rad)]]-PI()/4)</f>
        <v>1</v>
      </c>
      <c r="H20" s="1">
        <f>SIN(Table1[[#This Row],[angle (rad)]]-PI()/4)</f>
        <v>1</v>
      </c>
      <c r="I20" s="1">
        <f>IF(Table1[[#This Row],[power]]+ABS(Table1[[#This Row],[r]])&gt;1,1/(Table1[[#This Row],[power]]+Table1[[#This Row],[r]]),1/SQRT(2))</f>
        <v>0.70710678118654746</v>
      </c>
      <c r="J20" s="2">
        <f>Table1[[#This Row],[scale]]*(Table1[[#This Row],[power]]*Table1[[#This Row],[sine]]-Table1[[#This Row],[r]])</f>
        <v>0.69999999999999984</v>
      </c>
      <c r="K20" s="1">
        <f>Table1[[#This Row],[scale]]*(Table1[[#This Row],[power]]*Table1[[#This Row],[cosine]]-Table1[[#This Row],[r]])</f>
        <v>0.69999999999999984</v>
      </c>
      <c r="L20" s="1">
        <f>Table1[[#This Row],[scale]]*(Table1[[#This Row],[power]]*Table1[[#This Row],[sine]]+Table1[[#This Row],[r]])</f>
        <v>0.69999999999999984</v>
      </c>
      <c r="M20" s="1">
        <f>Table1[[#This Row],[scale]]*(Table1[[#This Row],[power]]*Table1[[#This Row],[cosine]]+Table1[[#This Row],[r]])</f>
        <v>0.69999999999999984</v>
      </c>
    </row>
    <row r="21" spans="1:13" x14ac:dyDescent="0.2">
      <c r="A21">
        <f>Table1[[#This Row],[y]]</f>
        <v>0.8</v>
      </c>
      <c r="B21">
        <v>0.8</v>
      </c>
      <c r="C21">
        <v>0</v>
      </c>
      <c r="D21" s="2">
        <f>IFERROR(ATAN2(-Table1[[#This Row],[y]],Table1[[#This Row],[x]]),0)</f>
        <v>2.3561944901923448</v>
      </c>
      <c r="E21">
        <f t="shared" si="0"/>
        <v>135</v>
      </c>
      <c r="F21" s="1">
        <f>SQRT(Table1[[#This Row],[x]]^2+Table1[[#This Row],[y]]^2)</f>
        <v>1.1313708498984762</v>
      </c>
      <c r="G21" s="1">
        <f>SIN(Table1[[#This Row],[angle (rad)]]-PI()/4)</f>
        <v>1</v>
      </c>
      <c r="H21" s="1">
        <f>SIN(Table1[[#This Row],[angle (rad)]]-PI()/4)</f>
        <v>1</v>
      </c>
      <c r="I21" s="1">
        <f>IF(Table1[[#This Row],[power]]+ABS(Table1[[#This Row],[r]])&gt;1,1/(Table1[[#This Row],[power]]+Table1[[#This Row],[r]]),1/SQRT(2))</f>
        <v>0.88388347648318422</v>
      </c>
      <c r="J21" s="2">
        <f>Table1[[#This Row],[scale]]*(Table1[[#This Row],[power]]*Table1[[#This Row],[sine]]-Table1[[#This Row],[r]])</f>
        <v>1</v>
      </c>
      <c r="K21" s="1">
        <f>Table1[[#This Row],[scale]]*(Table1[[#This Row],[power]]*Table1[[#This Row],[cosine]]-Table1[[#This Row],[r]])</f>
        <v>1</v>
      </c>
      <c r="L21" s="1">
        <f>Table1[[#This Row],[scale]]*(Table1[[#This Row],[power]]*Table1[[#This Row],[sine]]+Table1[[#This Row],[r]])</f>
        <v>1</v>
      </c>
      <c r="M21" s="1">
        <f>Table1[[#This Row],[scale]]*(Table1[[#This Row],[power]]*Table1[[#This Row],[cosine]]+Table1[[#This Row],[r]])</f>
        <v>1</v>
      </c>
    </row>
    <row r="22" spans="1:13" x14ac:dyDescent="0.2">
      <c r="A22">
        <f>Table1[[#This Row],[y]]</f>
        <v>0.9</v>
      </c>
      <c r="B22">
        <v>0.9</v>
      </c>
      <c r="C22">
        <v>0</v>
      </c>
      <c r="D22" s="2">
        <f>IFERROR(ATAN2(-Table1[[#This Row],[y]],Table1[[#This Row],[x]]),0)</f>
        <v>2.3561944901923448</v>
      </c>
      <c r="E22">
        <f t="shared" si="0"/>
        <v>135</v>
      </c>
      <c r="F22" s="1">
        <f>SQRT(Table1[[#This Row],[x]]^2+Table1[[#This Row],[y]]^2)</f>
        <v>1.2727922061357855</v>
      </c>
      <c r="G22" s="1">
        <f>SIN(Table1[[#This Row],[angle (rad)]]-PI()/4)</f>
        <v>1</v>
      </c>
      <c r="H22" s="1">
        <f>SIN(Table1[[#This Row],[angle (rad)]]-PI()/4)</f>
        <v>1</v>
      </c>
      <c r="I22" s="1">
        <f>IF(Table1[[#This Row],[power]]+ABS(Table1[[#This Row],[r]])&gt;1,1/(Table1[[#This Row],[power]]+Table1[[#This Row],[r]]),1/SQRT(2))</f>
        <v>0.78567420131838617</v>
      </c>
      <c r="J22" s="2">
        <f>Table1[[#This Row],[scale]]*(Table1[[#This Row],[power]]*Table1[[#This Row],[sine]]-Table1[[#This Row],[r]])</f>
        <v>1</v>
      </c>
      <c r="K22" s="1">
        <f>Table1[[#This Row],[scale]]*(Table1[[#This Row],[power]]*Table1[[#This Row],[cosine]]-Table1[[#This Row],[r]])</f>
        <v>1</v>
      </c>
      <c r="L22" s="1">
        <f>Table1[[#This Row],[scale]]*(Table1[[#This Row],[power]]*Table1[[#This Row],[sine]]+Table1[[#This Row],[r]])</f>
        <v>1</v>
      </c>
      <c r="M22" s="1">
        <f>Table1[[#This Row],[scale]]*(Table1[[#This Row],[power]]*Table1[[#This Row],[cosine]]+Table1[[#This Row],[r]])</f>
        <v>1</v>
      </c>
    </row>
    <row r="23" spans="1:13" x14ac:dyDescent="0.2">
      <c r="A23">
        <f>Table1[[#This Row],[y]]</f>
        <v>1</v>
      </c>
      <c r="B23">
        <v>1</v>
      </c>
      <c r="C23">
        <v>0</v>
      </c>
      <c r="D23" s="2">
        <f>IFERROR(ATAN2(-Table1[[#This Row],[y]],Table1[[#This Row],[x]]),0)</f>
        <v>2.3561944901923448</v>
      </c>
      <c r="E23">
        <f t="shared" si="0"/>
        <v>135</v>
      </c>
      <c r="F23" s="1">
        <f>SQRT(Table1[[#This Row],[x]]^2+Table1[[#This Row],[y]]^2)</f>
        <v>1.4142135623730951</v>
      </c>
      <c r="G23" s="1">
        <f>SIN(Table1[[#This Row],[angle (rad)]]-PI()/4)</f>
        <v>1</v>
      </c>
      <c r="H23" s="1">
        <f>SIN(Table1[[#This Row],[angle (rad)]]-PI()/4)</f>
        <v>1</v>
      </c>
      <c r="I23" s="1">
        <f>IF(Table1[[#This Row],[power]]+ABS(Table1[[#This Row],[r]])&gt;1,1/(Table1[[#This Row],[power]]+Table1[[#This Row],[r]]),1/SQRT(2))</f>
        <v>0.70710678118654746</v>
      </c>
      <c r="J23" s="2">
        <f>Table1[[#This Row],[scale]]*(Table1[[#This Row],[power]]*Table1[[#This Row],[sine]]-Table1[[#This Row],[r]])</f>
        <v>1</v>
      </c>
      <c r="K23" s="1">
        <f>Table1[[#This Row],[scale]]*(Table1[[#This Row],[power]]*Table1[[#This Row],[cosine]]-Table1[[#This Row],[r]])</f>
        <v>1</v>
      </c>
      <c r="L23" s="1">
        <f>Table1[[#This Row],[scale]]*(Table1[[#This Row],[power]]*Table1[[#This Row],[sine]]+Table1[[#This Row],[r]])</f>
        <v>1</v>
      </c>
      <c r="M23" s="1">
        <f>Table1[[#This Row],[scale]]*(Table1[[#This Row],[power]]*Table1[[#This Row],[cosine]]+Table1[[#This Row],[r]])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Weber</dc:creator>
  <cp:lastModifiedBy>Greg Weaver</cp:lastModifiedBy>
  <dcterms:created xsi:type="dcterms:W3CDTF">2022-10-13T00:53:50Z</dcterms:created>
  <dcterms:modified xsi:type="dcterms:W3CDTF">2022-10-13T18:28:35Z</dcterms:modified>
</cp:coreProperties>
</file>