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硅光电池\"/>
    </mc:Choice>
  </mc:AlternateContent>
  <xr:revisionPtr revIDLastSave="0" documentId="13_ncr:1_{90914D9A-24FA-44FC-B503-150818764E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D34" i="1"/>
  <c r="E34" i="1"/>
  <c r="F34" i="1"/>
  <c r="G34" i="1"/>
  <c r="H34" i="1"/>
  <c r="C34" i="1"/>
  <c r="D32" i="1"/>
  <c r="E32" i="1"/>
  <c r="F32" i="1"/>
  <c r="G32" i="1"/>
  <c r="H32" i="1"/>
  <c r="I32" i="1"/>
  <c r="C32" i="1"/>
  <c r="D30" i="1"/>
  <c r="E30" i="1"/>
  <c r="F30" i="1"/>
  <c r="G30" i="1"/>
  <c r="H30" i="1"/>
  <c r="I30" i="1"/>
  <c r="C30" i="1"/>
  <c r="D28" i="1"/>
  <c r="E28" i="1"/>
  <c r="F28" i="1"/>
  <c r="G28" i="1"/>
  <c r="H28" i="1"/>
  <c r="I28" i="1"/>
  <c r="C28" i="1"/>
  <c r="D23" i="1"/>
  <c r="C23" i="1"/>
  <c r="E23" i="1"/>
  <c r="F23" i="1"/>
  <c r="G23" i="1"/>
  <c r="H23" i="1"/>
  <c r="B23" i="1"/>
  <c r="E18" i="1"/>
  <c r="D20" i="1" s="1"/>
  <c r="X17" i="1"/>
  <c r="D16" i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J16" i="1"/>
  <c r="J17" i="1" s="1"/>
  <c r="K16" i="1"/>
  <c r="K17" i="1" s="1"/>
  <c r="L16" i="1"/>
  <c r="L17" i="1" s="1"/>
  <c r="M16" i="1"/>
  <c r="M17" i="1" s="1"/>
  <c r="N16" i="1"/>
  <c r="N17" i="1" s="1"/>
  <c r="O16" i="1"/>
  <c r="O17" i="1" s="1"/>
  <c r="P16" i="1"/>
  <c r="P17" i="1" s="1"/>
  <c r="Q16" i="1"/>
  <c r="Q17" i="1" s="1"/>
  <c r="R16" i="1"/>
  <c r="R17" i="1" s="1"/>
  <c r="S16" i="1"/>
  <c r="S17" i="1" s="1"/>
  <c r="T16" i="1"/>
  <c r="T17" i="1" s="1"/>
  <c r="U16" i="1"/>
  <c r="U17" i="1" s="1"/>
  <c r="V16" i="1"/>
  <c r="V17" i="1" s="1"/>
  <c r="W16" i="1"/>
  <c r="W17" i="1" s="1"/>
  <c r="C16" i="1"/>
  <c r="C17" i="1" s="1"/>
  <c r="X14" i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R14" i="1" s="1"/>
  <c r="S13" i="1"/>
  <c r="S14" i="1" s="1"/>
  <c r="T13" i="1"/>
  <c r="T14" i="1" s="1"/>
  <c r="U13" i="1"/>
  <c r="U14" i="1" s="1"/>
  <c r="V13" i="1"/>
  <c r="V14" i="1" s="1"/>
  <c r="W13" i="1"/>
  <c r="W14" i="1" s="1"/>
  <c r="C13" i="1"/>
  <c r="C14" i="1" s="1"/>
  <c r="C10" i="1"/>
  <c r="C11" i="1" s="1"/>
  <c r="C7" i="1"/>
  <c r="C8" i="1" s="1"/>
  <c r="X11" i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L11" i="1" s="1"/>
  <c r="M10" i="1"/>
  <c r="M11" i="1" s="1"/>
  <c r="N10" i="1"/>
  <c r="N11" i="1" s="1"/>
  <c r="O10" i="1"/>
  <c r="O11" i="1" s="1"/>
  <c r="P10" i="1"/>
  <c r="P11" i="1" s="1"/>
  <c r="Q10" i="1"/>
  <c r="Q11" i="1" s="1"/>
  <c r="R10" i="1"/>
  <c r="R11" i="1" s="1"/>
  <c r="S10" i="1"/>
  <c r="S11" i="1" s="1"/>
  <c r="T10" i="1"/>
  <c r="T11" i="1" s="1"/>
  <c r="U10" i="1"/>
  <c r="U11" i="1" s="1"/>
  <c r="V10" i="1"/>
  <c r="V11" i="1" s="1"/>
  <c r="W10" i="1"/>
  <c r="W11" i="1" s="1"/>
  <c r="X8" i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R7" i="1"/>
  <c r="R8" i="1" s="1"/>
  <c r="S7" i="1"/>
  <c r="S8" i="1" s="1"/>
  <c r="T7" i="1"/>
  <c r="T8" i="1" s="1"/>
  <c r="U7" i="1"/>
  <c r="U8" i="1" s="1"/>
  <c r="V7" i="1"/>
  <c r="V8" i="1" s="1"/>
  <c r="W7" i="1"/>
  <c r="W8" i="1" s="1"/>
  <c r="D7" i="1"/>
  <c r="D8" i="1" s="1"/>
  <c r="E20" i="1" l="1"/>
  <c r="F20" i="1"/>
  <c r="G20" i="1"/>
  <c r="B20" i="1"/>
  <c r="C20" i="1"/>
</calcChain>
</file>

<file path=xl/sharedStrings.xml><?xml version="1.0" encoding="utf-8"?>
<sst xmlns="http://schemas.openxmlformats.org/spreadsheetml/2006/main" count="45" uniqueCount="25">
  <si>
    <t>1.硅光电池暗UI曲线</t>
    <phoneticPr fontId="2" type="noConversion"/>
  </si>
  <si>
    <t>U(V)</t>
    <phoneticPr fontId="2" type="noConversion"/>
  </si>
  <si>
    <t>I(mA)</t>
    <phoneticPr fontId="2" type="noConversion"/>
  </si>
  <si>
    <t>2.硅光电池输出特性测量</t>
    <phoneticPr fontId="2" type="noConversion"/>
  </si>
  <si>
    <t>d=20cm
L=250Lx
量程2V</t>
    <phoneticPr fontId="2" type="noConversion"/>
  </si>
  <si>
    <t>P(mW)</t>
    <phoneticPr fontId="2" type="noConversion"/>
  </si>
  <si>
    <t>d=30cm
L=111Lx
量程2V</t>
    <phoneticPr fontId="2" type="noConversion"/>
  </si>
  <si>
    <r>
      <t>d=40cm
L=62.5Lx
量程200mV(0-1k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3"/>
        <charset val="134"/>
        <scheme val="minor"/>
      </rPr>
      <t>)
2V(1k-∞</t>
    </r>
    <r>
      <rPr>
        <sz val="11"/>
        <color theme="1"/>
        <rFont val="Symbol"/>
        <family val="1"/>
        <charset val="2"/>
      </rPr>
      <t>W)</t>
    </r>
    <phoneticPr fontId="2" type="noConversion"/>
  </si>
  <si>
    <r>
      <t>d=50cm
L=40Lx
量程200mV(0-1k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3"/>
        <charset val="134"/>
        <scheme val="minor"/>
      </rPr>
      <t>)
2V(1k-∞</t>
    </r>
    <r>
      <rPr>
        <sz val="11"/>
        <color theme="1"/>
        <rFont val="Symbol"/>
        <family val="1"/>
        <charset val="2"/>
      </rPr>
      <t>W)</t>
    </r>
    <phoneticPr fontId="2" type="noConversion"/>
  </si>
  <si>
    <t>RL(Ω)</t>
    <phoneticPr fontId="2" type="noConversion"/>
  </si>
  <si>
    <t>∞</t>
    <phoneticPr fontId="2" type="noConversion"/>
  </si>
  <si>
    <t>3.硅光电池开路电压、短路电流与光照特性测量</t>
    <phoneticPr fontId="2" type="noConversion"/>
  </si>
  <si>
    <t>d(cm)</t>
    <phoneticPr fontId="2" type="noConversion"/>
  </si>
  <si>
    <t>L(lx)</t>
    <phoneticPr fontId="2" type="noConversion"/>
  </si>
  <si>
    <t>开路电压Uoc(V)</t>
    <phoneticPr fontId="2" type="noConversion"/>
  </si>
  <si>
    <t>短路电流Isc(mA)</t>
    <phoneticPr fontId="2" type="noConversion"/>
  </si>
  <si>
    <t>短路电压Usc(mV)</t>
    <phoneticPr fontId="2" type="noConversion"/>
  </si>
  <si>
    <t>电阻R=</t>
    <phoneticPr fontId="2" type="noConversion"/>
  </si>
  <si>
    <t>d*d*L=</t>
    <phoneticPr fontId="2" type="noConversion"/>
  </si>
  <si>
    <t>4.不同负载下硅光电池输出电压与光照测量</t>
    <phoneticPr fontId="2" type="noConversion"/>
  </si>
  <si>
    <t>L(lx)</t>
  </si>
  <si>
    <t>100Ω</t>
    <phoneticPr fontId="2" type="noConversion"/>
  </si>
  <si>
    <t>1000Ω</t>
    <phoneticPr fontId="2" type="noConversion"/>
  </si>
  <si>
    <t>10000Ω</t>
    <phoneticPr fontId="2" type="noConversion"/>
  </si>
  <si>
    <t>5000Ω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</si>
</sst>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5258715-050E-44D8-9480-AB455C105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K38" sqref="K38"/>
    </sheetView>
  </sheetViews>
  <sheetFormatPr defaultRowHeight="13.8" x14ac:dyDescent="0.25"/>
  <cols>
    <col min="1" max="1" width="23" style="2" customWidth="1"/>
    <col min="2" max="2" width="11.6640625" style="2" bestFit="1" customWidth="1"/>
    <col min="3" max="16384" width="8.88671875" style="2"/>
  </cols>
  <sheetData>
    <row r="1" spans="1:24" x14ac:dyDescent="0.25">
      <c r="A1" s="2" t="s">
        <v>0</v>
      </c>
    </row>
    <row r="2" spans="1:24" s="3" customFormat="1" x14ac:dyDescent="0.25">
      <c r="A2" s="3" t="s">
        <v>1</v>
      </c>
      <c r="B2" s="8">
        <v>1.165</v>
      </c>
      <c r="C2" s="8">
        <v>1.1539999999999999</v>
      </c>
      <c r="D2" s="8">
        <v>1.141</v>
      </c>
      <c r="E2" s="8">
        <v>1.125</v>
      </c>
      <c r="F2" s="8">
        <v>1.1060000000000001</v>
      </c>
      <c r="G2" s="8">
        <v>1.0960000000000001</v>
      </c>
      <c r="H2" s="8">
        <v>1.0840000000000001</v>
      </c>
      <c r="I2" s="8">
        <v>1.0640000000000001</v>
      </c>
      <c r="J2" s="8">
        <v>1.0489999999999999</v>
      </c>
      <c r="K2" s="8">
        <v>1.034</v>
      </c>
      <c r="L2" s="8">
        <v>1.02</v>
      </c>
      <c r="M2" s="8">
        <v>1.004</v>
      </c>
      <c r="N2" s="8">
        <v>0.98799999999999999</v>
      </c>
      <c r="O2" s="8">
        <v>0.96899999999999997</v>
      </c>
      <c r="P2" s="8">
        <v>0.96399999999999997</v>
      </c>
      <c r="Q2" s="8">
        <v>0.92700000000000005</v>
      </c>
      <c r="R2" s="8">
        <v>0.89800000000000002</v>
      </c>
      <c r="S2" s="8">
        <v>0.86399999999999999</v>
      </c>
      <c r="T2" s="8">
        <v>0.84</v>
      </c>
      <c r="U2" s="8">
        <v>0.80300000000000005</v>
      </c>
    </row>
    <row r="3" spans="1:24" s="6" customFormat="1" x14ac:dyDescent="0.25">
      <c r="A3" s="6" t="s">
        <v>2</v>
      </c>
      <c r="B3" s="9">
        <v>19.8</v>
      </c>
      <c r="C3" s="9">
        <v>19.04</v>
      </c>
      <c r="D3" s="9">
        <v>18.2</v>
      </c>
      <c r="E3" s="9">
        <v>17.2</v>
      </c>
      <c r="F3" s="9">
        <v>16</v>
      </c>
      <c r="G3" s="9">
        <v>15.4</v>
      </c>
      <c r="H3" s="9">
        <v>14.6</v>
      </c>
      <c r="I3" s="9">
        <v>13.4</v>
      </c>
      <c r="J3" s="9">
        <v>12.6</v>
      </c>
      <c r="K3" s="9">
        <v>11.8</v>
      </c>
      <c r="L3" s="9">
        <v>11</v>
      </c>
      <c r="M3" s="9">
        <v>10.199999999999999</v>
      </c>
      <c r="N3" s="9">
        <v>9.4</v>
      </c>
      <c r="O3" s="9">
        <v>8.6</v>
      </c>
      <c r="P3" s="9">
        <v>8</v>
      </c>
      <c r="Q3" s="9">
        <v>7</v>
      </c>
      <c r="R3" s="9">
        <v>6</v>
      </c>
      <c r="S3" s="9">
        <v>5</v>
      </c>
      <c r="T3" s="9">
        <v>4.4000000000000004</v>
      </c>
      <c r="U3" s="9">
        <v>3.6</v>
      </c>
    </row>
    <row r="4" spans="1:24" x14ac:dyDescent="0.25">
      <c r="A4" s="2" t="s">
        <v>3</v>
      </c>
    </row>
    <row r="5" spans="1:24" x14ac:dyDescent="0.25">
      <c r="B5" s="2" t="s">
        <v>9</v>
      </c>
      <c r="C5" s="2">
        <v>50</v>
      </c>
      <c r="D5" s="2">
        <v>200</v>
      </c>
      <c r="E5" s="2">
        <v>300</v>
      </c>
      <c r="F5" s="2">
        <v>400</v>
      </c>
      <c r="G5" s="2">
        <v>500</v>
      </c>
      <c r="H5" s="2">
        <v>600</v>
      </c>
      <c r="I5" s="2">
        <v>700</v>
      </c>
      <c r="J5" s="2">
        <v>800</v>
      </c>
      <c r="K5" s="2">
        <v>900</v>
      </c>
      <c r="L5" s="2">
        <v>1000</v>
      </c>
      <c r="M5" s="2">
        <v>2000</v>
      </c>
      <c r="N5" s="2">
        <v>3000</v>
      </c>
      <c r="O5" s="2">
        <v>4000</v>
      </c>
      <c r="P5" s="2">
        <v>5000</v>
      </c>
      <c r="Q5" s="2">
        <v>6000</v>
      </c>
      <c r="R5" s="2">
        <v>7000</v>
      </c>
      <c r="S5" s="2">
        <v>8000</v>
      </c>
      <c r="T5" s="2">
        <v>9000</v>
      </c>
      <c r="U5" s="2">
        <v>10000</v>
      </c>
      <c r="V5" s="2">
        <v>15000</v>
      </c>
      <c r="W5" s="2">
        <v>20000</v>
      </c>
      <c r="X5" s="2" t="s">
        <v>10</v>
      </c>
    </row>
    <row r="6" spans="1:24" s="3" customFormat="1" x14ac:dyDescent="0.25">
      <c r="A6" s="11" t="s">
        <v>4</v>
      </c>
      <c r="B6" s="3" t="s">
        <v>1</v>
      </c>
      <c r="C6" s="3">
        <v>1.2999999999999999E-2</v>
      </c>
      <c r="D6" s="3">
        <v>5.2999999999999999E-2</v>
      </c>
      <c r="E6" s="3">
        <v>7.9000000000000001E-2</v>
      </c>
      <c r="F6" s="3">
        <v>0.105</v>
      </c>
      <c r="G6" s="3">
        <v>0.13100000000000001</v>
      </c>
      <c r="H6" s="3">
        <v>0.156</v>
      </c>
      <c r="I6" s="3">
        <v>0.18</v>
      </c>
      <c r="J6" s="3">
        <v>0.20200000000000001</v>
      </c>
      <c r="K6" s="3">
        <v>0.222</v>
      </c>
      <c r="L6" s="3">
        <v>0.24</v>
      </c>
      <c r="M6" s="3">
        <v>0.32500000000000001</v>
      </c>
      <c r="N6" s="3">
        <v>0.35199999999999998</v>
      </c>
      <c r="O6" s="3">
        <v>0.36499999999999999</v>
      </c>
      <c r="P6" s="3">
        <v>0.372</v>
      </c>
      <c r="Q6" s="3">
        <v>0.377</v>
      </c>
      <c r="R6" s="3">
        <v>0.38</v>
      </c>
      <c r="S6" s="3">
        <v>0.38300000000000001</v>
      </c>
      <c r="T6" s="3">
        <v>0.38500000000000001</v>
      </c>
      <c r="U6" s="3">
        <v>0.38700000000000001</v>
      </c>
      <c r="V6" s="3">
        <v>0.39200000000000002</v>
      </c>
      <c r="W6" s="3">
        <v>0.39400000000000002</v>
      </c>
      <c r="X6" s="3">
        <v>0.40100000000000002</v>
      </c>
    </row>
    <row r="7" spans="1:24" s="3" customFormat="1" x14ac:dyDescent="0.25">
      <c r="A7" s="12"/>
      <c r="B7" s="3" t="s">
        <v>2</v>
      </c>
      <c r="C7" s="3">
        <f>C6/C5*1000</f>
        <v>0.25999999999999995</v>
      </c>
      <c r="D7" s="3">
        <f>D6/D5*1000</f>
        <v>0.26500000000000001</v>
      </c>
      <c r="E7" s="3">
        <f t="shared" ref="E7:W7" si="0">E6/E5*1000</f>
        <v>0.26333333333333336</v>
      </c>
      <c r="F7" s="3">
        <f t="shared" si="0"/>
        <v>0.26250000000000001</v>
      </c>
      <c r="G7" s="3">
        <f t="shared" si="0"/>
        <v>0.26200000000000001</v>
      </c>
      <c r="H7" s="3">
        <f t="shared" si="0"/>
        <v>0.25999999999999995</v>
      </c>
      <c r="I7" s="3">
        <f t="shared" si="0"/>
        <v>0.25714285714285717</v>
      </c>
      <c r="J7" s="3">
        <f t="shared" si="0"/>
        <v>0.2525</v>
      </c>
      <c r="K7" s="3">
        <f t="shared" si="0"/>
        <v>0.24666666666666667</v>
      </c>
      <c r="L7" s="3">
        <f t="shared" si="0"/>
        <v>0.24</v>
      </c>
      <c r="M7" s="3">
        <f t="shared" si="0"/>
        <v>0.16250000000000001</v>
      </c>
      <c r="N7" s="3">
        <f t="shared" si="0"/>
        <v>0.11733333333333333</v>
      </c>
      <c r="O7" s="3">
        <f t="shared" si="0"/>
        <v>9.1249999999999998E-2</v>
      </c>
      <c r="P7" s="3">
        <f t="shared" si="0"/>
        <v>7.4400000000000008E-2</v>
      </c>
      <c r="Q7" s="3">
        <f t="shared" si="0"/>
        <v>6.2833333333333338E-2</v>
      </c>
      <c r="R7" s="3">
        <f t="shared" si="0"/>
        <v>5.4285714285714291E-2</v>
      </c>
      <c r="S7" s="3">
        <f t="shared" si="0"/>
        <v>4.7875000000000001E-2</v>
      </c>
      <c r="T7" s="3">
        <f t="shared" si="0"/>
        <v>4.2777777777777776E-2</v>
      </c>
      <c r="U7" s="3">
        <f t="shared" si="0"/>
        <v>3.8699999999999998E-2</v>
      </c>
      <c r="V7" s="3">
        <f t="shared" si="0"/>
        <v>2.6133333333333331E-2</v>
      </c>
      <c r="W7" s="3">
        <f t="shared" si="0"/>
        <v>1.9700000000000002E-2</v>
      </c>
      <c r="X7" s="3">
        <v>0</v>
      </c>
    </row>
    <row r="8" spans="1:24" x14ac:dyDescent="0.25">
      <c r="A8" s="12"/>
      <c r="B8" s="2" t="s">
        <v>5</v>
      </c>
      <c r="C8" s="2">
        <f>C6*C7</f>
        <v>3.3799999999999993E-3</v>
      </c>
      <c r="D8" s="2">
        <f t="shared" ref="D8:X8" si="1">D6*D7</f>
        <v>1.4045E-2</v>
      </c>
      <c r="E8" s="2">
        <f t="shared" si="1"/>
        <v>2.0803333333333337E-2</v>
      </c>
      <c r="F8" s="2">
        <f t="shared" si="1"/>
        <v>2.75625E-2</v>
      </c>
      <c r="G8" s="2">
        <f t="shared" si="1"/>
        <v>3.4322000000000005E-2</v>
      </c>
      <c r="H8" s="2">
        <f t="shared" si="1"/>
        <v>4.0559999999999992E-2</v>
      </c>
      <c r="I8" s="2">
        <f t="shared" si="1"/>
        <v>4.6285714285714291E-2</v>
      </c>
      <c r="J8" s="2">
        <f t="shared" si="1"/>
        <v>5.1005000000000002E-2</v>
      </c>
      <c r="K8" s="2">
        <f t="shared" si="1"/>
        <v>5.4760000000000003E-2</v>
      </c>
      <c r="L8" s="2">
        <f t="shared" si="1"/>
        <v>5.7599999999999998E-2</v>
      </c>
      <c r="M8" s="2">
        <f t="shared" si="1"/>
        <v>5.2812500000000005E-2</v>
      </c>
      <c r="N8" s="2">
        <f t="shared" si="1"/>
        <v>4.1301333333333329E-2</v>
      </c>
      <c r="O8" s="2">
        <f t="shared" si="1"/>
        <v>3.3306249999999996E-2</v>
      </c>
      <c r="P8" s="2">
        <f t="shared" si="1"/>
        <v>2.7676800000000001E-2</v>
      </c>
      <c r="Q8" s="2">
        <f t="shared" si="1"/>
        <v>2.368816666666667E-2</v>
      </c>
      <c r="R8" s="2">
        <f t="shared" si="1"/>
        <v>2.062857142857143E-2</v>
      </c>
      <c r="S8" s="2">
        <f t="shared" si="1"/>
        <v>1.8336125000000002E-2</v>
      </c>
      <c r="T8" s="2">
        <f t="shared" si="1"/>
        <v>1.6469444444444443E-2</v>
      </c>
      <c r="U8" s="2">
        <f t="shared" si="1"/>
        <v>1.49769E-2</v>
      </c>
      <c r="V8" s="2">
        <f t="shared" si="1"/>
        <v>1.0244266666666666E-2</v>
      </c>
      <c r="W8" s="2">
        <f t="shared" si="1"/>
        <v>7.761800000000001E-3</v>
      </c>
      <c r="X8" s="2">
        <f t="shared" si="1"/>
        <v>0</v>
      </c>
    </row>
    <row r="9" spans="1:24" s="3" customFormat="1" x14ac:dyDescent="0.25">
      <c r="A9" s="11" t="s">
        <v>6</v>
      </c>
      <c r="B9" s="3" t="s">
        <v>1</v>
      </c>
      <c r="C9" s="3">
        <v>6.0000000000000001E-3</v>
      </c>
      <c r="D9" s="3">
        <v>2.4E-2</v>
      </c>
      <c r="E9" s="3">
        <v>3.5999999999999997E-2</v>
      </c>
      <c r="F9" s="3">
        <v>4.8000000000000001E-2</v>
      </c>
      <c r="G9" s="3">
        <v>0.06</v>
      </c>
      <c r="H9" s="3">
        <v>7.2999999999999995E-2</v>
      </c>
      <c r="I9" s="3">
        <v>8.5000000000000006E-2</v>
      </c>
      <c r="J9" s="3">
        <v>9.7000000000000003E-2</v>
      </c>
      <c r="K9" s="3">
        <v>0.108</v>
      </c>
      <c r="L9" s="3">
        <v>0.12</v>
      </c>
      <c r="M9" s="3">
        <v>0.23200000000000001</v>
      </c>
      <c r="N9" s="3">
        <v>0.3</v>
      </c>
      <c r="O9" s="3">
        <v>0.32200000000000001</v>
      </c>
      <c r="P9" s="3">
        <v>0.33600000000000002</v>
      </c>
      <c r="Q9" s="3">
        <v>0.34399999999999997</v>
      </c>
      <c r="R9" s="3">
        <v>0.35</v>
      </c>
      <c r="S9" s="3">
        <v>0.35399999999999998</v>
      </c>
      <c r="T9" s="3">
        <v>0.35699999999999998</v>
      </c>
      <c r="U9" s="3">
        <v>0.36</v>
      </c>
      <c r="V9" s="3">
        <v>0.36699999999999999</v>
      </c>
      <c r="W9" s="3">
        <v>0.37</v>
      </c>
      <c r="X9" s="3">
        <v>0.38</v>
      </c>
    </row>
    <row r="10" spans="1:24" s="3" customFormat="1" x14ac:dyDescent="0.25">
      <c r="A10" s="12"/>
      <c r="B10" s="3" t="s">
        <v>2</v>
      </c>
      <c r="C10" s="3">
        <f>C9/C5*1000</f>
        <v>0.12000000000000001</v>
      </c>
      <c r="D10" s="3">
        <f t="shared" ref="D10:W10" si="2">D9/D5*1000</f>
        <v>0.12000000000000001</v>
      </c>
      <c r="E10" s="3">
        <f t="shared" si="2"/>
        <v>0.12</v>
      </c>
      <c r="F10" s="3">
        <f t="shared" si="2"/>
        <v>0.12000000000000001</v>
      </c>
      <c r="G10" s="3">
        <f t="shared" si="2"/>
        <v>0.12</v>
      </c>
      <c r="H10" s="3">
        <f t="shared" si="2"/>
        <v>0.12166666666666666</v>
      </c>
      <c r="I10" s="3">
        <f t="shared" si="2"/>
        <v>0.12142857142857144</v>
      </c>
      <c r="J10" s="3">
        <f t="shared" si="2"/>
        <v>0.12125000000000001</v>
      </c>
      <c r="K10" s="3">
        <f t="shared" si="2"/>
        <v>0.12000000000000001</v>
      </c>
      <c r="L10" s="3">
        <f t="shared" si="2"/>
        <v>0.12</v>
      </c>
      <c r="M10" s="3">
        <f t="shared" si="2"/>
        <v>0.11600000000000001</v>
      </c>
      <c r="N10" s="3">
        <f t="shared" si="2"/>
        <v>9.9999999999999992E-2</v>
      </c>
      <c r="O10" s="3">
        <f t="shared" si="2"/>
        <v>8.0500000000000002E-2</v>
      </c>
      <c r="P10" s="3">
        <f t="shared" si="2"/>
        <v>6.720000000000001E-2</v>
      </c>
      <c r="Q10" s="3">
        <f t="shared" si="2"/>
        <v>5.7333333333333326E-2</v>
      </c>
      <c r="R10" s="3">
        <f t="shared" si="2"/>
        <v>4.9999999999999996E-2</v>
      </c>
      <c r="S10" s="3">
        <f t="shared" si="2"/>
        <v>4.4249999999999998E-2</v>
      </c>
      <c r="T10" s="3">
        <f t="shared" si="2"/>
        <v>3.9666666666666663E-2</v>
      </c>
      <c r="U10" s="3">
        <f t="shared" si="2"/>
        <v>3.6000000000000004E-2</v>
      </c>
      <c r="V10" s="3">
        <f t="shared" si="2"/>
        <v>2.4466666666666668E-2</v>
      </c>
      <c r="W10" s="3">
        <f t="shared" si="2"/>
        <v>1.8499999999999999E-2</v>
      </c>
      <c r="X10" s="3">
        <v>0</v>
      </c>
    </row>
    <row r="11" spans="1:24" x14ac:dyDescent="0.25">
      <c r="A11" s="12"/>
      <c r="B11" s="2" t="s">
        <v>5</v>
      </c>
      <c r="C11" s="2">
        <f>C9*C10</f>
        <v>7.2000000000000005E-4</v>
      </c>
      <c r="D11" s="2">
        <f t="shared" ref="D11:X11" si="3">D9*D10</f>
        <v>2.8800000000000002E-3</v>
      </c>
      <c r="E11" s="2">
        <f t="shared" si="3"/>
        <v>4.3199999999999992E-3</v>
      </c>
      <c r="F11" s="2">
        <f t="shared" si="3"/>
        <v>5.7600000000000004E-3</v>
      </c>
      <c r="G11" s="2">
        <f t="shared" si="3"/>
        <v>7.1999999999999998E-3</v>
      </c>
      <c r="H11" s="2">
        <f t="shared" si="3"/>
        <v>8.8816666666666662E-3</v>
      </c>
      <c r="I11" s="2">
        <f t="shared" si="3"/>
        <v>1.0321428571428573E-2</v>
      </c>
      <c r="J11" s="2">
        <f t="shared" si="3"/>
        <v>1.1761250000000001E-2</v>
      </c>
      <c r="K11" s="2">
        <f t="shared" si="3"/>
        <v>1.2960000000000001E-2</v>
      </c>
      <c r="L11" s="2">
        <f t="shared" si="3"/>
        <v>1.44E-2</v>
      </c>
      <c r="M11" s="2">
        <f t="shared" si="3"/>
        <v>2.6912000000000002E-2</v>
      </c>
      <c r="N11" s="2">
        <f t="shared" si="3"/>
        <v>2.9999999999999995E-2</v>
      </c>
      <c r="O11" s="2">
        <f t="shared" si="3"/>
        <v>2.5921000000000003E-2</v>
      </c>
      <c r="P11" s="2">
        <f t="shared" si="3"/>
        <v>2.2579200000000004E-2</v>
      </c>
      <c r="Q11" s="2">
        <f t="shared" si="3"/>
        <v>1.9722666666666663E-2</v>
      </c>
      <c r="R11" s="2">
        <f t="shared" si="3"/>
        <v>1.7499999999999998E-2</v>
      </c>
      <c r="S11" s="2">
        <f t="shared" si="3"/>
        <v>1.5664499999999998E-2</v>
      </c>
      <c r="T11" s="2">
        <f t="shared" si="3"/>
        <v>1.4160999999999998E-2</v>
      </c>
      <c r="U11" s="2">
        <f t="shared" si="3"/>
        <v>1.2960000000000001E-2</v>
      </c>
      <c r="V11" s="2">
        <f t="shared" si="3"/>
        <v>8.9792666666666677E-3</v>
      </c>
      <c r="W11" s="2">
        <f t="shared" si="3"/>
        <v>6.8449999999999995E-3</v>
      </c>
      <c r="X11" s="2">
        <f t="shared" si="3"/>
        <v>0</v>
      </c>
    </row>
    <row r="12" spans="1:24" s="3" customFormat="1" x14ac:dyDescent="0.25">
      <c r="A12" s="11" t="s">
        <v>7</v>
      </c>
      <c r="B12" s="3" t="s">
        <v>1</v>
      </c>
      <c r="C12" s="3">
        <v>3.49E-3</v>
      </c>
      <c r="D12" s="3">
        <v>1.3939999999999999E-2</v>
      </c>
      <c r="E12" s="3">
        <v>2.0899999999999998E-2</v>
      </c>
      <c r="F12" s="3">
        <v>2.785E-2</v>
      </c>
      <c r="G12" s="3">
        <v>3.4799999999999998E-2</v>
      </c>
      <c r="H12" s="3">
        <v>4.1739999999999999E-2</v>
      </c>
      <c r="I12" s="3">
        <v>4.8669999999999998E-2</v>
      </c>
      <c r="J12" s="3">
        <v>5.561E-2</v>
      </c>
      <c r="K12" s="3">
        <v>6.2549999999999994E-2</v>
      </c>
      <c r="L12" s="3">
        <v>6.9470000000000004E-2</v>
      </c>
      <c r="M12" s="3">
        <v>0.13800000000000001</v>
      </c>
      <c r="N12" s="3">
        <v>0.20300000000000001</v>
      </c>
      <c r="O12" s="3">
        <v>0.25600000000000001</v>
      </c>
      <c r="P12" s="3">
        <v>0.28799999999999998</v>
      </c>
      <c r="Q12" s="3">
        <v>0.30599999999999999</v>
      </c>
      <c r="R12" s="3">
        <v>0.317</v>
      </c>
      <c r="S12" s="3">
        <v>0.32500000000000001</v>
      </c>
      <c r="T12" s="3">
        <v>0.33</v>
      </c>
      <c r="U12" s="3">
        <v>0.33400000000000002</v>
      </c>
      <c r="V12" s="3">
        <v>0.34599999999999997</v>
      </c>
      <c r="W12" s="3">
        <v>0.35099999999999998</v>
      </c>
      <c r="X12" s="3">
        <v>0.36499999999999999</v>
      </c>
    </row>
    <row r="13" spans="1:24" s="3" customFormat="1" x14ac:dyDescent="0.25">
      <c r="A13" s="12"/>
      <c r="B13" s="3" t="s">
        <v>2</v>
      </c>
      <c r="C13" s="3">
        <f>C12/C5*1000</f>
        <v>6.9800000000000001E-2</v>
      </c>
      <c r="D13" s="3">
        <f t="shared" ref="D13:W13" si="4">D12/D5*1000</f>
        <v>6.9699999999999998E-2</v>
      </c>
      <c r="E13" s="3">
        <f t="shared" si="4"/>
        <v>6.9666666666666655E-2</v>
      </c>
      <c r="F13" s="3">
        <f t="shared" si="4"/>
        <v>6.9624999999999992E-2</v>
      </c>
      <c r="G13" s="3">
        <f t="shared" si="4"/>
        <v>6.9599999999999995E-2</v>
      </c>
      <c r="H13" s="3">
        <f t="shared" si="4"/>
        <v>6.9566666666666666E-2</v>
      </c>
      <c r="I13" s="3">
        <f t="shared" si="4"/>
        <v>6.9528571428571426E-2</v>
      </c>
      <c r="J13" s="3">
        <f t="shared" si="4"/>
        <v>6.9512500000000005E-2</v>
      </c>
      <c r="K13" s="3">
        <f t="shared" si="4"/>
        <v>6.9499999999999992E-2</v>
      </c>
      <c r="L13" s="3">
        <f t="shared" si="4"/>
        <v>6.9470000000000004E-2</v>
      </c>
      <c r="M13" s="3">
        <f t="shared" si="4"/>
        <v>6.9000000000000006E-2</v>
      </c>
      <c r="N13" s="3">
        <f t="shared" si="4"/>
        <v>6.7666666666666667E-2</v>
      </c>
      <c r="O13" s="3">
        <f t="shared" si="4"/>
        <v>6.4000000000000001E-2</v>
      </c>
      <c r="P13" s="3">
        <f t="shared" si="4"/>
        <v>5.7599999999999998E-2</v>
      </c>
      <c r="Q13" s="3">
        <f t="shared" si="4"/>
        <v>5.0999999999999997E-2</v>
      </c>
      <c r="R13" s="3">
        <f t="shared" si="4"/>
        <v>4.528571428571429E-2</v>
      </c>
      <c r="S13" s="3">
        <f t="shared" si="4"/>
        <v>4.0625000000000001E-2</v>
      </c>
      <c r="T13" s="3">
        <f t="shared" si="4"/>
        <v>3.6666666666666667E-2</v>
      </c>
      <c r="U13" s="3">
        <f t="shared" si="4"/>
        <v>3.3399999999999999E-2</v>
      </c>
      <c r="V13" s="3">
        <f t="shared" si="4"/>
        <v>2.3066666666666662E-2</v>
      </c>
      <c r="W13" s="3">
        <f t="shared" si="4"/>
        <v>1.755E-2</v>
      </c>
      <c r="X13" s="3">
        <v>0</v>
      </c>
    </row>
    <row r="14" spans="1:24" ht="30.6" customHeight="1" x14ac:dyDescent="0.25">
      <c r="A14" s="12"/>
      <c r="B14" s="2" t="s">
        <v>5</v>
      </c>
      <c r="C14" s="2">
        <f>C12*C13</f>
        <v>2.4360200000000002E-4</v>
      </c>
      <c r="D14" s="2">
        <f t="shared" ref="D14:X14" si="5">D12*D13</f>
        <v>9.7161799999999994E-4</v>
      </c>
      <c r="E14" s="2">
        <f t="shared" si="5"/>
        <v>1.456033333333333E-3</v>
      </c>
      <c r="F14" s="2">
        <f t="shared" si="5"/>
        <v>1.9390562499999999E-3</v>
      </c>
      <c r="G14" s="2">
        <f t="shared" si="5"/>
        <v>2.4220799999999996E-3</v>
      </c>
      <c r="H14" s="2">
        <f t="shared" si="5"/>
        <v>2.9037126666666664E-3</v>
      </c>
      <c r="I14" s="2">
        <f t="shared" si="5"/>
        <v>3.3839555714285713E-3</v>
      </c>
      <c r="J14" s="2">
        <f t="shared" si="5"/>
        <v>3.8655901250000003E-3</v>
      </c>
      <c r="K14" s="2">
        <f t="shared" si="5"/>
        <v>4.3472249999999988E-3</v>
      </c>
      <c r="L14" s="2">
        <f t="shared" si="5"/>
        <v>4.8260809000000007E-3</v>
      </c>
      <c r="M14" s="2">
        <f t="shared" si="5"/>
        <v>9.5220000000000009E-3</v>
      </c>
      <c r="N14" s="2">
        <f t="shared" si="5"/>
        <v>1.3736333333333335E-2</v>
      </c>
      <c r="O14" s="2">
        <f t="shared" si="5"/>
        <v>1.6383999999999999E-2</v>
      </c>
      <c r="P14" s="2">
        <f t="shared" si="5"/>
        <v>1.6588799999999997E-2</v>
      </c>
      <c r="Q14" s="2">
        <f t="shared" si="5"/>
        <v>1.5605999999999998E-2</v>
      </c>
      <c r="R14" s="2">
        <f t="shared" si="5"/>
        <v>1.4355571428571429E-2</v>
      </c>
      <c r="S14" s="2">
        <f t="shared" si="5"/>
        <v>1.3203125000000001E-2</v>
      </c>
      <c r="T14" s="2">
        <f t="shared" si="5"/>
        <v>1.2100000000000001E-2</v>
      </c>
      <c r="U14" s="2">
        <f t="shared" si="5"/>
        <v>1.11556E-2</v>
      </c>
      <c r="V14" s="2">
        <f t="shared" si="5"/>
        <v>7.9810666666666648E-3</v>
      </c>
      <c r="W14" s="2">
        <f t="shared" si="5"/>
        <v>6.1600499999999994E-3</v>
      </c>
      <c r="X14" s="2">
        <f t="shared" si="5"/>
        <v>0</v>
      </c>
    </row>
    <row r="15" spans="1:24" s="3" customFormat="1" ht="13.8" customHeight="1" x14ac:dyDescent="0.25">
      <c r="A15" s="11" t="s">
        <v>8</v>
      </c>
      <c r="B15" s="3" t="s">
        <v>1</v>
      </c>
      <c r="C15" s="3">
        <v>2.2399999999999998E-3</v>
      </c>
      <c r="D15" s="3">
        <v>8.8599999999999998E-3</v>
      </c>
      <c r="E15" s="3">
        <v>1.328E-2</v>
      </c>
      <c r="F15" s="3">
        <v>1.77E-2</v>
      </c>
      <c r="G15" s="3">
        <v>2.213E-2</v>
      </c>
      <c r="H15" s="3">
        <v>2.656E-2</v>
      </c>
      <c r="I15" s="3">
        <v>3.0970000000000001E-2</v>
      </c>
      <c r="J15" s="3">
        <v>3.5389999999999998E-2</v>
      </c>
      <c r="K15" s="3">
        <v>3.9789999999999999E-2</v>
      </c>
      <c r="L15" s="3">
        <v>4.4220000000000002E-2</v>
      </c>
      <c r="M15" s="3">
        <v>8.7999999999999995E-2</v>
      </c>
      <c r="N15" s="3">
        <v>0.13200000000000001</v>
      </c>
      <c r="O15" s="3">
        <v>0.17399999999999999</v>
      </c>
      <c r="P15" s="3">
        <v>0.21199999999999999</v>
      </c>
      <c r="Q15" s="3">
        <v>0.24399999999999999</v>
      </c>
      <c r="R15" s="3">
        <v>0.26800000000000002</v>
      </c>
      <c r="S15" s="3">
        <v>0.28399999999999997</v>
      </c>
      <c r="T15" s="3">
        <v>0.29499999999999998</v>
      </c>
      <c r="U15" s="3">
        <v>0.30299999999999999</v>
      </c>
      <c r="V15" s="3">
        <v>0.32300000000000001</v>
      </c>
      <c r="W15" s="3">
        <v>0.33100000000000002</v>
      </c>
      <c r="X15" s="3">
        <v>0.35099999999999998</v>
      </c>
    </row>
    <row r="16" spans="1:24" s="3" customFormat="1" x14ac:dyDescent="0.25">
      <c r="A16" s="12"/>
      <c r="B16" s="3" t="s">
        <v>2</v>
      </c>
      <c r="C16" s="3">
        <f>C15/C5*1000</f>
        <v>4.48E-2</v>
      </c>
      <c r="D16" s="3">
        <f t="shared" ref="D16:W16" si="6">D15/D5*1000</f>
        <v>4.4299999999999999E-2</v>
      </c>
      <c r="E16" s="3">
        <f t="shared" si="6"/>
        <v>4.4266666666666669E-2</v>
      </c>
      <c r="F16" s="3">
        <f t="shared" si="6"/>
        <v>4.4249999999999998E-2</v>
      </c>
      <c r="G16" s="3">
        <f t="shared" si="6"/>
        <v>4.4260000000000001E-2</v>
      </c>
      <c r="H16" s="3">
        <f t="shared" si="6"/>
        <v>4.4266666666666669E-2</v>
      </c>
      <c r="I16" s="3">
        <f t="shared" si="6"/>
        <v>4.4242857142857146E-2</v>
      </c>
      <c r="J16" s="3">
        <f t="shared" si="6"/>
        <v>4.4237499999999999E-2</v>
      </c>
      <c r="K16" s="3">
        <f t="shared" si="6"/>
        <v>4.4211111111111111E-2</v>
      </c>
      <c r="L16" s="3">
        <f t="shared" si="6"/>
        <v>4.4220000000000002E-2</v>
      </c>
      <c r="M16" s="3">
        <f t="shared" si="6"/>
        <v>4.3999999999999997E-2</v>
      </c>
      <c r="N16" s="3">
        <f t="shared" si="6"/>
        <v>4.3999999999999997E-2</v>
      </c>
      <c r="O16" s="3">
        <f t="shared" si="6"/>
        <v>4.3499999999999997E-2</v>
      </c>
      <c r="P16" s="3">
        <f t="shared" si="6"/>
        <v>4.24E-2</v>
      </c>
      <c r="Q16" s="3">
        <f t="shared" si="6"/>
        <v>4.066666666666667E-2</v>
      </c>
      <c r="R16" s="3">
        <f t="shared" si="6"/>
        <v>3.8285714285714284E-2</v>
      </c>
      <c r="S16" s="3">
        <f t="shared" si="6"/>
        <v>3.5499999999999997E-2</v>
      </c>
      <c r="T16" s="3">
        <f t="shared" si="6"/>
        <v>3.2777777777777781E-2</v>
      </c>
      <c r="U16" s="3">
        <f t="shared" si="6"/>
        <v>3.0299999999999997E-2</v>
      </c>
      <c r="V16" s="3">
        <f t="shared" si="6"/>
        <v>2.1533333333333331E-2</v>
      </c>
      <c r="W16" s="3">
        <f t="shared" si="6"/>
        <v>1.6550000000000002E-2</v>
      </c>
      <c r="X16" s="3">
        <v>0</v>
      </c>
    </row>
    <row r="17" spans="1:24" ht="30.6" customHeight="1" x14ac:dyDescent="0.25">
      <c r="A17" s="12"/>
      <c r="B17" s="2" t="s">
        <v>5</v>
      </c>
      <c r="C17" s="2">
        <f>C15*C16</f>
        <v>1.0035199999999999E-4</v>
      </c>
      <c r="D17" s="2">
        <f t="shared" ref="D17:X17" si="7">D15*D16</f>
        <v>3.9249799999999997E-4</v>
      </c>
      <c r="E17" s="2">
        <f t="shared" si="7"/>
        <v>5.8786133333333334E-4</v>
      </c>
      <c r="F17" s="2">
        <f t="shared" si="7"/>
        <v>7.8322500000000002E-4</v>
      </c>
      <c r="G17" s="2">
        <f t="shared" si="7"/>
        <v>9.7947380000000007E-4</v>
      </c>
      <c r="H17" s="2">
        <f t="shared" si="7"/>
        <v>1.1757226666666667E-3</v>
      </c>
      <c r="I17" s="2">
        <f t="shared" si="7"/>
        <v>1.3702012857142859E-3</v>
      </c>
      <c r="J17" s="2">
        <f t="shared" si="7"/>
        <v>1.5655651249999998E-3</v>
      </c>
      <c r="K17" s="2">
        <f t="shared" si="7"/>
        <v>1.759160111111111E-3</v>
      </c>
      <c r="L17" s="2">
        <f t="shared" si="7"/>
        <v>1.9554084000000002E-3</v>
      </c>
      <c r="M17" s="2">
        <f t="shared" si="7"/>
        <v>3.8719999999999996E-3</v>
      </c>
      <c r="N17" s="2">
        <f t="shared" si="7"/>
        <v>5.8079999999999998E-3</v>
      </c>
      <c r="O17" s="2">
        <f t="shared" si="7"/>
        <v>7.5689999999999993E-3</v>
      </c>
      <c r="P17" s="2">
        <f t="shared" si="7"/>
        <v>8.9887999999999999E-3</v>
      </c>
      <c r="Q17" s="2">
        <f t="shared" si="7"/>
        <v>9.9226666666666682E-3</v>
      </c>
      <c r="R17" s="2">
        <f t="shared" si="7"/>
        <v>1.0260571428571428E-2</v>
      </c>
      <c r="S17" s="2">
        <f t="shared" si="7"/>
        <v>1.0081999999999999E-2</v>
      </c>
      <c r="T17" s="2">
        <f t="shared" si="7"/>
        <v>9.6694444444444441E-3</v>
      </c>
      <c r="U17" s="2">
        <f t="shared" si="7"/>
        <v>9.1808999999999988E-3</v>
      </c>
      <c r="V17" s="2">
        <f t="shared" si="7"/>
        <v>6.9552666666666662E-3</v>
      </c>
      <c r="W17" s="2">
        <f t="shared" si="7"/>
        <v>5.4780500000000008E-3</v>
      </c>
      <c r="X17" s="2">
        <f t="shared" si="7"/>
        <v>0</v>
      </c>
    </row>
    <row r="18" spans="1:24" ht="27.6" x14ac:dyDescent="0.25">
      <c r="A18" s="1" t="s">
        <v>11</v>
      </c>
      <c r="B18" s="2" t="s">
        <v>17</v>
      </c>
      <c r="C18" s="2">
        <v>50</v>
      </c>
      <c r="D18" s="2" t="s">
        <v>18</v>
      </c>
      <c r="E18" s="2">
        <f>H19*H19*H20</f>
        <v>100000</v>
      </c>
    </row>
    <row r="19" spans="1:24" x14ac:dyDescent="0.25">
      <c r="A19" s="2" t="s">
        <v>12</v>
      </c>
      <c r="B19" s="2">
        <v>20</v>
      </c>
      <c r="C19" s="2">
        <v>25</v>
      </c>
      <c r="D19" s="2">
        <v>30</v>
      </c>
      <c r="E19" s="2">
        <v>35</v>
      </c>
      <c r="F19" s="2">
        <v>40</v>
      </c>
      <c r="G19" s="2">
        <v>45</v>
      </c>
      <c r="H19" s="2">
        <v>50</v>
      </c>
    </row>
    <row r="20" spans="1:24" x14ac:dyDescent="0.25">
      <c r="A20" s="2" t="s">
        <v>13</v>
      </c>
      <c r="B20" s="2">
        <f>E18/B19/B19</f>
        <v>250</v>
      </c>
      <c r="C20" s="2">
        <f>E18/C19/C19</f>
        <v>160</v>
      </c>
      <c r="D20" s="2">
        <f>E18/D19/D19</f>
        <v>111.11111111111111</v>
      </c>
      <c r="E20" s="2">
        <f>E18/E19/E19</f>
        <v>81.632653061224502</v>
      </c>
      <c r="F20" s="2">
        <f>E18/F19/F19</f>
        <v>62.5</v>
      </c>
      <c r="G20" s="2">
        <f>E18/G19/G19</f>
        <v>49.382716049382715</v>
      </c>
      <c r="H20" s="2">
        <v>40</v>
      </c>
    </row>
    <row r="21" spans="1:24" s="3" customFormat="1" x14ac:dyDescent="0.25">
      <c r="A21" s="3" t="s">
        <v>14</v>
      </c>
      <c r="B21" s="3">
        <v>0.40300000000000002</v>
      </c>
      <c r="C21" s="3">
        <v>0.39100000000000001</v>
      </c>
      <c r="D21" s="3">
        <v>0.38100000000000001</v>
      </c>
      <c r="E21" s="3">
        <v>0.372</v>
      </c>
      <c r="F21" s="3">
        <v>0.36399999999999999</v>
      </c>
      <c r="G21" s="3">
        <v>0.35699999999999998</v>
      </c>
      <c r="H21" s="3">
        <v>0.35</v>
      </c>
    </row>
    <row r="22" spans="1:24" s="6" customFormat="1" x14ac:dyDescent="0.25">
      <c r="A22" s="6" t="s">
        <v>16</v>
      </c>
      <c r="B22" s="6">
        <v>13.31</v>
      </c>
      <c r="C22" s="6">
        <v>8.6300000000000008</v>
      </c>
      <c r="D22" s="6">
        <v>6.1</v>
      </c>
      <c r="E22" s="6">
        <v>4.5</v>
      </c>
      <c r="F22" s="6">
        <v>3.46</v>
      </c>
      <c r="G22" s="6">
        <v>2.75</v>
      </c>
      <c r="H22" s="6">
        <v>2.27</v>
      </c>
    </row>
    <row r="23" spans="1:24" x14ac:dyDescent="0.25">
      <c r="A23" s="2" t="s">
        <v>15</v>
      </c>
      <c r="B23" s="2">
        <f>B22/50</f>
        <v>0.26619999999999999</v>
      </c>
      <c r="C23" s="2">
        <f t="shared" ref="C23:H23" si="8">C22/50</f>
        <v>0.1726</v>
      </c>
      <c r="D23" s="2">
        <f>D22/50</f>
        <v>0.122</v>
      </c>
      <c r="E23" s="2">
        <f t="shared" si="8"/>
        <v>0.09</v>
      </c>
      <c r="F23" s="2">
        <f t="shared" si="8"/>
        <v>6.9199999999999998E-2</v>
      </c>
      <c r="G23" s="2">
        <f t="shared" si="8"/>
        <v>5.5E-2</v>
      </c>
      <c r="H23" s="2">
        <f t="shared" si="8"/>
        <v>4.5400000000000003E-2</v>
      </c>
    </row>
    <row r="24" spans="1:24" ht="28.2" customHeight="1" x14ac:dyDescent="0.25">
      <c r="A24" s="4" t="s">
        <v>19</v>
      </c>
    </row>
    <row r="25" spans="1:24" x14ac:dyDescent="0.25">
      <c r="B25" s="5" t="s">
        <v>12</v>
      </c>
      <c r="C25" s="5">
        <v>20</v>
      </c>
      <c r="D25" s="5">
        <v>25</v>
      </c>
      <c r="E25" s="5">
        <v>30</v>
      </c>
      <c r="F25" s="5">
        <v>35</v>
      </c>
      <c r="G25" s="5">
        <v>40</v>
      </c>
      <c r="H25" s="5">
        <v>45</v>
      </c>
      <c r="I25" s="5">
        <v>50</v>
      </c>
    </row>
    <row r="26" spans="1:24" x14ac:dyDescent="0.25">
      <c r="B26" s="5" t="s">
        <v>20</v>
      </c>
      <c r="C26" s="5">
        <v>250</v>
      </c>
      <c r="D26" s="5">
        <v>160</v>
      </c>
      <c r="E26" s="5">
        <v>111.11111111111111</v>
      </c>
      <c r="F26" s="5">
        <v>81.632653061224502</v>
      </c>
      <c r="G26" s="5">
        <v>62.5</v>
      </c>
      <c r="H26" s="5">
        <v>49.382716049382715</v>
      </c>
      <c r="I26" s="5">
        <v>40</v>
      </c>
    </row>
    <row r="27" spans="1:24" s="7" customFormat="1" x14ac:dyDescent="0.25">
      <c r="A27" s="10" t="s">
        <v>21</v>
      </c>
      <c r="B27" s="7" t="s">
        <v>1</v>
      </c>
      <c r="C27" s="7">
        <v>2.63E-2</v>
      </c>
      <c r="D27" s="7">
        <v>1.7100000000000001E-2</v>
      </c>
      <c r="E27" s="7">
        <v>1.1900000000000001E-2</v>
      </c>
      <c r="F27" s="7">
        <v>8.6999999999999994E-3</v>
      </c>
      <c r="G27" s="7">
        <v>6.7000000000000002E-3</v>
      </c>
      <c r="H27" s="7">
        <v>5.3E-3</v>
      </c>
      <c r="I27" s="7">
        <v>4.1999999999999997E-3</v>
      </c>
    </row>
    <row r="28" spans="1:24" s="7" customFormat="1" x14ac:dyDescent="0.25">
      <c r="A28" s="10"/>
      <c r="B28" s="3" t="s">
        <v>2</v>
      </c>
      <c r="C28" s="7">
        <f>C27/100*1000</f>
        <v>0.26300000000000001</v>
      </c>
      <c r="D28" s="7">
        <f t="shared" ref="D28:I28" si="9">D27/100*1000</f>
        <v>0.17100000000000001</v>
      </c>
      <c r="E28" s="7">
        <f t="shared" si="9"/>
        <v>0.11900000000000001</v>
      </c>
      <c r="F28" s="7">
        <f t="shared" si="9"/>
        <v>8.6999999999999994E-2</v>
      </c>
      <c r="G28" s="7">
        <f t="shared" si="9"/>
        <v>6.7000000000000004E-2</v>
      </c>
      <c r="H28" s="7">
        <f t="shared" si="9"/>
        <v>5.2999999999999999E-2</v>
      </c>
      <c r="I28" s="7">
        <f t="shared" si="9"/>
        <v>4.1999999999999996E-2</v>
      </c>
    </row>
    <row r="29" spans="1:24" s="7" customFormat="1" x14ac:dyDescent="0.25">
      <c r="A29" s="10" t="s">
        <v>22</v>
      </c>
      <c r="B29" s="7" t="s">
        <v>1</v>
      </c>
      <c r="C29" s="7">
        <v>0.24160000000000001</v>
      </c>
      <c r="D29" s="7">
        <v>0.17100000000000001</v>
      </c>
      <c r="E29" s="7">
        <v>0.11990000000000001</v>
      </c>
      <c r="F29" s="7">
        <v>8.9700000000000002E-2</v>
      </c>
      <c r="G29" s="7">
        <v>6.93E-2</v>
      </c>
      <c r="H29" s="7">
        <v>5.4600000000000003E-2</v>
      </c>
      <c r="I29" s="7">
        <v>4.4400000000000002E-2</v>
      </c>
    </row>
    <row r="30" spans="1:24" s="7" customFormat="1" x14ac:dyDescent="0.25">
      <c r="A30" s="10"/>
      <c r="B30" s="3" t="s">
        <v>2</v>
      </c>
      <c r="C30" s="7">
        <f>C29/1000*1000</f>
        <v>0.24160000000000001</v>
      </c>
      <c r="D30" s="7">
        <f t="shared" ref="D30:I30" si="10">D29/1000*1000</f>
        <v>0.17100000000000001</v>
      </c>
      <c r="E30" s="7">
        <f t="shared" si="10"/>
        <v>0.11990000000000001</v>
      </c>
      <c r="F30" s="7">
        <f t="shared" si="10"/>
        <v>8.9700000000000002E-2</v>
      </c>
      <c r="G30" s="7">
        <f t="shared" si="10"/>
        <v>6.93E-2</v>
      </c>
      <c r="H30" s="7">
        <f t="shared" si="10"/>
        <v>5.4600000000000003E-2</v>
      </c>
      <c r="I30" s="7">
        <f t="shared" si="10"/>
        <v>4.4400000000000002E-2</v>
      </c>
    </row>
    <row r="31" spans="1:24" s="7" customFormat="1" x14ac:dyDescent="0.25">
      <c r="A31" s="10" t="s">
        <v>24</v>
      </c>
      <c r="B31" s="7" t="s">
        <v>1</v>
      </c>
      <c r="C31" s="7">
        <v>0.37569999999999998</v>
      </c>
      <c r="D31" s="7">
        <v>0.35749999999999998</v>
      </c>
      <c r="E31" s="7">
        <v>0.33779999999999999</v>
      </c>
      <c r="F31" s="7">
        <v>0.31640000000000001</v>
      </c>
      <c r="G31" s="7">
        <v>0.2888</v>
      </c>
      <c r="H31" s="7">
        <v>0.2525</v>
      </c>
      <c r="I31" s="7">
        <v>0.30380000000000001</v>
      </c>
    </row>
    <row r="32" spans="1:24" s="7" customFormat="1" x14ac:dyDescent="0.25">
      <c r="A32" s="10"/>
      <c r="B32" s="3" t="s">
        <v>2</v>
      </c>
      <c r="C32" s="7">
        <f>C31/5000*1000</f>
        <v>7.5139999999999998E-2</v>
      </c>
      <c r="D32" s="7">
        <f t="shared" ref="D32:I32" si="11">D31/5000*1000</f>
        <v>7.1500000000000008E-2</v>
      </c>
      <c r="E32" s="7">
        <f t="shared" si="11"/>
        <v>6.7559999999999995E-2</v>
      </c>
      <c r="F32" s="7">
        <f t="shared" si="11"/>
        <v>6.3280000000000003E-2</v>
      </c>
      <c r="G32" s="7">
        <f t="shared" si="11"/>
        <v>5.7760000000000006E-2</v>
      </c>
      <c r="H32" s="7">
        <f t="shared" si="11"/>
        <v>5.0500000000000003E-2</v>
      </c>
      <c r="I32" s="7">
        <f t="shared" si="11"/>
        <v>6.0760000000000002E-2</v>
      </c>
    </row>
    <row r="33" spans="1:9" s="7" customFormat="1" x14ac:dyDescent="0.25">
      <c r="A33" s="10" t="s">
        <v>23</v>
      </c>
      <c r="B33" s="7" t="s">
        <v>1</v>
      </c>
      <c r="C33" s="7">
        <v>0.39029999999999998</v>
      </c>
      <c r="D33" s="7">
        <v>0.37580000000000002</v>
      </c>
      <c r="E33" s="7">
        <v>0.36170000000000002</v>
      </c>
      <c r="F33" s="7">
        <v>0.34889999999999999</v>
      </c>
      <c r="G33" s="7">
        <v>0.33529999999999999</v>
      </c>
      <c r="H33" s="7">
        <v>0.32040000000000002</v>
      </c>
      <c r="I33" s="7">
        <v>0.30380000000000001</v>
      </c>
    </row>
    <row r="34" spans="1:9" x14ac:dyDescent="0.25">
      <c r="A34" s="10"/>
      <c r="B34" s="3" t="s">
        <v>2</v>
      </c>
      <c r="C34" s="7">
        <f>C33/10000*1000</f>
        <v>3.9029999999999995E-2</v>
      </c>
      <c r="D34" s="7">
        <f t="shared" ref="D34:H34" si="12">D33/10000*1000</f>
        <v>3.7580000000000002E-2</v>
      </c>
      <c r="E34" s="7">
        <f t="shared" si="12"/>
        <v>3.6170000000000001E-2</v>
      </c>
      <c r="F34" s="7">
        <f t="shared" si="12"/>
        <v>3.4889999999999997E-2</v>
      </c>
      <c r="G34" s="7">
        <f t="shared" si="12"/>
        <v>3.3529999999999997E-2</v>
      </c>
      <c r="H34" s="7">
        <f t="shared" si="12"/>
        <v>3.2040000000000006E-2</v>
      </c>
      <c r="I34" s="7">
        <f>I33/10000*1000</f>
        <v>3.0380000000000001E-2</v>
      </c>
    </row>
  </sheetData>
  <mergeCells count="8">
    <mergeCell ref="A29:A30"/>
    <mergeCell ref="A31:A32"/>
    <mergeCell ref="A33:A34"/>
    <mergeCell ref="A6:A8"/>
    <mergeCell ref="A9:A11"/>
    <mergeCell ref="A12:A14"/>
    <mergeCell ref="A15:A17"/>
    <mergeCell ref="A27:A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2022-04-24T08:42:13Z</dcterms:modified>
</cp:coreProperties>
</file>