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pysim5g\tests\"/>
    </mc:Choice>
  </mc:AlternateContent>
  <xr:revisionPtr revIDLastSave="0" documentId="13_ncr:1_{0CE99399-FE93-492B-B83C-5BF75FAC1973}" xr6:coauthVersionLast="41" xr6:coauthVersionMax="41" xr10:uidLastSave="{00000000-0000-0000-0000-000000000000}"/>
  <bookViews>
    <workbookView xWindow="1035" yWindow="2400" windowWidth="14415" windowHeight="13290" xr2:uid="{5486E507-0580-42C6-8825-53BB77455D4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2" i="1" l="1"/>
  <c r="F12" i="1"/>
  <c r="M12" i="1" s="1"/>
  <c r="N12" i="1" s="1"/>
  <c r="G12" i="1"/>
  <c r="H12" i="1"/>
  <c r="I12" i="1"/>
  <c r="J12" i="1"/>
  <c r="K12" i="1"/>
  <c r="L12" i="1"/>
  <c r="D12" i="1"/>
  <c r="C12" i="1"/>
  <c r="M11" i="1"/>
  <c r="N11" i="1"/>
  <c r="E11" i="1"/>
  <c r="F11" i="1"/>
  <c r="G11" i="1"/>
  <c r="H11" i="1"/>
  <c r="I11" i="1"/>
  <c r="J11" i="1"/>
  <c r="K11" i="1"/>
  <c r="L11" i="1"/>
  <c r="D11" i="1"/>
  <c r="C11" i="1"/>
  <c r="E10" i="1"/>
  <c r="M7" i="1"/>
  <c r="M8" i="1"/>
  <c r="M9" i="1"/>
  <c r="M6" i="1"/>
  <c r="D17" i="1"/>
  <c r="K3" i="1"/>
  <c r="L3" i="1"/>
  <c r="E4" i="1"/>
  <c r="F4" i="1"/>
  <c r="I4" i="1"/>
  <c r="J4" i="1"/>
  <c r="L4" i="1"/>
  <c r="E5" i="1"/>
  <c r="F5" i="1"/>
  <c r="G5" i="1"/>
  <c r="H5" i="1"/>
  <c r="I5" i="1"/>
  <c r="J5" i="1"/>
  <c r="F10" i="1"/>
  <c r="G10" i="1"/>
  <c r="H10" i="1"/>
  <c r="I10" i="1"/>
  <c r="J10" i="1"/>
  <c r="K10" i="1"/>
  <c r="L10" i="1"/>
  <c r="F13" i="1"/>
  <c r="G13" i="1"/>
  <c r="H13" i="1"/>
  <c r="I13" i="1"/>
  <c r="J13" i="1"/>
  <c r="K13" i="1"/>
  <c r="L13" i="1"/>
  <c r="D10" i="1"/>
  <c r="D5" i="1"/>
  <c r="D4" i="1"/>
  <c r="D3" i="1"/>
  <c r="C4" i="1"/>
  <c r="G4" i="1" s="1"/>
  <c r="C5" i="1"/>
  <c r="K5" i="1" s="1"/>
  <c r="C13" i="1"/>
  <c r="D13" i="1" s="1"/>
  <c r="C6" i="1"/>
  <c r="C7" i="1"/>
  <c r="C8" i="1"/>
  <c r="C9" i="1"/>
  <c r="C3" i="1"/>
  <c r="M10" i="1" l="1"/>
  <c r="N10" i="1" s="1"/>
  <c r="H3" i="1"/>
  <c r="J3" i="1"/>
  <c r="I3" i="1"/>
  <c r="E13" i="1"/>
  <c r="K4" i="1"/>
  <c r="G3" i="1"/>
  <c r="E3" i="1"/>
  <c r="L5" i="1"/>
  <c r="H4" i="1"/>
  <c r="F3" i="1"/>
  <c r="N6" i="1"/>
  <c r="M13" i="1"/>
  <c r="N13" i="1" s="1"/>
  <c r="M3" i="1" l="1"/>
  <c r="N3" i="1" s="1"/>
  <c r="N8" i="1"/>
  <c r="N7" i="1"/>
  <c r="M4" i="1"/>
  <c r="N4" i="1" s="1"/>
  <c r="M5" i="1"/>
  <c r="N5" i="1" s="1"/>
  <c r="N9" i="1"/>
  <c r="N16" i="1" l="1"/>
</calcChain>
</file>

<file path=xl/sharedStrings.xml><?xml version="1.0" encoding="utf-8"?>
<sst xmlns="http://schemas.openxmlformats.org/spreadsheetml/2006/main" count="21" uniqueCount="20">
  <si>
    <t>'single_remote_radio_unit'</t>
  </si>
  <si>
    <t>'single_baseband_unit'</t>
  </si>
  <si>
    <t>'router'</t>
  </si>
  <si>
    <t>'tower'</t>
  </si>
  <si>
    <t>'civil_materials'</t>
  </si>
  <si>
    <t>'transportation'</t>
  </si>
  <si>
    <t>'installation'</t>
  </si>
  <si>
    <t>item</t>
  </si>
  <si>
    <t>area_km2</t>
  </si>
  <si>
    <t>sites_per_km</t>
  </si>
  <si>
    <t>sectorization</t>
  </si>
  <si>
    <t>total_cost_km2</t>
  </si>
  <si>
    <t>single_sector_antenna_2x2_mimo_dual_band'</t>
  </si>
  <si>
    <t>tco</t>
  </si>
  <si>
    <t>capex</t>
  </si>
  <si>
    <t>opex</t>
  </si>
  <si>
    <t>dicount rate</t>
  </si>
  <si>
    <t>site_rental'</t>
  </si>
  <si>
    <t>power_generator_battery_system'</t>
  </si>
  <si>
    <t>high_speed_backhaul_hub'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</si>
</sst>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6">
    <xf numFmtId="0" fontId="0" fillId="0" borderId="0" xfId="0"/>
    <xf numFmtId="0" fontId="0" fillId="0" borderId="1" xfId="0" applyBorder="1" applyAlignment="1">
      <alignment horizontal="center" vertical="center"/>
    </xf>
    <xf numFmtId="0" fontId="2" fillId="0" borderId="7" xfId="0" quotePrefix="1" applyFont="1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164" fontId="0" fillId="0" borderId="10" xfId="1" applyNumberFormat="1" applyFont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0" fillId="0" borderId="3" xfId="1" applyNumberFormat="1" applyFont="1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164" fontId="0" fillId="0" borderId="1" xfId="1" applyNumberFormat="1" applyFont="1" applyBorder="1" applyAlignment="1">
      <alignment horizontal="left" vertical="center" indent="2"/>
    </xf>
    <xf numFmtId="0" fontId="0" fillId="0" borderId="0" xfId="0" applyBorder="1"/>
    <xf numFmtId="164" fontId="0" fillId="0" borderId="0" xfId="0" applyNumberForma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6BFA1F-2789-476E-929E-B6C9CCBD8911}">
  <dimension ref="A1:Q21"/>
  <sheetViews>
    <sheetView tabSelected="1" zoomScale="40" zoomScaleNormal="40" workbookViewId="0">
      <selection activeCell="K27" sqref="K27"/>
    </sheetView>
  </sheetViews>
  <sheetFormatPr defaultRowHeight="15" x14ac:dyDescent="0.25"/>
  <cols>
    <col min="1" max="1" width="43.42578125" bestFit="1" customWidth="1"/>
    <col min="2" max="2" width="10.5703125" bestFit="1" customWidth="1"/>
    <col min="4" max="4" width="16.5703125" bestFit="1" customWidth="1"/>
    <col min="13" max="13" width="12" customWidth="1"/>
    <col min="14" max="14" width="21.140625" bestFit="1" customWidth="1"/>
    <col min="15" max="15" width="12" bestFit="1" customWidth="1"/>
    <col min="16" max="16" width="12.85546875" bestFit="1" customWidth="1"/>
    <col min="17" max="17" width="12.42578125" bestFit="1" customWidth="1"/>
  </cols>
  <sheetData>
    <row r="1" spans="1:17" x14ac:dyDescent="0.25">
      <c r="A1" s="19" t="s">
        <v>7</v>
      </c>
      <c r="B1" s="12" t="s">
        <v>14</v>
      </c>
      <c r="C1" s="12" t="s">
        <v>15</v>
      </c>
      <c r="D1" s="12"/>
      <c r="E1" s="12"/>
      <c r="F1" s="12"/>
      <c r="G1" s="12"/>
      <c r="H1" s="12"/>
      <c r="I1" s="12"/>
      <c r="J1" s="12"/>
      <c r="K1" s="12"/>
      <c r="L1" s="12"/>
      <c r="M1" s="12" t="s">
        <v>13</v>
      </c>
      <c r="N1" s="12" t="s">
        <v>11</v>
      </c>
      <c r="O1" s="12" t="s">
        <v>8</v>
      </c>
      <c r="P1" s="12" t="s">
        <v>9</v>
      </c>
      <c r="Q1" s="20" t="s">
        <v>10</v>
      </c>
    </row>
    <row r="2" spans="1:17" x14ac:dyDescent="0.25">
      <c r="A2" s="21"/>
      <c r="B2" s="18"/>
      <c r="C2" s="13">
        <v>0</v>
      </c>
      <c r="D2" s="13">
        <v>1</v>
      </c>
      <c r="E2" s="13">
        <v>2</v>
      </c>
      <c r="F2" s="13">
        <v>3</v>
      </c>
      <c r="G2" s="13">
        <v>4</v>
      </c>
      <c r="H2" s="13">
        <v>5</v>
      </c>
      <c r="I2" s="13">
        <v>6</v>
      </c>
      <c r="J2" s="13">
        <v>7</v>
      </c>
      <c r="K2" s="13">
        <v>8</v>
      </c>
      <c r="L2" s="13">
        <v>9</v>
      </c>
      <c r="M2" s="18"/>
      <c r="N2" s="18"/>
      <c r="O2" s="18"/>
      <c r="P2" s="18"/>
      <c r="Q2" s="22"/>
    </row>
    <row r="3" spans="1:17" x14ac:dyDescent="0.25">
      <c r="A3" s="2" t="s">
        <v>12</v>
      </c>
      <c r="B3" s="3">
        <v>1500</v>
      </c>
      <c r="C3" s="3">
        <f>B3*0.1</f>
        <v>150</v>
      </c>
      <c r="D3" s="4">
        <f>$C$3/POWER(1+($D$16/100),D2)</f>
        <v>144.92753623188406</v>
      </c>
      <c r="E3" s="4">
        <f>$C$3/POWER(1+($D$16/100),E2)</f>
        <v>140.02660505496047</v>
      </c>
      <c r="F3" s="4">
        <f>$C$3/POWER(1+($D$16/100),F2)</f>
        <v>135.29140585020335</v>
      </c>
      <c r="G3" s="4">
        <f>$C$3/POWER(1+($D$16/100),G2)</f>
        <v>130.71633415478587</v>
      </c>
      <c r="H3" s="4">
        <f>$C$3/POWER(1+($D$16/100),H2)</f>
        <v>126.29597502877863</v>
      </c>
      <c r="I3" s="4">
        <f>$C$3/POWER(1+($D$16/100),I2)</f>
        <v>122.02509664616292</v>
      </c>
      <c r="J3" s="4">
        <f>$C$3/POWER(1+($D$16/100),J2)</f>
        <v>117.89864410257287</v>
      </c>
      <c r="K3" s="4">
        <f>$C$3/POWER(1+($D$16/100),K2)</f>
        <v>113.91173343243759</v>
      </c>
      <c r="L3" s="4">
        <f>$C$3/POWER(1+($D$16/100),L2)</f>
        <v>110.05964582844213</v>
      </c>
      <c r="M3" s="4">
        <f>SUM(B3:L3)</f>
        <v>2791.1529763302283</v>
      </c>
      <c r="N3" s="23">
        <f>M3*Q3*P3</f>
        <v>38675.350133608328</v>
      </c>
      <c r="O3" s="1">
        <v>0.21650635094610901</v>
      </c>
      <c r="P3" s="1">
        <v>4.6188021535169996</v>
      </c>
      <c r="Q3" s="5">
        <v>3</v>
      </c>
    </row>
    <row r="4" spans="1:17" x14ac:dyDescent="0.25">
      <c r="A4" s="6" t="s">
        <v>0</v>
      </c>
      <c r="B4" s="3">
        <v>4000</v>
      </c>
      <c r="C4" s="3">
        <f t="shared" ref="C4:C11" si="0">B4*0.1</f>
        <v>400</v>
      </c>
      <c r="D4" s="4">
        <f>$C$4/POWER(1+($D$16/100),D2)</f>
        <v>386.47342995169083</v>
      </c>
      <c r="E4" s="4">
        <f>$C$4/POWER(1+($D$16/100),E2)</f>
        <v>373.40428014656123</v>
      </c>
      <c r="F4" s="4">
        <f>$C$4/POWER(1+($D$16/100),F2)</f>
        <v>360.77708226720893</v>
      </c>
      <c r="G4" s="4">
        <f>$C$4/POWER(1+($D$16/100),G2)</f>
        <v>348.57689107942895</v>
      </c>
      <c r="H4" s="4">
        <f>$C$4/POWER(1+($D$16/100),H2)</f>
        <v>336.78926674340966</v>
      </c>
      <c r="I4" s="4">
        <f>$C$4/POWER(1+($D$16/100),I2)</f>
        <v>325.40025772310111</v>
      </c>
      <c r="J4" s="4">
        <f>$C$4/POWER(1+($D$16/100),J2)</f>
        <v>314.39638427352764</v>
      </c>
      <c r="K4" s="4">
        <f>$C$4/POWER(1+($D$16/100),K2)</f>
        <v>303.76462248650023</v>
      </c>
      <c r="L4" s="4">
        <f>$C$4/POWER(1+($D$16/100),L2)</f>
        <v>293.49238887584568</v>
      </c>
      <c r="M4" s="4">
        <f t="shared" ref="M4:M11" si="1">SUM(B4:L4)</f>
        <v>7443.0746035472748</v>
      </c>
      <c r="N4" s="3">
        <f>M4*Q4*P4</f>
        <v>103134.26702295552</v>
      </c>
      <c r="O4" s="1">
        <v>0.21650635094610901</v>
      </c>
      <c r="P4" s="1">
        <v>4.6188021535169996</v>
      </c>
      <c r="Q4" s="5">
        <v>3</v>
      </c>
    </row>
    <row r="5" spans="1:17" x14ac:dyDescent="0.25">
      <c r="A5" s="6" t="s">
        <v>1</v>
      </c>
      <c r="B5" s="3">
        <v>10000</v>
      </c>
      <c r="C5" s="3">
        <f t="shared" si="0"/>
        <v>1000</v>
      </c>
      <c r="D5" s="4">
        <f>$C$5/POWER(1+($D$16/100),D2)</f>
        <v>966.18357487922708</v>
      </c>
      <c r="E5" s="4">
        <f>$C$5/POWER(1+($D$16/100),E2)</f>
        <v>933.51070036640306</v>
      </c>
      <c r="F5" s="4">
        <f>$C$5/POWER(1+($D$16/100),F2)</f>
        <v>901.94270566802243</v>
      </c>
      <c r="G5" s="4">
        <f>$C$5/POWER(1+($D$16/100),G2)</f>
        <v>871.44222769857242</v>
      </c>
      <c r="H5" s="4">
        <f>$C$5/POWER(1+($D$16/100),H2)</f>
        <v>841.97316685852422</v>
      </c>
      <c r="I5" s="4">
        <f>$C$5/POWER(1+($D$16/100),I2)</f>
        <v>813.50064430775274</v>
      </c>
      <c r="J5" s="4">
        <f>$C$5/POWER(1+($D$16/100),J2)</f>
        <v>785.99096068381914</v>
      </c>
      <c r="K5" s="4">
        <f>$C$5/POWER(1+($D$16/100),K2)</f>
        <v>759.41155621625057</v>
      </c>
      <c r="L5" s="4">
        <f>$C$5/POWER(1+($D$16/100),L2)</f>
        <v>733.73097218961414</v>
      </c>
      <c r="M5" s="4">
        <f t="shared" si="1"/>
        <v>18607.686508868184</v>
      </c>
      <c r="N5" s="3">
        <f>M5*P5</f>
        <v>85945.222519129587</v>
      </c>
      <c r="O5" s="1">
        <v>0.21650635094610901</v>
      </c>
      <c r="P5" s="1">
        <v>4.6188021535169996</v>
      </c>
      <c r="Q5" s="5"/>
    </row>
    <row r="6" spans="1:17" x14ac:dyDescent="0.25">
      <c r="A6" s="6" t="s">
        <v>3</v>
      </c>
      <c r="B6" s="3">
        <v>10000</v>
      </c>
      <c r="C6" s="3">
        <f t="shared" si="0"/>
        <v>1000</v>
      </c>
      <c r="D6" s="4"/>
      <c r="E6" s="4"/>
      <c r="F6" s="4"/>
      <c r="G6" s="4"/>
      <c r="H6" s="4"/>
      <c r="I6" s="4"/>
      <c r="J6" s="4"/>
      <c r="K6" s="4"/>
      <c r="L6" s="4"/>
      <c r="M6" s="4">
        <f>B6</f>
        <v>10000</v>
      </c>
      <c r="N6" s="3">
        <f t="shared" ref="N6:N9" si="2">M6*P6</f>
        <v>46188.021535169995</v>
      </c>
      <c r="O6" s="1">
        <v>0.21650635094610901</v>
      </c>
      <c r="P6" s="1">
        <v>4.6188021535169996</v>
      </c>
      <c r="Q6" s="5"/>
    </row>
    <row r="7" spans="1:17" x14ac:dyDescent="0.25">
      <c r="A7" s="6" t="s">
        <v>4</v>
      </c>
      <c r="B7" s="3">
        <v>5000</v>
      </c>
      <c r="C7" s="3">
        <f t="shared" si="0"/>
        <v>500</v>
      </c>
      <c r="D7" s="4"/>
      <c r="E7" s="4"/>
      <c r="F7" s="4"/>
      <c r="G7" s="4"/>
      <c r="H7" s="4"/>
      <c r="I7" s="4"/>
      <c r="J7" s="4"/>
      <c r="K7" s="4"/>
      <c r="L7" s="4"/>
      <c r="M7" s="4">
        <f t="shared" ref="M7:M9" si="3">B7</f>
        <v>5000</v>
      </c>
      <c r="N7" s="3">
        <f t="shared" si="2"/>
        <v>23094.010767584998</v>
      </c>
      <c r="O7" s="1">
        <v>0.21650635094610901</v>
      </c>
      <c r="P7" s="1">
        <v>4.6188021535169996</v>
      </c>
      <c r="Q7" s="5"/>
    </row>
    <row r="8" spans="1:17" x14ac:dyDescent="0.25">
      <c r="A8" s="6" t="s">
        <v>5</v>
      </c>
      <c r="B8" s="3">
        <v>10000</v>
      </c>
      <c r="C8" s="3">
        <f t="shared" si="0"/>
        <v>1000</v>
      </c>
      <c r="D8" s="4"/>
      <c r="E8" s="4"/>
      <c r="F8" s="4"/>
      <c r="G8" s="4"/>
      <c r="H8" s="4"/>
      <c r="I8" s="4"/>
      <c r="J8" s="4"/>
      <c r="K8" s="4"/>
      <c r="L8" s="4"/>
      <c r="M8" s="4">
        <f t="shared" si="3"/>
        <v>10000</v>
      </c>
      <c r="N8" s="3">
        <f t="shared" si="2"/>
        <v>46188.021535169995</v>
      </c>
      <c r="O8" s="1">
        <v>0.21650635094610901</v>
      </c>
      <c r="P8" s="1">
        <v>4.6188021535169996</v>
      </c>
      <c r="Q8" s="5"/>
    </row>
    <row r="9" spans="1:17" x14ac:dyDescent="0.25">
      <c r="A9" s="6" t="s">
        <v>6</v>
      </c>
      <c r="B9" s="3">
        <v>5000</v>
      </c>
      <c r="C9" s="3">
        <f t="shared" si="0"/>
        <v>500</v>
      </c>
      <c r="D9" s="4"/>
      <c r="E9" s="4"/>
      <c r="F9" s="4"/>
      <c r="G9" s="4"/>
      <c r="H9" s="4"/>
      <c r="I9" s="4"/>
      <c r="J9" s="4"/>
      <c r="K9" s="4"/>
      <c r="L9" s="4"/>
      <c r="M9" s="4">
        <f t="shared" si="3"/>
        <v>5000</v>
      </c>
      <c r="N9" s="3">
        <f t="shared" si="2"/>
        <v>23094.010767584998</v>
      </c>
      <c r="O9" s="1">
        <v>0.21650635094610901</v>
      </c>
      <c r="P9" s="1">
        <v>4.6188021535169996</v>
      </c>
      <c r="Q9" s="5"/>
    </row>
    <row r="10" spans="1:17" x14ac:dyDescent="0.25">
      <c r="A10" s="2" t="s">
        <v>17</v>
      </c>
      <c r="B10" s="3"/>
      <c r="C10" s="3">
        <v>15000</v>
      </c>
      <c r="D10" s="4">
        <f>$C$10/POWER(1+($D$16/100),D2)</f>
        <v>14492.753623188408</v>
      </c>
      <c r="E10" s="4">
        <f>$C$10/POWER(1+($D$16/100),E2)</f>
        <v>14002.660505496046</v>
      </c>
      <c r="F10" s="4">
        <f>$C$10/POWER(1+($D$16/100),F2)</f>
        <v>13529.140585020335</v>
      </c>
      <c r="G10" s="4">
        <f>$C$10/POWER(1+($D$16/100),G2)</f>
        <v>13071.633415478585</v>
      </c>
      <c r="H10" s="4">
        <f>$C$10/POWER(1+($D$16/100),H2)</f>
        <v>12629.597502877863</v>
      </c>
      <c r="I10" s="4">
        <f>$C$10/POWER(1+($D$16/100),I2)</f>
        <v>12202.509664616291</v>
      </c>
      <c r="J10" s="4">
        <f>$C$10/POWER(1+($D$16/100),J2)</f>
        <v>11789.864410257287</v>
      </c>
      <c r="K10" s="4">
        <f>$C$10/POWER(1+($D$16/100),K2)</f>
        <v>11391.173343243758</v>
      </c>
      <c r="L10" s="4">
        <f>$C$10/POWER(1+($D$16/100),L2)</f>
        <v>11005.964582844212</v>
      </c>
      <c r="M10" s="4">
        <f>SUM(C10:L10)</f>
        <v>129115.29763302278</v>
      </c>
      <c r="N10" s="3">
        <f t="shared" ref="N10" si="4">M10*P10</f>
        <v>596358.01475939399</v>
      </c>
      <c r="O10" s="1">
        <v>0.21650635094610901</v>
      </c>
      <c r="P10" s="1">
        <v>4.6188021535169996</v>
      </c>
      <c r="Q10" s="5"/>
    </row>
    <row r="11" spans="1:17" x14ac:dyDescent="0.25">
      <c r="A11" s="2" t="s">
        <v>18</v>
      </c>
      <c r="B11" s="3">
        <v>5000</v>
      </c>
      <c r="C11" s="3">
        <f t="shared" si="0"/>
        <v>500</v>
      </c>
      <c r="D11" s="4">
        <f>$C$11/POWER(1+($D$16/100),D2)</f>
        <v>483.09178743961354</v>
      </c>
      <c r="E11" s="4">
        <f t="shared" ref="E11:L11" si="5">$C$11/POWER(1+($D$16/100),E2)</f>
        <v>466.75535018320153</v>
      </c>
      <c r="F11" s="4">
        <f t="shared" si="5"/>
        <v>450.97135283401121</v>
      </c>
      <c r="G11" s="4">
        <f t="shared" si="5"/>
        <v>435.72111384928621</v>
      </c>
      <c r="H11" s="4">
        <f t="shared" si="5"/>
        <v>420.98658342926211</v>
      </c>
      <c r="I11" s="4">
        <f t="shared" si="5"/>
        <v>406.75032215387637</v>
      </c>
      <c r="J11" s="4">
        <f t="shared" si="5"/>
        <v>392.99548034190957</v>
      </c>
      <c r="K11" s="4">
        <f t="shared" si="5"/>
        <v>379.70577810812529</v>
      </c>
      <c r="L11" s="4">
        <f t="shared" si="5"/>
        <v>366.86548609480707</v>
      </c>
      <c r="M11" s="4">
        <f>SUM(B11:L11)</f>
        <v>9303.8432544340922</v>
      </c>
      <c r="N11" s="3">
        <f>M11*P11</f>
        <v>42972.611259564794</v>
      </c>
      <c r="O11" s="1">
        <v>0.21650635094610901</v>
      </c>
      <c r="P11" s="1">
        <v>4.6188021535169996</v>
      </c>
      <c r="Q11" s="5"/>
    </row>
    <row r="12" spans="1:17" x14ac:dyDescent="0.25">
      <c r="A12" s="2" t="s">
        <v>19</v>
      </c>
      <c r="B12" s="3">
        <v>15000</v>
      </c>
      <c r="C12" s="3">
        <f>B12*0.1</f>
        <v>1500</v>
      </c>
      <c r="D12" s="4">
        <f>$C$12/POWER(1+($D$16/100),D2)</f>
        <v>1449.2753623188407</v>
      </c>
      <c r="E12" s="4">
        <f t="shared" ref="E12:L12" si="6">$C$12/POWER(1+($D$16/100),E2)</f>
        <v>1400.2660505496046</v>
      </c>
      <c r="F12" s="4">
        <f t="shared" si="6"/>
        <v>1352.9140585020336</v>
      </c>
      <c r="G12" s="4">
        <f t="shared" si="6"/>
        <v>1307.1633415478586</v>
      </c>
      <c r="H12" s="4">
        <f t="shared" si="6"/>
        <v>1262.9597502877862</v>
      </c>
      <c r="I12" s="4">
        <f t="shared" si="6"/>
        <v>1220.2509664616291</v>
      </c>
      <c r="J12" s="4">
        <f t="shared" si="6"/>
        <v>1178.9864410257287</v>
      </c>
      <c r="K12" s="4">
        <f t="shared" si="6"/>
        <v>1139.1173343243759</v>
      </c>
      <c r="L12" s="4">
        <f t="shared" si="6"/>
        <v>1100.5964582844213</v>
      </c>
      <c r="M12" s="4">
        <f>SUM(B12:L12)</f>
        <v>27911.529763302278</v>
      </c>
      <c r="N12" s="3">
        <f>M12*P12</f>
        <v>128917.83377869439</v>
      </c>
      <c r="O12" s="1">
        <v>0.21650635094610901</v>
      </c>
      <c r="P12" s="1">
        <v>4.6188021535169996</v>
      </c>
      <c r="Q12" s="5"/>
    </row>
    <row r="13" spans="1:17" ht="15.75" thickBot="1" x14ac:dyDescent="0.3">
      <c r="A13" s="7" t="s">
        <v>2</v>
      </c>
      <c r="B13" s="8">
        <v>2000</v>
      </c>
      <c r="C13" s="8">
        <f>B13*0.1</f>
        <v>200</v>
      </c>
      <c r="D13" s="9">
        <f>$C$13/POWER(1+($D$16/100),D2)</f>
        <v>193.23671497584542</v>
      </c>
      <c r="E13" s="9">
        <f>$C$13/POWER(1+($D$16/100),E2)</f>
        <v>186.70214007328062</v>
      </c>
      <c r="F13" s="9">
        <f>$C$13/POWER(1+($D$16/100),F2)</f>
        <v>180.38854113360446</v>
      </c>
      <c r="G13" s="9">
        <f>$C$13/POWER(1+($D$16/100),G2)</f>
        <v>174.28844553971447</v>
      </c>
      <c r="H13" s="9">
        <f>$C$13/POWER(1+($D$16/100),H2)</f>
        <v>168.39463337170483</v>
      </c>
      <c r="I13" s="9">
        <f>$C$13/POWER(1+($D$16/100),I2)</f>
        <v>162.70012886155055</v>
      </c>
      <c r="J13" s="9">
        <f>$C$13/POWER(1+($D$16/100),J2)</f>
        <v>157.19819213676382</v>
      </c>
      <c r="K13" s="9">
        <f>$C$13/POWER(1+($D$16/100),K2)</f>
        <v>151.88231124325011</v>
      </c>
      <c r="L13" s="9">
        <f>$C$13/POWER(1+($D$16/100),L2)</f>
        <v>146.74619443792284</v>
      </c>
      <c r="M13" s="9">
        <f>SUM(B13:L13)</f>
        <v>3721.5373017736374</v>
      </c>
      <c r="N13" s="8">
        <f>M13*P13</f>
        <v>17189.04450382592</v>
      </c>
      <c r="O13" s="10">
        <v>0.21650635094610901</v>
      </c>
      <c r="P13" s="10">
        <v>4.6188021535169996</v>
      </c>
      <c r="Q13" s="11"/>
    </row>
    <row r="14" spans="1:17" ht="15.75" thickBot="1" x14ac:dyDescent="0.3"/>
    <row r="15" spans="1:17" x14ac:dyDescent="0.25">
      <c r="D15" s="16" t="s">
        <v>16</v>
      </c>
      <c r="N15" s="17" t="s">
        <v>11</v>
      </c>
    </row>
    <row r="16" spans="1:17" ht="15.75" thickBot="1" x14ac:dyDescent="0.3">
      <c r="D16" s="15">
        <v>3.5</v>
      </c>
      <c r="N16" s="14">
        <f>SUM(N3:N13)</f>
        <v>1151756.4085826825</v>
      </c>
    </row>
    <row r="17" spans="4:11" x14ac:dyDescent="0.25">
      <c r="D17">
        <f>1+D16/100</f>
        <v>1.0349999999999999</v>
      </c>
    </row>
    <row r="19" spans="4:11" x14ac:dyDescent="0.25">
      <c r="K19" s="24"/>
    </row>
    <row r="20" spans="4:11" x14ac:dyDescent="0.25">
      <c r="K20" s="25"/>
    </row>
    <row r="21" spans="4:11" x14ac:dyDescent="0.25">
      <c r="K21" s="24"/>
    </row>
  </sheetData>
  <mergeCells count="8">
    <mergeCell ref="Q1:Q2"/>
    <mergeCell ref="M1:M2"/>
    <mergeCell ref="C1:L1"/>
    <mergeCell ref="A1:A2"/>
    <mergeCell ref="B1:B2"/>
    <mergeCell ref="N1:N2"/>
    <mergeCell ref="O1:O2"/>
    <mergeCell ref="P1:P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Anonymous</dc:creator>
  <cp:lastModifiedBy>Anonymous</cp:lastModifiedBy>
  <dcterms:created xsi:type="dcterms:W3CDTF">2019-08-14T16:58:26Z</dcterms:created>
  <dcterms:modified xsi:type="dcterms:W3CDTF">2019-09-09T20:56:10Z</dcterms:modified>
</cp:coreProperties>
</file>