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istsao/Documents/Projects/build_canada/vancouver/"/>
    </mc:Choice>
  </mc:AlternateContent>
  <xr:revisionPtr revIDLastSave="0" documentId="13_ncr:1_{AFB450EA-740D-7649-87BC-F608D72EEDB6}" xr6:coauthVersionLast="47" xr6:coauthVersionMax="47" xr10:uidLastSave="{00000000-0000-0000-0000-000000000000}"/>
  <bookViews>
    <workbookView xWindow="0" yWindow="760" windowWidth="34560" windowHeight="19660" activeTab="3" xr2:uid="{198AC994-30CA-44B0-9A80-3ECDCF654A84}"/>
  </bookViews>
  <sheets>
    <sheet name="Checker" sheetId="3" r:id="rId1"/>
    <sheet name="cleaned_data" sheetId="2" r:id="rId2"/>
    <sheet name="cleaned_data2" sheetId="9" r:id="rId3"/>
    <sheet name="Tables for Summary" sheetId="7" r:id="rId4"/>
    <sheet name="Reference" sheetId="4" r:id="rId5"/>
    <sheet name="2024_financial_report_raw_data" sheetId="1" r:id="rId6"/>
    <sheet name="2024_sofi_dat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  <c r="B4" i="7"/>
  <c r="B3" i="7"/>
  <c r="B12" i="7"/>
  <c r="C12" i="7" s="1"/>
  <c r="B13" i="7"/>
  <c r="C13" i="7" s="1"/>
  <c r="B14" i="7"/>
  <c r="C14" i="7" s="1"/>
  <c r="B15" i="7"/>
  <c r="C15" i="7" s="1"/>
  <c r="B16" i="7"/>
  <c r="C16" i="7" s="1"/>
  <c r="B17" i="7"/>
  <c r="C17" i="7" s="1"/>
  <c r="B18" i="7"/>
  <c r="C18" i="7" s="1"/>
  <c r="B19" i="7"/>
  <c r="C19" i="7" s="1"/>
  <c r="B20" i="7"/>
  <c r="C20" i="7" s="1"/>
  <c r="B2" i="7"/>
  <c r="B6" i="7" s="1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2" i="3"/>
  <c r="G13" i="6"/>
  <c r="G12" i="6"/>
  <c r="G11" i="6"/>
  <c r="G10" i="6"/>
  <c r="G9" i="6"/>
  <c r="G8" i="6"/>
  <c r="G7" i="6"/>
  <c r="G6" i="6"/>
  <c r="G5" i="6"/>
  <c r="G4" i="6"/>
  <c r="G3" i="6"/>
  <c r="G2" i="6"/>
  <c r="F13" i="6"/>
  <c r="E13" i="6"/>
  <c r="D13" i="6"/>
  <c r="C13" i="6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C3" i="3"/>
  <c r="C86" i="1"/>
  <c r="C266" i="1"/>
  <c r="C260" i="1"/>
  <c r="C254" i="1"/>
  <c r="C248" i="1"/>
  <c r="C242" i="1"/>
  <c r="C236" i="1"/>
  <c r="C230" i="1"/>
  <c r="C224" i="1"/>
  <c r="C218" i="1"/>
  <c r="C210" i="1"/>
  <c r="C200" i="1"/>
  <c r="C190" i="1"/>
  <c r="C188" i="1"/>
  <c r="C178" i="1"/>
  <c r="C176" i="1"/>
  <c r="C166" i="1"/>
  <c r="C156" i="1"/>
  <c r="C150" i="1"/>
  <c r="C146" i="1"/>
  <c r="C137" i="1"/>
  <c r="C132" i="1"/>
  <c r="D127" i="1"/>
  <c r="C127" i="1"/>
  <c r="D121" i="1"/>
  <c r="C121" i="1"/>
  <c r="D103" i="1"/>
  <c r="C103" i="1"/>
  <c r="D86" i="1"/>
  <c r="D80" i="1"/>
  <c r="C80" i="1"/>
  <c r="D69" i="1"/>
  <c r="C69" i="1"/>
  <c r="D66" i="1"/>
  <c r="C66" i="1"/>
  <c r="B48" i="1"/>
  <c r="C48" i="1"/>
  <c r="D48" i="1"/>
  <c r="D41" i="1"/>
  <c r="B41" i="1"/>
  <c r="C41" i="1"/>
  <c r="B32" i="1"/>
  <c r="C32" i="1"/>
  <c r="D32" i="1"/>
  <c r="D26" i="1"/>
  <c r="C26" i="1"/>
  <c r="B26" i="1"/>
  <c r="D16" i="1"/>
  <c r="C16" i="1"/>
  <c r="B16" i="1"/>
  <c r="C211" i="1" l="1"/>
  <c r="C4" i="3"/>
  <c r="C87" i="1"/>
  <c r="D128" i="1"/>
  <c r="D27" i="1"/>
  <c r="D35" i="1" s="1"/>
  <c r="D43" i="1" s="1"/>
  <c r="D49" i="1" s="1"/>
  <c r="D87" i="1"/>
  <c r="C128" i="1"/>
  <c r="C27" i="1"/>
  <c r="C5" i="3" s="1"/>
  <c r="B27" i="1"/>
  <c r="B35" i="1" s="1"/>
  <c r="B43" i="1" s="1"/>
  <c r="B49" i="1" s="1"/>
  <c r="C6" i="3" l="1"/>
  <c r="D33" i="1"/>
  <c r="C52" i="1"/>
  <c r="C62" i="1" s="1"/>
  <c r="C71" i="1" s="1"/>
  <c r="C73" i="1" s="1"/>
  <c r="D52" i="1"/>
  <c r="D62" i="1" s="1"/>
  <c r="D71" i="1" s="1"/>
  <c r="D73" i="1" s="1"/>
  <c r="C35" i="1"/>
  <c r="C43" i="1" s="1"/>
  <c r="C49" i="1" s="1"/>
  <c r="B33" i="1"/>
  <c r="C33" i="1"/>
</calcChain>
</file>

<file path=xl/sharedStrings.xml><?xml version="1.0" encoding="utf-8"?>
<sst xmlns="http://schemas.openxmlformats.org/spreadsheetml/2006/main" count="2913" uniqueCount="766">
  <si>
    <t>Property Taxes, penalties, and interest</t>
  </si>
  <si>
    <t>Utility fees</t>
  </si>
  <si>
    <t>Program fees</t>
  </si>
  <si>
    <t>2024 (budget)</t>
  </si>
  <si>
    <t>License and development Fees</t>
  </si>
  <si>
    <t>Parking</t>
  </si>
  <si>
    <t>Government Transfers</t>
  </si>
  <si>
    <t>Cost Recoveries and donations</t>
  </si>
  <si>
    <t>Investment Income</t>
  </si>
  <si>
    <t>Rental, lease and other</t>
  </si>
  <si>
    <t>Bylaw fines</t>
  </si>
  <si>
    <t>Developer Contributions</t>
  </si>
  <si>
    <t>Gain on disposal of tangible capital assets and real property</t>
  </si>
  <si>
    <t>Total Revenue</t>
  </si>
  <si>
    <t>Utilities</t>
  </si>
  <si>
    <t>General Government</t>
  </si>
  <si>
    <t>Police Protection</t>
  </si>
  <si>
    <t>Fire Protection</t>
  </si>
  <si>
    <t>Engineering</t>
  </si>
  <si>
    <t>Planning and development</t>
  </si>
  <si>
    <t>Parks and Recreation</t>
  </si>
  <si>
    <t>Arts, culture and community services</t>
  </si>
  <si>
    <t>Library</t>
  </si>
  <si>
    <t>Total Expense</t>
  </si>
  <si>
    <t>Annual Surplus</t>
  </si>
  <si>
    <t>Accumulated Surplus</t>
  </si>
  <si>
    <t>Beginning of year, as previously reported</t>
  </si>
  <si>
    <t>Adjustment on adoption of the revenue accounting standard</t>
  </si>
  <si>
    <t>Beginning of year, as restated</t>
  </si>
  <si>
    <t>End of Year</t>
  </si>
  <si>
    <t>Notes</t>
  </si>
  <si>
    <t>Note 19</t>
  </si>
  <si>
    <t>Note 5</t>
  </si>
  <si>
    <t>Note 15(e) and (g)</t>
  </si>
  <si>
    <t>Note 14</t>
  </si>
  <si>
    <t>Acquisition of tangible capital assets</t>
  </si>
  <si>
    <t>Contributed tangible capital assets</t>
  </si>
  <si>
    <t>(Gain) / loss on disposal of tangible capital assets and real property</t>
  </si>
  <si>
    <t>Proceeds on sale of tangible capital assets</t>
  </si>
  <si>
    <t>Working Capital</t>
  </si>
  <si>
    <t>Change in inventory and prepaids</t>
  </si>
  <si>
    <t>Amortization of tangible capital assets</t>
  </si>
  <si>
    <t>Change in net financial assets</t>
  </si>
  <si>
    <t>Net Financial Assets</t>
  </si>
  <si>
    <t>Note 2</t>
  </si>
  <si>
    <t>Beginning of Year, as restated</t>
  </si>
  <si>
    <t>Amortization on tangible capital assets</t>
  </si>
  <si>
    <t>Accretion on asset retirement obligations and related receivables</t>
  </si>
  <si>
    <t>Amortization of debt premium</t>
  </si>
  <si>
    <t>Loss (Gain) on sale of tangible capital assets and real property</t>
  </si>
  <si>
    <t>Recognition of deferred revenue</t>
  </si>
  <si>
    <t>Other financial assets and liabilities</t>
  </si>
  <si>
    <t>Change in deferred liabilities</t>
  </si>
  <si>
    <t>CFFO</t>
  </si>
  <si>
    <t>Debt, mortgage and loan issues</t>
  </si>
  <si>
    <t>Debt, mortgage and loan repayments</t>
  </si>
  <si>
    <t>Deferred revenue receipts</t>
  </si>
  <si>
    <t>CFFF</t>
  </si>
  <si>
    <t>Proceeds of sale of tangible capital assets</t>
  </si>
  <si>
    <t>CFFI</t>
  </si>
  <si>
    <t>CFFC</t>
  </si>
  <si>
    <t>CF</t>
  </si>
  <si>
    <t>Cash beginning of year</t>
  </si>
  <si>
    <t>Cash end of year</t>
  </si>
  <si>
    <t>Note 15</t>
  </si>
  <si>
    <t>Payment in lieu of taxes</t>
  </si>
  <si>
    <t>Local improvement levies</t>
  </si>
  <si>
    <t>Taxes Collected by the city</t>
  </si>
  <si>
    <t>Province of BC - School Taxes</t>
  </si>
  <si>
    <t>South Coast BC Transportation Authority</t>
  </si>
  <si>
    <t>BC Assessment Authority</t>
  </si>
  <si>
    <t>Municipal Finance Authority</t>
  </si>
  <si>
    <t>Less taxes remitted</t>
  </si>
  <si>
    <t>Capital</t>
  </si>
  <si>
    <t>Infrastructure</t>
  </si>
  <si>
    <t>Housing &amp; Homeless</t>
  </si>
  <si>
    <t>Community Service &amp; Safety</t>
  </si>
  <si>
    <t>Canada Mortgage Housing Corporation - Seed Fund</t>
  </si>
  <si>
    <t>Canada Mortgage Housing Corporation - Rapid Housing Initiative</t>
  </si>
  <si>
    <t>Zero Emission Vehicle Program</t>
  </si>
  <si>
    <t>Other</t>
  </si>
  <si>
    <t>P.N.E. Infrastructure Program</t>
  </si>
  <si>
    <t>Mountain View Cemetery Field of Honour</t>
  </si>
  <si>
    <t>Federal Government Transfers:</t>
  </si>
  <si>
    <t>BC Growing Community Fund</t>
  </si>
  <si>
    <t>Operating</t>
  </si>
  <si>
    <t>Revenue Sharing</t>
  </si>
  <si>
    <t>New Licensed Childcare Space</t>
  </si>
  <si>
    <t>BC Housing non-market housing operating subsidies</t>
  </si>
  <si>
    <t>Climate Action Program</t>
  </si>
  <si>
    <t>Federal Gas Tax Fund</t>
  </si>
  <si>
    <t>COVID Safe Restart Grant</t>
  </si>
  <si>
    <t>Provincial Government Transfers:</t>
  </si>
  <si>
    <t>Major Road Rehabilitation</t>
  </si>
  <si>
    <t>Major Road Network and Bike</t>
  </si>
  <si>
    <t>Operations and maintenance</t>
  </si>
  <si>
    <t>Transportation System Improvement</t>
  </si>
  <si>
    <t>Street Signal and Lighting Rehabilitation</t>
  </si>
  <si>
    <t>South Coast British Columbia Transportation Authority Total:</t>
  </si>
  <si>
    <t>Total Government Transfers:</t>
  </si>
  <si>
    <t>Property taxes, penalties and interest</t>
  </si>
  <si>
    <t>Parks &amp; Recreation</t>
  </si>
  <si>
    <t>Arts, Culture &amp; Community Services</t>
  </si>
  <si>
    <t>Program Fees</t>
  </si>
  <si>
    <t>License and development fees</t>
  </si>
  <si>
    <t>Planning &amp; Development</t>
  </si>
  <si>
    <t>Cost recoveries and donations</t>
  </si>
  <si>
    <t>Gain on sale of tangible capital assets and real property</t>
  </si>
  <si>
    <t>Contract services</t>
  </si>
  <si>
    <t>Supplies, material and equipment</t>
  </si>
  <si>
    <t>Debt Charges</t>
  </si>
  <si>
    <t>General Government Expense</t>
  </si>
  <si>
    <t>Wages, salaries and benefits</t>
  </si>
  <si>
    <t>Amortization</t>
  </si>
  <si>
    <t>Police Protection Expense</t>
  </si>
  <si>
    <t>Fire Protection Expense</t>
  </si>
  <si>
    <t>Engineering Expense</t>
  </si>
  <si>
    <t>Utilities Expense</t>
  </si>
  <si>
    <t>Planning and Development Expense</t>
  </si>
  <si>
    <t>Library Expense</t>
  </si>
  <si>
    <t>Arts, Culture, &amp; Community Services Expense</t>
  </si>
  <si>
    <t>Parks and Recreation Expense</t>
  </si>
  <si>
    <t>Revenue</t>
  </si>
  <si>
    <t>Note 20</t>
  </si>
  <si>
    <t>Property tax and business taxes</t>
  </si>
  <si>
    <t>Provincial and Regional Taxing Authorities</t>
  </si>
  <si>
    <t>Federal Government Transfers</t>
  </si>
  <si>
    <t>Provincial Government Transfers</t>
  </si>
  <si>
    <t>South Coast British Columbia Transportation Authority</t>
  </si>
  <si>
    <t>Metro Vancouver</t>
  </si>
  <si>
    <t>Municpal Finance Authority</t>
  </si>
  <si>
    <t>SURPLUS FROM "CLEANED DATA"</t>
  </si>
  <si>
    <t>SURPLUS FROM "RAW_DATA"</t>
  </si>
  <si>
    <t>value</t>
  </si>
  <si>
    <t>source</t>
  </si>
  <si>
    <t>revenue_expense</t>
  </si>
  <si>
    <t>operations_category</t>
  </si>
  <si>
    <t>revenue_expense_source</t>
  </si>
  <si>
    <t>captial_or_operating</t>
  </si>
  <si>
    <t>government_transfer</t>
  </si>
  <si>
    <t>Protective Services</t>
  </si>
  <si>
    <t>Engineering &amp; Public Works</t>
  </si>
  <si>
    <t>Community Planning &amp; Development</t>
  </si>
  <si>
    <t>Parks, Recreation &amp; Cultural Services</t>
  </si>
  <si>
    <t>Other / Non-Functional</t>
  </si>
  <si>
    <t>Brightside Community Homes Foundation</t>
  </si>
  <si>
    <t>CLT 0009 Community Society</t>
  </si>
  <si>
    <t>First United Church Community</t>
  </si>
  <si>
    <t>Hopehill Living in Community</t>
  </si>
  <si>
    <t>YWCA Vancouver</t>
  </si>
  <si>
    <t>Total</t>
  </si>
  <si>
    <t>Sim, K</t>
  </si>
  <si>
    <t>Bligh, R</t>
  </si>
  <si>
    <t>Boyle, C</t>
  </si>
  <si>
    <t>Carr, A</t>
  </si>
  <si>
    <t>Dominato, L</t>
  </si>
  <si>
    <t>Fry, P</t>
  </si>
  <si>
    <t>Kirby-Yung, S</t>
  </si>
  <si>
    <t>Klassen, M</t>
  </si>
  <si>
    <t>Meiszner, P</t>
  </si>
  <si>
    <t>Montague, B</t>
  </si>
  <si>
    <t>Zhou, N</t>
  </si>
  <si>
    <t>Remuneration</t>
  </si>
  <si>
    <t>Local Expenses</t>
  </si>
  <si>
    <t>Travel &amp; Conferences</t>
  </si>
  <si>
    <t>Discretionary Expenses</t>
  </si>
  <si>
    <t>spending</t>
  </si>
  <si>
    <t>revenue</t>
  </si>
  <si>
    <t>Category</t>
  </si>
  <si>
    <t>Grant Name</t>
  </si>
  <si>
    <t>Amount</t>
  </si>
  <si>
    <t>Page</t>
  </si>
  <si>
    <t>Affordable Housing</t>
  </si>
  <si>
    <t>Business Improvement Associations</t>
  </si>
  <si>
    <t>Cambie Village Business Association $</t>
  </si>
  <si>
    <t>Collingwood Business Improvement Assoc</t>
  </si>
  <si>
    <t>Commercial Drive Business Society</t>
  </si>
  <si>
    <t>Davie Village Business Improvement Assoc</t>
  </si>
  <si>
    <t>Downtown Van Business Improvement Assoc</t>
  </si>
  <si>
    <t>Dunbar Village Business Association</t>
  </si>
  <si>
    <t>Gastown Business Improvement Society</t>
  </si>
  <si>
    <t>Hastings Crossing Business Improv.Assoc</t>
  </si>
  <si>
    <t>Hastings North Business Association</t>
  </si>
  <si>
    <t>Kerrisdale Business Association</t>
  </si>
  <si>
    <t>Kitsilano - 4th Avenue Business Association</t>
  </si>
  <si>
    <t>Marpole Business Association</t>
  </si>
  <si>
    <t>Mount Pleasant Commercial Improvement Soc</t>
  </si>
  <si>
    <t>Point Grey Village Business Association</t>
  </si>
  <si>
    <t>Robson Street Business Association</t>
  </si>
  <si>
    <t>South Granville Business Improvement Assoc</t>
  </si>
  <si>
    <t>South Hill (Fraser Street) Business Association</t>
  </si>
  <si>
    <t>Strathcona Business Improvement Association</t>
  </si>
  <si>
    <t>Vancouver Chinatown BIA Society</t>
  </si>
  <si>
    <t>Victoria Drive Business Improvement Assoc</t>
  </si>
  <si>
    <t>West Broadway Business Improvement Assoc</t>
  </si>
  <si>
    <t>Yaletown Business Improvement Association</t>
  </si>
  <si>
    <t>Childcare</t>
  </si>
  <si>
    <t>Association of Neighborhood Houses $</t>
  </si>
  <si>
    <t>Atira Women's Resource Society</t>
  </si>
  <si>
    <t>Brant Villa Daycare Society</t>
  </si>
  <si>
    <t>Britannia Community Centre Society</t>
  </si>
  <si>
    <t>Coalition of Chidcare Advocates</t>
  </si>
  <si>
    <t>Collingwood Neighbourhood Society</t>
  </si>
  <si>
    <t>Frog Hollow Neighbourhood House</t>
  </si>
  <si>
    <t>Jericho Kids Club Child Care Society</t>
  </si>
  <si>
    <t>Kitsilano Neighbourhood House</t>
  </si>
  <si>
    <t>Kiwassa Neighbourhood Services</t>
  </si>
  <si>
    <t>Little Mountain Neighbourhood House Society</t>
  </si>
  <si>
    <t>Marpole Oakridge Family Place Society</t>
  </si>
  <si>
    <t>McGregor Child Care Society</t>
  </si>
  <si>
    <t>Mount Pleasant Childcare Society</t>
  </si>
  <si>
    <t>Mount Pleasant Community</t>
  </si>
  <si>
    <t>Mt Pleasant Neighbourhood</t>
  </si>
  <si>
    <t>Shannon Daycare Society</t>
  </si>
  <si>
    <t>South Vancouver Family Place</t>
  </si>
  <si>
    <t>South Vancouver Neighbourhood</t>
  </si>
  <si>
    <t>Strathcona Community Centre Association</t>
  </si>
  <si>
    <t>Sunset Childcare Society</t>
  </si>
  <si>
    <t>Sunset Community Association</t>
  </si>
  <si>
    <t>The Vancouver Society of Children's Centres</t>
  </si>
  <si>
    <t>Thunderbird Neighbourhood Association</t>
  </si>
  <si>
    <t>UrbanPromise Ministries</t>
  </si>
  <si>
    <t>West End Community Centre</t>
  </si>
  <si>
    <t>Westcoast Family Centres Society</t>
  </si>
  <si>
    <t>Westside Japanese Language Society</t>
  </si>
  <si>
    <t>YMCA Of Greater Vancouver</t>
  </si>
  <si>
    <t>Community Services</t>
  </si>
  <si>
    <t>221A Artist Housing Society $</t>
  </si>
  <si>
    <t>221A Artist Run Centre Society</t>
  </si>
  <si>
    <t>Aboriginal Land Trust Society</t>
  </si>
  <si>
    <t>Aboriginal Mother Centre Society</t>
  </si>
  <si>
    <t>Afro Van Connect Society</t>
  </si>
  <si>
    <t>Aids Vancouver</t>
  </si>
  <si>
    <t>Alliance Francaise De Vancouver</t>
  </si>
  <si>
    <t>Artists Cooperative</t>
  </si>
  <si>
    <t>Arts Club of Vancouver Theatre Society</t>
  </si>
  <si>
    <t>Asian Environmental Association</t>
  </si>
  <si>
    <t>Association of Neighborhood Houses</t>
  </si>
  <si>
    <t>ASTC Science World Society</t>
  </si>
  <si>
    <t>Atira Development Society</t>
  </si>
  <si>
    <t>Atira Women's Arts Society</t>
  </si>
  <si>
    <t>Aunt Leah's Independent</t>
  </si>
  <si>
    <t>Avalon Recovery Society</t>
  </si>
  <si>
    <t>Bard On The Beach Theatre Society</t>
  </si>
  <si>
    <t>Battered Women's Support Services</t>
  </si>
  <si>
    <t>BC Artscape Society</t>
  </si>
  <si>
    <t>BC Coalition of Experiential Communities Assoc</t>
  </si>
  <si>
    <t>BC Indigenous Housing Society</t>
  </si>
  <si>
    <t>Beaumont Studios Artists Society</t>
  </si>
  <si>
    <t>Big Brothers Of Greater Vancouver</t>
  </si>
  <si>
    <t>Big Sisters</t>
  </si>
  <si>
    <t>Black Women Connect Vancouver Society</t>
  </si>
  <si>
    <t>Boys And Girls Clubs Of South Coast BC</t>
  </si>
  <si>
    <t>Canadian Mental Health Association</t>
  </si>
  <si>
    <t>Capture Photography Festival Society</t>
  </si>
  <si>
    <t>Carnegie Community Centre</t>
  </si>
  <si>
    <t>Children's Arts Umbrella Association</t>
  </si>
  <si>
    <t>Chinese Cultural Centre Of Greater Vancouver</t>
  </si>
  <si>
    <t>Coast Foundation Society (1974)</t>
  </si>
  <si>
    <t>Collingwood Neighbourhood House Society</t>
  </si>
  <si>
    <t>Community Arts Council Of Vancouver</t>
  </si>
  <si>
    <t>Community Builders Benevolence</t>
  </si>
  <si>
    <t>Community Builders Group</t>
  </si>
  <si>
    <t>Community Impact Real Estate Society</t>
  </si>
  <si>
    <t>Crisis Intervention &amp; Suicide Prevention Ctr of BC</t>
  </si>
  <si>
    <t>Dignity Seniors Society</t>
  </si>
  <si>
    <t>Disability Alliance BC Society</t>
  </si>
  <si>
    <t>Disabled Independent Gardener's Association</t>
  </si>
  <si>
    <t>Downtown Eastside Neighbourhood House</t>
  </si>
  <si>
    <t>Downtown Eastside SRO Collaborative</t>
  </si>
  <si>
    <t>Downtown South Gathering Place</t>
  </si>
  <si>
    <t>Dr Sun Yat Sen Garden Society</t>
  </si>
  <si>
    <t>DUDES Club Society</t>
  </si>
  <si>
    <t>Dugout Drop-In Centre Society</t>
  </si>
  <si>
    <t>Dundarave Print Workshop &amp; Gallery</t>
  </si>
  <si>
    <t>Duplex Artists' Society</t>
  </si>
  <si>
    <t>Dusty Flowerpot Cabaret Society</t>
  </si>
  <si>
    <t>Eastside Arts Society</t>
  </si>
  <si>
    <t>Eastside Family Place Society</t>
  </si>
  <si>
    <t>Embers</t>
  </si>
  <si>
    <t>Employ to Empower Foundation Association</t>
  </si>
  <si>
    <t>Environmental Youth Alliance</t>
  </si>
  <si>
    <t>Equitas – Int’l Centre for Rights Education</t>
  </si>
  <si>
    <t>Exchange Inner City Community</t>
  </si>
  <si>
    <t>Family Services Of Greater Vancouver</t>
  </si>
  <si>
    <t>Firehall Theatre Society</t>
  </si>
  <si>
    <t>Food Stash Foundation</t>
  </si>
  <si>
    <t>Four Eleven Seniors' Centre Society</t>
  </si>
  <si>
    <t>Fresh Roots Urban Farm Society</t>
  </si>
  <si>
    <t>Frog Hollow Neighbourhood</t>
  </si>
  <si>
    <t>Gallery Gachet Society</t>
  </si>
  <si>
    <t>Good Night Out Vancouver</t>
  </si>
  <si>
    <t>Great Northern Way Scene Shop</t>
  </si>
  <si>
    <t>Hastings Community Association</t>
  </si>
  <si>
    <t>Hastings North Area Planning Association</t>
  </si>
  <si>
    <t>Hastings North Business Improvement Assoc</t>
  </si>
  <si>
    <t>Health Initiative for Men Society</t>
  </si>
  <si>
    <t>Helping Spirit Lodge Society</t>
  </si>
  <si>
    <t>Historic Joy Kogawa House Society</t>
  </si>
  <si>
    <t>Hives for Humanity Society</t>
  </si>
  <si>
    <t>Immigrant Services Society</t>
  </si>
  <si>
    <t>Indigenous Wellness Training</t>
  </si>
  <si>
    <t>Italian Cultural Centre Society</t>
  </si>
  <si>
    <t>Japanese Community Volunteers</t>
  </si>
  <si>
    <t>Jewish Family Service Agency</t>
  </si>
  <si>
    <t>Justice Education Society of BC</t>
  </si>
  <si>
    <t>La Boussole, Centre Communautaire Societe</t>
  </si>
  <si>
    <t>Law Students' Legal Advice Program</t>
  </si>
  <si>
    <t>Learning Buddies Network</t>
  </si>
  <si>
    <t>Learning Disabilities Association Of BC</t>
  </si>
  <si>
    <t>Leave Out Violence (LOVE), BC</t>
  </si>
  <si>
    <t>Little Mountain Gallery</t>
  </si>
  <si>
    <t>Little Mountain Neighbourhood</t>
  </si>
  <si>
    <t>Living in Community Society</t>
  </si>
  <si>
    <t>Lookout Housing and Health Society</t>
  </si>
  <si>
    <t>Lu'ma Native BCH Housing Society</t>
  </si>
  <si>
    <t>Mabuhay House Society</t>
  </si>
  <si>
    <t>Mah Society Of Canada</t>
  </si>
  <si>
    <t>MakeWay Charitable Society</t>
  </si>
  <si>
    <t>Malaspina Printmakers' Society</t>
  </si>
  <si>
    <t>Marpole Neighbourhood House</t>
  </si>
  <si>
    <t>Marpole Oakridge Family Place</t>
  </si>
  <si>
    <t>McLaren Housing Society</t>
  </si>
  <si>
    <t>Megaphone</t>
  </si>
  <si>
    <t>Metro Vancouver Aboriginal</t>
  </si>
  <si>
    <t>Migrant Workers Centre BC Society</t>
  </si>
  <si>
    <t>Mission Possible Compassionate Ministries Soc</t>
  </si>
  <si>
    <t>Mom to Mom Child Poverty</t>
  </si>
  <si>
    <t>Mosaic - 3 Community Outreach Programs</t>
  </si>
  <si>
    <t>Mount Pleasant Family</t>
  </si>
  <si>
    <t>Mount Pleasant Family Centre</t>
  </si>
  <si>
    <t>MPA - Motivation Power &amp; Achievement Society</t>
  </si>
  <si>
    <t>Music BC Industry Association</t>
  </si>
  <si>
    <t>Native Education Centre</t>
  </si>
  <si>
    <t>NICCSS Network of Inner City Community</t>
  </si>
  <si>
    <t>Nisga'a Ts'amiks Vancouver Society</t>
  </si>
  <si>
    <t>Other Sights For Artists' Projects</t>
  </si>
  <si>
    <t>Out Innerspace Dance Theatre</t>
  </si>
  <si>
    <t>Outsiders and Others Art Society</t>
  </si>
  <si>
    <t>Pacific Association of First Nations Women</t>
  </si>
  <si>
    <t>Pacific Cinematheque</t>
  </si>
  <si>
    <t>Pacific Community Resources Society</t>
  </si>
  <si>
    <t>Pacific Immigrant Resources Society</t>
  </si>
  <si>
    <t>Pacific Theatre</t>
  </si>
  <si>
    <t>Peernet Association of British Columbia</t>
  </si>
  <si>
    <t>PHS Community Services Society</t>
  </si>
  <si>
    <t>Pitt Gallery</t>
  </si>
  <si>
    <t>Potluck Cafe Society</t>
  </si>
  <si>
    <t>PovNet Society</t>
  </si>
  <si>
    <t>PRC Poverty Reduction Coalition</t>
  </si>
  <si>
    <t>Providing Alt Counselling &amp; Education Society</t>
  </si>
  <si>
    <t>Provincial Health Services</t>
  </si>
  <si>
    <t>QMUNITY BC's Queer, Trans &amp; Two-Spirit</t>
  </si>
  <si>
    <t>Rainbow Refugee Society</t>
  </si>
  <si>
    <t>Raincity Housing &amp; Support Society</t>
  </si>
  <si>
    <t>Ray-Cam Community Association</t>
  </si>
  <si>
    <t>Reach Community Health Centre</t>
  </si>
  <si>
    <t>Red Fox Healthy Living Society</t>
  </si>
  <si>
    <t>Renfrew-Collingwood Seniors' Society</t>
  </si>
  <si>
    <t>Roedde House Preservation Society</t>
  </si>
  <si>
    <t>Salal Sexual Violence Support</t>
  </si>
  <si>
    <t>Salsbury Community Society</t>
  </si>
  <si>
    <t>Sam Sullivan Disability Foundation</t>
  </si>
  <si>
    <t>Sch' Eyk Housing Society</t>
  </si>
  <si>
    <t>Scottish Cultural Centre Society</t>
  </si>
  <si>
    <t>Seniors Services Society of BC</t>
  </si>
  <si>
    <t>Sher Vancouver LGBTQ Friends Society</t>
  </si>
  <si>
    <t>South Granville Seniors Centre</t>
  </si>
  <si>
    <t>Spinal Cord Injury BC</t>
  </si>
  <si>
    <t>Strathcona Spatial Sound Society</t>
  </si>
  <si>
    <t>Street Youth Job Action - FSGV</t>
  </si>
  <si>
    <t>Streetohome Vancouver Foundation</t>
  </si>
  <si>
    <t>Support Network for Indigenous Women</t>
  </si>
  <si>
    <t>Supporting Women's Alternatives Network</t>
  </si>
  <si>
    <t>TFL Technology for Living Society</t>
  </si>
  <si>
    <t>The Aboriginal Front Door Society</t>
  </si>
  <si>
    <t>The Access Pro Bono Society of BC</t>
  </si>
  <si>
    <t>The Bloom Group Community</t>
  </si>
  <si>
    <t>The Downtown Eastside Women's Centre Assoc</t>
  </si>
  <si>
    <t>The Kettle Friendship Society</t>
  </si>
  <si>
    <t>The Kidsafe Project Society</t>
  </si>
  <si>
    <t>The Writers' Exchange Society</t>
  </si>
  <si>
    <t>Three Links Care Society</t>
  </si>
  <si>
    <t>Trac Tenant Resource &amp; Advisory Centre</t>
  </si>
  <si>
    <t>Unicorn Support Services Society</t>
  </si>
  <si>
    <t>Union Gospel Mission</t>
  </si>
  <si>
    <t>United We Can</t>
  </si>
  <si>
    <t>Urban Native Youth Association</t>
  </si>
  <si>
    <t>Uya'am Gaak Cultural Society</t>
  </si>
  <si>
    <t>Vancouver Aboriginal Community</t>
  </si>
  <si>
    <t>Vancouver Aboriginal Friendship</t>
  </si>
  <si>
    <t>Vancouver Aboriginal Health Society</t>
  </si>
  <si>
    <t>Vancouver Asian Film Festival</t>
  </si>
  <si>
    <t>Vancouver Assoc For The Survivors of Torture</t>
  </si>
  <si>
    <t>Vancouver Black Library Foundation</t>
  </si>
  <si>
    <t>Vancouver Coastal Health Authority</t>
  </si>
  <si>
    <t>Vancouver Creative Space Society</t>
  </si>
  <si>
    <t>Vancouver International Centre</t>
  </si>
  <si>
    <t>Vancouver International Film Festival</t>
  </si>
  <si>
    <t>Vancouver Latin American Cultural Centre</t>
  </si>
  <si>
    <t>Vancouver Maritime Museum</t>
  </si>
  <si>
    <t>Vancouver Opera Association</t>
  </si>
  <si>
    <t>Vancouver School Board</t>
  </si>
  <si>
    <t>Vancouver Second Mile Society</t>
  </si>
  <si>
    <t>Vancouver Symphony Society</t>
  </si>
  <si>
    <t>Vancouver Tsung Tsin (Hakka) Association</t>
  </si>
  <si>
    <t>Vancouver Women's Health</t>
  </si>
  <si>
    <t>Vantage Point Strategies Society</t>
  </si>
  <si>
    <t>Vines Art Festival Society</t>
  </si>
  <si>
    <t>VIVO Media Arts Centre</t>
  </si>
  <si>
    <t>VRS Communities Society</t>
  </si>
  <si>
    <t>Warriors Against Violence Society</t>
  </si>
  <si>
    <t>Watari Counselling &amp; Support Service</t>
  </si>
  <si>
    <t>Watari Research Association</t>
  </si>
  <si>
    <t>West End Seniors' Network</t>
  </si>
  <si>
    <t>West Side Family Place Society</t>
  </si>
  <si>
    <t>Western Institute for the Deaf and</t>
  </si>
  <si>
    <t>Wish Drop-In Centre Society</t>
  </si>
  <si>
    <t>Wongs' Benevolent Association</t>
  </si>
  <si>
    <t>Yarrow Intergenerational Society</t>
  </si>
  <si>
    <t>Yin Ping Benevolent Society of Canada</t>
  </si>
  <si>
    <t>Zhongshan Lung Jen Benevolent Society</t>
  </si>
  <si>
    <t>Cultural</t>
  </si>
  <si>
    <t>221A Artist Run Centre Society $</t>
  </si>
  <si>
    <t>Aeriosa Dance Society</t>
  </si>
  <si>
    <t>African Descent Society BC</t>
  </si>
  <si>
    <t>African Friendship Society</t>
  </si>
  <si>
    <t>AIRS Program Society</t>
  </si>
  <si>
    <t>All Bodies Dance Society</t>
  </si>
  <si>
    <t>All My Relations Indigenous Society</t>
  </si>
  <si>
    <t>Amexem Reggae Cultural Society</t>
  </si>
  <si>
    <t>Aphotic Theatre Society</t>
  </si>
  <si>
    <t>Artemis Musicians' Society</t>
  </si>
  <si>
    <t>Artists for Conservation</t>
  </si>
  <si>
    <t>Artstarts In School</t>
  </si>
  <si>
    <t>Asian Canadian Studies Society</t>
  </si>
  <si>
    <t>Asian Canadian Writers Workshop Society</t>
  </si>
  <si>
    <t>Asian-Canadian Special Events Assoc</t>
  </si>
  <si>
    <t>Association of Book Publishers</t>
  </si>
  <si>
    <t>Axis Theatre Society</t>
  </si>
  <si>
    <t>Barking Sphinx Performance Society</t>
  </si>
  <si>
    <t>Battery Opera Performing</t>
  </si>
  <si>
    <t>Becoming-Chimera Arts Society</t>
  </si>
  <si>
    <t>Bill Reid Foundation</t>
  </si>
  <si>
    <t>Black Arts Vancouver Society</t>
  </si>
  <si>
    <t>Black Block Association</t>
  </si>
  <si>
    <t>Blackout Art Society</t>
  </si>
  <si>
    <t>Blueridge Chamber Music Society</t>
  </si>
  <si>
    <t>Boca Del Lupo Theatre Society</t>
  </si>
  <si>
    <t>British Columbia Alliance for Arts</t>
  </si>
  <si>
    <t>Canadian Alliance of Dance Artists</t>
  </si>
  <si>
    <t>Canadian Music Centre BC Region</t>
  </si>
  <si>
    <t>Canoe Cultures Society</t>
  </si>
  <si>
    <t>Capilano Review Contemporary Arts</t>
  </si>
  <si>
    <t>Caravan World Rhythms Society</t>
  </si>
  <si>
    <t>Carousel Theatre Society</t>
  </si>
  <si>
    <t>Centre of Integration for African</t>
  </si>
  <si>
    <t>Chapel Sound Art Foundation</t>
  </si>
  <si>
    <t>Chinatown Celebration Society</t>
  </si>
  <si>
    <t>Chinese Canadian Museum Society</t>
  </si>
  <si>
    <t>Chor Leoni Men's Choir</t>
  </si>
  <si>
    <t>Cineworks Independent</t>
  </si>
  <si>
    <t>City Opera Vancouver</t>
  </si>
  <si>
    <t>Co Erasga Dance Society</t>
  </si>
  <si>
    <t>Coastal Jazz &amp; Blues Society</t>
  </si>
  <si>
    <t>Collective Dance Society</t>
  </si>
  <si>
    <t>Collingwood Neighbourhood</t>
  </si>
  <si>
    <t>Compaigni V'Ni Dansi Society</t>
  </si>
  <si>
    <t>Contemporary Art Gallery</t>
  </si>
  <si>
    <t>Corporeal Imago Performing Arts Society</t>
  </si>
  <si>
    <t>Craft Council Of British Columbia</t>
  </si>
  <si>
    <t>Creative BC</t>
  </si>
  <si>
    <t>Creative Cultural Collaborations</t>
  </si>
  <si>
    <t>Currently Arts Society</t>
  </si>
  <si>
    <t>DanceHouse</t>
  </si>
  <si>
    <t>Dancing On The Edge Festival</t>
  </si>
  <si>
    <t>Disability Signal Association</t>
  </si>
  <si>
    <t>Diwali Celebration Society</t>
  </si>
  <si>
    <t>Doxa Documentary Film and Video Festival</t>
  </si>
  <si>
    <t>Edam Performing Arts Society</t>
  </si>
  <si>
    <t>Electric Company Theatre Society</t>
  </si>
  <si>
    <t>Elektra Women's Choir</t>
  </si>
  <si>
    <t>Enable: Arts Society</t>
  </si>
  <si>
    <t>Fade To Black Entertainment Society</t>
  </si>
  <si>
    <t>FakeKnot Arts Society</t>
  </si>
  <si>
    <t>Festival African Heritage Music and</t>
  </si>
  <si>
    <t>Fight With a Stick Hybrid</t>
  </si>
  <si>
    <t>Fillip/Projectile Publishing</t>
  </si>
  <si>
    <t>Flamenco Rosario</t>
  </si>
  <si>
    <t>Foolish Operations Society</t>
  </si>
  <si>
    <t>Full Circle: First Nations Performance</t>
  </si>
  <si>
    <t>Future Arts Network Society</t>
  </si>
  <si>
    <t>Future Leisure Performance Society</t>
  </si>
  <si>
    <t>Gender Equity in Media Society</t>
  </si>
  <si>
    <t>Great Lakes Networking Society</t>
  </si>
  <si>
    <t>Greater Vancouver Professional</t>
  </si>
  <si>
    <t>Greater Vancouver Society To Bridge</t>
  </si>
  <si>
    <t>Green Thumb Theatre</t>
  </si>
  <si>
    <t>Grunt Gallery-Visible Arts Society</t>
  </si>
  <si>
    <t>H R MacMillan Space Centre Society</t>
  </si>
  <si>
    <t>Hard Rubber New Music Society</t>
  </si>
  <si>
    <t>Health Arts Society</t>
  </si>
  <si>
    <t>Heritage Vancouver Society</t>
  </si>
  <si>
    <t>Highs and Lows Choral Society</t>
  </si>
  <si>
    <t>Hogan's Alley Society</t>
  </si>
  <si>
    <t>Holy Crow Arts Society</t>
  </si>
  <si>
    <t>I E Artspeak Gallery Society</t>
  </si>
  <si>
    <t>Indian Summer Arts Society</t>
  </si>
  <si>
    <t>Indige-Girl Comedy Society</t>
  </si>
  <si>
    <t>Inter/Mediate Arts and Education Society</t>
  </si>
  <si>
    <t>ITSAZOO Productions Society</t>
  </si>
  <si>
    <t>Jewish Community Centre</t>
  </si>
  <si>
    <t>Joe Ink Performance Society</t>
  </si>
  <si>
    <t>Karen Jamieson Dance Society</t>
  </si>
  <si>
    <t>Kathara Pilipino Indigenous Arts</t>
  </si>
  <si>
    <t>KCH Collective Society</t>
  </si>
  <si>
    <t>Kickstart Disability Arts</t>
  </si>
  <si>
    <t>Kidd Pivot Performing Arts Society</t>
  </si>
  <si>
    <t>Kokoro Dance Theatre Society</t>
  </si>
  <si>
    <t>Latincouver Cultural</t>
  </si>
  <si>
    <t>Le Centre Cultural Francophone</t>
  </si>
  <si>
    <t>Leaky Heaven Performance Society</t>
  </si>
  <si>
    <t>Little Mountain Lion Productions As</t>
  </si>
  <si>
    <t>Live Biennial of Performance</t>
  </si>
  <si>
    <t>Love Intersections Society</t>
  </si>
  <si>
    <t>Made in BC - Dance on Tour Society</t>
  </si>
  <si>
    <t>Mascall Dance Society</t>
  </si>
  <si>
    <t>Medusa Theatre Society</t>
  </si>
  <si>
    <t>MENA Film Festival Society</t>
  </si>
  <si>
    <t>Miscellaneous Productions Society</t>
  </si>
  <si>
    <t>Mortal Coil Performance Society</t>
  </si>
  <si>
    <t>Movement Enterprises Society</t>
  </si>
  <si>
    <t>Museum of Vancouver</t>
  </si>
  <si>
    <t>Music In The Morning Concert Society</t>
  </si>
  <si>
    <t>Music On Main Society</t>
  </si>
  <si>
    <t>Musica Intima Society</t>
  </si>
  <si>
    <t>Musqueam Indian Band</t>
  </si>
  <si>
    <t>MUZEWEST CONCERTS SOCIETY</t>
  </si>
  <si>
    <t>New Forms Media Society</t>
  </si>
  <si>
    <t>New Orchestra Workshop Society</t>
  </si>
  <si>
    <t>New Performance Works Society</t>
  </si>
  <si>
    <t>Neworld Theatre</t>
  </si>
  <si>
    <t>Norman Rothstein Theatre</t>
  </si>
  <si>
    <t>O.Dela Arts Society</t>
  </si>
  <si>
    <t>OCW Arts &amp; Publishing Foundation</t>
  </si>
  <si>
    <t>Odd Meridian Arts Society</t>
  </si>
  <si>
    <t>On Main On The Cutting Edge</t>
  </si>
  <si>
    <t>Opera Lirica Society</t>
  </si>
  <si>
    <t>Or Festival Theatre Society</t>
  </si>
  <si>
    <t>Or Gallery Society</t>
  </si>
  <si>
    <t>Pacific Ballet BC Society</t>
  </si>
  <si>
    <t>Pandora's Collective Outreach</t>
  </si>
  <si>
    <t>Pink Ink Theatre Productions</t>
  </si>
  <si>
    <t>Pitt Gallery (Unit Pitt Soc For</t>
  </si>
  <si>
    <t>Poetry Canada Society</t>
  </si>
  <si>
    <t>Port Moody Ecological Society</t>
  </si>
  <si>
    <t>Powell Street Festival Society</t>
  </si>
  <si>
    <t>Pride In Art Society</t>
  </si>
  <si>
    <t>Promethean Theatre Society</t>
  </si>
  <si>
    <t>PTC Playwrights Theatre Centre</t>
  </si>
  <si>
    <t>Publik Secrets Art Society</t>
  </si>
  <si>
    <t>Punjabi Market Regeneration Collect</t>
  </si>
  <si>
    <t>Push Festival Society</t>
  </si>
  <si>
    <t>Radix Theatre Society</t>
  </si>
  <si>
    <t>Raven Spirit Dance Society</t>
  </si>
  <si>
    <t>Raven Theatre Performance Society</t>
  </si>
  <si>
    <t>re: Naissance Opera</t>
  </si>
  <si>
    <t>Realwheels Society</t>
  </si>
  <si>
    <t>Recorded Movement Society</t>
  </si>
  <si>
    <t>Red Gate Arts Society</t>
  </si>
  <si>
    <t>Redshift Music Society</t>
  </si>
  <si>
    <t>Reel Causes Society</t>
  </si>
  <si>
    <t>Reel to Real</t>
  </si>
  <si>
    <t>Rice and Beans Theatre Society</t>
  </si>
  <si>
    <t>Ruby Slippers Productions</t>
  </si>
  <si>
    <t>Rumble Productions Society</t>
  </si>
  <si>
    <t>Run N Gun Filmmakers Society</t>
  </si>
  <si>
    <t>Sad Magazine Publishing Society</t>
  </si>
  <si>
    <t>Sandstone Creative Arts Society</t>
  </si>
  <si>
    <t>Savage Production Society</t>
  </si>
  <si>
    <t>Screaming Weenie Productions</t>
  </si>
  <si>
    <t>Secret Lantern Society</t>
  </si>
  <si>
    <t>Sky Theatre Group Society</t>
  </si>
  <si>
    <t>SMI Film Society</t>
  </si>
  <si>
    <t>Snichim Foundation Society</t>
  </si>
  <si>
    <t>Solid State Community Society</t>
  </si>
  <si>
    <t>Some Assembly Arts Society</t>
  </si>
  <si>
    <t>Sound of Dragon Society</t>
  </si>
  <si>
    <t>Squamish Nation</t>
  </si>
  <si>
    <t>Stage to Page Performance Society</t>
  </si>
  <si>
    <t>Still Moon Arts Society</t>
  </si>
  <si>
    <t>Subterrain Literary Collective</t>
  </si>
  <si>
    <t>Sunset Terrace Arts Society</t>
  </si>
  <si>
    <t>Taiwanese Canadian Cultural Society</t>
  </si>
  <si>
    <t>Tara Cheyenne Performance</t>
  </si>
  <si>
    <t>Terminal City Glass Co-Op</t>
  </si>
  <si>
    <t>The Archive Printmaking Studio Society</t>
  </si>
  <si>
    <t>The Biting School Society</t>
  </si>
  <si>
    <t>The Chop Theatre Society</t>
  </si>
  <si>
    <t>The Geist Foundation</t>
  </si>
  <si>
    <t>The James Black Gallery Association</t>
  </si>
  <si>
    <t>The Only Animal Theatre Society</t>
  </si>
  <si>
    <t>The Plastic Orchid Factory</t>
  </si>
  <si>
    <t>The Response Dance Society</t>
  </si>
  <si>
    <t>The Standing Wave Society</t>
  </si>
  <si>
    <t>The Vancouver Horror Show Film Festival</t>
  </si>
  <si>
    <t>Theatre La Seizieme</t>
  </si>
  <si>
    <t>Theatre Replacement Society</t>
  </si>
  <si>
    <t>Theatre Terrific Society</t>
  </si>
  <si>
    <t>Time Will Tell Arts Society</t>
  </si>
  <si>
    <t>Touchstone Theatre Society</t>
  </si>
  <si>
    <t>Tsleil-Waututh Nation - Treaty,</t>
  </si>
  <si>
    <t>Turkish Canadian Society</t>
  </si>
  <si>
    <t>Turning Point Ensemble Society</t>
  </si>
  <si>
    <t>United Filipino Canadian</t>
  </si>
  <si>
    <t>Up In The Air Theatre Society</t>
  </si>
  <si>
    <t>Upstart &amp; Crow Literary Arts Society</t>
  </si>
  <si>
    <t>Urban Ink Productions</t>
  </si>
  <si>
    <t>Van Vogue Jam Arts Society</t>
  </si>
  <si>
    <t>Vancouver Access Artists Run Centre</t>
  </si>
  <si>
    <t>Vancouver Adapted Music Society</t>
  </si>
  <si>
    <t>Vancouver Art Gallery</t>
  </si>
  <si>
    <t>Vancouver Asian Canadian Theatre</t>
  </si>
  <si>
    <t>Vancouver Black Film Festival</t>
  </si>
  <si>
    <t>Vancouver Book and Magazine Fair Society</t>
  </si>
  <si>
    <t>Vancouver Cantata Society</t>
  </si>
  <si>
    <t>Vancouver Cantonese Opera</t>
  </si>
  <si>
    <t>Vancouver Chamber Choir</t>
  </si>
  <si>
    <t>Vancouver Cherry Blossom Festival</t>
  </si>
  <si>
    <t>Vancouver Chinatown Foundation</t>
  </si>
  <si>
    <t>Vancouver Choral Arts Society</t>
  </si>
  <si>
    <t>Vancouver Comic Arts Association</t>
  </si>
  <si>
    <t>Vancouver Co-Operative Radio</t>
  </si>
  <si>
    <t>Vancouver Dance Centre Society</t>
  </si>
  <si>
    <t>Vancouver Dyke March and Festival</t>
  </si>
  <si>
    <t>Vancouver East Cultural Centre</t>
  </si>
  <si>
    <t>Vancouver Folk Music Festival Society</t>
  </si>
  <si>
    <t>Vancouver Improv Festival Society</t>
  </si>
  <si>
    <t>Vancouver Improvised Arts Society</t>
  </si>
  <si>
    <t>Vancouver Independent Music</t>
  </si>
  <si>
    <t>Vancouver Inter-Cultural Orchestra</t>
  </si>
  <si>
    <t>Vancouver International Bhangra</t>
  </si>
  <si>
    <t>Vancouver International Children's</t>
  </si>
  <si>
    <t>Vancouver International Dance Festival</t>
  </si>
  <si>
    <t>Vancouver International Fringe</t>
  </si>
  <si>
    <t>Vancouver International Writers</t>
  </si>
  <si>
    <t>Vancouver Jewish Film Festival</t>
  </si>
  <si>
    <t>Vancouver Latin American Cultural</t>
  </si>
  <si>
    <t>Vancouver Latin American Film</t>
  </si>
  <si>
    <t>Vancouver Moving Theatre</t>
  </si>
  <si>
    <t>Vancouver New Music Society</t>
  </si>
  <si>
    <t>Vancouver Out On Screen Film</t>
  </si>
  <si>
    <t>Vancouver Poetry House</t>
  </si>
  <si>
    <t>Vancouver Pride Society</t>
  </si>
  <si>
    <t>Vancouver Society For Early Music</t>
  </si>
  <si>
    <t>Vancouver Street Dance Association</t>
  </si>
  <si>
    <t>Vancouver Tap Dance Society</t>
  </si>
  <si>
    <t>Vashaan Music Society</t>
  </si>
  <si>
    <t>Vetta Chamber Music Society</t>
  </si>
  <si>
    <t>Visceral Visions Society</t>
  </si>
  <si>
    <t>VIVA Alliance Society</t>
  </si>
  <si>
    <t>VocalEye Descriptive Arts Society</t>
  </si>
  <si>
    <t>Wen Wei Dance Society</t>
  </si>
  <si>
    <t>WePress Community Arts Space Society</t>
  </si>
  <si>
    <t>West Coast Feminist Literary</t>
  </si>
  <si>
    <t>Western Front Society</t>
  </si>
  <si>
    <t>Western Gold Theatre Society</t>
  </si>
  <si>
    <t>Western Theatre Conspiracy</t>
  </si>
  <si>
    <t>What Lab Society of Arts</t>
  </si>
  <si>
    <t>Yarilo Contemporary Music Society</t>
  </si>
  <si>
    <t>Zee Zee Theatre</t>
  </si>
  <si>
    <t>Army, Navy and Air Force Veterans In Canada</t>
  </si>
  <si>
    <t>BC Housing Management Commission</t>
  </si>
  <si>
    <t>BC School Sports</t>
  </si>
  <si>
    <t>BC Summer Swimming Association</t>
  </si>
  <si>
    <t>BC Wheelchair Sports Association</t>
  </si>
  <si>
    <t>BC Yukon Command The Royal Canadian</t>
  </si>
  <si>
    <t>Better Environmentally Sound Transportation</t>
  </si>
  <si>
    <t>Cambie Village Business Association</t>
  </si>
  <si>
    <t>Canada One Athletic Foundation</t>
  </si>
  <si>
    <t>Canadian Dolphin Swim Club</t>
  </si>
  <si>
    <t>Canadian Int'l Dragon Boat Festival Society</t>
  </si>
  <si>
    <t>Cao, Shuo</t>
  </si>
  <si>
    <t>Chau Luen Kon Sol Society of Vancouver</t>
  </si>
  <si>
    <t>Cheng Wing Yeong Tong Benevolent Society</t>
  </si>
  <si>
    <t>Chinatown Society Heritage Building</t>
  </si>
  <si>
    <t>Chinese Benevolent Association</t>
  </si>
  <si>
    <t>Chinese Community Policing Centre</t>
  </si>
  <si>
    <t>Chinese Nationalist League of Canada</t>
  </si>
  <si>
    <t>CityHive Youth Engagement Society</t>
  </si>
  <si>
    <t>Downtown Eastside Neighbourhood Society</t>
  </si>
  <si>
    <t>Downtown Eastside SRO Collaborative Society</t>
  </si>
  <si>
    <t>Downtown Vancouver Business Improv Assoc</t>
  </si>
  <si>
    <t>Dunbar Community Centre Association</t>
  </si>
  <si>
    <t>Elizabeth Fry Society</t>
  </si>
  <si>
    <t>Ethos Lab Educational Society</t>
  </si>
  <si>
    <t>False Creek Canoe Society</t>
  </si>
  <si>
    <t>False Creek Rowing Club</t>
  </si>
  <si>
    <t>Flavours of Hope</t>
  </si>
  <si>
    <t>Golf Canada</t>
  </si>
  <si>
    <t>Hastings Crossing BIA</t>
  </si>
  <si>
    <t>Homelessness Services Association</t>
  </si>
  <si>
    <t>Kenyan Community in BC Society</t>
  </si>
  <si>
    <t>Kerrisdale Oakridge Marpole Crime</t>
  </si>
  <si>
    <t>Last Man Stands Canada DEI Foundation</t>
  </si>
  <si>
    <t>Lotus Light Charity Society</t>
  </si>
  <si>
    <t>Mabel League Women's Fastpitch</t>
  </si>
  <si>
    <t>Mission Possible Compassionate</t>
  </si>
  <si>
    <t>Mosaic - 3 Community</t>
  </si>
  <si>
    <t>Mount Pleasant Commercial</t>
  </si>
  <si>
    <t>P.E.D.A.L/Our Community Bikes</t>
  </si>
  <si>
    <t>Peernet Association of British</t>
  </si>
  <si>
    <t>PICS Society</t>
  </si>
  <si>
    <t>Point Grey Village Business</t>
  </si>
  <si>
    <t>Quest Outreach Society</t>
  </si>
  <si>
    <t>Seniors First BC Society</t>
  </si>
  <si>
    <t>ShEvalesco Female Empowerment Association</t>
  </si>
  <si>
    <t>South Granville BIA</t>
  </si>
  <si>
    <t>South Hill (Fraser Street)</t>
  </si>
  <si>
    <t>Special Olympics BC Vancouver</t>
  </si>
  <si>
    <t>Strathcona Business Improvement</t>
  </si>
  <si>
    <t>Swahili Vision International</t>
  </si>
  <si>
    <t>Tennis British Columbia</t>
  </si>
  <si>
    <t>The British Columbia Community</t>
  </si>
  <si>
    <t>The Downtown Eastside Women's Ctr Assoc</t>
  </si>
  <si>
    <t>Vancouver International Marathon</t>
  </si>
  <si>
    <t>The McCreary Centre Society</t>
  </si>
  <si>
    <t>The Vancouver Basketball Foundation</t>
  </si>
  <si>
    <t>Vancouver Pacific Swim Club</t>
  </si>
  <si>
    <t>Vancouver Strathcona Basketball Club</t>
  </si>
  <si>
    <t>Trac Tenant Resource</t>
  </si>
  <si>
    <t>Vancouver Thunderbirds Track</t>
  </si>
  <si>
    <t>Trout Lake Vancouver Community</t>
  </si>
  <si>
    <t>Tsleil-Waututh Nation - Treaty</t>
  </si>
  <si>
    <t>Volleyball BC</t>
  </si>
  <si>
    <t>UBC Weightlifting and Powerlifting</t>
  </si>
  <si>
    <t>Volleyball Canada</t>
  </si>
  <si>
    <t>Unity Centre Association for Black</t>
  </si>
  <si>
    <t>West Broadway Business Improvement</t>
  </si>
  <si>
    <t>Vancity Community Foundation</t>
  </si>
  <si>
    <t>Vancouver Aboriginal Transformative</t>
  </si>
  <si>
    <t>Vancouver Black Therapy &amp; Advocacy</t>
  </si>
  <si>
    <t>Working Gear Clothing Society</t>
  </si>
  <si>
    <t>Vancouver Buddhist Temple</t>
  </si>
  <si>
    <t>Yee Fung Toy Society of Canada</t>
  </si>
  <si>
    <t>Vancouver Chinatown Merchants</t>
  </si>
  <si>
    <t>Yo Bro Youth Initiative Society</t>
  </si>
  <si>
    <t>Vancouver Comets Netball Association</t>
  </si>
  <si>
    <t>Youth Climate Corps BC</t>
  </si>
  <si>
    <t>Vancouver Curling Club Association</t>
  </si>
  <si>
    <t>Yue Shan Society</t>
  </si>
  <si>
    <t>Vancouver Food Runners Society</t>
  </si>
  <si>
    <t>YVR Heart Tattoo Society</t>
  </si>
  <si>
    <t>Vancouver Foundation</t>
  </si>
  <si>
    <t>Vancouver Frontrunners Club</t>
  </si>
  <si>
    <t>Vancouver Heritage Foundation</t>
  </si>
  <si>
    <t>Grants Data</t>
  </si>
  <si>
    <t>Spending</t>
  </si>
  <si>
    <t>Ministry</t>
  </si>
  <si>
    <t>Spend (in millions)</t>
  </si>
  <si>
    <t>Percentage of Spend</t>
  </si>
  <si>
    <t>Spend</t>
  </si>
  <si>
    <t>Population (rounded)</t>
  </si>
  <si>
    <t>Property Tax Revenue</t>
  </si>
  <si>
    <t>Spend Per Capita</t>
  </si>
  <si>
    <t>Property Tax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</si>
</sst>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000%"/>
    <numFmt numFmtId="167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5" fontId="0" fillId="0" borderId="0" xfId="2" applyNumberFormat="1" applyFont="1"/>
    <xf numFmtId="16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A29F-4068-4689-81AD-412D6014F8BA}">
  <dimension ref="B2:C6"/>
  <sheetViews>
    <sheetView workbookViewId="0">
      <selection activeCell="C6" sqref="C6"/>
    </sheetView>
  </sheetViews>
  <sheetFormatPr baseColWidth="10" defaultColWidth="8.83203125" defaultRowHeight="15" x14ac:dyDescent="0.2"/>
  <cols>
    <col min="2" max="2" width="30.5" bestFit="1" customWidth="1"/>
    <col min="3" max="3" width="11.6640625" bestFit="1" customWidth="1"/>
  </cols>
  <sheetData>
    <row r="2" spans="2:3" x14ac:dyDescent="0.2">
      <c r="B2" t="s">
        <v>122</v>
      </c>
      <c r="C2" s="1">
        <f>SUMIFS(cleaned_data!$F$2:$F$131,cleaned_data!$E$2:$E$131,Checker!B2)</f>
        <v>4130185</v>
      </c>
    </row>
    <row r="3" spans="2:3" x14ac:dyDescent="0.2">
      <c r="B3" t="s">
        <v>757</v>
      </c>
      <c r="C3" s="1">
        <f>SUMIFS(cleaned_data!$F$2:$F$131,cleaned_data!$E$2:$E$131,Checker!B3)</f>
        <v>3269551</v>
      </c>
    </row>
    <row r="4" spans="2:3" x14ac:dyDescent="0.2">
      <c r="B4" s="2" t="s">
        <v>131</v>
      </c>
      <c r="C4" s="3">
        <f>C2-C3</f>
        <v>860634</v>
      </c>
    </row>
    <row r="5" spans="2:3" x14ac:dyDescent="0.2">
      <c r="B5" s="2" t="s">
        <v>132</v>
      </c>
      <c r="C5" s="3">
        <f>'2024_financial_report_raw_data'!C27</f>
        <v>860634</v>
      </c>
    </row>
    <row r="6" spans="2:3" x14ac:dyDescent="0.2">
      <c r="C6" s="1">
        <f>C4-C5</f>
        <v>0</v>
      </c>
    </row>
  </sheetData>
  <conditionalFormatting sqref="C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E4B8-E7ED-4ABD-B4C5-54720EF9FBE0}">
  <dimension ref="A1:I170"/>
  <sheetViews>
    <sheetView topLeftCell="A23" workbookViewId="0">
      <selection activeCell="C26" sqref="C26"/>
    </sheetView>
  </sheetViews>
  <sheetFormatPr baseColWidth="10" defaultColWidth="8.83203125" defaultRowHeight="15" x14ac:dyDescent="0.2"/>
  <cols>
    <col min="1" max="1" width="59.1640625" bestFit="1" customWidth="1"/>
    <col min="2" max="2" width="31.6640625" bestFit="1" customWidth="1"/>
    <col min="3" max="4" width="59.1640625" bestFit="1" customWidth="1"/>
    <col min="5" max="5" width="21" bestFit="1" customWidth="1"/>
    <col min="6" max="6" width="10.1640625" bestFit="1" customWidth="1"/>
  </cols>
  <sheetData>
    <row r="1" spans="1:9" x14ac:dyDescent="0.2">
      <c r="A1" s="2" t="s">
        <v>139</v>
      </c>
      <c r="B1" s="2" t="s">
        <v>138</v>
      </c>
      <c r="C1" s="2" t="s">
        <v>137</v>
      </c>
      <c r="D1" s="2" t="s">
        <v>136</v>
      </c>
      <c r="E1" s="2" t="s">
        <v>135</v>
      </c>
      <c r="F1" s="3" t="s">
        <v>133</v>
      </c>
      <c r="G1" s="2" t="s">
        <v>134</v>
      </c>
    </row>
    <row r="2" spans="1:9" x14ac:dyDescent="0.2">
      <c r="C2" t="s">
        <v>124</v>
      </c>
      <c r="D2" t="s">
        <v>100</v>
      </c>
      <c r="E2" t="s">
        <v>167</v>
      </c>
      <c r="F2" s="1">
        <v>2203003</v>
      </c>
      <c r="G2" t="s">
        <v>64</v>
      </c>
      <c r="I2" s="1"/>
    </row>
    <row r="3" spans="1:9" x14ac:dyDescent="0.2">
      <c r="C3" t="s">
        <v>65</v>
      </c>
      <c r="D3" t="s">
        <v>100</v>
      </c>
      <c r="E3" t="s">
        <v>167</v>
      </c>
      <c r="F3" s="1">
        <v>34291</v>
      </c>
      <c r="G3" t="s">
        <v>64</v>
      </c>
      <c r="I3" s="1"/>
    </row>
    <row r="4" spans="1:9" x14ac:dyDescent="0.2">
      <c r="C4" t="s">
        <v>66</v>
      </c>
      <c r="D4" t="s">
        <v>100</v>
      </c>
      <c r="E4" t="s">
        <v>167</v>
      </c>
      <c r="F4" s="1">
        <v>319</v>
      </c>
      <c r="G4" t="s">
        <v>64</v>
      </c>
      <c r="I4" s="1"/>
    </row>
    <row r="5" spans="1:9" x14ac:dyDescent="0.2">
      <c r="C5" t="s">
        <v>15</v>
      </c>
      <c r="D5" t="s">
        <v>1</v>
      </c>
      <c r="E5" t="s">
        <v>167</v>
      </c>
      <c r="F5">
        <v>50</v>
      </c>
      <c r="G5" t="s">
        <v>123</v>
      </c>
    </row>
    <row r="6" spans="1:9" x14ac:dyDescent="0.2">
      <c r="C6" t="s">
        <v>14</v>
      </c>
      <c r="D6" t="s">
        <v>1</v>
      </c>
      <c r="E6" t="s">
        <v>167</v>
      </c>
      <c r="F6" s="1">
        <v>425830</v>
      </c>
      <c r="G6" t="s">
        <v>123</v>
      </c>
    </row>
    <row r="7" spans="1:9" x14ac:dyDescent="0.2">
      <c r="C7" t="s">
        <v>101</v>
      </c>
      <c r="D7" t="s">
        <v>1</v>
      </c>
      <c r="E7" t="s">
        <v>167</v>
      </c>
      <c r="F7" s="1">
        <v>90</v>
      </c>
      <c r="G7" t="s">
        <v>123</v>
      </c>
    </row>
    <row r="8" spans="1:9" x14ac:dyDescent="0.2">
      <c r="C8" t="s">
        <v>102</v>
      </c>
      <c r="D8" t="s">
        <v>1</v>
      </c>
      <c r="E8" t="s">
        <v>167</v>
      </c>
      <c r="F8" s="1">
        <v>26</v>
      </c>
      <c r="G8" t="s">
        <v>123</v>
      </c>
    </row>
    <row r="9" spans="1:9" x14ac:dyDescent="0.2">
      <c r="C9" t="s">
        <v>15</v>
      </c>
      <c r="D9" t="s">
        <v>103</v>
      </c>
      <c r="E9" t="s">
        <v>167</v>
      </c>
      <c r="F9" s="1">
        <v>643</v>
      </c>
      <c r="G9" t="s">
        <v>123</v>
      </c>
    </row>
    <row r="10" spans="1:9" x14ac:dyDescent="0.2">
      <c r="C10" t="s">
        <v>16</v>
      </c>
      <c r="D10" t="s">
        <v>103</v>
      </c>
      <c r="E10" t="s">
        <v>167</v>
      </c>
      <c r="F10" s="1">
        <v>1886</v>
      </c>
      <c r="G10" t="s">
        <v>123</v>
      </c>
    </row>
    <row r="11" spans="1:9" x14ac:dyDescent="0.2">
      <c r="C11" t="s">
        <v>17</v>
      </c>
      <c r="D11" t="s">
        <v>103</v>
      </c>
      <c r="E11" t="s">
        <v>167</v>
      </c>
      <c r="F11" s="1">
        <v>1772</v>
      </c>
      <c r="G11" t="s">
        <v>123</v>
      </c>
    </row>
    <row r="12" spans="1:9" x14ac:dyDescent="0.2">
      <c r="C12" t="s">
        <v>18</v>
      </c>
      <c r="D12" t="s">
        <v>103</v>
      </c>
      <c r="E12" t="s">
        <v>167</v>
      </c>
      <c r="F12" s="1">
        <v>112</v>
      </c>
      <c r="G12" t="s">
        <v>123</v>
      </c>
    </row>
    <row r="13" spans="1:9" x14ac:dyDescent="0.2">
      <c r="C13" t="s">
        <v>14</v>
      </c>
      <c r="D13" t="s">
        <v>103</v>
      </c>
      <c r="E13" t="s">
        <v>167</v>
      </c>
      <c r="F13" s="1">
        <v>238</v>
      </c>
      <c r="G13" t="s">
        <v>123</v>
      </c>
    </row>
    <row r="14" spans="1:9" x14ac:dyDescent="0.2">
      <c r="C14" t="s">
        <v>101</v>
      </c>
      <c r="D14" t="s">
        <v>103</v>
      </c>
      <c r="E14" t="s">
        <v>167</v>
      </c>
      <c r="F14" s="1">
        <v>124880</v>
      </c>
      <c r="G14" t="s">
        <v>123</v>
      </c>
    </row>
    <row r="15" spans="1:9" x14ac:dyDescent="0.2">
      <c r="C15" t="s">
        <v>102</v>
      </c>
      <c r="D15" t="s">
        <v>103</v>
      </c>
      <c r="E15" t="s">
        <v>167</v>
      </c>
      <c r="F15" s="1">
        <v>24813</v>
      </c>
      <c r="G15" t="s">
        <v>123</v>
      </c>
    </row>
    <row r="16" spans="1:9" x14ac:dyDescent="0.2">
      <c r="C16" t="s">
        <v>22</v>
      </c>
      <c r="D16" t="s">
        <v>103</v>
      </c>
      <c r="E16" t="s">
        <v>167</v>
      </c>
      <c r="F16" s="1">
        <v>680</v>
      </c>
      <c r="G16" t="s">
        <v>123</v>
      </c>
    </row>
    <row r="17" spans="1:7" x14ac:dyDescent="0.2">
      <c r="C17" t="s">
        <v>15</v>
      </c>
      <c r="D17" t="s">
        <v>104</v>
      </c>
      <c r="E17" t="s">
        <v>167</v>
      </c>
      <c r="F17" s="1">
        <v>125658</v>
      </c>
      <c r="G17" t="s">
        <v>123</v>
      </c>
    </row>
    <row r="18" spans="1:7" x14ac:dyDescent="0.2">
      <c r="C18" t="s">
        <v>18</v>
      </c>
      <c r="D18" t="s">
        <v>104</v>
      </c>
      <c r="E18" t="s">
        <v>167</v>
      </c>
      <c r="F18" s="1">
        <v>4356</v>
      </c>
      <c r="G18" t="s">
        <v>123</v>
      </c>
    </row>
    <row r="19" spans="1:7" x14ac:dyDescent="0.2">
      <c r="C19" t="s">
        <v>14</v>
      </c>
      <c r="D19" t="s">
        <v>104</v>
      </c>
      <c r="E19" t="s">
        <v>167</v>
      </c>
      <c r="F19" s="1">
        <v>1867</v>
      </c>
      <c r="G19" t="s">
        <v>123</v>
      </c>
    </row>
    <row r="20" spans="1:7" x14ac:dyDescent="0.2">
      <c r="C20" t="s">
        <v>15</v>
      </c>
      <c r="D20" t="s">
        <v>5</v>
      </c>
      <c r="E20" t="s">
        <v>167</v>
      </c>
      <c r="F20" s="1">
        <v>61678</v>
      </c>
      <c r="G20" t="s">
        <v>123</v>
      </c>
    </row>
    <row r="21" spans="1:7" x14ac:dyDescent="0.2">
      <c r="C21" t="s">
        <v>16</v>
      </c>
      <c r="D21" t="s">
        <v>5</v>
      </c>
      <c r="E21" t="s">
        <v>167</v>
      </c>
      <c r="F21" s="1">
        <v>2</v>
      </c>
      <c r="G21" t="s">
        <v>123</v>
      </c>
    </row>
    <row r="22" spans="1:7" x14ac:dyDescent="0.2">
      <c r="C22" t="s">
        <v>18</v>
      </c>
      <c r="D22" t="s">
        <v>5</v>
      </c>
      <c r="E22" t="s">
        <v>167</v>
      </c>
      <c r="F22" s="1">
        <v>26898</v>
      </c>
      <c r="G22" t="s">
        <v>123</v>
      </c>
    </row>
    <row r="23" spans="1:7" x14ac:dyDescent="0.2">
      <c r="C23" t="s">
        <v>101</v>
      </c>
      <c r="D23" t="s">
        <v>5</v>
      </c>
      <c r="E23" t="s">
        <v>167</v>
      </c>
      <c r="F23" s="1">
        <v>16780</v>
      </c>
      <c r="G23" t="s">
        <v>123</v>
      </c>
    </row>
    <row r="24" spans="1:7" x14ac:dyDescent="0.2">
      <c r="C24" t="s">
        <v>102</v>
      </c>
      <c r="D24" t="s">
        <v>5</v>
      </c>
      <c r="E24" t="s">
        <v>167</v>
      </c>
      <c r="F24" s="1">
        <v>1227</v>
      </c>
      <c r="G24" t="s">
        <v>123</v>
      </c>
    </row>
    <row r="25" spans="1:7" x14ac:dyDescent="0.2">
      <c r="A25" t="s">
        <v>85</v>
      </c>
      <c r="B25" t="s">
        <v>88</v>
      </c>
      <c r="C25" t="s">
        <v>127</v>
      </c>
      <c r="D25" t="s">
        <v>6</v>
      </c>
      <c r="E25" t="s">
        <v>167</v>
      </c>
      <c r="F25" s="1">
        <v>11748</v>
      </c>
      <c r="G25" t="s">
        <v>31</v>
      </c>
    </row>
    <row r="26" spans="1:7" x14ac:dyDescent="0.2">
      <c r="A26" t="s">
        <v>73</v>
      </c>
      <c r="B26" t="s">
        <v>78</v>
      </c>
      <c r="C26" t="s">
        <v>126</v>
      </c>
      <c r="D26" t="s">
        <v>6</v>
      </c>
      <c r="E26" t="s">
        <v>167</v>
      </c>
      <c r="F26" s="1">
        <v>15289</v>
      </c>
      <c r="G26" t="s">
        <v>31</v>
      </c>
    </row>
    <row r="27" spans="1:7" x14ac:dyDescent="0.2">
      <c r="A27" t="s">
        <v>73</v>
      </c>
      <c r="B27" t="s">
        <v>77</v>
      </c>
      <c r="C27" t="s">
        <v>126</v>
      </c>
      <c r="D27" t="s">
        <v>6</v>
      </c>
      <c r="E27" t="s">
        <v>167</v>
      </c>
      <c r="F27" s="1">
        <v>13</v>
      </c>
      <c r="G27" t="s">
        <v>31</v>
      </c>
    </row>
    <row r="28" spans="1:7" x14ac:dyDescent="0.2">
      <c r="A28" t="s">
        <v>73</v>
      </c>
      <c r="B28" t="s">
        <v>89</v>
      </c>
      <c r="C28" t="s">
        <v>127</v>
      </c>
      <c r="D28" t="s">
        <v>6</v>
      </c>
      <c r="E28" t="s">
        <v>167</v>
      </c>
      <c r="F28" s="1">
        <v>3949</v>
      </c>
      <c r="G28" t="s">
        <v>31</v>
      </c>
    </row>
    <row r="29" spans="1:7" x14ac:dyDescent="0.2">
      <c r="A29" t="s">
        <v>85</v>
      </c>
      <c r="B29" t="s">
        <v>89</v>
      </c>
      <c r="C29" t="s">
        <v>127</v>
      </c>
      <c r="D29" t="s">
        <v>6</v>
      </c>
      <c r="E29" t="s">
        <v>167</v>
      </c>
      <c r="F29" s="1">
        <v>262</v>
      </c>
      <c r="G29" t="s">
        <v>31</v>
      </c>
    </row>
    <row r="30" spans="1:7" x14ac:dyDescent="0.2">
      <c r="A30" t="s">
        <v>85</v>
      </c>
      <c r="B30" t="s">
        <v>76</v>
      </c>
      <c r="C30" t="s">
        <v>126</v>
      </c>
      <c r="D30" t="s">
        <v>6</v>
      </c>
      <c r="E30" t="s">
        <v>167</v>
      </c>
      <c r="F30" s="1">
        <v>4367</v>
      </c>
      <c r="G30" t="s">
        <v>31</v>
      </c>
    </row>
    <row r="31" spans="1:7" x14ac:dyDescent="0.2">
      <c r="A31" t="s">
        <v>73</v>
      </c>
      <c r="B31" t="s">
        <v>76</v>
      </c>
      <c r="C31" t="s">
        <v>126</v>
      </c>
      <c r="D31" t="s">
        <v>6</v>
      </c>
      <c r="E31" t="s">
        <v>167</v>
      </c>
      <c r="F31" s="1">
        <v>3618</v>
      </c>
      <c r="G31" t="s">
        <v>31</v>
      </c>
    </row>
    <row r="32" spans="1:7" x14ac:dyDescent="0.2">
      <c r="A32" t="s">
        <v>85</v>
      </c>
      <c r="B32" t="s">
        <v>76</v>
      </c>
      <c r="C32" t="s">
        <v>127</v>
      </c>
      <c r="D32" t="s">
        <v>6</v>
      </c>
      <c r="E32" t="s">
        <v>167</v>
      </c>
      <c r="F32" s="1">
        <v>7317</v>
      </c>
      <c r="G32" t="s">
        <v>31</v>
      </c>
    </row>
    <row r="33" spans="1:7" x14ac:dyDescent="0.2">
      <c r="A33" t="s">
        <v>73</v>
      </c>
      <c r="B33" t="s">
        <v>76</v>
      </c>
      <c r="C33" t="s">
        <v>127</v>
      </c>
      <c r="D33" t="s">
        <v>6</v>
      </c>
      <c r="E33" t="s">
        <v>167</v>
      </c>
      <c r="F33" s="1">
        <v>74</v>
      </c>
      <c r="G33" t="s">
        <v>31</v>
      </c>
    </row>
    <row r="34" spans="1:7" x14ac:dyDescent="0.2">
      <c r="A34" t="s">
        <v>85</v>
      </c>
      <c r="B34" t="s">
        <v>91</v>
      </c>
      <c r="C34" t="s">
        <v>127</v>
      </c>
      <c r="D34" t="s">
        <v>6</v>
      </c>
      <c r="E34" t="s">
        <v>167</v>
      </c>
      <c r="F34" s="1">
        <v>295</v>
      </c>
      <c r="G34" t="s">
        <v>31</v>
      </c>
    </row>
    <row r="35" spans="1:7" x14ac:dyDescent="0.2">
      <c r="A35" t="s">
        <v>73</v>
      </c>
      <c r="B35" t="s">
        <v>90</v>
      </c>
      <c r="C35" t="s">
        <v>127</v>
      </c>
      <c r="D35" t="s">
        <v>6</v>
      </c>
      <c r="E35" t="s">
        <v>167</v>
      </c>
      <c r="F35" s="1">
        <v>2205</v>
      </c>
      <c r="G35" t="s">
        <v>31</v>
      </c>
    </row>
    <row r="36" spans="1:7" x14ac:dyDescent="0.2">
      <c r="A36" t="s">
        <v>73</v>
      </c>
      <c r="B36" t="s">
        <v>75</v>
      </c>
      <c r="C36" t="s">
        <v>126</v>
      </c>
      <c r="D36" t="s">
        <v>6</v>
      </c>
      <c r="E36" t="s">
        <v>167</v>
      </c>
      <c r="F36" s="1">
        <v>7707</v>
      </c>
      <c r="G36" t="s">
        <v>31</v>
      </c>
    </row>
    <row r="37" spans="1:7" x14ac:dyDescent="0.2">
      <c r="A37" t="s">
        <v>85</v>
      </c>
      <c r="B37" t="s">
        <v>75</v>
      </c>
      <c r="C37" t="s">
        <v>126</v>
      </c>
      <c r="D37" t="s">
        <v>6</v>
      </c>
      <c r="E37" t="s">
        <v>167</v>
      </c>
      <c r="F37" s="1">
        <v>1612</v>
      </c>
      <c r="G37" t="s">
        <v>31</v>
      </c>
    </row>
    <row r="38" spans="1:7" x14ac:dyDescent="0.2">
      <c r="A38" t="s">
        <v>73</v>
      </c>
      <c r="B38" t="s">
        <v>75</v>
      </c>
      <c r="C38" t="s">
        <v>127</v>
      </c>
      <c r="D38" t="s">
        <v>6</v>
      </c>
      <c r="E38" t="s">
        <v>167</v>
      </c>
      <c r="F38" s="1">
        <v>952</v>
      </c>
      <c r="G38" t="s">
        <v>31</v>
      </c>
    </row>
    <row r="39" spans="1:7" x14ac:dyDescent="0.2">
      <c r="A39" t="s">
        <v>73</v>
      </c>
      <c r="B39" t="s">
        <v>74</v>
      </c>
      <c r="C39" t="s">
        <v>126</v>
      </c>
      <c r="D39" t="s">
        <v>6</v>
      </c>
      <c r="E39" t="s">
        <v>167</v>
      </c>
      <c r="F39" s="1">
        <v>13702</v>
      </c>
      <c r="G39" t="s">
        <v>31</v>
      </c>
    </row>
    <row r="40" spans="1:7" x14ac:dyDescent="0.2">
      <c r="A40" t="s">
        <v>73</v>
      </c>
      <c r="B40" t="s">
        <v>74</v>
      </c>
      <c r="C40" t="s">
        <v>127</v>
      </c>
      <c r="D40" t="s">
        <v>6</v>
      </c>
      <c r="E40" t="s">
        <v>167</v>
      </c>
      <c r="F40" s="1">
        <v>708</v>
      </c>
      <c r="G40" t="s">
        <v>31</v>
      </c>
    </row>
    <row r="41" spans="1:7" x14ac:dyDescent="0.2">
      <c r="A41" t="s">
        <v>85</v>
      </c>
      <c r="B41" t="s">
        <v>74</v>
      </c>
      <c r="C41" t="s">
        <v>127</v>
      </c>
      <c r="D41" t="s">
        <v>6</v>
      </c>
      <c r="E41" t="s">
        <v>167</v>
      </c>
      <c r="F41" s="1">
        <v>75</v>
      </c>
      <c r="G41" t="s">
        <v>31</v>
      </c>
    </row>
    <row r="42" spans="1:7" x14ac:dyDescent="0.2">
      <c r="A42" t="s">
        <v>85</v>
      </c>
      <c r="B42" t="s">
        <v>22</v>
      </c>
      <c r="C42" t="s">
        <v>127</v>
      </c>
      <c r="D42" t="s">
        <v>6</v>
      </c>
      <c r="E42" t="s">
        <v>167</v>
      </c>
      <c r="F42" s="1">
        <v>1359</v>
      </c>
      <c r="G42" t="s">
        <v>31</v>
      </c>
    </row>
    <row r="43" spans="1:7" x14ac:dyDescent="0.2">
      <c r="A43" t="s">
        <v>73</v>
      </c>
      <c r="B43" t="s">
        <v>94</v>
      </c>
      <c r="C43" t="s">
        <v>128</v>
      </c>
      <c r="D43" t="s">
        <v>6</v>
      </c>
      <c r="E43" t="s">
        <v>167</v>
      </c>
      <c r="F43" s="1">
        <v>9929</v>
      </c>
      <c r="G43" t="s">
        <v>31</v>
      </c>
    </row>
    <row r="44" spans="1:7" x14ac:dyDescent="0.2">
      <c r="A44" t="s">
        <v>73</v>
      </c>
      <c r="B44" t="s">
        <v>93</v>
      </c>
      <c r="C44" t="s">
        <v>128</v>
      </c>
      <c r="D44" t="s">
        <v>6</v>
      </c>
      <c r="E44" t="s">
        <v>167</v>
      </c>
      <c r="F44" s="1">
        <v>11207</v>
      </c>
      <c r="G44" t="s">
        <v>31</v>
      </c>
    </row>
    <row r="45" spans="1:7" x14ac:dyDescent="0.2">
      <c r="A45" t="s">
        <v>73</v>
      </c>
      <c r="B45" t="s">
        <v>87</v>
      </c>
      <c r="C45" t="s">
        <v>127</v>
      </c>
      <c r="D45" t="s">
        <v>6</v>
      </c>
      <c r="E45" t="s">
        <v>167</v>
      </c>
      <c r="F45" s="1">
        <v>15750</v>
      </c>
      <c r="G45" t="s">
        <v>31</v>
      </c>
    </row>
    <row r="46" spans="1:7" x14ac:dyDescent="0.2">
      <c r="A46" t="s">
        <v>85</v>
      </c>
      <c r="B46" t="s">
        <v>95</v>
      </c>
      <c r="C46" t="s">
        <v>128</v>
      </c>
      <c r="D46" t="s">
        <v>6</v>
      </c>
      <c r="E46" t="s">
        <v>167</v>
      </c>
      <c r="F46" s="1">
        <v>8406</v>
      </c>
      <c r="G46" t="s">
        <v>31</v>
      </c>
    </row>
    <row r="47" spans="1:7" x14ac:dyDescent="0.2">
      <c r="A47" t="s">
        <v>85</v>
      </c>
      <c r="B47" t="s">
        <v>80</v>
      </c>
      <c r="C47" t="s">
        <v>126</v>
      </c>
      <c r="D47" t="s">
        <v>6</v>
      </c>
      <c r="E47" t="s">
        <v>167</v>
      </c>
      <c r="F47" s="1">
        <v>98</v>
      </c>
      <c r="G47" t="s">
        <v>31</v>
      </c>
    </row>
    <row r="48" spans="1:7" x14ac:dyDescent="0.2">
      <c r="A48" t="s">
        <v>85</v>
      </c>
      <c r="B48" t="s">
        <v>80</v>
      </c>
      <c r="C48" t="s">
        <v>127</v>
      </c>
      <c r="D48" t="s">
        <v>6</v>
      </c>
      <c r="E48" t="s">
        <v>167</v>
      </c>
      <c r="F48" s="1">
        <v>101</v>
      </c>
      <c r="G48" t="s">
        <v>31</v>
      </c>
    </row>
    <row r="49" spans="1:7" x14ac:dyDescent="0.2">
      <c r="A49" t="s">
        <v>85</v>
      </c>
      <c r="B49" t="s">
        <v>86</v>
      </c>
      <c r="C49" t="s">
        <v>127</v>
      </c>
      <c r="D49" t="s">
        <v>6</v>
      </c>
      <c r="E49" t="s">
        <v>167</v>
      </c>
      <c r="F49" s="1">
        <v>19889</v>
      </c>
      <c r="G49" t="s">
        <v>31</v>
      </c>
    </row>
    <row r="50" spans="1:7" x14ac:dyDescent="0.2">
      <c r="A50" t="s">
        <v>73</v>
      </c>
      <c r="B50" t="s">
        <v>96</v>
      </c>
      <c r="C50" t="s">
        <v>128</v>
      </c>
      <c r="D50" t="s">
        <v>6</v>
      </c>
      <c r="E50" t="s">
        <v>167</v>
      </c>
      <c r="F50" s="1">
        <v>2716</v>
      </c>
      <c r="G50" t="s">
        <v>31</v>
      </c>
    </row>
    <row r="51" spans="1:7" x14ac:dyDescent="0.2">
      <c r="A51" t="s">
        <v>73</v>
      </c>
      <c r="B51" t="s">
        <v>79</v>
      </c>
      <c r="C51" t="s">
        <v>126</v>
      </c>
      <c r="D51" t="s">
        <v>6</v>
      </c>
      <c r="E51" t="s">
        <v>167</v>
      </c>
      <c r="F51" s="1">
        <v>514</v>
      </c>
      <c r="G51" t="s">
        <v>31</v>
      </c>
    </row>
    <row r="52" spans="1:7" x14ac:dyDescent="0.2">
      <c r="C52" t="s">
        <v>15</v>
      </c>
      <c r="D52" t="s">
        <v>106</v>
      </c>
      <c r="E52" t="s">
        <v>167</v>
      </c>
      <c r="F52" s="1">
        <v>32245</v>
      </c>
      <c r="G52" t="s">
        <v>123</v>
      </c>
    </row>
    <row r="53" spans="1:7" x14ac:dyDescent="0.2">
      <c r="C53" t="s">
        <v>16</v>
      </c>
      <c r="D53" t="s">
        <v>106</v>
      </c>
      <c r="E53" t="s">
        <v>167</v>
      </c>
      <c r="F53" s="1">
        <v>32356</v>
      </c>
      <c r="G53" t="s">
        <v>123</v>
      </c>
    </row>
    <row r="54" spans="1:7" x14ac:dyDescent="0.2">
      <c r="C54" t="s">
        <v>17</v>
      </c>
      <c r="D54" t="s">
        <v>106</v>
      </c>
      <c r="E54" t="s">
        <v>167</v>
      </c>
      <c r="F54" s="1">
        <v>12437</v>
      </c>
      <c r="G54" t="s">
        <v>123</v>
      </c>
    </row>
    <row r="55" spans="1:7" x14ac:dyDescent="0.2">
      <c r="C55" t="s">
        <v>18</v>
      </c>
      <c r="D55" t="s">
        <v>106</v>
      </c>
      <c r="E55" t="s">
        <v>167</v>
      </c>
      <c r="F55" s="1">
        <v>13328</v>
      </c>
      <c r="G55" t="s">
        <v>123</v>
      </c>
    </row>
    <row r="56" spans="1:7" x14ac:dyDescent="0.2">
      <c r="C56" t="s">
        <v>14</v>
      </c>
      <c r="D56" t="s">
        <v>106</v>
      </c>
      <c r="E56" t="s">
        <v>167</v>
      </c>
      <c r="F56" s="1">
        <v>38903</v>
      </c>
      <c r="G56" t="s">
        <v>123</v>
      </c>
    </row>
    <row r="57" spans="1:7" x14ac:dyDescent="0.2">
      <c r="C57" t="s">
        <v>105</v>
      </c>
      <c r="D57" t="s">
        <v>106</v>
      </c>
      <c r="E57" t="s">
        <v>167</v>
      </c>
      <c r="F57" s="1">
        <v>3879</v>
      </c>
      <c r="G57" t="s">
        <v>123</v>
      </c>
    </row>
    <row r="58" spans="1:7" x14ac:dyDescent="0.2">
      <c r="C58" t="s">
        <v>101</v>
      </c>
      <c r="D58" t="s">
        <v>106</v>
      </c>
      <c r="E58" t="s">
        <v>167</v>
      </c>
      <c r="F58" s="1">
        <v>5725</v>
      </c>
      <c r="G58" t="s">
        <v>123</v>
      </c>
    </row>
    <row r="59" spans="1:7" x14ac:dyDescent="0.2">
      <c r="C59" t="s">
        <v>102</v>
      </c>
      <c r="D59" t="s">
        <v>106</v>
      </c>
      <c r="E59" t="s">
        <v>167</v>
      </c>
      <c r="F59" s="1">
        <v>4671</v>
      </c>
      <c r="G59" t="s">
        <v>123</v>
      </c>
    </row>
    <row r="60" spans="1:7" x14ac:dyDescent="0.2">
      <c r="C60" t="s">
        <v>22</v>
      </c>
      <c r="D60" t="s">
        <v>106</v>
      </c>
      <c r="E60" t="s">
        <v>167</v>
      </c>
      <c r="F60" s="1">
        <v>951</v>
      </c>
      <c r="G60" t="s">
        <v>123</v>
      </c>
    </row>
    <row r="61" spans="1:7" x14ac:dyDescent="0.2">
      <c r="C61" t="s">
        <v>15</v>
      </c>
      <c r="D61" t="s">
        <v>8</v>
      </c>
      <c r="E61" t="s">
        <v>167</v>
      </c>
      <c r="F61" s="1">
        <v>172468</v>
      </c>
      <c r="G61" t="s">
        <v>123</v>
      </c>
    </row>
    <row r="62" spans="1:7" x14ac:dyDescent="0.2">
      <c r="C62" t="s">
        <v>15</v>
      </c>
      <c r="D62" t="s">
        <v>9</v>
      </c>
      <c r="E62" t="s">
        <v>167</v>
      </c>
      <c r="F62" s="1">
        <v>47726</v>
      </c>
      <c r="G62" t="s">
        <v>123</v>
      </c>
    </row>
    <row r="63" spans="1:7" x14ac:dyDescent="0.2">
      <c r="C63" t="s">
        <v>16</v>
      </c>
      <c r="D63" t="s">
        <v>9</v>
      </c>
      <c r="E63" t="s">
        <v>167</v>
      </c>
      <c r="F63" s="1">
        <v>15</v>
      </c>
      <c r="G63" t="s">
        <v>123</v>
      </c>
    </row>
    <row r="64" spans="1:7" x14ac:dyDescent="0.2">
      <c r="C64" t="s">
        <v>17</v>
      </c>
      <c r="D64" t="s">
        <v>9</v>
      </c>
      <c r="E64" t="s">
        <v>167</v>
      </c>
      <c r="F64" s="1">
        <v>124</v>
      </c>
      <c r="G64" t="s">
        <v>123</v>
      </c>
    </row>
    <row r="65" spans="3:7" x14ac:dyDescent="0.2">
      <c r="C65" t="s">
        <v>18</v>
      </c>
      <c r="D65" t="s">
        <v>9</v>
      </c>
      <c r="E65" t="s">
        <v>167</v>
      </c>
      <c r="F65" s="1">
        <v>16941</v>
      </c>
      <c r="G65" t="s">
        <v>123</v>
      </c>
    </row>
    <row r="66" spans="3:7" x14ac:dyDescent="0.2">
      <c r="C66" t="s">
        <v>14</v>
      </c>
      <c r="D66" t="s">
        <v>9</v>
      </c>
      <c r="E66" t="s">
        <v>167</v>
      </c>
      <c r="F66" s="1">
        <v>3278</v>
      </c>
      <c r="G66" t="s">
        <v>123</v>
      </c>
    </row>
    <row r="67" spans="3:7" x14ac:dyDescent="0.2">
      <c r="C67" t="s">
        <v>105</v>
      </c>
      <c r="D67" t="s">
        <v>9</v>
      </c>
      <c r="E67" t="s">
        <v>167</v>
      </c>
      <c r="F67" s="1">
        <v>1</v>
      </c>
      <c r="G67" t="s">
        <v>123</v>
      </c>
    </row>
    <row r="68" spans="3:7" x14ac:dyDescent="0.2">
      <c r="C68" t="s">
        <v>101</v>
      </c>
      <c r="D68" t="s">
        <v>9</v>
      </c>
      <c r="E68" t="s">
        <v>167</v>
      </c>
      <c r="F68" s="1">
        <v>10499</v>
      </c>
      <c r="G68" t="s">
        <v>123</v>
      </c>
    </row>
    <row r="69" spans="3:7" x14ac:dyDescent="0.2">
      <c r="C69" t="s">
        <v>102</v>
      </c>
      <c r="D69" t="s">
        <v>9</v>
      </c>
      <c r="E69" t="s">
        <v>167</v>
      </c>
      <c r="F69" s="1">
        <v>15337</v>
      </c>
      <c r="G69" t="s">
        <v>123</v>
      </c>
    </row>
    <row r="70" spans="3:7" x14ac:dyDescent="0.2">
      <c r="C70" t="s">
        <v>22</v>
      </c>
      <c r="D70" t="s">
        <v>9</v>
      </c>
      <c r="E70" t="s">
        <v>167</v>
      </c>
      <c r="F70" s="1">
        <v>1217</v>
      </c>
      <c r="G70" t="s">
        <v>123</v>
      </c>
    </row>
    <row r="71" spans="3:7" x14ac:dyDescent="0.2">
      <c r="C71" t="s">
        <v>15</v>
      </c>
      <c r="D71" t="s">
        <v>10</v>
      </c>
      <c r="E71" t="s">
        <v>167</v>
      </c>
      <c r="F71" s="1">
        <v>23437</v>
      </c>
      <c r="G71" t="s">
        <v>123</v>
      </c>
    </row>
    <row r="72" spans="3:7" x14ac:dyDescent="0.2">
      <c r="C72" t="s">
        <v>15</v>
      </c>
      <c r="D72" t="s">
        <v>11</v>
      </c>
      <c r="E72" t="s">
        <v>167</v>
      </c>
      <c r="F72" s="1">
        <v>184527</v>
      </c>
      <c r="G72" t="s">
        <v>123</v>
      </c>
    </row>
    <row r="73" spans="3:7" x14ac:dyDescent="0.2">
      <c r="C73" t="s">
        <v>17</v>
      </c>
      <c r="D73" t="s">
        <v>11</v>
      </c>
      <c r="E73" t="s">
        <v>167</v>
      </c>
      <c r="F73" s="1">
        <v>19</v>
      </c>
      <c r="G73" t="s">
        <v>123</v>
      </c>
    </row>
    <row r="74" spans="3:7" x14ac:dyDescent="0.2">
      <c r="C74" t="s">
        <v>18</v>
      </c>
      <c r="D74" t="s">
        <v>11</v>
      </c>
      <c r="E74" t="s">
        <v>167</v>
      </c>
      <c r="F74" s="1">
        <v>122807</v>
      </c>
      <c r="G74" t="s">
        <v>123</v>
      </c>
    </row>
    <row r="75" spans="3:7" x14ac:dyDescent="0.2">
      <c r="C75" t="s">
        <v>14</v>
      </c>
      <c r="D75" t="s">
        <v>11</v>
      </c>
      <c r="E75" t="s">
        <v>167</v>
      </c>
      <c r="F75" s="1">
        <v>51281</v>
      </c>
      <c r="G75" t="s">
        <v>123</v>
      </c>
    </row>
    <row r="76" spans="3:7" x14ac:dyDescent="0.2">
      <c r="C76" t="s">
        <v>105</v>
      </c>
      <c r="D76" t="s">
        <v>11</v>
      </c>
      <c r="E76" t="s">
        <v>167</v>
      </c>
      <c r="F76" s="1">
        <v>750</v>
      </c>
      <c r="G76" t="s">
        <v>123</v>
      </c>
    </row>
    <row r="77" spans="3:7" x14ac:dyDescent="0.2">
      <c r="C77" t="s">
        <v>101</v>
      </c>
      <c r="D77" t="s">
        <v>11</v>
      </c>
      <c r="E77" t="s">
        <v>167</v>
      </c>
      <c r="F77" s="1">
        <v>35834</v>
      </c>
      <c r="G77" t="s">
        <v>123</v>
      </c>
    </row>
    <row r="78" spans="3:7" x14ac:dyDescent="0.2">
      <c r="C78" t="s">
        <v>102</v>
      </c>
      <c r="D78" t="s">
        <v>11</v>
      </c>
      <c r="E78" t="s">
        <v>167</v>
      </c>
      <c r="F78" s="1">
        <v>85054</v>
      </c>
      <c r="G78" t="s">
        <v>123</v>
      </c>
    </row>
    <row r="79" spans="3:7" x14ac:dyDescent="0.2">
      <c r="C79" t="s">
        <v>15</v>
      </c>
      <c r="D79" t="s">
        <v>107</v>
      </c>
      <c r="E79" t="s">
        <v>167</v>
      </c>
      <c r="F79" s="1">
        <v>5476</v>
      </c>
      <c r="G79" t="s">
        <v>123</v>
      </c>
    </row>
    <row r="80" spans="3:7" x14ac:dyDescent="0.2">
      <c r="C80" t="s">
        <v>17</v>
      </c>
      <c r="D80" t="s">
        <v>107</v>
      </c>
      <c r="E80" t="s">
        <v>167</v>
      </c>
      <c r="F80" s="1">
        <v>7753</v>
      </c>
      <c r="G80" t="s">
        <v>123</v>
      </c>
    </row>
    <row r="81" spans="2:7" x14ac:dyDescent="0.2">
      <c r="C81" t="s">
        <v>105</v>
      </c>
      <c r="D81" t="s">
        <v>107</v>
      </c>
      <c r="E81" t="s">
        <v>167</v>
      </c>
      <c r="F81" s="1">
        <v>185</v>
      </c>
      <c r="G81" t="s">
        <v>123</v>
      </c>
    </row>
    <row r="82" spans="2:7" x14ac:dyDescent="0.2">
      <c r="C82" t="s">
        <v>68</v>
      </c>
      <c r="D82" t="s">
        <v>125</v>
      </c>
      <c r="E82" t="s">
        <v>166</v>
      </c>
      <c r="F82" s="1">
        <v>737939</v>
      </c>
      <c r="G82" t="s">
        <v>64</v>
      </c>
    </row>
    <row r="83" spans="2:7" x14ac:dyDescent="0.2">
      <c r="C83" t="s">
        <v>69</v>
      </c>
      <c r="D83" t="s">
        <v>125</v>
      </c>
      <c r="E83" t="s">
        <v>166</v>
      </c>
      <c r="F83" s="1">
        <v>174056</v>
      </c>
      <c r="G83" t="s">
        <v>64</v>
      </c>
    </row>
    <row r="84" spans="2:7" x14ac:dyDescent="0.2">
      <c r="C84" t="s">
        <v>70</v>
      </c>
      <c r="D84" t="s">
        <v>125</v>
      </c>
      <c r="E84" t="s">
        <v>166</v>
      </c>
      <c r="F84" s="1">
        <v>21576</v>
      </c>
      <c r="G84" t="s">
        <v>64</v>
      </c>
    </row>
    <row r="85" spans="2:7" x14ac:dyDescent="0.2">
      <c r="C85" t="s">
        <v>129</v>
      </c>
      <c r="D85" t="s">
        <v>125</v>
      </c>
      <c r="E85" t="s">
        <v>166</v>
      </c>
      <c r="F85" s="1">
        <v>32217</v>
      </c>
      <c r="G85" t="s">
        <v>64</v>
      </c>
    </row>
    <row r="86" spans="2:7" x14ac:dyDescent="0.2">
      <c r="C86" t="s">
        <v>71</v>
      </c>
      <c r="D86" t="s">
        <v>125</v>
      </c>
      <c r="E86" t="s">
        <v>166</v>
      </c>
      <c r="F86" s="1">
        <v>119</v>
      </c>
      <c r="G86" t="s">
        <v>64</v>
      </c>
    </row>
    <row r="87" spans="2:7" x14ac:dyDescent="0.2">
      <c r="B87" t="s">
        <v>112</v>
      </c>
      <c r="C87" t="s">
        <v>111</v>
      </c>
      <c r="D87" t="str">
        <f>VLOOKUP(C87,Reference!$A$2:$B$17,2,0)</f>
        <v>General Government</v>
      </c>
      <c r="E87" t="s">
        <v>166</v>
      </c>
      <c r="F87" s="1">
        <v>138594</v>
      </c>
      <c r="G87" t="s">
        <v>123</v>
      </c>
    </row>
    <row r="88" spans="2:7" x14ac:dyDescent="0.2">
      <c r="B88" t="s">
        <v>108</v>
      </c>
      <c r="C88" t="s">
        <v>111</v>
      </c>
      <c r="D88" t="str">
        <f>VLOOKUP(C88,Reference!$A$2:$B$17,2,0)</f>
        <v>General Government</v>
      </c>
      <c r="E88" t="s">
        <v>166</v>
      </c>
      <c r="F88" s="1">
        <v>27427</v>
      </c>
      <c r="G88" t="s">
        <v>123</v>
      </c>
    </row>
    <row r="89" spans="2:7" x14ac:dyDescent="0.2">
      <c r="B89" t="s">
        <v>109</v>
      </c>
      <c r="C89" t="s">
        <v>111</v>
      </c>
      <c r="D89" t="str">
        <f>VLOOKUP(C89,Reference!$A$2:$B$17,2,0)</f>
        <v>General Government</v>
      </c>
      <c r="E89" t="s">
        <v>166</v>
      </c>
      <c r="F89" s="1">
        <v>95320</v>
      </c>
      <c r="G89" t="s">
        <v>123</v>
      </c>
    </row>
    <row r="90" spans="2:7" x14ac:dyDescent="0.2">
      <c r="B90" t="s">
        <v>110</v>
      </c>
      <c r="C90" t="s">
        <v>111</v>
      </c>
      <c r="D90" t="str">
        <f>VLOOKUP(C90,Reference!$A$2:$B$17,2,0)</f>
        <v>General Government</v>
      </c>
      <c r="E90" t="s">
        <v>166</v>
      </c>
      <c r="F90" s="1">
        <v>6898</v>
      </c>
      <c r="G90" t="s">
        <v>123</v>
      </c>
    </row>
    <row r="91" spans="2:7" x14ac:dyDescent="0.2">
      <c r="B91" t="s">
        <v>113</v>
      </c>
      <c r="C91" t="s">
        <v>111</v>
      </c>
      <c r="D91" t="str">
        <f>VLOOKUP(C91,Reference!$A$2:$B$17,2,0)</f>
        <v>General Government</v>
      </c>
      <c r="E91" t="s">
        <v>166</v>
      </c>
      <c r="F91" s="1">
        <v>30711</v>
      </c>
      <c r="G91" t="s">
        <v>123</v>
      </c>
    </row>
    <row r="92" spans="2:7" x14ac:dyDescent="0.2">
      <c r="B92" t="s">
        <v>112</v>
      </c>
      <c r="C92" t="s">
        <v>114</v>
      </c>
      <c r="D92" t="str">
        <f>VLOOKUP(C92,Reference!$A$2:$B$17,2,0)</f>
        <v>Protective Services</v>
      </c>
      <c r="E92" t="s">
        <v>166</v>
      </c>
      <c r="F92" s="1">
        <v>381131</v>
      </c>
      <c r="G92" t="s">
        <v>123</v>
      </c>
    </row>
    <row r="93" spans="2:7" x14ac:dyDescent="0.2">
      <c r="B93" t="s">
        <v>108</v>
      </c>
      <c r="C93" t="s">
        <v>114</v>
      </c>
      <c r="D93" t="str">
        <f>VLOOKUP(C93,Reference!$A$2:$B$17,2,0)</f>
        <v>Protective Services</v>
      </c>
      <c r="E93" t="s">
        <v>166</v>
      </c>
      <c r="F93" s="1">
        <v>43481</v>
      </c>
      <c r="G93" t="s">
        <v>123</v>
      </c>
    </row>
    <row r="94" spans="2:7" x14ac:dyDescent="0.2">
      <c r="B94" t="s">
        <v>109</v>
      </c>
      <c r="C94" t="s">
        <v>114</v>
      </c>
      <c r="D94" t="str">
        <f>VLOOKUP(C94,Reference!$A$2:$B$17,2,0)</f>
        <v>Protective Services</v>
      </c>
      <c r="E94" t="s">
        <v>166</v>
      </c>
      <c r="F94" s="1">
        <v>37126</v>
      </c>
      <c r="G94" t="s">
        <v>123</v>
      </c>
    </row>
    <row r="95" spans="2:7" x14ac:dyDescent="0.2">
      <c r="B95" t="s">
        <v>110</v>
      </c>
      <c r="C95" t="s">
        <v>114</v>
      </c>
      <c r="D95" t="str">
        <f>VLOOKUP(C95,Reference!$A$2:$B$17,2,0)</f>
        <v>Protective Services</v>
      </c>
      <c r="E95" t="s">
        <v>166</v>
      </c>
      <c r="F95" s="1">
        <v>453</v>
      </c>
      <c r="G95" t="s">
        <v>123</v>
      </c>
    </row>
    <row r="96" spans="2:7" x14ac:dyDescent="0.2">
      <c r="B96" t="s">
        <v>113</v>
      </c>
      <c r="C96" t="s">
        <v>114</v>
      </c>
      <c r="D96" t="str">
        <f>VLOOKUP(C96,Reference!$A$2:$B$17,2,0)</f>
        <v>Protective Services</v>
      </c>
      <c r="E96" t="s">
        <v>166</v>
      </c>
      <c r="F96" s="1">
        <v>12576</v>
      </c>
      <c r="G96" t="s">
        <v>123</v>
      </c>
    </row>
    <row r="97" spans="2:7" x14ac:dyDescent="0.2">
      <c r="B97" t="s">
        <v>112</v>
      </c>
      <c r="C97" t="s">
        <v>115</v>
      </c>
      <c r="D97" t="str">
        <f>VLOOKUP(C97,Reference!$A$2:$B$17,2,0)</f>
        <v>Protective Services</v>
      </c>
      <c r="E97" t="s">
        <v>166</v>
      </c>
      <c r="F97" s="1">
        <v>171203</v>
      </c>
      <c r="G97" t="s">
        <v>123</v>
      </c>
    </row>
    <row r="98" spans="2:7" x14ac:dyDescent="0.2">
      <c r="B98" t="s">
        <v>108</v>
      </c>
      <c r="C98" t="s">
        <v>115</v>
      </c>
      <c r="D98" t="str">
        <f>VLOOKUP(C98,Reference!$A$2:$B$17,2,0)</f>
        <v>Protective Services</v>
      </c>
      <c r="E98" t="s">
        <v>166</v>
      </c>
      <c r="F98" s="1">
        <v>7532</v>
      </c>
      <c r="G98" t="s">
        <v>123</v>
      </c>
    </row>
    <row r="99" spans="2:7" x14ac:dyDescent="0.2">
      <c r="B99" t="s">
        <v>109</v>
      </c>
      <c r="C99" t="s">
        <v>115</v>
      </c>
      <c r="D99" t="str">
        <f>VLOOKUP(C99,Reference!$A$2:$B$17,2,0)</f>
        <v>Protective Services</v>
      </c>
      <c r="E99" t="s">
        <v>166</v>
      </c>
      <c r="F99" s="1">
        <v>13828</v>
      </c>
      <c r="G99" t="s">
        <v>123</v>
      </c>
    </row>
    <row r="100" spans="2:7" x14ac:dyDescent="0.2">
      <c r="B100" t="s">
        <v>110</v>
      </c>
      <c r="C100" t="s">
        <v>115</v>
      </c>
      <c r="D100" t="str">
        <f>VLOOKUP(C100,Reference!$A$2:$B$17,2,0)</f>
        <v>Protective Services</v>
      </c>
      <c r="E100" t="s">
        <v>166</v>
      </c>
      <c r="F100" s="1">
        <v>2979</v>
      </c>
      <c r="G100" t="s">
        <v>123</v>
      </c>
    </row>
    <row r="101" spans="2:7" x14ac:dyDescent="0.2">
      <c r="B101" t="s">
        <v>113</v>
      </c>
      <c r="C101" t="s">
        <v>115</v>
      </c>
      <c r="D101" t="str">
        <f>VLOOKUP(C101,Reference!$A$2:$B$17,2,0)</f>
        <v>Protective Services</v>
      </c>
      <c r="E101" t="s">
        <v>166</v>
      </c>
      <c r="F101" s="1">
        <v>6032</v>
      </c>
      <c r="G101" t="s">
        <v>123</v>
      </c>
    </row>
    <row r="102" spans="2:7" x14ac:dyDescent="0.2">
      <c r="B102" t="s">
        <v>112</v>
      </c>
      <c r="C102" t="s">
        <v>116</v>
      </c>
      <c r="D102" t="str">
        <f>VLOOKUP(C102,Reference!$A$2:$B$17,2,0)</f>
        <v>Engineering &amp; Public Works</v>
      </c>
      <c r="E102" t="s">
        <v>166</v>
      </c>
      <c r="F102" s="1">
        <v>149720</v>
      </c>
      <c r="G102" t="s">
        <v>123</v>
      </c>
    </row>
    <row r="103" spans="2:7" x14ac:dyDescent="0.2">
      <c r="B103" t="s">
        <v>108</v>
      </c>
      <c r="C103" t="s">
        <v>116</v>
      </c>
      <c r="D103" t="str">
        <f>VLOOKUP(C103,Reference!$A$2:$B$17,2,0)</f>
        <v>Engineering &amp; Public Works</v>
      </c>
      <c r="E103" t="s">
        <v>166</v>
      </c>
      <c r="F103" s="1">
        <v>17092</v>
      </c>
      <c r="G103" t="s">
        <v>123</v>
      </c>
    </row>
    <row r="104" spans="2:7" x14ac:dyDescent="0.2">
      <c r="B104" t="s">
        <v>109</v>
      </c>
      <c r="C104" t="s">
        <v>116</v>
      </c>
      <c r="D104" t="str">
        <f>VLOOKUP(C104,Reference!$A$2:$B$17,2,0)</f>
        <v>Engineering &amp; Public Works</v>
      </c>
      <c r="E104" t="s">
        <v>166</v>
      </c>
      <c r="F104" s="1">
        <v>9485</v>
      </c>
      <c r="G104" t="s">
        <v>123</v>
      </c>
    </row>
    <row r="105" spans="2:7" x14ac:dyDescent="0.2">
      <c r="B105" t="s">
        <v>110</v>
      </c>
      <c r="C105" t="s">
        <v>116</v>
      </c>
      <c r="D105" t="str">
        <f>VLOOKUP(C105,Reference!$A$2:$B$17,2,0)</f>
        <v>Engineering &amp; Public Works</v>
      </c>
      <c r="E105" t="s">
        <v>166</v>
      </c>
      <c r="F105" s="1">
        <v>3129</v>
      </c>
      <c r="G105" t="s">
        <v>123</v>
      </c>
    </row>
    <row r="106" spans="2:7" x14ac:dyDescent="0.2">
      <c r="B106" t="s">
        <v>113</v>
      </c>
      <c r="C106" t="s">
        <v>116</v>
      </c>
      <c r="D106" t="str">
        <f>VLOOKUP(C106,Reference!$A$2:$B$17,2,0)</f>
        <v>Engineering &amp; Public Works</v>
      </c>
      <c r="E106" t="s">
        <v>166</v>
      </c>
      <c r="F106" s="1">
        <v>82977</v>
      </c>
      <c r="G106" t="s">
        <v>123</v>
      </c>
    </row>
    <row r="107" spans="2:7" x14ac:dyDescent="0.2">
      <c r="B107" t="s">
        <v>112</v>
      </c>
      <c r="C107" t="s">
        <v>117</v>
      </c>
      <c r="D107" t="str">
        <f>VLOOKUP(C107,Reference!$A$2:$B$17,2,0)</f>
        <v>Engineering &amp; Public Works</v>
      </c>
      <c r="E107" t="s">
        <v>166</v>
      </c>
      <c r="F107" s="1">
        <v>77759</v>
      </c>
      <c r="G107" t="s">
        <v>123</v>
      </c>
    </row>
    <row r="108" spans="2:7" x14ac:dyDescent="0.2">
      <c r="B108" t="s">
        <v>108</v>
      </c>
      <c r="C108" t="s">
        <v>117</v>
      </c>
      <c r="D108" t="str">
        <f>VLOOKUP(C108,Reference!$A$2:$B$17,2,0)</f>
        <v>Engineering &amp; Public Works</v>
      </c>
      <c r="E108" t="s">
        <v>166</v>
      </c>
      <c r="F108" s="1">
        <v>24732</v>
      </c>
      <c r="G108" t="s">
        <v>123</v>
      </c>
    </row>
    <row r="109" spans="2:7" x14ac:dyDescent="0.2">
      <c r="B109" t="s">
        <v>109</v>
      </c>
      <c r="C109" t="s">
        <v>117</v>
      </c>
      <c r="D109" t="str">
        <f>VLOOKUP(C109,Reference!$A$2:$B$17,2,0)</f>
        <v>Engineering &amp; Public Works</v>
      </c>
      <c r="E109" t="s">
        <v>166</v>
      </c>
      <c r="F109" s="1">
        <v>258676</v>
      </c>
      <c r="G109" t="s">
        <v>123</v>
      </c>
    </row>
    <row r="110" spans="2:7" x14ac:dyDescent="0.2">
      <c r="B110" t="s">
        <v>110</v>
      </c>
      <c r="C110" t="s">
        <v>117</v>
      </c>
      <c r="D110" t="str">
        <f>VLOOKUP(C110,Reference!$A$2:$B$17,2,0)</f>
        <v>Engineering &amp; Public Works</v>
      </c>
      <c r="E110" t="s">
        <v>166</v>
      </c>
      <c r="F110" s="1">
        <v>16598</v>
      </c>
      <c r="G110" t="s">
        <v>123</v>
      </c>
    </row>
    <row r="111" spans="2:7" x14ac:dyDescent="0.2">
      <c r="B111" t="s">
        <v>113</v>
      </c>
      <c r="C111" t="s">
        <v>117</v>
      </c>
      <c r="D111" t="str">
        <f>VLOOKUP(C111,Reference!$A$2:$B$17,2,0)</f>
        <v>Engineering &amp; Public Works</v>
      </c>
      <c r="E111" t="s">
        <v>166</v>
      </c>
      <c r="F111" s="1">
        <v>38681</v>
      </c>
      <c r="G111" t="s">
        <v>123</v>
      </c>
    </row>
    <row r="112" spans="2:7" x14ac:dyDescent="0.2">
      <c r="B112" t="s">
        <v>112</v>
      </c>
      <c r="C112" t="s">
        <v>118</v>
      </c>
      <c r="D112" t="str">
        <f>VLOOKUP(C112,Reference!$A$2:$B$17,2,0)</f>
        <v>Community Planning &amp; Development</v>
      </c>
      <c r="E112" t="s">
        <v>166</v>
      </c>
      <c r="F112" s="1">
        <v>80241</v>
      </c>
      <c r="G112" t="s">
        <v>123</v>
      </c>
    </row>
    <row r="113" spans="2:7" x14ac:dyDescent="0.2">
      <c r="B113" t="s">
        <v>108</v>
      </c>
      <c r="C113" t="s">
        <v>118</v>
      </c>
      <c r="D113" t="str">
        <f>VLOOKUP(C113,Reference!$A$2:$B$17,2,0)</f>
        <v>Community Planning &amp; Development</v>
      </c>
      <c r="E113" t="s">
        <v>166</v>
      </c>
      <c r="F113" s="1">
        <v>8014</v>
      </c>
      <c r="G113" t="s">
        <v>123</v>
      </c>
    </row>
    <row r="114" spans="2:7" x14ac:dyDescent="0.2">
      <c r="B114" t="s">
        <v>109</v>
      </c>
      <c r="C114" t="s">
        <v>118</v>
      </c>
      <c r="D114" t="str">
        <f>VLOOKUP(C114,Reference!$A$2:$B$17,2,0)</f>
        <v>Community Planning &amp; Development</v>
      </c>
      <c r="E114" t="s">
        <v>166</v>
      </c>
      <c r="F114" s="1">
        <v>4400</v>
      </c>
      <c r="G114" t="s">
        <v>123</v>
      </c>
    </row>
    <row r="115" spans="2:7" x14ac:dyDescent="0.2">
      <c r="B115" t="s">
        <v>110</v>
      </c>
      <c r="C115" t="s">
        <v>118</v>
      </c>
      <c r="D115" t="str">
        <f>VLOOKUP(C115,Reference!$A$2:$B$17,2,0)</f>
        <v>Community Planning &amp; Development</v>
      </c>
      <c r="E115" t="s">
        <v>166</v>
      </c>
      <c r="F115" s="1">
        <v>0</v>
      </c>
      <c r="G115" t="s">
        <v>123</v>
      </c>
    </row>
    <row r="116" spans="2:7" x14ac:dyDescent="0.2">
      <c r="B116" t="s">
        <v>113</v>
      </c>
      <c r="C116" t="s">
        <v>118</v>
      </c>
      <c r="D116" t="str">
        <f>VLOOKUP(C116,Reference!$A$2:$B$17,2,0)</f>
        <v>Community Planning &amp; Development</v>
      </c>
      <c r="E116" t="s">
        <v>166</v>
      </c>
      <c r="F116" s="1">
        <v>20</v>
      </c>
      <c r="G116" t="s">
        <v>123</v>
      </c>
    </row>
    <row r="117" spans="2:7" x14ac:dyDescent="0.2">
      <c r="B117" t="s">
        <v>112</v>
      </c>
      <c r="C117" t="s">
        <v>121</v>
      </c>
      <c r="D117" t="str">
        <f>VLOOKUP(C117,Reference!$A$2:$B$17,2,0)</f>
        <v>Parks, Recreation &amp; Cultural Services</v>
      </c>
      <c r="E117" t="s">
        <v>166</v>
      </c>
      <c r="F117" s="1">
        <v>156870</v>
      </c>
      <c r="G117" t="s">
        <v>123</v>
      </c>
    </row>
    <row r="118" spans="2:7" x14ac:dyDescent="0.2">
      <c r="B118" t="s">
        <v>108</v>
      </c>
      <c r="C118" t="s">
        <v>121</v>
      </c>
      <c r="D118" t="str">
        <f>VLOOKUP(C118,Reference!$A$2:$B$17,2,0)</f>
        <v>Parks, Recreation &amp; Cultural Services</v>
      </c>
      <c r="E118" t="s">
        <v>166</v>
      </c>
      <c r="F118" s="1">
        <v>17363</v>
      </c>
      <c r="G118" t="s">
        <v>123</v>
      </c>
    </row>
    <row r="119" spans="2:7" x14ac:dyDescent="0.2">
      <c r="B119" t="s">
        <v>109</v>
      </c>
      <c r="C119" t="s">
        <v>121</v>
      </c>
      <c r="D119" t="str">
        <f>VLOOKUP(C119,Reference!$A$2:$B$17,2,0)</f>
        <v>Parks, Recreation &amp; Cultural Services</v>
      </c>
      <c r="E119" t="s">
        <v>166</v>
      </c>
      <c r="F119" s="1">
        <v>81811</v>
      </c>
      <c r="G119" t="s">
        <v>123</v>
      </c>
    </row>
    <row r="120" spans="2:7" x14ac:dyDescent="0.2">
      <c r="B120" t="s">
        <v>110</v>
      </c>
      <c r="C120" t="s">
        <v>121</v>
      </c>
      <c r="D120" t="str">
        <f>VLOOKUP(C120,Reference!$A$2:$B$17,2,0)</f>
        <v>Parks, Recreation &amp; Cultural Services</v>
      </c>
      <c r="E120" t="s">
        <v>166</v>
      </c>
      <c r="F120" s="1">
        <v>5909</v>
      </c>
      <c r="G120" t="s">
        <v>123</v>
      </c>
    </row>
    <row r="121" spans="2:7" x14ac:dyDescent="0.2">
      <c r="B121" t="s">
        <v>113</v>
      </c>
      <c r="C121" t="s">
        <v>121</v>
      </c>
      <c r="D121" t="str">
        <f>VLOOKUP(C121,Reference!$A$2:$B$17,2,0)</f>
        <v>Parks, Recreation &amp; Cultural Services</v>
      </c>
      <c r="E121" t="s">
        <v>166</v>
      </c>
      <c r="F121" s="1">
        <v>31013</v>
      </c>
      <c r="G121" t="s">
        <v>123</v>
      </c>
    </row>
    <row r="122" spans="2:7" x14ac:dyDescent="0.2">
      <c r="B122" t="s">
        <v>112</v>
      </c>
      <c r="C122" t="s">
        <v>120</v>
      </c>
      <c r="D122" t="str">
        <f>VLOOKUP(C122,Reference!$A$2:$B$17,2,0)</f>
        <v>Parks, Recreation &amp; Cultural Services</v>
      </c>
      <c r="E122" t="s">
        <v>166</v>
      </c>
      <c r="F122" s="1">
        <v>65249</v>
      </c>
      <c r="G122" t="s">
        <v>123</v>
      </c>
    </row>
    <row r="123" spans="2:7" x14ac:dyDescent="0.2">
      <c r="B123" t="s">
        <v>108</v>
      </c>
      <c r="C123" t="s">
        <v>120</v>
      </c>
      <c r="D123" t="str">
        <f>VLOOKUP(C123,Reference!$A$2:$B$17,2,0)</f>
        <v>Parks, Recreation &amp; Cultural Services</v>
      </c>
      <c r="E123" t="s">
        <v>166</v>
      </c>
      <c r="F123" s="1">
        <v>83822</v>
      </c>
      <c r="G123" t="s">
        <v>123</v>
      </c>
    </row>
    <row r="124" spans="2:7" x14ac:dyDescent="0.2">
      <c r="B124" t="s">
        <v>109</v>
      </c>
      <c r="C124" t="s">
        <v>120</v>
      </c>
      <c r="D124" t="str">
        <f>VLOOKUP(C124,Reference!$A$2:$B$17,2,0)</f>
        <v>Parks, Recreation &amp; Cultural Services</v>
      </c>
      <c r="E124" t="s">
        <v>166</v>
      </c>
      <c r="F124" s="1">
        <v>25774</v>
      </c>
      <c r="G124" t="s">
        <v>123</v>
      </c>
    </row>
    <row r="125" spans="2:7" x14ac:dyDescent="0.2">
      <c r="B125" t="s">
        <v>110</v>
      </c>
      <c r="C125" t="s">
        <v>120</v>
      </c>
      <c r="D125" t="str">
        <f>VLOOKUP(C125,Reference!$A$2:$B$17,2,0)</f>
        <v>Parks, Recreation &amp; Cultural Services</v>
      </c>
      <c r="E125" t="s">
        <v>166</v>
      </c>
      <c r="F125" s="1">
        <v>171</v>
      </c>
      <c r="G125" t="s">
        <v>123</v>
      </c>
    </row>
    <row r="126" spans="2:7" x14ac:dyDescent="0.2">
      <c r="B126" t="s">
        <v>113</v>
      </c>
      <c r="C126" t="s">
        <v>120</v>
      </c>
      <c r="D126" t="str">
        <f>VLOOKUP(C126,Reference!$A$2:$B$17,2,0)</f>
        <v>Parks, Recreation &amp; Cultural Services</v>
      </c>
      <c r="E126" t="s">
        <v>166</v>
      </c>
      <c r="F126" s="1">
        <v>18091</v>
      </c>
      <c r="G126" t="s">
        <v>123</v>
      </c>
    </row>
    <row r="127" spans="2:7" x14ac:dyDescent="0.2">
      <c r="B127" t="s">
        <v>112</v>
      </c>
      <c r="C127" t="s">
        <v>119</v>
      </c>
      <c r="D127" t="str">
        <f>VLOOKUP(C127,Reference!$A$2:$B$17,2,0)</f>
        <v>Parks, Recreation &amp; Cultural Services</v>
      </c>
      <c r="E127" t="s">
        <v>166</v>
      </c>
      <c r="F127" s="1">
        <v>51760</v>
      </c>
      <c r="G127" t="s">
        <v>123</v>
      </c>
    </row>
    <row r="128" spans="2:7" x14ac:dyDescent="0.2">
      <c r="B128" t="s">
        <v>108</v>
      </c>
      <c r="C128" t="s">
        <v>119</v>
      </c>
      <c r="D128" t="str">
        <f>VLOOKUP(C128,Reference!$A$2:$B$17,2,0)</f>
        <v>Parks, Recreation &amp; Cultural Services</v>
      </c>
      <c r="E128" t="s">
        <v>166</v>
      </c>
      <c r="F128" s="1">
        <v>2579</v>
      </c>
      <c r="G128" t="s">
        <v>123</v>
      </c>
    </row>
    <row r="129" spans="2:7" x14ac:dyDescent="0.2">
      <c r="B129" t="s">
        <v>109</v>
      </c>
      <c r="C129" t="s">
        <v>119</v>
      </c>
      <c r="D129" t="str">
        <f>VLOOKUP(C129,Reference!$A$2:$B$17,2,0)</f>
        <v>Parks, Recreation &amp; Cultural Services</v>
      </c>
      <c r="E129" t="s">
        <v>166</v>
      </c>
      <c r="F129" s="1">
        <v>8884</v>
      </c>
      <c r="G129" t="s">
        <v>123</v>
      </c>
    </row>
    <row r="130" spans="2:7" x14ac:dyDescent="0.2">
      <c r="B130" t="s">
        <v>110</v>
      </c>
      <c r="C130" t="s">
        <v>119</v>
      </c>
      <c r="D130" t="str">
        <f>VLOOKUP(C130,Reference!$A$2:$B$17,2,0)</f>
        <v>Parks, Recreation &amp; Cultural Services</v>
      </c>
      <c r="E130" t="s">
        <v>166</v>
      </c>
      <c r="F130" s="1">
        <v>286</v>
      </c>
      <c r="G130" t="s">
        <v>123</v>
      </c>
    </row>
    <row r="131" spans="2:7" x14ac:dyDescent="0.2">
      <c r="B131" t="s">
        <v>113</v>
      </c>
      <c r="C131" t="s">
        <v>119</v>
      </c>
      <c r="D131" t="str">
        <f>VLOOKUP(C131,Reference!$A$2:$B$17,2,0)</f>
        <v>Parks, Recreation &amp; Cultural Services</v>
      </c>
      <c r="E131" t="s">
        <v>166</v>
      </c>
      <c r="F131" s="1">
        <v>7247</v>
      </c>
      <c r="G131" t="s">
        <v>123</v>
      </c>
    </row>
    <row r="132" spans="2:7" x14ac:dyDescent="0.2">
      <c r="F132" s="1"/>
    </row>
    <row r="135" spans="2:7" x14ac:dyDescent="0.2">
      <c r="G135" s="1"/>
    </row>
    <row r="136" spans="2:7" x14ac:dyDescent="0.2">
      <c r="G136" s="1"/>
    </row>
    <row r="138" spans="2:7" x14ac:dyDescent="0.2">
      <c r="G138" s="1"/>
    </row>
    <row r="139" spans="2:7" x14ac:dyDescent="0.2">
      <c r="G139" s="1"/>
    </row>
    <row r="140" spans="2:7" x14ac:dyDescent="0.2">
      <c r="G140" s="1"/>
    </row>
    <row r="141" spans="2:7" x14ac:dyDescent="0.2">
      <c r="G141" s="1"/>
    </row>
    <row r="142" spans="2:7" x14ac:dyDescent="0.2">
      <c r="G142" s="1"/>
    </row>
    <row r="143" spans="2:7" x14ac:dyDescent="0.2">
      <c r="G143" s="1"/>
    </row>
    <row r="144" spans="2:7" x14ac:dyDescent="0.2">
      <c r="G144" s="1"/>
    </row>
    <row r="145" spans="7:7" x14ac:dyDescent="0.2">
      <c r="G145" s="1"/>
    </row>
    <row r="146" spans="7:7" x14ac:dyDescent="0.2">
      <c r="G146" s="1"/>
    </row>
    <row r="147" spans="7:7" x14ac:dyDescent="0.2">
      <c r="G147" s="1"/>
    </row>
    <row r="148" spans="7:7" x14ac:dyDescent="0.2">
      <c r="G148" s="1"/>
    </row>
    <row r="149" spans="7:7" x14ac:dyDescent="0.2">
      <c r="G149" s="1"/>
    </row>
    <row r="150" spans="7:7" x14ac:dyDescent="0.2">
      <c r="G150" s="1"/>
    </row>
    <row r="151" spans="7:7" x14ac:dyDescent="0.2">
      <c r="G151" s="1"/>
    </row>
    <row r="152" spans="7:7" x14ac:dyDescent="0.2">
      <c r="G152" s="1"/>
    </row>
    <row r="153" spans="7:7" x14ac:dyDescent="0.2">
      <c r="G153" s="1"/>
    </row>
    <row r="154" spans="7:7" x14ac:dyDescent="0.2">
      <c r="G154" s="1"/>
    </row>
    <row r="155" spans="7:7" x14ac:dyDescent="0.2">
      <c r="G155" s="1"/>
    </row>
    <row r="156" spans="7:7" x14ac:dyDescent="0.2">
      <c r="G156" s="1"/>
    </row>
    <row r="157" spans="7:7" x14ac:dyDescent="0.2">
      <c r="G157" s="1"/>
    </row>
    <row r="158" spans="7:7" x14ac:dyDescent="0.2">
      <c r="G158" s="1"/>
    </row>
    <row r="159" spans="7:7" x14ac:dyDescent="0.2">
      <c r="G159" s="1"/>
    </row>
    <row r="160" spans="7:7" x14ac:dyDescent="0.2">
      <c r="G160" s="1"/>
    </row>
    <row r="161" spans="6:7" x14ac:dyDescent="0.2">
      <c r="G161" s="1"/>
    </row>
    <row r="162" spans="6:7" x14ac:dyDescent="0.2">
      <c r="G162" s="1"/>
    </row>
    <row r="163" spans="6:7" x14ac:dyDescent="0.2">
      <c r="G163" s="1"/>
    </row>
    <row r="164" spans="6:7" x14ac:dyDescent="0.2">
      <c r="G164" s="1"/>
    </row>
    <row r="165" spans="6:7" x14ac:dyDescent="0.2">
      <c r="G165" s="1"/>
    </row>
    <row r="166" spans="6:7" x14ac:dyDescent="0.2">
      <c r="G166" s="1"/>
    </row>
    <row r="167" spans="6:7" x14ac:dyDescent="0.2">
      <c r="G167" s="1"/>
    </row>
    <row r="168" spans="6:7" x14ac:dyDescent="0.2">
      <c r="G168" s="1"/>
    </row>
    <row r="169" spans="6:7" x14ac:dyDescent="0.2">
      <c r="G169" s="1"/>
    </row>
    <row r="170" spans="6:7" x14ac:dyDescent="0.2">
      <c r="F170" s="3"/>
      <c r="G170" s="3"/>
    </row>
  </sheetData>
  <sortState xmlns:xlrd2="http://schemas.microsoft.com/office/spreadsheetml/2017/richdata2" ref="A25:G51">
    <sortCondition ref="B25:B5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2237-FBFB-6E49-86DB-1CB9AAF4B30A}">
  <dimension ref="A1:H16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1.6640625" bestFit="1" customWidth="1"/>
    <col min="2" max="3" width="59.1640625" bestFit="1" customWidth="1"/>
    <col min="4" max="4" width="21" bestFit="1" customWidth="1"/>
    <col min="5" max="5" width="10.1640625" bestFit="1" customWidth="1"/>
  </cols>
  <sheetData>
    <row r="1" spans="1:8" x14ac:dyDescent="0.2">
      <c r="A1" s="2" t="s">
        <v>138</v>
      </c>
      <c r="B1" s="2" t="s">
        <v>137</v>
      </c>
      <c r="C1" s="2" t="s">
        <v>136</v>
      </c>
      <c r="D1" s="2" t="s">
        <v>135</v>
      </c>
      <c r="E1" s="3" t="s">
        <v>133</v>
      </c>
      <c r="F1" s="2" t="s">
        <v>134</v>
      </c>
    </row>
    <row r="2" spans="1:8" x14ac:dyDescent="0.2">
      <c r="B2" t="s">
        <v>124</v>
      </c>
      <c r="C2" t="s">
        <v>100</v>
      </c>
      <c r="D2" t="s">
        <v>167</v>
      </c>
      <c r="E2" s="1">
        <v>2203003</v>
      </c>
      <c r="F2" t="s">
        <v>64</v>
      </c>
      <c r="H2" s="1"/>
    </row>
    <row r="3" spans="1:8" x14ac:dyDescent="0.2">
      <c r="B3" t="s">
        <v>65</v>
      </c>
      <c r="C3" t="s">
        <v>100</v>
      </c>
      <c r="D3" t="s">
        <v>167</v>
      </c>
      <c r="E3" s="1">
        <v>34291</v>
      </c>
      <c r="F3" t="s">
        <v>64</v>
      </c>
      <c r="H3" s="1"/>
    </row>
    <row r="4" spans="1:8" x14ac:dyDescent="0.2">
      <c r="B4" t="s">
        <v>66</v>
      </c>
      <c r="C4" t="s">
        <v>100</v>
      </c>
      <c r="D4" t="s">
        <v>167</v>
      </c>
      <c r="E4" s="1">
        <v>319</v>
      </c>
      <c r="F4" t="s">
        <v>64</v>
      </c>
      <c r="H4" s="1"/>
    </row>
    <row r="5" spans="1:8" x14ac:dyDescent="0.2">
      <c r="B5" t="s">
        <v>15</v>
      </c>
      <c r="C5" t="s">
        <v>1</v>
      </c>
      <c r="D5" t="s">
        <v>167</v>
      </c>
      <c r="E5">
        <v>50</v>
      </c>
      <c r="F5" t="s">
        <v>123</v>
      </c>
    </row>
    <row r="6" spans="1:8" x14ac:dyDescent="0.2">
      <c r="B6" t="s">
        <v>14</v>
      </c>
      <c r="C6" t="s">
        <v>1</v>
      </c>
      <c r="D6" t="s">
        <v>167</v>
      </c>
      <c r="E6" s="1">
        <v>425830</v>
      </c>
      <c r="F6" t="s">
        <v>123</v>
      </c>
    </row>
    <row r="7" spans="1:8" x14ac:dyDescent="0.2">
      <c r="B7" t="s">
        <v>101</v>
      </c>
      <c r="C7" t="s">
        <v>1</v>
      </c>
      <c r="D7" t="s">
        <v>167</v>
      </c>
      <c r="E7" s="1">
        <v>90</v>
      </c>
      <c r="F7" t="s">
        <v>123</v>
      </c>
    </row>
    <row r="8" spans="1:8" x14ac:dyDescent="0.2">
      <c r="B8" t="s">
        <v>102</v>
      </c>
      <c r="C8" t="s">
        <v>1</v>
      </c>
      <c r="D8" t="s">
        <v>167</v>
      </c>
      <c r="E8" s="1">
        <v>26</v>
      </c>
      <c r="F8" t="s">
        <v>123</v>
      </c>
    </row>
    <row r="9" spans="1:8" x14ac:dyDescent="0.2">
      <c r="B9" t="s">
        <v>15</v>
      </c>
      <c r="C9" t="s">
        <v>103</v>
      </c>
      <c r="D9" t="s">
        <v>167</v>
      </c>
      <c r="E9" s="1">
        <v>643</v>
      </c>
      <c r="F9" t="s">
        <v>123</v>
      </c>
    </row>
    <row r="10" spans="1:8" x14ac:dyDescent="0.2">
      <c r="B10" t="s">
        <v>16</v>
      </c>
      <c r="C10" t="s">
        <v>103</v>
      </c>
      <c r="D10" t="s">
        <v>167</v>
      </c>
      <c r="E10" s="1">
        <v>1886</v>
      </c>
      <c r="F10" t="s">
        <v>123</v>
      </c>
    </row>
    <row r="11" spans="1:8" x14ac:dyDescent="0.2">
      <c r="B11" t="s">
        <v>17</v>
      </c>
      <c r="C11" t="s">
        <v>103</v>
      </c>
      <c r="D11" t="s">
        <v>167</v>
      </c>
      <c r="E11" s="1">
        <v>1772</v>
      </c>
      <c r="F11" t="s">
        <v>123</v>
      </c>
    </row>
    <row r="12" spans="1:8" x14ac:dyDescent="0.2">
      <c r="B12" t="s">
        <v>18</v>
      </c>
      <c r="C12" t="s">
        <v>103</v>
      </c>
      <c r="D12" t="s">
        <v>167</v>
      </c>
      <c r="E12" s="1">
        <v>112</v>
      </c>
      <c r="F12" t="s">
        <v>123</v>
      </c>
    </row>
    <row r="13" spans="1:8" x14ac:dyDescent="0.2">
      <c r="B13" t="s">
        <v>14</v>
      </c>
      <c r="C13" t="s">
        <v>103</v>
      </c>
      <c r="D13" t="s">
        <v>167</v>
      </c>
      <c r="E13" s="1">
        <v>238</v>
      </c>
      <c r="F13" t="s">
        <v>123</v>
      </c>
    </row>
    <row r="14" spans="1:8" x14ac:dyDescent="0.2">
      <c r="B14" t="s">
        <v>101</v>
      </c>
      <c r="C14" t="s">
        <v>103</v>
      </c>
      <c r="D14" t="s">
        <v>167</v>
      </c>
      <c r="E14" s="1">
        <v>124880</v>
      </c>
      <c r="F14" t="s">
        <v>123</v>
      </c>
    </row>
    <row r="15" spans="1:8" x14ac:dyDescent="0.2">
      <c r="B15" t="s">
        <v>102</v>
      </c>
      <c r="C15" t="s">
        <v>103</v>
      </c>
      <c r="D15" t="s">
        <v>167</v>
      </c>
      <c r="E15" s="1">
        <v>24813</v>
      </c>
      <c r="F15" t="s">
        <v>123</v>
      </c>
    </row>
    <row r="16" spans="1:8" x14ac:dyDescent="0.2">
      <c r="B16" t="s">
        <v>22</v>
      </c>
      <c r="C16" t="s">
        <v>103</v>
      </c>
      <c r="D16" t="s">
        <v>167</v>
      </c>
      <c r="E16" s="1">
        <v>680</v>
      </c>
      <c r="F16" t="s">
        <v>123</v>
      </c>
    </row>
    <row r="17" spans="1:6" x14ac:dyDescent="0.2">
      <c r="B17" t="s">
        <v>15</v>
      </c>
      <c r="C17" t="s">
        <v>104</v>
      </c>
      <c r="D17" t="s">
        <v>167</v>
      </c>
      <c r="E17" s="1">
        <v>125658</v>
      </c>
      <c r="F17" t="s">
        <v>123</v>
      </c>
    </row>
    <row r="18" spans="1:6" x14ac:dyDescent="0.2">
      <c r="B18" t="s">
        <v>18</v>
      </c>
      <c r="C18" t="s">
        <v>104</v>
      </c>
      <c r="D18" t="s">
        <v>167</v>
      </c>
      <c r="E18" s="1">
        <v>4356</v>
      </c>
      <c r="F18" t="s">
        <v>123</v>
      </c>
    </row>
    <row r="19" spans="1:6" x14ac:dyDescent="0.2">
      <c r="B19" t="s">
        <v>14</v>
      </c>
      <c r="C19" t="s">
        <v>104</v>
      </c>
      <c r="D19" t="s">
        <v>167</v>
      </c>
      <c r="E19" s="1">
        <v>1867</v>
      </c>
      <c r="F19" t="s">
        <v>123</v>
      </c>
    </row>
    <row r="20" spans="1:6" x14ac:dyDescent="0.2">
      <c r="B20" t="s">
        <v>15</v>
      </c>
      <c r="C20" t="s">
        <v>5</v>
      </c>
      <c r="D20" t="s">
        <v>167</v>
      </c>
      <c r="E20" s="1">
        <v>61678</v>
      </c>
      <c r="F20" t="s">
        <v>123</v>
      </c>
    </row>
    <row r="21" spans="1:6" x14ac:dyDescent="0.2">
      <c r="B21" t="s">
        <v>16</v>
      </c>
      <c r="C21" t="s">
        <v>5</v>
      </c>
      <c r="D21" t="s">
        <v>167</v>
      </c>
      <c r="E21" s="1">
        <v>2</v>
      </c>
      <c r="F21" t="s">
        <v>123</v>
      </c>
    </row>
    <row r="22" spans="1:6" x14ac:dyDescent="0.2">
      <c r="B22" t="s">
        <v>18</v>
      </c>
      <c r="C22" t="s">
        <v>5</v>
      </c>
      <c r="D22" t="s">
        <v>167</v>
      </c>
      <c r="E22" s="1">
        <v>26898</v>
      </c>
      <c r="F22" t="s">
        <v>123</v>
      </c>
    </row>
    <row r="23" spans="1:6" x14ac:dyDescent="0.2">
      <c r="B23" t="s">
        <v>101</v>
      </c>
      <c r="C23" t="s">
        <v>5</v>
      </c>
      <c r="D23" t="s">
        <v>167</v>
      </c>
      <c r="E23" s="1">
        <v>16780</v>
      </c>
      <c r="F23" t="s">
        <v>123</v>
      </c>
    </row>
    <row r="24" spans="1:6" x14ac:dyDescent="0.2">
      <c r="B24" t="s">
        <v>102</v>
      </c>
      <c r="C24" t="s">
        <v>5</v>
      </c>
      <c r="D24" t="s">
        <v>167</v>
      </c>
      <c r="E24" s="1">
        <v>1227</v>
      </c>
      <c r="F24" t="s">
        <v>123</v>
      </c>
    </row>
    <row r="25" spans="1:6" x14ac:dyDescent="0.2">
      <c r="A25" t="s">
        <v>78</v>
      </c>
      <c r="B25" t="s">
        <v>126</v>
      </c>
      <c r="C25" t="s">
        <v>6</v>
      </c>
      <c r="D25" t="s">
        <v>167</v>
      </c>
      <c r="E25" s="1">
        <v>15289</v>
      </c>
      <c r="F25" t="s">
        <v>31</v>
      </c>
    </row>
    <row r="26" spans="1:6" x14ac:dyDescent="0.2">
      <c r="A26" t="s">
        <v>77</v>
      </c>
      <c r="B26" t="s">
        <v>126</v>
      </c>
      <c r="C26" t="s">
        <v>6</v>
      </c>
      <c r="D26" t="s">
        <v>167</v>
      </c>
      <c r="E26" s="1">
        <v>13</v>
      </c>
      <c r="F26" t="s">
        <v>31</v>
      </c>
    </row>
    <row r="27" spans="1:6" x14ac:dyDescent="0.2">
      <c r="A27" t="s">
        <v>76</v>
      </c>
      <c r="B27" t="s">
        <v>126</v>
      </c>
      <c r="C27" t="s">
        <v>6</v>
      </c>
      <c r="D27" t="s">
        <v>167</v>
      </c>
      <c r="E27" s="1">
        <v>7985</v>
      </c>
      <c r="F27" t="s">
        <v>31</v>
      </c>
    </row>
    <row r="28" spans="1:6" x14ac:dyDescent="0.2">
      <c r="A28" t="s">
        <v>75</v>
      </c>
      <c r="B28" t="s">
        <v>126</v>
      </c>
      <c r="C28" t="s">
        <v>6</v>
      </c>
      <c r="D28" t="s">
        <v>167</v>
      </c>
      <c r="E28" s="1">
        <v>9319</v>
      </c>
      <c r="F28" t="s">
        <v>31</v>
      </c>
    </row>
    <row r="29" spans="1:6" x14ac:dyDescent="0.2">
      <c r="A29" t="s">
        <v>74</v>
      </c>
      <c r="B29" t="s">
        <v>126</v>
      </c>
      <c r="C29" t="s">
        <v>6</v>
      </c>
      <c r="D29" t="s">
        <v>167</v>
      </c>
      <c r="E29" s="1">
        <v>13702</v>
      </c>
      <c r="F29" t="s">
        <v>31</v>
      </c>
    </row>
    <row r="30" spans="1:6" x14ac:dyDescent="0.2">
      <c r="A30" t="s">
        <v>80</v>
      </c>
      <c r="B30" t="s">
        <v>126</v>
      </c>
      <c r="C30" t="s">
        <v>6</v>
      </c>
      <c r="D30" t="s">
        <v>167</v>
      </c>
      <c r="E30" s="1">
        <v>98</v>
      </c>
      <c r="F30" t="s">
        <v>31</v>
      </c>
    </row>
    <row r="31" spans="1:6" x14ac:dyDescent="0.2">
      <c r="A31" t="s">
        <v>79</v>
      </c>
      <c r="B31" t="s">
        <v>126</v>
      </c>
      <c r="C31" t="s">
        <v>6</v>
      </c>
      <c r="D31" t="s">
        <v>167</v>
      </c>
      <c r="E31" s="1">
        <v>514</v>
      </c>
      <c r="F31" t="s">
        <v>31</v>
      </c>
    </row>
    <row r="32" spans="1:6" x14ac:dyDescent="0.2">
      <c r="A32" t="s">
        <v>88</v>
      </c>
      <c r="B32" t="s">
        <v>127</v>
      </c>
      <c r="C32" t="s">
        <v>6</v>
      </c>
      <c r="D32" t="s">
        <v>167</v>
      </c>
      <c r="E32" s="1">
        <v>11748</v>
      </c>
      <c r="F32" t="s">
        <v>31</v>
      </c>
    </row>
    <row r="33" spans="1:6" x14ac:dyDescent="0.2">
      <c r="A33" t="s">
        <v>89</v>
      </c>
      <c r="B33" t="s">
        <v>127</v>
      </c>
      <c r="C33" t="s">
        <v>6</v>
      </c>
      <c r="D33" t="s">
        <v>167</v>
      </c>
      <c r="E33" s="1">
        <v>4211</v>
      </c>
      <c r="F33" t="s">
        <v>31</v>
      </c>
    </row>
    <row r="34" spans="1:6" x14ac:dyDescent="0.2">
      <c r="A34" t="s">
        <v>76</v>
      </c>
      <c r="B34" t="s">
        <v>127</v>
      </c>
      <c r="C34" t="s">
        <v>6</v>
      </c>
      <c r="D34" t="s">
        <v>167</v>
      </c>
      <c r="E34" s="1">
        <v>7391</v>
      </c>
      <c r="F34" t="s">
        <v>31</v>
      </c>
    </row>
    <row r="35" spans="1:6" x14ac:dyDescent="0.2">
      <c r="A35" t="s">
        <v>91</v>
      </c>
      <c r="B35" t="s">
        <v>127</v>
      </c>
      <c r="C35" t="s">
        <v>6</v>
      </c>
      <c r="D35" t="s">
        <v>167</v>
      </c>
      <c r="E35" s="1">
        <v>295</v>
      </c>
      <c r="F35" t="s">
        <v>31</v>
      </c>
    </row>
    <row r="36" spans="1:6" x14ac:dyDescent="0.2">
      <c r="A36" t="s">
        <v>90</v>
      </c>
      <c r="B36" t="s">
        <v>127</v>
      </c>
      <c r="C36" t="s">
        <v>6</v>
      </c>
      <c r="D36" t="s">
        <v>167</v>
      </c>
      <c r="E36" s="1">
        <v>2205</v>
      </c>
      <c r="F36" t="s">
        <v>31</v>
      </c>
    </row>
    <row r="37" spans="1:6" x14ac:dyDescent="0.2">
      <c r="A37" t="s">
        <v>75</v>
      </c>
      <c r="B37" t="s">
        <v>127</v>
      </c>
      <c r="C37" t="s">
        <v>6</v>
      </c>
      <c r="D37" t="s">
        <v>167</v>
      </c>
      <c r="E37" s="1">
        <v>952</v>
      </c>
      <c r="F37" t="s">
        <v>31</v>
      </c>
    </row>
    <row r="38" spans="1:6" x14ac:dyDescent="0.2">
      <c r="A38" t="s">
        <v>74</v>
      </c>
      <c r="B38" t="s">
        <v>127</v>
      </c>
      <c r="C38" t="s">
        <v>6</v>
      </c>
      <c r="D38" t="s">
        <v>167</v>
      </c>
      <c r="E38" s="1">
        <v>783</v>
      </c>
      <c r="F38" t="s">
        <v>31</v>
      </c>
    </row>
    <row r="39" spans="1:6" x14ac:dyDescent="0.2">
      <c r="A39" t="s">
        <v>22</v>
      </c>
      <c r="B39" t="s">
        <v>127</v>
      </c>
      <c r="C39" t="s">
        <v>6</v>
      </c>
      <c r="D39" t="s">
        <v>167</v>
      </c>
      <c r="E39" s="1">
        <v>1359</v>
      </c>
      <c r="F39" t="s">
        <v>31</v>
      </c>
    </row>
    <row r="40" spans="1:6" x14ac:dyDescent="0.2">
      <c r="A40" t="s">
        <v>87</v>
      </c>
      <c r="B40" t="s">
        <v>127</v>
      </c>
      <c r="C40" t="s">
        <v>6</v>
      </c>
      <c r="D40" t="s">
        <v>167</v>
      </c>
      <c r="E40" s="1">
        <v>15750</v>
      </c>
      <c r="F40" t="s">
        <v>31</v>
      </c>
    </row>
    <row r="41" spans="1:6" x14ac:dyDescent="0.2">
      <c r="A41" t="s">
        <v>80</v>
      </c>
      <c r="B41" t="s">
        <v>127</v>
      </c>
      <c r="C41" t="s">
        <v>6</v>
      </c>
      <c r="D41" t="s">
        <v>167</v>
      </c>
      <c r="E41" s="1">
        <v>101</v>
      </c>
      <c r="F41" t="s">
        <v>31</v>
      </c>
    </row>
    <row r="42" spans="1:6" x14ac:dyDescent="0.2">
      <c r="A42" t="s">
        <v>86</v>
      </c>
      <c r="B42" t="s">
        <v>127</v>
      </c>
      <c r="C42" t="s">
        <v>6</v>
      </c>
      <c r="D42" t="s">
        <v>167</v>
      </c>
      <c r="E42" s="1">
        <v>19889</v>
      </c>
      <c r="F42" t="s">
        <v>31</v>
      </c>
    </row>
    <row r="43" spans="1:6" x14ac:dyDescent="0.2">
      <c r="A43" t="s">
        <v>94</v>
      </c>
      <c r="B43" t="s">
        <v>128</v>
      </c>
      <c r="C43" t="s">
        <v>6</v>
      </c>
      <c r="D43" t="s">
        <v>167</v>
      </c>
      <c r="E43" s="1">
        <v>9929</v>
      </c>
      <c r="F43" t="s">
        <v>31</v>
      </c>
    </row>
    <row r="44" spans="1:6" x14ac:dyDescent="0.2">
      <c r="A44" t="s">
        <v>93</v>
      </c>
      <c r="B44" t="s">
        <v>128</v>
      </c>
      <c r="C44" t="s">
        <v>6</v>
      </c>
      <c r="D44" t="s">
        <v>167</v>
      </c>
      <c r="E44" s="1">
        <v>11207</v>
      </c>
      <c r="F44" t="s">
        <v>31</v>
      </c>
    </row>
    <row r="45" spans="1:6" x14ac:dyDescent="0.2">
      <c r="A45" t="s">
        <v>95</v>
      </c>
      <c r="B45" t="s">
        <v>128</v>
      </c>
      <c r="C45" t="s">
        <v>6</v>
      </c>
      <c r="D45" t="s">
        <v>167</v>
      </c>
      <c r="E45" s="1">
        <v>8406</v>
      </c>
      <c r="F45" t="s">
        <v>31</v>
      </c>
    </row>
    <row r="46" spans="1:6" x14ac:dyDescent="0.2">
      <c r="A46" t="s">
        <v>96</v>
      </c>
      <c r="B46" t="s">
        <v>128</v>
      </c>
      <c r="C46" t="s">
        <v>6</v>
      </c>
      <c r="D46" t="s">
        <v>167</v>
      </c>
      <c r="E46" s="1">
        <v>2716</v>
      </c>
      <c r="F46" t="s">
        <v>31</v>
      </c>
    </row>
    <row r="47" spans="1:6" x14ac:dyDescent="0.2">
      <c r="B47" t="s">
        <v>15</v>
      </c>
      <c r="C47" t="s">
        <v>106</v>
      </c>
      <c r="D47" t="s">
        <v>167</v>
      </c>
      <c r="E47" s="1">
        <v>32245</v>
      </c>
      <c r="F47" t="s">
        <v>123</v>
      </c>
    </row>
    <row r="48" spans="1:6" x14ac:dyDescent="0.2">
      <c r="B48" t="s">
        <v>16</v>
      </c>
      <c r="C48" t="s">
        <v>106</v>
      </c>
      <c r="D48" t="s">
        <v>167</v>
      </c>
      <c r="E48" s="1">
        <v>32356</v>
      </c>
      <c r="F48" t="s">
        <v>123</v>
      </c>
    </row>
    <row r="49" spans="2:6" x14ac:dyDescent="0.2">
      <c r="B49" t="s">
        <v>17</v>
      </c>
      <c r="C49" t="s">
        <v>106</v>
      </c>
      <c r="D49" t="s">
        <v>167</v>
      </c>
      <c r="E49" s="1">
        <v>12437</v>
      </c>
      <c r="F49" t="s">
        <v>123</v>
      </c>
    </row>
    <row r="50" spans="2:6" x14ac:dyDescent="0.2">
      <c r="B50" t="s">
        <v>18</v>
      </c>
      <c r="C50" t="s">
        <v>106</v>
      </c>
      <c r="D50" t="s">
        <v>167</v>
      </c>
      <c r="E50" s="1">
        <v>13328</v>
      </c>
      <c r="F50" t="s">
        <v>123</v>
      </c>
    </row>
    <row r="51" spans="2:6" x14ac:dyDescent="0.2">
      <c r="B51" t="s">
        <v>14</v>
      </c>
      <c r="C51" t="s">
        <v>106</v>
      </c>
      <c r="D51" t="s">
        <v>167</v>
      </c>
      <c r="E51" s="1">
        <v>38903</v>
      </c>
      <c r="F51" t="s">
        <v>123</v>
      </c>
    </row>
    <row r="52" spans="2:6" x14ac:dyDescent="0.2">
      <c r="B52" t="s">
        <v>105</v>
      </c>
      <c r="C52" t="s">
        <v>106</v>
      </c>
      <c r="D52" t="s">
        <v>167</v>
      </c>
      <c r="E52" s="1">
        <v>3879</v>
      </c>
      <c r="F52" t="s">
        <v>123</v>
      </c>
    </row>
    <row r="53" spans="2:6" x14ac:dyDescent="0.2">
      <c r="B53" t="s">
        <v>101</v>
      </c>
      <c r="C53" t="s">
        <v>106</v>
      </c>
      <c r="D53" t="s">
        <v>167</v>
      </c>
      <c r="E53" s="1">
        <v>5725</v>
      </c>
      <c r="F53" t="s">
        <v>123</v>
      </c>
    </row>
    <row r="54" spans="2:6" x14ac:dyDescent="0.2">
      <c r="B54" t="s">
        <v>102</v>
      </c>
      <c r="C54" t="s">
        <v>106</v>
      </c>
      <c r="D54" t="s">
        <v>167</v>
      </c>
      <c r="E54" s="1">
        <v>4671</v>
      </c>
      <c r="F54" t="s">
        <v>123</v>
      </c>
    </row>
    <row r="55" spans="2:6" x14ac:dyDescent="0.2">
      <c r="B55" t="s">
        <v>22</v>
      </c>
      <c r="C55" t="s">
        <v>106</v>
      </c>
      <c r="D55" t="s">
        <v>167</v>
      </c>
      <c r="E55" s="1">
        <v>951</v>
      </c>
      <c r="F55" t="s">
        <v>123</v>
      </c>
    </row>
    <row r="56" spans="2:6" x14ac:dyDescent="0.2">
      <c r="B56" t="s">
        <v>15</v>
      </c>
      <c r="C56" t="s">
        <v>8</v>
      </c>
      <c r="D56" t="s">
        <v>167</v>
      </c>
      <c r="E56" s="1">
        <v>172468</v>
      </c>
      <c r="F56" t="s">
        <v>123</v>
      </c>
    </row>
    <row r="57" spans="2:6" x14ac:dyDescent="0.2">
      <c r="B57" t="s">
        <v>15</v>
      </c>
      <c r="C57" t="s">
        <v>9</v>
      </c>
      <c r="D57" t="s">
        <v>167</v>
      </c>
      <c r="E57" s="1">
        <v>47726</v>
      </c>
      <c r="F57" t="s">
        <v>123</v>
      </c>
    </row>
    <row r="58" spans="2:6" x14ac:dyDescent="0.2">
      <c r="B58" t="s">
        <v>16</v>
      </c>
      <c r="C58" t="s">
        <v>9</v>
      </c>
      <c r="D58" t="s">
        <v>167</v>
      </c>
      <c r="E58" s="1">
        <v>15</v>
      </c>
      <c r="F58" t="s">
        <v>123</v>
      </c>
    </row>
    <row r="59" spans="2:6" x14ac:dyDescent="0.2">
      <c r="B59" t="s">
        <v>17</v>
      </c>
      <c r="C59" t="s">
        <v>9</v>
      </c>
      <c r="D59" t="s">
        <v>167</v>
      </c>
      <c r="E59" s="1">
        <v>124</v>
      </c>
      <c r="F59" t="s">
        <v>123</v>
      </c>
    </row>
    <row r="60" spans="2:6" x14ac:dyDescent="0.2">
      <c r="B60" t="s">
        <v>18</v>
      </c>
      <c r="C60" t="s">
        <v>9</v>
      </c>
      <c r="D60" t="s">
        <v>167</v>
      </c>
      <c r="E60" s="1">
        <v>16941</v>
      </c>
      <c r="F60" t="s">
        <v>123</v>
      </c>
    </row>
    <row r="61" spans="2:6" x14ac:dyDescent="0.2">
      <c r="B61" t="s">
        <v>14</v>
      </c>
      <c r="C61" t="s">
        <v>9</v>
      </c>
      <c r="D61" t="s">
        <v>167</v>
      </c>
      <c r="E61" s="1">
        <v>3278</v>
      </c>
      <c r="F61" t="s">
        <v>123</v>
      </c>
    </row>
    <row r="62" spans="2:6" x14ac:dyDescent="0.2">
      <c r="B62" t="s">
        <v>105</v>
      </c>
      <c r="C62" t="s">
        <v>9</v>
      </c>
      <c r="D62" t="s">
        <v>167</v>
      </c>
      <c r="E62" s="1">
        <v>1</v>
      </c>
      <c r="F62" t="s">
        <v>123</v>
      </c>
    </row>
    <row r="63" spans="2:6" x14ac:dyDescent="0.2">
      <c r="B63" t="s">
        <v>101</v>
      </c>
      <c r="C63" t="s">
        <v>9</v>
      </c>
      <c r="D63" t="s">
        <v>167</v>
      </c>
      <c r="E63" s="1">
        <v>10499</v>
      </c>
      <c r="F63" t="s">
        <v>123</v>
      </c>
    </row>
    <row r="64" spans="2:6" x14ac:dyDescent="0.2">
      <c r="B64" t="s">
        <v>102</v>
      </c>
      <c r="C64" t="s">
        <v>9</v>
      </c>
      <c r="D64" t="s">
        <v>167</v>
      </c>
      <c r="E64" s="1">
        <v>15337</v>
      </c>
      <c r="F64" t="s">
        <v>123</v>
      </c>
    </row>
    <row r="65" spans="2:6" x14ac:dyDescent="0.2">
      <c r="B65" t="s">
        <v>22</v>
      </c>
      <c r="C65" t="s">
        <v>9</v>
      </c>
      <c r="D65" t="s">
        <v>167</v>
      </c>
      <c r="E65" s="1">
        <v>1217</v>
      </c>
      <c r="F65" t="s">
        <v>123</v>
      </c>
    </row>
    <row r="66" spans="2:6" x14ac:dyDescent="0.2">
      <c r="B66" t="s">
        <v>15</v>
      </c>
      <c r="C66" t="s">
        <v>10</v>
      </c>
      <c r="D66" t="s">
        <v>167</v>
      </c>
      <c r="E66" s="1">
        <v>23437</v>
      </c>
      <c r="F66" t="s">
        <v>123</v>
      </c>
    </row>
    <row r="67" spans="2:6" x14ac:dyDescent="0.2">
      <c r="B67" t="s">
        <v>15</v>
      </c>
      <c r="C67" t="s">
        <v>11</v>
      </c>
      <c r="D67" t="s">
        <v>167</v>
      </c>
      <c r="E67" s="1">
        <v>184527</v>
      </c>
      <c r="F67" t="s">
        <v>123</v>
      </c>
    </row>
    <row r="68" spans="2:6" x14ac:dyDescent="0.2">
      <c r="B68" t="s">
        <v>17</v>
      </c>
      <c r="C68" t="s">
        <v>11</v>
      </c>
      <c r="D68" t="s">
        <v>167</v>
      </c>
      <c r="E68" s="1">
        <v>19</v>
      </c>
      <c r="F68" t="s">
        <v>123</v>
      </c>
    </row>
    <row r="69" spans="2:6" x14ac:dyDescent="0.2">
      <c r="B69" t="s">
        <v>18</v>
      </c>
      <c r="C69" t="s">
        <v>11</v>
      </c>
      <c r="D69" t="s">
        <v>167</v>
      </c>
      <c r="E69" s="1">
        <v>122807</v>
      </c>
      <c r="F69" t="s">
        <v>123</v>
      </c>
    </row>
    <row r="70" spans="2:6" x14ac:dyDescent="0.2">
      <c r="B70" t="s">
        <v>14</v>
      </c>
      <c r="C70" t="s">
        <v>11</v>
      </c>
      <c r="D70" t="s">
        <v>167</v>
      </c>
      <c r="E70" s="1">
        <v>51281</v>
      </c>
      <c r="F70" t="s">
        <v>123</v>
      </c>
    </row>
    <row r="71" spans="2:6" x14ac:dyDescent="0.2">
      <c r="B71" t="s">
        <v>105</v>
      </c>
      <c r="C71" t="s">
        <v>11</v>
      </c>
      <c r="D71" t="s">
        <v>167</v>
      </c>
      <c r="E71" s="1">
        <v>750</v>
      </c>
      <c r="F71" t="s">
        <v>123</v>
      </c>
    </row>
    <row r="72" spans="2:6" x14ac:dyDescent="0.2">
      <c r="B72" t="s">
        <v>101</v>
      </c>
      <c r="C72" t="s">
        <v>11</v>
      </c>
      <c r="D72" t="s">
        <v>167</v>
      </c>
      <c r="E72" s="1">
        <v>35834</v>
      </c>
      <c r="F72" t="s">
        <v>123</v>
      </c>
    </row>
    <row r="73" spans="2:6" x14ac:dyDescent="0.2">
      <c r="B73" t="s">
        <v>102</v>
      </c>
      <c r="C73" t="s">
        <v>11</v>
      </c>
      <c r="D73" t="s">
        <v>167</v>
      </c>
      <c r="E73" s="1">
        <v>85054</v>
      </c>
      <c r="F73" t="s">
        <v>123</v>
      </c>
    </row>
    <row r="74" spans="2:6" x14ac:dyDescent="0.2">
      <c r="B74" t="s">
        <v>15</v>
      </c>
      <c r="C74" t="s">
        <v>107</v>
      </c>
      <c r="D74" t="s">
        <v>167</v>
      </c>
      <c r="E74" s="1">
        <v>5476</v>
      </c>
      <c r="F74" t="s">
        <v>123</v>
      </c>
    </row>
    <row r="75" spans="2:6" x14ac:dyDescent="0.2">
      <c r="B75" t="s">
        <v>17</v>
      </c>
      <c r="C75" t="s">
        <v>107</v>
      </c>
      <c r="D75" t="s">
        <v>167</v>
      </c>
      <c r="E75" s="1">
        <v>7753</v>
      </c>
      <c r="F75" t="s">
        <v>123</v>
      </c>
    </row>
    <row r="76" spans="2:6" x14ac:dyDescent="0.2">
      <c r="B76" t="s">
        <v>105</v>
      </c>
      <c r="C76" t="s">
        <v>107</v>
      </c>
      <c r="D76" t="s">
        <v>167</v>
      </c>
      <c r="E76" s="1">
        <v>185</v>
      </c>
      <c r="F76" t="s">
        <v>123</v>
      </c>
    </row>
    <row r="77" spans="2:6" x14ac:dyDescent="0.2">
      <c r="B77" t="s">
        <v>68</v>
      </c>
      <c r="C77" t="s">
        <v>125</v>
      </c>
      <c r="D77" t="s">
        <v>166</v>
      </c>
      <c r="E77" s="1">
        <v>737939</v>
      </c>
      <c r="F77" t="s">
        <v>64</v>
      </c>
    </row>
    <row r="78" spans="2:6" x14ac:dyDescent="0.2">
      <c r="B78" t="s">
        <v>69</v>
      </c>
      <c r="C78" t="s">
        <v>125</v>
      </c>
      <c r="D78" t="s">
        <v>166</v>
      </c>
      <c r="E78" s="1">
        <v>174056</v>
      </c>
      <c r="F78" t="s">
        <v>64</v>
      </c>
    </row>
    <row r="79" spans="2:6" x14ac:dyDescent="0.2">
      <c r="B79" t="s">
        <v>70</v>
      </c>
      <c r="C79" t="s">
        <v>125</v>
      </c>
      <c r="D79" t="s">
        <v>166</v>
      </c>
      <c r="E79" s="1">
        <v>21576</v>
      </c>
      <c r="F79" t="s">
        <v>64</v>
      </c>
    </row>
    <row r="80" spans="2:6" x14ac:dyDescent="0.2">
      <c r="B80" t="s">
        <v>129</v>
      </c>
      <c r="C80" t="s">
        <v>125</v>
      </c>
      <c r="D80" t="s">
        <v>166</v>
      </c>
      <c r="E80" s="1">
        <v>32217</v>
      </c>
      <c r="F80" t="s">
        <v>64</v>
      </c>
    </row>
    <row r="81" spans="1:6" x14ac:dyDescent="0.2">
      <c r="B81" t="s">
        <v>71</v>
      </c>
      <c r="C81" t="s">
        <v>125</v>
      </c>
      <c r="D81" t="s">
        <v>166</v>
      </c>
      <c r="E81" s="1">
        <v>119</v>
      </c>
      <c r="F81" t="s">
        <v>64</v>
      </c>
    </row>
    <row r="82" spans="1:6" x14ac:dyDescent="0.2">
      <c r="A82" t="s">
        <v>112</v>
      </c>
      <c r="B82" t="s">
        <v>111</v>
      </c>
      <c r="C82" t="str">
        <f>VLOOKUP(B82,Reference!$A$2:$B$17,2,0)</f>
        <v>General Government</v>
      </c>
      <c r="D82" t="s">
        <v>166</v>
      </c>
      <c r="E82" s="1">
        <v>138594</v>
      </c>
      <c r="F82" t="s">
        <v>123</v>
      </c>
    </row>
    <row r="83" spans="1:6" x14ac:dyDescent="0.2">
      <c r="A83" t="s">
        <v>108</v>
      </c>
      <c r="B83" t="s">
        <v>111</v>
      </c>
      <c r="C83" t="str">
        <f>VLOOKUP(B83,Reference!$A$2:$B$17,2,0)</f>
        <v>General Government</v>
      </c>
      <c r="D83" t="s">
        <v>166</v>
      </c>
      <c r="E83" s="1">
        <v>27427</v>
      </c>
      <c r="F83" t="s">
        <v>123</v>
      </c>
    </row>
    <row r="84" spans="1:6" x14ac:dyDescent="0.2">
      <c r="A84" t="s">
        <v>109</v>
      </c>
      <c r="B84" t="s">
        <v>111</v>
      </c>
      <c r="C84" t="str">
        <f>VLOOKUP(B84,Reference!$A$2:$B$17,2,0)</f>
        <v>General Government</v>
      </c>
      <c r="D84" t="s">
        <v>166</v>
      </c>
      <c r="E84" s="1">
        <v>95320</v>
      </c>
      <c r="F84" t="s">
        <v>123</v>
      </c>
    </row>
    <row r="85" spans="1:6" x14ac:dyDescent="0.2">
      <c r="A85" t="s">
        <v>110</v>
      </c>
      <c r="B85" t="s">
        <v>111</v>
      </c>
      <c r="C85" t="str">
        <f>VLOOKUP(B85,Reference!$A$2:$B$17,2,0)</f>
        <v>General Government</v>
      </c>
      <c r="D85" t="s">
        <v>166</v>
      </c>
      <c r="E85" s="1">
        <v>6898</v>
      </c>
      <c r="F85" t="s">
        <v>123</v>
      </c>
    </row>
    <row r="86" spans="1:6" x14ac:dyDescent="0.2">
      <c r="A86" t="s">
        <v>113</v>
      </c>
      <c r="B86" t="s">
        <v>111</v>
      </c>
      <c r="C86" t="str">
        <f>VLOOKUP(B86,Reference!$A$2:$B$17,2,0)</f>
        <v>General Government</v>
      </c>
      <c r="D86" t="s">
        <v>166</v>
      </c>
      <c r="E86" s="1">
        <v>30711</v>
      </c>
      <c r="F86" t="s">
        <v>123</v>
      </c>
    </row>
    <row r="87" spans="1:6" x14ac:dyDescent="0.2">
      <c r="A87" t="s">
        <v>112</v>
      </c>
      <c r="B87" t="s">
        <v>114</v>
      </c>
      <c r="C87" t="str">
        <f>VLOOKUP(B87,Reference!$A$2:$B$17,2,0)</f>
        <v>Protective Services</v>
      </c>
      <c r="D87" t="s">
        <v>166</v>
      </c>
      <c r="E87" s="1">
        <v>381131</v>
      </c>
      <c r="F87" t="s">
        <v>123</v>
      </c>
    </row>
    <row r="88" spans="1:6" x14ac:dyDescent="0.2">
      <c r="A88" t="s">
        <v>108</v>
      </c>
      <c r="B88" t="s">
        <v>114</v>
      </c>
      <c r="C88" t="str">
        <f>VLOOKUP(B88,Reference!$A$2:$B$17,2,0)</f>
        <v>Protective Services</v>
      </c>
      <c r="D88" t="s">
        <v>166</v>
      </c>
      <c r="E88" s="1">
        <v>43481</v>
      </c>
      <c r="F88" t="s">
        <v>123</v>
      </c>
    </row>
    <row r="89" spans="1:6" x14ac:dyDescent="0.2">
      <c r="A89" t="s">
        <v>109</v>
      </c>
      <c r="B89" t="s">
        <v>114</v>
      </c>
      <c r="C89" t="str">
        <f>VLOOKUP(B89,Reference!$A$2:$B$17,2,0)</f>
        <v>Protective Services</v>
      </c>
      <c r="D89" t="s">
        <v>166</v>
      </c>
      <c r="E89" s="1">
        <v>37126</v>
      </c>
      <c r="F89" t="s">
        <v>123</v>
      </c>
    </row>
    <row r="90" spans="1:6" x14ac:dyDescent="0.2">
      <c r="A90" t="s">
        <v>110</v>
      </c>
      <c r="B90" t="s">
        <v>114</v>
      </c>
      <c r="C90" t="str">
        <f>VLOOKUP(B90,Reference!$A$2:$B$17,2,0)</f>
        <v>Protective Services</v>
      </c>
      <c r="D90" t="s">
        <v>166</v>
      </c>
      <c r="E90" s="1">
        <v>453</v>
      </c>
      <c r="F90" t="s">
        <v>123</v>
      </c>
    </row>
    <row r="91" spans="1:6" x14ac:dyDescent="0.2">
      <c r="A91" t="s">
        <v>113</v>
      </c>
      <c r="B91" t="s">
        <v>114</v>
      </c>
      <c r="C91" t="str">
        <f>VLOOKUP(B91,Reference!$A$2:$B$17,2,0)</f>
        <v>Protective Services</v>
      </c>
      <c r="D91" t="s">
        <v>166</v>
      </c>
      <c r="E91" s="1">
        <v>12576</v>
      </c>
      <c r="F91" t="s">
        <v>123</v>
      </c>
    </row>
    <row r="92" spans="1:6" x14ac:dyDescent="0.2">
      <c r="A92" t="s">
        <v>112</v>
      </c>
      <c r="B92" t="s">
        <v>115</v>
      </c>
      <c r="C92" t="str">
        <f>VLOOKUP(B92,Reference!$A$2:$B$17,2,0)</f>
        <v>Protective Services</v>
      </c>
      <c r="D92" t="s">
        <v>166</v>
      </c>
      <c r="E92" s="1">
        <v>171203</v>
      </c>
      <c r="F92" t="s">
        <v>123</v>
      </c>
    </row>
    <row r="93" spans="1:6" x14ac:dyDescent="0.2">
      <c r="A93" t="s">
        <v>108</v>
      </c>
      <c r="B93" t="s">
        <v>115</v>
      </c>
      <c r="C93" t="str">
        <f>VLOOKUP(B93,Reference!$A$2:$B$17,2,0)</f>
        <v>Protective Services</v>
      </c>
      <c r="D93" t="s">
        <v>166</v>
      </c>
      <c r="E93" s="1">
        <v>7532</v>
      </c>
      <c r="F93" t="s">
        <v>123</v>
      </c>
    </row>
    <row r="94" spans="1:6" x14ac:dyDescent="0.2">
      <c r="A94" t="s">
        <v>109</v>
      </c>
      <c r="B94" t="s">
        <v>115</v>
      </c>
      <c r="C94" t="str">
        <f>VLOOKUP(B94,Reference!$A$2:$B$17,2,0)</f>
        <v>Protective Services</v>
      </c>
      <c r="D94" t="s">
        <v>166</v>
      </c>
      <c r="E94" s="1">
        <v>13828</v>
      </c>
      <c r="F94" t="s">
        <v>123</v>
      </c>
    </row>
    <row r="95" spans="1:6" x14ac:dyDescent="0.2">
      <c r="A95" t="s">
        <v>110</v>
      </c>
      <c r="B95" t="s">
        <v>115</v>
      </c>
      <c r="C95" t="str">
        <f>VLOOKUP(B95,Reference!$A$2:$B$17,2,0)</f>
        <v>Protective Services</v>
      </c>
      <c r="D95" t="s">
        <v>166</v>
      </c>
      <c r="E95" s="1">
        <v>2979</v>
      </c>
      <c r="F95" t="s">
        <v>123</v>
      </c>
    </row>
    <row r="96" spans="1:6" x14ac:dyDescent="0.2">
      <c r="A96" t="s">
        <v>113</v>
      </c>
      <c r="B96" t="s">
        <v>115</v>
      </c>
      <c r="C96" t="str">
        <f>VLOOKUP(B96,Reference!$A$2:$B$17,2,0)</f>
        <v>Protective Services</v>
      </c>
      <c r="D96" t="s">
        <v>166</v>
      </c>
      <c r="E96" s="1">
        <v>6032</v>
      </c>
      <c r="F96" t="s">
        <v>123</v>
      </c>
    </row>
    <row r="97" spans="1:6" x14ac:dyDescent="0.2">
      <c r="A97" t="s">
        <v>112</v>
      </c>
      <c r="B97" t="s">
        <v>116</v>
      </c>
      <c r="C97" t="str">
        <f>VLOOKUP(B97,Reference!$A$2:$B$17,2,0)</f>
        <v>Engineering &amp; Public Works</v>
      </c>
      <c r="D97" t="s">
        <v>166</v>
      </c>
      <c r="E97" s="1">
        <v>149720</v>
      </c>
      <c r="F97" t="s">
        <v>123</v>
      </c>
    </row>
    <row r="98" spans="1:6" x14ac:dyDescent="0.2">
      <c r="A98" t="s">
        <v>108</v>
      </c>
      <c r="B98" t="s">
        <v>116</v>
      </c>
      <c r="C98" t="str">
        <f>VLOOKUP(B98,Reference!$A$2:$B$17,2,0)</f>
        <v>Engineering &amp; Public Works</v>
      </c>
      <c r="D98" t="s">
        <v>166</v>
      </c>
      <c r="E98" s="1">
        <v>17092</v>
      </c>
      <c r="F98" t="s">
        <v>123</v>
      </c>
    </row>
    <row r="99" spans="1:6" x14ac:dyDescent="0.2">
      <c r="A99" t="s">
        <v>109</v>
      </c>
      <c r="B99" t="s">
        <v>116</v>
      </c>
      <c r="C99" t="str">
        <f>VLOOKUP(B99,Reference!$A$2:$B$17,2,0)</f>
        <v>Engineering &amp; Public Works</v>
      </c>
      <c r="D99" t="s">
        <v>166</v>
      </c>
      <c r="E99" s="1">
        <v>9485</v>
      </c>
      <c r="F99" t="s">
        <v>123</v>
      </c>
    </row>
    <row r="100" spans="1:6" x14ac:dyDescent="0.2">
      <c r="A100" t="s">
        <v>110</v>
      </c>
      <c r="B100" t="s">
        <v>116</v>
      </c>
      <c r="C100" t="str">
        <f>VLOOKUP(B100,Reference!$A$2:$B$17,2,0)</f>
        <v>Engineering &amp; Public Works</v>
      </c>
      <c r="D100" t="s">
        <v>166</v>
      </c>
      <c r="E100" s="1">
        <v>3129</v>
      </c>
      <c r="F100" t="s">
        <v>123</v>
      </c>
    </row>
    <row r="101" spans="1:6" x14ac:dyDescent="0.2">
      <c r="A101" t="s">
        <v>113</v>
      </c>
      <c r="B101" t="s">
        <v>116</v>
      </c>
      <c r="C101" t="str">
        <f>VLOOKUP(B101,Reference!$A$2:$B$17,2,0)</f>
        <v>Engineering &amp; Public Works</v>
      </c>
      <c r="D101" t="s">
        <v>166</v>
      </c>
      <c r="E101" s="1">
        <v>82977</v>
      </c>
      <c r="F101" t="s">
        <v>123</v>
      </c>
    </row>
    <row r="102" spans="1:6" x14ac:dyDescent="0.2">
      <c r="A102" t="s">
        <v>112</v>
      </c>
      <c r="B102" t="s">
        <v>117</v>
      </c>
      <c r="C102" t="str">
        <f>VLOOKUP(B102,Reference!$A$2:$B$17,2,0)</f>
        <v>Engineering &amp; Public Works</v>
      </c>
      <c r="D102" t="s">
        <v>166</v>
      </c>
      <c r="E102" s="1">
        <v>77759</v>
      </c>
      <c r="F102" t="s">
        <v>123</v>
      </c>
    </row>
    <row r="103" spans="1:6" x14ac:dyDescent="0.2">
      <c r="A103" t="s">
        <v>108</v>
      </c>
      <c r="B103" t="s">
        <v>117</v>
      </c>
      <c r="C103" t="str">
        <f>VLOOKUP(B103,Reference!$A$2:$B$17,2,0)</f>
        <v>Engineering &amp; Public Works</v>
      </c>
      <c r="D103" t="s">
        <v>166</v>
      </c>
      <c r="E103" s="1">
        <v>24732</v>
      </c>
      <c r="F103" t="s">
        <v>123</v>
      </c>
    </row>
    <row r="104" spans="1:6" x14ac:dyDescent="0.2">
      <c r="A104" t="s">
        <v>109</v>
      </c>
      <c r="B104" t="s">
        <v>117</v>
      </c>
      <c r="C104" t="str">
        <f>VLOOKUP(B104,Reference!$A$2:$B$17,2,0)</f>
        <v>Engineering &amp; Public Works</v>
      </c>
      <c r="D104" t="s">
        <v>166</v>
      </c>
      <c r="E104" s="1">
        <v>258676</v>
      </c>
      <c r="F104" t="s">
        <v>123</v>
      </c>
    </row>
    <row r="105" spans="1:6" x14ac:dyDescent="0.2">
      <c r="A105" t="s">
        <v>110</v>
      </c>
      <c r="B105" t="s">
        <v>117</v>
      </c>
      <c r="C105" t="str">
        <f>VLOOKUP(B105,Reference!$A$2:$B$17,2,0)</f>
        <v>Engineering &amp; Public Works</v>
      </c>
      <c r="D105" t="s">
        <v>166</v>
      </c>
      <c r="E105" s="1">
        <v>16598</v>
      </c>
      <c r="F105" t="s">
        <v>123</v>
      </c>
    </row>
    <row r="106" spans="1:6" x14ac:dyDescent="0.2">
      <c r="A106" t="s">
        <v>113</v>
      </c>
      <c r="B106" t="s">
        <v>117</v>
      </c>
      <c r="C106" t="str">
        <f>VLOOKUP(B106,Reference!$A$2:$B$17,2,0)</f>
        <v>Engineering &amp; Public Works</v>
      </c>
      <c r="D106" t="s">
        <v>166</v>
      </c>
      <c r="E106" s="1">
        <v>38681</v>
      </c>
      <c r="F106" t="s">
        <v>123</v>
      </c>
    </row>
    <row r="107" spans="1:6" x14ac:dyDescent="0.2">
      <c r="A107" t="s">
        <v>112</v>
      </c>
      <c r="B107" t="s">
        <v>118</v>
      </c>
      <c r="C107" t="str">
        <f>VLOOKUP(B107,Reference!$A$2:$B$17,2,0)</f>
        <v>Community Planning &amp; Development</v>
      </c>
      <c r="D107" t="s">
        <v>166</v>
      </c>
      <c r="E107" s="1">
        <v>80241</v>
      </c>
      <c r="F107" t="s">
        <v>123</v>
      </c>
    </row>
    <row r="108" spans="1:6" x14ac:dyDescent="0.2">
      <c r="A108" t="s">
        <v>108</v>
      </c>
      <c r="B108" t="s">
        <v>118</v>
      </c>
      <c r="C108" t="str">
        <f>VLOOKUP(B108,Reference!$A$2:$B$17,2,0)</f>
        <v>Community Planning &amp; Development</v>
      </c>
      <c r="D108" t="s">
        <v>166</v>
      </c>
      <c r="E108" s="1">
        <v>8014</v>
      </c>
      <c r="F108" t="s">
        <v>123</v>
      </c>
    </row>
    <row r="109" spans="1:6" x14ac:dyDescent="0.2">
      <c r="A109" t="s">
        <v>109</v>
      </c>
      <c r="B109" t="s">
        <v>118</v>
      </c>
      <c r="C109" t="str">
        <f>VLOOKUP(B109,Reference!$A$2:$B$17,2,0)</f>
        <v>Community Planning &amp; Development</v>
      </c>
      <c r="D109" t="s">
        <v>166</v>
      </c>
      <c r="E109" s="1">
        <v>4400</v>
      </c>
      <c r="F109" t="s">
        <v>123</v>
      </c>
    </row>
    <row r="110" spans="1:6" x14ac:dyDescent="0.2">
      <c r="A110" t="s">
        <v>110</v>
      </c>
      <c r="B110" t="s">
        <v>118</v>
      </c>
      <c r="C110" t="str">
        <f>VLOOKUP(B110,Reference!$A$2:$B$17,2,0)</f>
        <v>Community Planning &amp; Development</v>
      </c>
      <c r="D110" t="s">
        <v>166</v>
      </c>
      <c r="E110" s="1">
        <v>0</v>
      </c>
      <c r="F110" t="s">
        <v>123</v>
      </c>
    </row>
    <row r="111" spans="1:6" x14ac:dyDescent="0.2">
      <c r="A111" t="s">
        <v>113</v>
      </c>
      <c r="B111" t="s">
        <v>118</v>
      </c>
      <c r="C111" t="str">
        <f>VLOOKUP(B111,Reference!$A$2:$B$17,2,0)</f>
        <v>Community Planning &amp; Development</v>
      </c>
      <c r="D111" t="s">
        <v>166</v>
      </c>
      <c r="E111" s="1">
        <v>20</v>
      </c>
      <c r="F111" t="s">
        <v>123</v>
      </c>
    </row>
    <row r="112" spans="1:6" x14ac:dyDescent="0.2">
      <c r="A112" t="s">
        <v>112</v>
      </c>
      <c r="B112" t="s">
        <v>121</v>
      </c>
      <c r="C112" t="str">
        <f>VLOOKUP(B112,Reference!$A$2:$B$17,2,0)</f>
        <v>Parks, Recreation &amp; Cultural Services</v>
      </c>
      <c r="D112" t="s">
        <v>166</v>
      </c>
      <c r="E112" s="1">
        <v>156870</v>
      </c>
      <c r="F112" t="s">
        <v>123</v>
      </c>
    </row>
    <row r="113" spans="1:6" x14ac:dyDescent="0.2">
      <c r="A113" t="s">
        <v>108</v>
      </c>
      <c r="B113" t="s">
        <v>121</v>
      </c>
      <c r="C113" t="str">
        <f>VLOOKUP(B113,Reference!$A$2:$B$17,2,0)</f>
        <v>Parks, Recreation &amp; Cultural Services</v>
      </c>
      <c r="D113" t="s">
        <v>166</v>
      </c>
      <c r="E113" s="1">
        <v>17363</v>
      </c>
      <c r="F113" t="s">
        <v>123</v>
      </c>
    </row>
    <row r="114" spans="1:6" x14ac:dyDescent="0.2">
      <c r="A114" t="s">
        <v>109</v>
      </c>
      <c r="B114" t="s">
        <v>121</v>
      </c>
      <c r="C114" t="str">
        <f>VLOOKUP(B114,Reference!$A$2:$B$17,2,0)</f>
        <v>Parks, Recreation &amp; Cultural Services</v>
      </c>
      <c r="D114" t="s">
        <v>166</v>
      </c>
      <c r="E114" s="1">
        <v>81811</v>
      </c>
      <c r="F114" t="s">
        <v>123</v>
      </c>
    </row>
    <row r="115" spans="1:6" x14ac:dyDescent="0.2">
      <c r="A115" t="s">
        <v>110</v>
      </c>
      <c r="B115" t="s">
        <v>121</v>
      </c>
      <c r="C115" t="str">
        <f>VLOOKUP(B115,Reference!$A$2:$B$17,2,0)</f>
        <v>Parks, Recreation &amp; Cultural Services</v>
      </c>
      <c r="D115" t="s">
        <v>166</v>
      </c>
      <c r="E115" s="1">
        <v>5909</v>
      </c>
      <c r="F115" t="s">
        <v>123</v>
      </c>
    </row>
    <row r="116" spans="1:6" x14ac:dyDescent="0.2">
      <c r="A116" t="s">
        <v>113</v>
      </c>
      <c r="B116" t="s">
        <v>121</v>
      </c>
      <c r="C116" t="str">
        <f>VLOOKUP(B116,Reference!$A$2:$B$17,2,0)</f>
        <v>Parks, Recreation &amp; Cultural Services</v>
      </c>
      <c r="D116" t="s">
        <v>166</v>
      </c>
      <c r="E116" s="1">
        <v>31013</v>
      </c>
      <c r="F116" t="s">
        <v>123</v>
      </c>
    </row>
    <row r="117" spans="1:6" x14ac:dyDescent="0.2">
      <c r="A117" t="s">
        <v>112</v>
      </c>
      <c r="B117" t="s">
        <v>120</v>
      </c>
      <c r="C117" t="str">
        <f>VLOOKUP(B117,Reference!$A$2:$B$17,2,0)</f>
        <v>Parks, Recreation &amp; Cultural Services</v>
      </c>
      <c r="D117" t="s">
        <v>166</v>
      </c>
      <c r="E117" s="1">
        <v>65249</v>
      </c>
      <c r="F117" t="s">
        <v>123</v>
      </c>
    </row>
    <row r="118" spans="1:6" x14ac:dyDescent="0.2">
      <c r="A118" t="s">
        <v>108</v>
      </c>
      <c r="B118" t="s">
        <v>120</v>
      </c>
      <c r="C118" t="str">
        <f>VLOOKUP(B118,Reference!$A$2:$B$17,2,0)</f>
        <v>Parks, Recreation &amp; Cultural Services</v>
      </c>
      <c r="D118" t="s">
        <v>166</v>
      </c>
      <c r="E118" s="1">
        <v>83822</v>
      </c>
      <c r="F118" t="s">
        <v>123</v>
      </c>
    </row>
    <row r="119" spans="1:6" x14ac:dyDescent="0.2">
      <c r="A119" t="s">
        <v>109</v>
      </c>
      <c r="B119" t="s">
        <v>120</v>
      </c>
      <c r="C119" t="str">
        <f>VLOOKUP(B119,Reference!$A$2:$B$17,2,0)</f>
        <v>Parks, Recreation &amp; Cultural Services</v>
      </c>
      <c r="D119" t="s">
        <v>166</v>
      </c>
      <c r="E119" s="1">
        <v>25774</v>
      </c>
      <c r="F119" t="s">
        <v>123</v>
      </c>
    </row>
    <row r="120" spans="1:6" x14ac:dyDescent="0.2">
      <c r="A120" t="s">
        <v>110</v>
      </c>
      <c r="B120" t="s">
        <v>120</v>
      </c>
      <c r="C120" t="str">
        <f>VLOOKUP(B120,Reference!$A$2:$B$17,2,0)</f>
        <v>Parks, Recreation &amp; Cultural Services</v>
      </c>
      <c r="D120" t="s">
        <v>166</v>
      </c>
      <c r="E120" s="1">
        <v>171</v>
      </c>
      <c r="F120" t="s">
        <v>123</v>
      </c>
    </row>
    <row r="121" spans="1:6" x14ac:dyDescent="0.2">
      <c r="A121" t="s">
        <v>113</v>
      </c>
      <c r="B121" t="s">
        <v>120</v>
      </c>
      <c r="C121" t="str">
        <f>VLOOKUP(B121,Reference!$A$2:$B$17,2,0)</f>
        <v>Parks, Recreation &amp; Cultural Services</v>
      </c>
      <c r="D121" t="s">
        <v>166</v>
      </c>
      <c r="E121" s="1">
        <v>18091</v>
      </c>
      <c r="F121" t="s">
        <v>123</v>
      </c>
    </row>
    <row r="122" spans="1:6" x14ac:dyDescent="0.2">
      <c r="A122" t="s">
        <v>112</v>
      </c>
      <c r="B122" t="s">
        <v>119</v>
      </c>
      <c r="C122" t="str">
        <f>VLOOKUP(B122,Reference!$A$2:$B$17,2,0)</f>
        <v>Parks, Recreation &amp; Cultural Services</v>
      </c>
      <c r="D122" t="s">
        <v>166</v>
      </c>
      <c r="E122" s="1">
        <v>51760</v>
      </c>
      <c r="F122" t="s">
        <v>123</v>
      </c>
    </row>
    <row r="123" spans="1:6" x14ac:dyDescent="0.2">
      <c r="A123" t="s">
        <v>108</v>
      </c>
      <c r="B123" t="s">
        <v>119</v>
      </c>
      <c r="C123" t="str">
        <f>VLOOKUP(B123,Reference!$A$2:$B$17,2,0)</f>
        <v>Parks, Recreation &amp; Cultural Services</v>
      </c>
      <c r="D123" t="s">
        <v>166</v>
      </c>
      <c r="E123" s="1">
        <v>2579</v>
      </c>
      <c r="F123" t="s">
        <v>123</v>
      </c>
    </row>
    <row r="124" spans="1:6" x14ac:dyDescent="0.2">
      <c r="A124" t="s">
        <v>109</v>
      </c>
      <c r="B124" t="s">
        <v>119</v>
      </c>
      <c r="C124" t="str">
        <f>VLOOKUP(B124,Reference!$A$2:$B$17,2,0)</f>
        <v>Parks, Recreation &amp; Cultural Services</v>
      </c>
      <c r="D124" t="s">
        <v>166</v>
      </c>
      <c r="E124" s="1">
        <v>8884</v>
      </c>
      <c r="F124" t="s">
        <v>123</v>
      </c>
    </row>
    <row r="125" spans="1:6" x14ac:dyDescent="0.2">
      <c r="A125" t="s">
        <v>110</v>
      </c>
      <c r="B125" t="s">
        <v>119</v>
      </c>
      <c r="C125" t="str">
        <f>VLOOKUP(B125,Reference!$A$2:$B$17,2,0)</f>
        <v>Parks, Recreation &amp; Cultural Services</v>
      </c>
      <c r="D125" t="s">
        <v>166</v>
      </c>
      <c r="E125" s="1">
        <v>286</v>
      </c>
      <c r="F125" t="s">
        <v>123</v>
      </c>
    </row>
    <row r="126" spans="1:6" x14ac:dyDescent="0.2">
      <c r="A126" t="s">
        <v>113</v>
      </c>
      <c r="B126" t="s">
        <v>119</v>
      </c>
      <c r="C126" t="str">
        <f>VLOOKUP(B126,Reference!$A$2:$B$17,2,0)</f>
        <v>Parks, Recreation &amp; Cultural Services</v>
      </c>
      <c r="D126" t="s">
        <v>166</v>
      </c>
      <c r="E126" s="1">
        <v>7247</v>
      </c>
      <c r="F126" t="s">
        <v>123</v>
      </c>
    </row>
    <row r="127" spans="1:6" x14ac:dyDescent="0.2">
      <c r="E127" s="1"/>
    </row>
    <row r="130" spans="6:6" x14ac:dyDescent="0.2">
      <c r="F130" s="1"/>
    </row>
    <row r="131" spans="6:6" x14ac:dyDescent="0.2">
      <c r="F131" s="1"/>
    </row>
    <row r="133" spans="6:6" x14ac:dyDescent="0.2">
      <c r="F133" s="1"/>
    </row>
    <row r="134" spans="6:6" x14ac:dyDescent="0.2">
      <c r="F134" s="1"/>
    </row>
    <row r="135" spans="6:6" x14ac:dyDescent="0.2">
      <c r="F135" s="1"/>
    </row>
    <row r="136" spans="6:6" x14ac:dyDescent="0.2">
      <c r="F136" s="1"/>
    </row>
    <row r="137" spans="6:6" x14ac:dyDescent="0.2">
      <c r="F137" s="1"/>
    </row>
    <row r="138" spans="6:6" x14ac:dyDescent="0.2">
      <c r="F138" s="1"/>
    </row>
    <row r="139" spans="6:6" x14ac:dyDescent="0.2">
      <c r="F139" s="1"/>
    </row>
    <row r="140" spans="6:6" x14ac:dyDescent="0.2">
      <c r="F140" s="1"/>
    </row>
    <row r="141" spans="6:6" x14ac:dyDescent="0.2">
      <c r="F141" s="1"/>
    </row>
    <row r="142" spans="6:6" x14ac:dyDescent="0.2">
      <c r="F142" s="1"/>
    </row>
    <row r="143" spans="6:6" x14ac:dyDescent="0.2">
      <c r="F143" s="1"/>
    </row>
    <row r="144" spans="6:6" x14ac:dyDescent="0.2">
      <c r="F144" s="1"/>
    </row>
    <row r="145" spans="6:6" x14ac:dyDescent="0.2">
      <c r="F145" s="1"/>
    </row>
    <row r="146" spans="6:6" x14ac:dyDescent="0.2">
      <c r="F146" s="1"/>
    </row>
    <row r="147" spans="6:6" x14ac:dyDescent="0.2">
      <c r="F147" s="1"/>
    </row>
    <row r="148" spans="6:6" x14ac:dyDescent="0.2">
      <c r="F148" s="1"/>
    </row>
    <row r="149" spans="6:6" x14ac:dyDescent="0.2">
      <c r="F149" s="1"/>
    </row>
    <row r="150" spans="6:6" x14ac:dyDescent="0.2">
      <c r="F150" s="1"/>
    </row>
    <row r="151" spans="6:6" x14ac:dyDescent="0.2">
      <c r="F151" s="1"/>
    </row>
    <row r="152" spans="6:6" x14ac:dyDescent="0.2">
      <c r="F152" s="1"/>
    </row>
    <row r="153" spans="6:6" x14ac:dyDescent="0.2">
      <c r="F153" s="1"/>
    </row>
    <row r="154" spans="6:6" x14ac:dyDescent="0.2">
      <c r="F154" s="1"/>
    </row>
    <row r="155" spans="6:6" x14ac:dyDescent="0.2">
      <c r="F155" s="1"/>
    </row>
    <row r="156" spans="6:6" x14ac:dyDescent="0.2">
      <c r="F156" s="1"/>
    </row>
    <row r="157" spans="6:6" x14ac:dyDescent="0.2">
      <c r="F157" s="1"/>
    </row>
    <row r="158" spans="6:6" x14ac:dyDescent="0.2">
      <c r="F158" s="1"/>
    </row>
    <row r="159" spans="6:6" x14ac:dyDescent="0.2">
      <c r="F159" s="1"/>
    </row>
    <row r="160" spans="6:6" x14ac:dyDescent="0.2">
      <c r="F160" s="1"/>
    </row>
    <row r="161" spans="5:6" x14ac:dyDescent="0.2">
      <c r="F161" s="1"/>
    </row>
    <row r="162" spans="5:6" x14ac:dyDescent="0.2">
      <c r="F162" s="1"/>
    </row>
    <row r="163" spans="5:6" x14ac:dyDescent="0.2">
      <c r="F163" s="1"/>
    </row>
    <row r="164" spans="5:6" x14ac:dyDescent="0.2">
      <c r="F164" s="1"/>
    </row>
    <row r="165" spans="5:6" x14ac:dyDescent="0.2">
      <c r="E165" s="3"/>
      <c r="F165" s="3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A02F7-AF10-6E43-AE29-10F500B4C0A3}">
  <dimension ref="A1:F28"/>
  <sheetViews>
    <sheetView tabSelected="1" workbookViewId="0">
      <selection activeCell="B3" sqref="B3"/>
    </sheetView>
  </sheetViews>
  <sheetFormatPr baseColWidth="10" defaultRowHeight="15" x14ac:dyDescent="0.2"/>
  <cols>
    <col min="1" max="1" width="35.5" bestFit="1" customWidth="1"/>
    <col min="2" max="2" width="15.1640625" bestFit="1" customWidth="1"/>
    <col min="3" max="3" width="16.5" bestFit="1" customWidth="1"/>
    <col min="10" max="10" width="35.5" bestFit="1" customWidth="1"/>
    <col min="11" max="11" width="15.1640625" bestFit="1" customWidth="1"/>
  </cols>
  <sheetData>
    <row r="1" spans="1:6" x14ac:dyDescent="0.2">
      <c r="F1" s="1"/>
    </row>
    <row r="2" spans="1:6" x14ac:dyDescent="0.2">
      <c r="A2" t="s">
        <v>761</v>
      </c>
      <c r="B2" s="1">
        <f>SUM(cleaned_data2!E77:E126)</f>
        <v>3269551</v>
      </c>
      <c r="F2" s="1"/>
    </row>
    <row r="3" spans="1:6" x14ac:dyDescent="0.2">
      <c r="A3" t="s">
        <v>122</v>
      </c>
      <c r="B3" s="1">
        <f>SUM(cleaned_data2!E2:E76)</f>
        <v>4130185</v>
      </c>
      <c r="F3" s="1"/>
    </row>
    <row r="4" spans="1:6" x14ac:dyDescent="0.2">
      <c r="A4" t="s">
        <v>763</v>
      </c>
      <c r="B4" s="1">
        <f>cleaned_data2!E2</f>
        <v>2203003</v>
      </c>
      <c r="F4" s="1"/>
    </row>
    <row r="5" spans="1:6" x14ac:dyDescent="0.2">
      <c r="A5" t="s">
        <v>762</v>
      </c>
      <c r="B5" s="1">
        <v>663000</v>
      </c>
      <c r="F5" s="1"/>
    </row>
    <row r="6" spans="1:6" x14ac:dyDescent="0.2">
      <c r="A6" t="s">
        <v>764</v>
      </c>
      <c r="B6" s="10">
        <f>B2/B5*1000</f>
        <v>4931.4494720965304</v>
      </c>
      <c r="F6" s="1"/>
    </row>
    <row r="7" spans="1:6" x14ac:dyDescent="0.2">
      <c r="A7" t="s">
        <v>765</v>
      </c>
      <c r="B7" s="10">
        <f>B4/B5*1000</f>
        <v>3322.7797888386121</v>
      </c>
      <c r="F7" s="1"/>
    </row>
    <row r="8" spans="1:6" x14ac:dyDescent="0.2">
      <c r="F8" s="1"/>
    </row>
    <row r="9" spans="1:6" x14ac:dyDescent="0.2">
      <c r="F9" s="1"/>
    </row>
    <row r="10" spans="1:6" x14ac:dyDescent="0.2">
      <c r="F10" s="1"/>
    </row>
    <row r="11" spans="1:6" x14ac:dyDescent="0.2">
      <c r="A11" t="s">
        <v>758</v>
      </c>
      <c r="B11" s="6" t="s">
        <v>759</v>
      </c>
      <c r="C11" s="6" t="s">
        <v>760</v>
      </c>
      <c r="F11" s="1"/>
    </row>
    <row r="12" spans="1:6" x14ac:dyDescent="0.2">
      <c r="A12" t="s">
        <v>111</v>
      </c>
      <c r="B12" s="8">
        <f>SUMIFS(cleaned_data2!$E$82:$E$126,cleaned_data2!$B$82:$B$126,'Tables for Summary'!A12)</f>
        <v>298950</v>
      </c>
      <c r="C12" s="9">
        <f>B12/$B$2</f>
        <v>9.1434573126401755E-2</v>
      </c>
      <c r="F12" s="1"/>
    </row>
    <row r="13" spans="1:6" x14ac:dyDescent="0.2">
      <c r="A13" t="s">
        <v>114</v>
      </c>
      <c r="B13" s="8">
        <f>SUMIFS(cleaned_data2!$E$82:$E$126,cleaned_data2!$B$82:$B$126,'Tables for Summary'!A13)</f>
        <v>474767</v>
      </c>
      <c r="C13" s="9">
        <f>B13/$B$2</f>
        <v>0.14520862344707269</v>
      </c>
      <c r="F13" s="1"/>
    </row>
    <row r="14" spans="1:6" x14ac:dyDescent="0.2">
      <c r="A14" t="s">
        <v>115</v>
      </c>
      <c r="B14" s="8">
        <f>SUMIFS(cleaned_data2!$E$82:$E$126,cleaned_data2!$B$82:$B$126,'Tables for Summary'!A14)</f>
        <v>201574</v>
      </c>
      <c r="C14" s="9">
        <f>B14/$B$2</f>
        <v>6.1651890427768218E-2</v>
      </c>
      <c r="F14" s="1"/>
    </row>
    <row r="15" spans="1:6" x14ac:dyDescent="0.2">
      <c r="A15" t="s">
        <v>116</v>
      </c>
      <c r="B15" s="8">
        <f>SUMIFS(cleaned_data2!$E$82:$E$126,cleaned_data2!$B$82:$B$126,'Tables for Summary'!A15)</f>
        <v>262403</v>
      </c>
      <c r="C15" s="9">
        <f>B15/$B$2</f>
        <v>8.0256585690206397E-2</v>
      </c>
      <c r="F15" s="1"/>
    </row>
    <row r="16" spans="1:6" x14ac:dyDescent="0.2">
      <c r="A16" t="s">
        <v>117</v>
      </c>
      <c r="B16" s="8">
        <f>SUMIFS(cleaned_data2!$E$82:$E$126,cleaned_data2!$B$82:$B$126,'Tables for Summary'!A16)</f>
        <v>416446</v>
      </c>
      <c r="C16" s="9">
        <f>B16/$B$2</f>
        <v>0.12737100598828402</v>
      </c>
      <c r="F16" s="1"/>
    </row>
    <row r="17" spans="1:6" x14ac:dyDescent="0.2">
      <c r="A17" t="s">
        <v>118</v>
      </c>
      <c r="B17" s="8">
        <f>SUMIFS(cleaned_data2!$E$82:$E$126,cleaned_data2!$B$82:$B$126,'Tables for Summary'!A17)</f>
        <v>92675</v>
      </c>
      <c r="C17" s="9">
        <f>B17/$B$2</f>
        <v>2.8344870595381447E-2</v>
      </c>
      <c r="F17" s="1"/>
    </row>
    <row r="18" spans="1:6" x14ac:dyDescent="0.2">
      <c r="A18" t="s">
        <v>121</v>
      </c>
      <c r="B18" s="8">
        <f>SUMIFS(cleaned_data2!$E$82:$E$126,cleaned_data2!$B$82:$B$126,'Tables for Summary'!A18)</f>
        <v>292966</v>
      </c>
      <c r="C18" s="9">
        <f>B18/$B$2</f>
        <v>8.960435240190473E-2</v>
      </c>
      <c r="F18" s="1"/>
    </row>
    <row r="19" spans="1:6" x14ac:dyDescent="0.2">
      <c r="A19" t="s">
        <v>120</v>
      </c>
      <c r="B19" s="8">
        <f>SUMIFS(cleaned_data2!$E$82:$E$126,cleaned_data2!$B$82:$B$126,'Tables for Summary'!A19)</f>
        <v>193107</v>
      </c>
      <c r="C19" s="9">
        <f>B19/$B$2</f>
        <v>5.9062238209466683E-2</v>
      </c>
      <c r="F19" s="1"/>
    </row>
    <row r="20" spans="1:6" x14ac:dyDescent="0.2">
      <c r="A20" t="s">
        <v>119</v>
      </c>
      <c r="B20" s="8">
        <f>SUMIFS(cleaned_data2!$E$82:$E$126,cleaned_data2!$B$82:$B$126,'Tables for Summary'!A20)</f>
        <v>70756</v>
      </c>
      <c r="C20" s="9">
        <f>B20/$B$2</f>
        <v>2.1640891975687183E-2</v>
      </c>
      <c r="F20" s="1"/>
    </row>
    <row r="21" spans="1:6" x14ac:dyDescent="0.2">
      <c r="F21" s="1"/>
    </row>
    <row r="22" spans="1:6" x14ac:dyDescent="0.2">
      <c r="F22" s="1"/>
    </row>
    <row r="23" spans="1:6" x14ac:dyDescent="0.2">
      <c r="F23" s="1"/>
    </row>
    <row r="24" spans="1:6" x14ac:dyDescent="0.2">
      <c r="F24" s="1"/>
    </row>
    <row r="25" spans="1:6" x14ac:dyDescent="0.2">
      <c r="F25" s="1"/>
    </row>
    <row r="26" spans="1:6" x14ac:dyDescent="0.2">
      <c r="F26" s="1"/>
    </row>
    <row r="27" spans="1:6" x14ac:dyDescent="0.2">
      <c r="F27" s="1"/>
    </row>
    <row r="28" spans="1:6" x14ac:dyDescent="0.2">
      <c r="F28" s="1"/>
    </row>
  </sheetData>
  <sortState xmlns:xlrd2="http://schemas.microsoft.com/office/spreadsheetml/2017/richdata2" ref="B1:F23">
    <sortCondition ref="C1:C23"/>
    <sortCondition ref="B1:B23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99D77-707F-43F0-8F82-4BA5191E5810}">
  <dimension ref="A2:B17"/>
  <sheetViews>
    <sheetView workbookViewId="0">
      <selection activeCell="A21" sqref="A21"/>
    </sheetView>
  </sheetViews>
  <sheetFormatPr baseColWidth="10" defaultColWidth="8.83203125" defaultRowHeight="15" x14ac:dyDescent="0.2"/>
  <cols>
    <col min="1" max="1" width="51" bestFit="1" customWidth="1"/>
    <col min="2" max="2" width="34.6640625" bestFit="1" customWidth="1"/>
  </cols>
  <sheetData>
    <row r="2" spans="1:2" x14ac:dyDescent="0.2">
      <c r="A2" t="s">
        <v>11</v>
      </c>
      <c r="B2" t="s">
        <v>142</v>
      </c>
    </row>
    <row r="3" spans="1:2" x14ac:dyDescent="0.2">
      <c r="A3" t="s">
        <v>118</v>
      </c>
      <c r="B3" t="s">
        <v>142</v>
      </c>
    </row>
    <row r="4" spans="1:2" x14ac:dyDescent="0.2">
      <c r="A4" t="s">
        <v>116</v>
      </c>
      <c r="B4" t="s">
        <v>141</v>
      </c>
    </row>
    <row r="5" spans="1:2" x14ac:dyDescent="0.2">
      <c r="A5" t="s">
        <v>117</v>
      </c>
      <c r="B5" t="s">
        <v>141</v>
      </c>
    </row>
    <row r="6" spans="1:2" x14ac:dyDescent="0.2">
      <c r="A6" t="s">
        <v>111</v>
      </c>
      <c r="B6" t="s">
        <v>15</v>
      </c>
    </row>
    <row r="7" spans="1:2" x14ac:dyDescent="0.2">
      <c r="A7" t="s">
        <v>106</v>
      </c>
      <c r="B7" t="s">
        <v>144</v>
      </c>
    </row>
    <row r="8" spans="1:2" x14ac:dyDescent="0.2">
      <c r="A8" t="s">
        <v>8</v>
      </c>
      <c r="B8" t="s">
        <v>144</v>
      </c>
    </row>
    <row r="9" spans="1:2" x14ac:dyDescent="0.2">
      <c r="A9" t="s">
        <v>9</v>
      </c>
      <c r="B9" t="s">
        <v>144</v>
      </c>
    </row>
    <row r="10" spans="1:2" x14ac:dyDescent="0.2">
      <c r="A10" t="s">
        <v>107</v>
      </c>
      <c r="B10" t="s">
        <v>144</v>
      </c>
    </row>
    <row r="11" spans="1:2" x14ac:dyDescent="0.2">
      <c r="A11" t="s">
        <v>125</v>
      </c>
      <c r="B11" t="s">
        <v>144</v>
      </c>
    </row>
    <row r="12" spans="1:2" x14ac:dyDescent="0.2">
      <c r="A12" t="s">
        <v>121</v>
      </c>
      <c r="B12" t="s">
        <v>143</v>
      </c>
    </row>
    <row r="13" spans="1:2" x14ac:dyDescent="0.2">
      <c r="A13" t="s">
        <v>120</v>
      </c>
      <c r="B13" t="s">
        <v>143</v>
      </c>
    </row>
    <row r="14" spans="1:2" x14ac:dyDescent="0.2">
      <c r="A14" t="s">
        <v>119</v>
      </c>
      <c r="B14" t="s">
        <v>143</v>
      </c>
    </row>
    <row r="15" spans="1:2" x14ac:dyDescent="0.2">
      <c r="A15" t="s">
        <v>10</v>
      </c>
      <c r="B15" t="s">
        <v>140</v>
      </c>
    </row>
    <row r="16" spans="1:2" x14ac:dyDescent="0.2">
      <c r="A16" t="s">
        <v>114</v>
      </c>
      <c r="B16" t="s">
        <v>140</v>
      </c>
    </row>
    <row r="17" spans="1:2" x14ac:dyDescent="0.2">
      <c r="A17" t="s">
        <v>115</v>
      </c>
      <c r="B17" t="s">
        <v>140</v>
      </c>
    </row>
  </sheetData>
  <sortState xmlns:xlrd2="http://schemas.microsoft.com/office/spreadsheetml/2017/richdata2" ref="A2:B17">
    <sortCondition ref="B2:B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C804-6FD6-417F-81BD-ECBAA229F373}">
  <dimension ref="A3:H274"/>
  <sheetViews>
    <sheetView topLeftCell="A40" workbookViewId="0">
      <selection activeCell="A67" sqref="A67"/>
    </sheetView>
  </sheetViews>
  <sheetFormatPr baseColWidth="10" defaultColWidth="8.83203125" defaultRowHeight="15" x14ac:dyDescent="0.2"/>
  <cols>
    <col min="1" max="1" width="61.5" bestFit="1" customWidth="1"/>
    <col min="2" max="2" width="14.5" customWidth="1"/>
    <col min="3" max="4" width="13.33203125" bestFit="1" customWidth="1"/>
    <col min="5" max="5" width="36" customWidth="1"/>
  </cols>
  <sheetData>
    <row r="3" spans="1:8" x14ac:dyDescent="0.2">
      <c r="B3" s="5" t="s">
        <v>3</v>
      </c>
      <c r="C3" s="5">
        <v>2024</v>
      </c>
      <c r="D3" s="5">
        <v>2023</v>
      </c>
      <c r="E3" s="2" t="s">
        <v>30</v>
      </c>
    </row>
    <row r="4" spans="1:8" x14ac:dyDescent="0.2">
      <c r="A4" t="s">
        <v>0</v>
      </c>
      <c r="B4" s="1">
        <v>1259454</v>
      </c>
      <c r="C4" s="1">
        <v>1271706</v>
      </c>
      <c r="D4" s="1">
        <v>1183722</v>
      </c>
      <c r="E4" t="s">
        <v>33</v>
      </c>
    </row>
    <row r="5" spans="1:8" x14ac:dyDescent="0.2">
      <c r="A5" t="s">
        <v>1</v>
      </c>
      <c r="B5" s="1">
        <v>424573</v>
      </c>
      <c r="C5" s="1">
        <v>425996</v>
      </c>
      <c r="D5" s="1">
        <v>384044</v>
      </c>
    </row>
    <row r="6" spans="1:8" x14ac:dyDescent="0.2">
      <c r="A6" t="s">
        <v>2</v>
      </c>
      <c r="B6" s="1">
        <v>154467</v>
      </c>
      <c r="C6" s="1">
        <v>155024</v>
      </c>
      <c r="D6" s="1">
        <v>145026</v>
      </c>
    </row>
    <row r="7" spans="1:8" x14ac:dyDescent="0.2">
      <c r="A7" t="s">
        <v>4</v>
      </c>
      <c r="B7" s="1">
        <v>116369</v>
      </c>
      <c r="C7" s="1">
        <v>131881</v>
      </c>
      <c r="D7" s="1">
        <v>118779</v>
      </c>
    </row>
    <row r="8" spans="1:8" x14ac:dyDescent="0.2">
      <c r="A8" t="s">
        <v>5</v>
      </c>
      <c r="B8" s="1">
        <v>103274</v>
      </c>
      <c r="C8" s="1">
        <v>106585</v>
      </c>
      <c r="D8" s="1">
        <v>98643</v>
      </c>
    </row>
    <row r="9" spans="1:8" x14ac:dyDescent="0.2">
      <c r="A9" t="s">
        <v>6</v>
      </c>
      <c r="B9" s="1">
        <v>153641</v>
      </c>
      <c r="C9" s="1">
        <v>143862</v>
      </c>
      <c r="D9" s="1">
        <v>185552</v>
      </c>
      <c r="E9" t="s">
        <v>31</v>
      </c>
      <c r="G9" s="1"/>
      <c r="H9" s="1"/>
    </row>
    <row r="10" spans="1:8" x14ac:dyDescent="0.2">
      <c r="A10" t="s">
        <v>7</v>
      </c>
      <c r="B10" s="1">
        <v>21744</v>
      </c>
      <c r="C10" s="1">
        <v>144495</v>
      </c>
      <c r="D10" s="1">
        <v>104840</v>
      </c>
      <c r="H10" s="1"/>
    </row>
    <row r="11" spans="1:8" x14ac:dyDescent="0.2">
      <c r="A11" t="s">
        <v>8</v>
      </c>
      <c r="B11" s="1">
        <v>79880</v>
      </c>
      <c r="C11" s="1">
        <v>172468</v>
      </c>
      <c r="D11" s="1">
        <v>145301</v>
      </c>
    </row>
    <row r="12" spans="1:8" x14ac:dyDescent="0.2">
      <c r="A12" t="s">
        <v>9</v>
      </c>
      <c r="B12" s="1">
        <v>69069</v>
      </c>
      <c r="C12" s="1">
        <v>95138</v>
      </c>
      <c r="D12" s="1">
        <v>78859</v>
      </c>
    </row>
    <row r="13" spans="1:8" x14ac:dyDescent="0.2">
      <c r="A13" t="s">
        <v>10</v>
      </c>
      <c r="B13" s="1">
        <v>23201</v>
      </c>
      <c r="C13" s="1">
        <v>23437</v>
      </c>
      <c r="D13" s="1">
        <v>23515</v>
      </c>
    </row>
    <row r="14" spans="1:8" x14ac:dyDescent="0.2">
      <c r="A14" t="s">
        <v>11</v>
      </c>
      <c r="B14" s="1">
        <v>188081</v>
      </c>
      <c r="C14" s="1">
        <v>480272</v>
      </c>
      <c r="D14" s="1">
        <v>146940</v>
      </c>
      <c r="E14" t="s">
        <v>32</v>
      </c>
    </row>
    <row r="15" spans="1:8" x14ac:dyDescent="0.2">
      <c r="A15" t="s">
        <v>12</v>
      </c>
      <c r="B15" s="1">
        <v>0</v>
      </c>
      <c r="C15" s="1">
        <v>13414</v>
      </c>
      <c r="D15" s="1">
        <v>482</v>
      </c>
    </row>
    <row r="16" spans="1:8" x14ac:dyDescent="0.2">
      <c r="A16" s="2" t="s">
        <v>13</v>
      </c>
      <c r="B16" s="3">
        <f>SUM(B4:B15)</f>
        <v>2593753</v>
      </c>
      <c r="C16" s="3">
        <f>SUM(C4:C15)</f>
        <v>3164278</v>
      </c>
      <c r="D16" s="3">
        <f>SUM(D4:D15)</f>
        <v>2615703</v>
      </c>
    </row>
    <row r="17" spans="1:5" x14ac:dyDescent="0.2">
      <c r="A17" t="s">
        <v>14</v>
      </c>
      <c r="B17" s="1">
        <v>406608</v>
      </c>
      <c r="C17" s="1">
        <v>416446</v>
      </c>
      <c r="D17" s="1">
        <v>364670</v>
      </c>
    </row>
    <row r="18" spans="1:5" x14ac:dyDescent="0.2">
      <c r="A18" t="s">
        <v>15</v>
      </c>
      <c r="B18" s="1">
        <v>335522</v>
      </c>
      <c r="C18" s="1">
        <v>298950</v>
      </c>
      <c r="D18" s="1">
        <v>239137</v>
      </c>
    </row>
    <row r="19" spans="1:5" x14ac:dyDescent="0.2">
      <c r="A19" t="s">
        <v>16</v>
      </c>
      <c r="B19" s="1">
        <v>447443</v>
      </c>
      <c r="C19" s="1">
        <v>474767</v>
      </c>
      <c r="D19" s="1">
        <v>430270</v>
      </c>
    </row>
    <row r="20" spans="1:5" x14ac:dyDescent="0.2">
      <c r="A20" t="s">
        <v>17</v>
      </c>
      <c r="B20" s="1">
        <v>186293</v>
      </c>
      <c r="C20" s="1">
        <v>201574</v>
      </c>
      <c r="D20" s="1">
        <v>183026</v>
      </c>
    </row>
    <row r="21" spans="1:5" x14ac:dyDescent="0.2">
      <c r="A21" t="s">
        <v>18</v>
      </c>
      <c r="B21" s="1">
        <v>223009</v>
      </c>
      <c r="C21" s="1">
        <v>262403</v>
      </c>
      <c r="D21" s="1">
        <v>236348</v>
      </c>
    </row>
    <row r="22" spans="1:5" x14ac:dyDescent="0.2">
      <c r="A22" t="s">
        <v>19</v>
      </c>
      <c r="B22" s="1">
        <v>84607</v>
      </c>
      <c r="C22" s="1">
        <v>92675</v>
      </c>
      <c r="D22" s="1">
        <v>91243</v>
      </c>
    </row>
    <row r="23" spans="1:5" x14ac:dyDescent="0.2">
      <c r="A23" t="s">
        <v>20</v>
      </c>
      <c r="B23" s="1">
        <v>278344</v>
      </c>
      <c r="C23" s="1">
        <v>292966</v>
      </c>
      <c r="D23" s="1">
        <v>270207</v>
      </c>
    </row>
    <row r="24" spans="1:5" x14ac:dyDescent="0.2">
      <c r="A24" t="s">
        <v>21</v>
      </c>
      <c r="B24" s="1">
        <v>189660</v>
      </c>
      <c r="C24" s="1">
        <v>193107</v>
      </c>
      <c r="D24" s="1">
        <v>205071</v>
      </c>
    </row>
    <row r="25" spans="1:5" x14ac:dyDescent="0.2">
      <c r="A25" t="s">
        <v>22</v>
      </c>
      <c r="B25" s="1">
        <v>66659</v>
      </c>
      <c r="C25" s="1">
        <v>70756</v>
      </c>
      <c r="D25" s="1">
        <v>64155</v>
      </c>
    </row>
    <row r="26" spans="1:5" x14ac:dyDescent="0.2">
      <c r="A26" s="2" t="s">
        <v>23</v>
      </c>
      <c r="B26" s="3">
        <f>SUM(B17:B25)</f>
        <v>2218145</v>
      </c>
      <c r="C26" s="3">
        <f>SUM(C17:C25)</f>
        <v>2303644</v>
      </c>
      <c r="D26" s="3">
        <f>SUM(D17:D25)</f>
        <v>2084127</v>
      </c>
    </row>
    <row r="27" spans="1:5" x14ac:dyDescent="0.2">
      <c r="A27" s="2" t="s">
        <v>24</v>
      </c>
      <c r="B27" s="3">
        <f>B16-B26</f>
        <v>375608</v>
      </c>
      <c r="C27" s="3">
        <f>C16-C26</f>
        <v>860634</v>
      </c>
      <c r="D27" s="3">
        <f>D16-D26</f>
        <v>531576</v>
      </c>
    </row>
    <row r="29" spans="1:5" x14ac:dyDescent="0.2">
      <c r="A29" s="2" t="s">
        <v>25</v>
      </c>
      <c r="E29" t="s">
        <v>34</v>
      </c>
    </row>
    <row r="30" spans="1:5" x14ac:dyDescent="0.2">
      <c r="A30" t="s">
        <v>26</v>
      </c>
      <c r="B30" s="1">
        <v>9587880</v>
      </c>
      <c r="C30" s="1">
        <v>9587880</v>
      </c>
      <c r="D30" s="1">
        <v>9194573</v>
      </c>
    </row>
    <row r="31" spans="1:5" ht="16" x14ac:dyDescent="0.2">
      <c r="A31" s="4" t="s">
        <v>27</v>
      </c>
      <c r="B31">
        <v>0</v>
      </c>
      <c r="C31">
        <v>0</v>
      </c>
      <c r="D31" s="1">
        <v>-138233</v>
      </c>
      <c r="E31" t="s">
        <v>44</v>
      </c>
    </row>
    <row r="32" spans="1:5" x14ac:dyDescent="0.2">
      <c r="A32" t="s">
        <v>28</v>
      </c>
      <c r="B32" s="1">
        <f>B30</f>
        <v>9587880</v>
      </c>
      <c r="C32" s="1">
        <f>C30</f>
        <v>9587880</v>
      </c>
      <c r="D32" s="1">
        <f>SUM(D30:D31)</f>
        <v>9056340</v>
      </c>
    </row>
    <row r="33" spans="1:5" x14ac:dyDescent="0.2">
      <c r="A33" s="2" t="s">
        <v>29</v>
      </c>
      <c r="B33" s="3">
        <f>B32+B27</f>
        <v>9963488</v>
      </c>
      <c r="C33" s="3">
        <f>C32+C27</f>
        <v>10448514</v>
      </c>
      <c r="D33" s="3">
        <f>D32+D27</f>
        <v>9587916</v>
      </c>
    </row>
    <row r="34" spans="1:5" x14ac:dyDescent="0.2">
      <c r="A34" s="2"/>
      <c r="B34" s="3"/>
      <c r="C34" s="3"/>
      <c r="D34" s="3"/>
    </row>
    <row r="35" spans="1:5" x14ac:dyDescent="0.2">
      <c r="A35" s="2" t="s">
        <v>24</v>
      </c>
      <c r="B35" s="3">
        <f>B27</f>
        <v>375608</v>
      </c>
      <c r="C35" s="3">
        <f>C27</f>
        <v>860634</v>
      </c>
      <c r="D35" s="3">
        <f>D27</f>
        <v>531576</v>
      </c>
    </row>
    <row r="36" spans="1:5" x14ac:dyDescent="0.2">
      <c r="A36" t="s">
        <v>35</v>
      </c>
      <c r="B36" s="1">
        <v>-672937</v>
      </c>
      <c r="C36" s="1">
        <v>-681726</v>
      </c>
      <c r="D36" s="1">
        <v>-443199</v>
      </c>
    </row>
    <row r="37" spans="1:5" x14ac:dyDescent="0.2">
      <c r="A37" t="s">
        <v>36</v>
      </c>
      <c r="B37" s="1">
        <v>0</v>
      </c>
      <c r="C37" s="1">
        <v>-197397</v>
      </c>
      <c r="D37" s="1">
        <v>-33423</v>
      </c>
    </row>
    <row r="38" spans="1:5" x14ac:dyDescent="0.2">
      <c r="A38" t="s">
        <v>41</v>
      </c>
      <c r="B38" s="1">
        <v>217275</v>
      </c>
      <c r="C38" s="1">
        <v>227348</v>
      </c>
      <c r="D38" s="1">
        <v>218661</v>
      </c>
    </row>
    <row r="39" spans="1:5" x14ac:dyDescent="0.2">
      <c r="A39" t="s">
        <v>37</v>
      </c>
      <c r="B39" s="1">
        <v>0</v>
      </c>
      <c r="C39" s="1">
        <v>-8956</v>
      </c>
      <c r="D39" s="1">
        <v>4960</v>
      </c>
    </row>
    <row r="40" spans="1:5" x14ac:dyDescent="0.2">
      <c r="A40" t="s">
        <v>38</v>
      </c>
      <c r="B40" s="1">
        <v>0</v>
      </c>
      <c r="C40" s="1">
        <v>18679</v>
      </c>
      <c r="D40" s="1">
        <v>482</v>
      </c>
    </row>
    <row r="41" spans="1:5" x14ac:dyDescent="0.2">
      <c r="A41" t="s">
        <v>39</v>
      </c>
      <c r="B41" s="1">
        <f>SUM(B36:B40)</f>
        <v>-455662</v>
      </c>
      <c r="C41" s="1">
        <f>SUM(C36:C40)</f>
        <v>-642052</v>
      </c>
      <c r="D41" s="1">
        <f>SUM(D36:D40)</f>
        <v>-252519</v>
      </c>
    </row>
    <row r="42" spans="1:5" x14ac:dyDescent="0.2">
      <c r="A42" t="s">
        <v>40</v>
      </c>
      <c r="B42">
        <v>0</v>
      </c>
      <c r="C42" s="1">
        <v>-1586</v>
      </c>
      <c r="D42" s="1">
        <v>-841</v>
      </c>
    </row>
    <row r="43" spans="1:5" x14ac:dyDescent="0.2">
      <c r="A43" t="s">
        <v>42</v>
      </c>
      <c r="B43" s="1">
        <f>B35+B41+B42</f>
        <v>-80054</v>
      </c>
      <c r="C43" s="1">
        <f>C35+C41+C42</f>
        <v>216996</v>
      </c>
      <c r="D43" s="1">
        <f>D35+D41+D42</f>
        <v>278216</v>
      </c>
    </row>
    <row r="45" spans="1:5" x14ac:dyDescent="0.2">
      <c r="A45" t="s">
        <v>43</v>
      </c>
    </row>
    <row r="46" spans="1:5" x14ac:dyDescent="0.2">
      <c r="A46" t="s">
        <v>26</v>
      </c>
      <c r="B46" s="1">
        <v>1272856</v>
      </c>
      <c r="C46" s="1">
        <v>1272856</v>
      </c>
      <c r="D46" s="1">
        <v>1132873</v>
      </c>
    </row>
    <row r="47" spans="1:5" x14ac:dyDescent="0.2">
      <c r="A47" t="s">
        <v>27</v>
      </c>
      <c r="B47" s="1">
        <v>0</v>
      </c>
      <c r="C47" s="1">
        <v>0</v>
      </c>
      <c r="D47" s="1">
        <v>-138233</v>
      </c>
      <c r="E47" t="s">
        <v>44</v>
      </c>
    </row>
    <row r="48" spans="1:5" x14ac:dyDescent="0.2">
      <c r="A48" t="s">
        <v>45</v>
      </c>
      <c r="B48" s="1">
        <f>B46+B47</f>
        <v>1272856</v>
      </c>
      <c r="C48" s="1">
        <f>C46+C47</f>
        <v>1272856</v>
      </c>
      <c r="D48" s="1">
        <f>D46+D47</f>
        <v>994640</v>
      </c>
    </row>
    <row r="49" spans="1:4" x14ac:dyDescent="0.2">
      <c r="A49" t="s">
        <v>29</v>
      </c>
      <c r="B49" s="1">
        <f>B48+B43</f>
        <v>1192802</v>
      </c>
      <c r="C49" s="1">
        <f>C48+C43</f>
        <v>1489852</v>
      </c>
      <c r="D49" s="1">
        <f>D48+D43</f>
        <v>1272856</v>
      </c>
    </row>
    <row r="52" spans="1:4" x14ac:dyDescent="0.2">
      <c r="A52" t="s">
        <v>24</v>
      </c>
      <c r="C52" s="1">
        <f>C27</f>
        <v>860634</v>
      </c>
      <c r="D52" s="1">
        <f>D27</f>
        <v>531576</v>
      </c>
    </row>
    <row r="53" spans="1:4" x14ac:dyDescent="0.2">
      <c r="A53" t="s">
        <v>46</v>
      </c>
      <c r="C53" s="1">
        <v>227348</v>
      </c>
      <c r="D53" s="1">
        <v>218661</v>
      </c>
    </row>
    <row r="54" spans="1:4" x14ac:dyDescent="0.2">
      <c r="A54" t="s">
        <v>47</v>
      </c>
      <c r="C54" s="1">
        <v>2170</v>
      </c>
      <c r="D54">
        <v>2661</v>
      </c>
    </row>
    <row r="55" spans="1:4" x14ac:dyDescent="0.2">
      <c r="A55" t="s">
        <v>48</v>
      </c>
      <c r="C55">
        <v>-36</v>
      </c>
      <c r="D55" s="1">
        <v>-4341</v>
      </c>
    </row>
    <row r="56" spans="1:4" x14ac:dyDescent="0.2">
      <c r="A56" t="s">
        <v>36</v>
      </c>
      <c r="C56" s="1">
        <v>-197397</v>
      </c>
      <c r="D56" s="1">
        <v>-33423</v>
      </c>
    </row>
    <row r="57" spans="1:4" x14ac:dyDescent="0.2">
      <c r="A57" t="s">
        <v>49</v>
      </c>
      <c r="C57" s="1">
        <v>-8956</v>
      </c>
      <c r="D57" s="1">
        <v>4960</v>
      </c>
    </row>
    <row r="58" spans="1:4" x14ac:dyDescent="0.2">
      <c r="A58" t="s">
        <v>50</v>
      </c>
      <c r="C58" s="1">
        <v>-299663</v>
      </c>
      <c r="D58" s="1">
        <v>-118835</v>
      </c>
    </row>
    <row r="59" spans="1:4" x14ac:dyDescent="0.2">
      <c r="A59" t="s">
        <v>51</v>
      </c>
      <c r="C59" s="1">
        <v>-102034</v>
      </c>
      <c r="D59" s="1">
        <v>14577</v>
      </c>
    </row>
    <row r="60" spans="1:4" x14ac:dyDescent="0.2">
      <c r="A60" t="s">
        <v>52</v>
      </c>
      <c r="C60" s="1">
        <v>5482</v>
      </c>
      <c r="D60" s="1">
        <v>2179</v>
      </c>
    </row>
    <row r="61" spans="1:4" x14ac:dyDescent="0.2">
      <c r="A61" t="s">
        <v>40</v>
      </c>
      <c r="C61" s="1">
        <v>-1586</v>
      </c>
      <c r="D61" s="1">
        <v>-841</v>
      </c>
    </row>
    <row r="62" spans="1:4" x14ac:dyDescent="0.2">
      <c r="A62" s="2" t="s">
        <v>53</v>
      </c>
      <c r="B62" s="2"/>
      <c r="C62" s="3">
        <f>SUM(C52:C61)</f>
        <v>485962</v>
      </c>
      <c r="D62" s="3">
        <f>SUM(D52:D61)</f>
        <v>617174</v>
      </c>
    </row>
    <row r="63" spans="1:4" x14ac:dyDescent="0.2">
      <c r="A63" t="s">
        <v>54</v>
      </c>
      <c r="C63" s="1">
        <v>132364</v>
      </c>
      <c r="D63" s="1">
        <v>104069</v>
      </c>
    </row>
    <row r="64" spans="1:4" x14ac:dyDescent="0.2">
      <c r="A64" t="s">
        <v>55</v>
      </c>
      <c r="C64" s="1">
        <v>-111311</v>
      </c>
      <c r="D64" s="1">
        <v>-112373</v>
      </c>
    </row>
    <row r="65" spans="1:4" x14ac:dyDescent="0.2">
      <c r="A65" t="s">
        <v>56</v>
      </c>
      <c r="C65" s="1">
        <v>360921</v>
      </c>
      <c r="D65" s="1">
        <v>215106</v>
      </c>
    </row>
    <row r="66" spans="1:4" x14ac:dyDescent="0.2">
      <c r="A66" s="2" t="s">
        <v>57</v>
      </c>
      <c r="B66" s="2"/>
      <c r="C66" s="3">
        <f>SUM(C63:C65)</f>
        <v>381974</v>
      </c>
      <c r="D66" s="3">
        <f>SUM(D63:D65)</f>
        <v>206802</v>
      </c>
    </row>
    <row r="67" spans="1:4" x14ac:dyDescent="0.2">
      <c r="A67" t="s">
        <v>35</v>
      </c>
      <c r="C67" s="1">
        <v>-680606</v>
      </c>
      <c r="D67" s="1">
        <v>-443199</v>
      </c>
    </row>
    <row r="68" spans="1:4" x14ac:dyDescent="0.2">
      <c r="A68" t="s">
        <v>58</v>
      </c>
      <c r="C68" s="1">
        <v>18679</v>
      </c>
      <c r="D68" s="1">
        <v>482</v>
      </c>
    </row>
    <row r="69" spans="1:4" x14ac:dyDescent="0.2">
      <c r="A69" s="2" t="s">
        <v>60</v>
      </c>
      <c r="B69" s="2"/>
      <c r="C69" s="3">
        <f>SUM(C67:C68)</f>
        <v>-661927</v>
      </c>
      <c r="D69" s="3">
        <f>SUM(D67:D68)</f>
        <v>-442717</v>
      </c>
    </row>
    <row r="70" spans="1:4" x14ac:dyDescent="0.2">
      <c r="A70" s="2" t="s">
        <v>59</v>
      </c>
      <c r="C70" s="3">
        <v>-352026</v>
      </c>
      <c r="D70" s="3">
        <v>-474644</v>
      </c>
    </row>
    <row r="71" spans="1:4" x14ac:dyDescent="0.2">
      <c r="A71" s="2" t="s">
        <v>61</v>
      </c>
      <c r="C71" s="1">
        <f>C62+C66+C69+C70</f>
        <v>-146017</v>
      </c>
      <c r="D71" s="1">
        <f>D62+D66+D69+D70</f>
        <v>-93385</v>
      </c>
    </row>
    <row r="72" spans="1:4" x14ac:dyDescent="0.2">
      <c r="A72" t="s">
        <v>62</v>
      </c>
      <c r="C72" s="1">
        <v>807147</v>
      </c>
      <c r="D72" s="1">
        <v>900532</v>
      </c>
    </row>
    <row r="73" spans="1:4" x14ac:dyDescent="0.2">
      <c r="A73" t="s">
        <v>63</v>
      </c>
      <c r="C73" s="1">
        <f>C71+C72</f>
        <v>661130</v>
      </c>
      <c r="D73" s="1">
        <f>D71+D72</f>
        <v>807147</v>
      </c>
    </row>
    <row r="76" spans="1:4" x14ac:dyDescent="0.2">
      <c r="A76" t="s">
        <v>64</v>
      </c>
    </row>
    <row r="77" spans="1:4" x14ac:dyDescent="0.2">
      <c r="A77" t="s">
        <v>124</v>
      </c>
      <c r="C77" s="1">
        <v>2203003</v>
      </c>
      <c r="D77" s="1">
        <v>2072193</v>
      </c>
    </row>
    <row r="78" spans="1:4" x14ac:dyDescent="0.2">
      <c r="A78" t="s">
        <v>65</v>
      </c>
      <c r="C78" s="1">
        <v>34291</v>
      </c>
      <c r="D78" s="1">
        <v>34440</v>
      </c>
    </row>
    <row r="79" spans="1:4" x14ac:dyDescent="0.2">
      <c r="A79" t="s">
        <v>66</v>
      </c>
      <c r="C79">
        <v>319</v>
      </c>
      <c r="D79">
        <v>377</v>
      </c>
    </row>
    <row r="80" spans="1:4" x14ac:dyDescent="0.2">
      <c r="A80" s="2" t="s">
        <v>67</v>
      </c>
      <c r="B80" s="2"/>
      <c r="C80" s="3">
        <f>SUM(C77:C79)</f>
        <v>2237613</v>
      </c>
      <c r="D80" s="3">
        <f>SUM(D77:D79)</f>
        <v>2107010</v>
      </c>
    </row>
    <row r="81" spans="1:5" x14ac:dyDescent="0.2">
      <c r="A81" t="s">
        <v>68</v>
      </c>
      <c r="C81" s="1">
        <v>737939</v>
      </c>
      <c r="D81" s="1">
        <v>724075</v>
      </c>
    </row>
    <row r="82" spans="1:5" x14ac:dyDescent="0.2">
      <c r="A82" t="s">
        <v>69</v>
      </c>
      <c r="C82" s="1">
        <v>174056</v>
      </c>
      <c r="D82" s="1">
        <v>147538</v>
      </c>
    </row>
    <row r="83" spans="1:5" x14ac:dyDescent="0.2">
      <c r="A83" t="s">
        <v>70</v>
      </c>
      <c r="C83" s="1">
        <v>21576</v>
      </c>
      <c r="D83" s="1">
        <v>21576</v>
      </c>
    </row>
    <row r="84" spans="1:5" x14ac:dyDescent="0.2">
      <c r="A84" t="s">
        <v>129</v>
      </c>
      <c r="C84" s="1">
        <v>32217</v>
      </c>
      <c r="D84" s="1">
        <v>29978</v>
      </c>
    </row>
    <row r="85" spans="1:5" x14ac:dyDescent="0.2">
      <c r="A85" t="s">
        <v>130</v>
      </c>
      <c r="C85" s="1">
        <v>119</v>
      </c>
      <c r="D85" s="1"/>
    </row>
    <row r="86" spans="1:5" x14ac:dyDescent="0.2">
      <c r="A86" s="2" t="s">
        <v>72</v>
      </c>
      <c r="C86" s="3">
        <f>SUM(C81:C85)</f>
        <v>965907</v>
      </c>
      <c r="D86" s="3">
        <f>SUM(D81:D84)</f>
        <v>923167</v>
      </c>
    </row>
    <row r="87" spans="1:5" x14ac:dyDescent="0.2">
      <c r="A87" s="2" t="s">
        <v>0</v>
      </c>
      <c r="C87" s="3">
        <f>C80-C86</f>
        <v>1271706</v>
      </c>
      <c r="D87" s="3">
        <f>D80-D86</f>
        <v>1183843</v>
      </c>
    </row>
    <row r="89" spans="1:5" x14ac:dyDescent="0.2">
      <c r="A89" t="s">
        <v>31</v>
      </c>
    </row>
    <row r="90" spans="1:5" x14ac:dyDescent="0.2">
      <c r="A90" t="s">
        <v>78</v>
      </c>
      <c r="C90" s="1">
        <v>15289</v>
      </c>
      <c r="D90" s="1">
        <v>20476</v>
      </c>
      <c r="E90" t="s">
        <v>73</v>
      </c>
    </row>
    <row r="91" spans="1:5" x14ac:dyDescent="0.2">
      <c r="A91" t="s">
        <v>74</v>
      </c>
      <c r="C91" s="1">
        <v>13702</v>
      </c>
      <c r="D91" s="1">
        <v>5814</v>
      </c>
      <c r="E91" t="s">
        <v>73</v>
      </c>
    </row>
    <row r="92" spans="1:5" x14ac:dyDescent="0.2">
      <c r="A92" t="s">
        <v>75</v>
      </c>
      <c r="C92" s="1">
        <v>7707</v>
      </c>
      <c r="D92">
        <v>700</v>
      </c>
      <c r="E92" t="s">
        <v>73</v>
      </c>
    </row>
    <row r="93" spans="1:5" x14ac:dyDescent="0.2">
      <c r="A93" t="s">
        <v>76</v>
      </c>
      <c r="C93" s="1">
        <v>4367</v>
      </c>
      <c r="D93" s="1">
        <v>1073</v>
      </c>
      <c r="E93" t="s">
        <v>85</v>
      </c>
    </row>
    <row r="94" spans="1:5" x14ac:dyDescent="0.2">
      <c r="A94" t="s">
        <v>76</v>
      </c>
      <c r="C94" s="1">
        <v>3618</v>
      </c>
      <c r="D94" s="1">
        <v>1390</v>
      </c>
      <c r="E94" t="s">
        <v>73</v>
      </c>
    </row>
    <row r="95" spans="1:5" x14ac:dyDescent="0.2">
      <c r="A95" t="s">
        <v>77</v>
      </c>
      <c r="C95" s="1">
        <v>13</v>
      </c>
      <c r="D95" s="1">
        <v>813</v>
      </c>
      <c r="E95" t="s">
        <v>73</v>
      </c>
    </row>
    <row r="96" spans="1:5" x14ac:dyDescent="0.2">
      <c r="A96" t="s">
        <v>75</v>
      </c>
      <c r="C96" s="1">
        <v>1612</v>
      </c>
      <c r="D96" s="1">
        <v>0</v>
      </c>
      <c r="E96" t="s">
        <v>85</v>
      </c>
    </row>
    <row r="97" spans="1:5" x14ac:dyDescent="0.2">
      <c r="A97" t="s">
        <v>79</v>
      </c>
      <c r="C97" s="1">
        <v>514</v>
      </c>
      <c r="D97" s="1">
        <v>341</v>
      </c>
      <c r="E97" t="s">
        <v>73</v>
      </c>
    </row>
    <row r="98" spans="1:5" x14ac:dyDescent="0.2">
      <c r="A98" t="s">
        <v>80</v>
      </c>
      <c r="C98" s="1">
        <v>98</v>
      </c>
      <c r="D98" s="1">
        <v>2</v>
      </c>
      <c r="E98" t="s">
        <v>85</v>
      </c>
    </row>
    <row r="99" spans="1:5" x14ac:dyDescent="0.2">
      <c r="A99" t="s">
        <v>81</v>
      </c>
      <c r="C99" s="1">
        <v>0</v>
      </c>
      <c r="D99" s="1">
        <v>13916</v>
      </c>
      <c r="E99" t="s">
        <v>73</v>
      </c>
    </row>
    <row r="100" spans="1:5" x14ac:dyDescent="0.2">
      <c r="A100" t="s">
        <v>82</v>
      </c>
      <c r="C100" s="1">
        <v>0</v>
      </c>
      <c r="D100" s="1">
        <v>673</v>
      </c>
      <c r="E100" t="s">
        <v>73</v>
      </c>
    </row>
    <row r="101" spans="1:5" x14ac:dyDescent="0.2">
      <c r="A101" t="s">
        <v>75</v>
      </c>
      <c r="C101" s="1">
        <v>0</v>
      </c>
      <c r="D101" s="1">
        <v>121</v>
      </c>
      <c r="E101" t="s">
        <v>85</v>
      </c>
    </row>
    <row r="102" spans="1:5" x14ac:dyDescent="0.2">
      <c r="A102" t="s">
        <v>80</v>
      </c>
      <c r="C102" s="1">
        <v>0</v>
      </c>
      <c r="D102" s="1">
        <v>27</v>
      </c>
      <c r="E102" t="s">
        <v>85</v>
      </c>
    </row>
    <row r="103" spans="1:5" x14ac:dyDescent="0.2">
      <c r="A103" s="2" t="s">
        <v>83</v>
      </c>
      <c r="C103" s="3">
        <f>SUM(C90:C102)</f>
        <v>46920</v>
      </c>
      <c r="D103" s="3">
        <f>SUM(D90:D102)</f>
        <v>45346</v>
      </c>
    </row>
    <row r="104" spans="1:5" x14ac:dyDescent="0.2">
      <c r="A104" t="s">
        <v>84</v>
      </c>
      <c r="C104" s="1">
        <v>0</v>
      </c>
      <c r="D104" s="1">
        <v>49119</v>
      </c>
      <c r="E104" t="s">
        <v>73</v>
      </c>
    </row>
    <row r="105" spans="1:5" x14ac:dyDescent="0.2">
      <c r="A105" t="s">
        <v>86</v>
      </c>
      <c r="C105" s="1">
        <v>19889</v>
      </c>
      <c r="D105" s="1">
        <v>19890</v>
      </c>
      <c r="E105" t="s">
        <v>85</v>
      </c>
    </row>
    <row r="106" spans="1:5" x14ac:dyDescent="0.2">
      <c r="A106" t="s">
        <v>87</v>
      </c>
      <c r="C106" s="1">
        <v>15750</v>
      </c>
      <c r="D106" s="1">
        <v>11175</v>
      </c>
      <c r="E106" t="s">
        <v>73</v>
      </c>
    </row>
    <row r="107" spans="1:5" x14ac:dyDescent="0.2">
      <c r="A107" t="s">
        <v>88</v>
      </c>
      <c r="C107" s="1">
        <v>11748</v>
      </c>
      <c r="D107" s="1">
        <v>10788</v>
      </c>
      <c r="E107" t="s">
        <v>85</v>
      </c>
    </row>
    <row r="108" spans="1:5" x14ac:dyDescent="0.2">
      <c r="A108" t="s">
        <v>76</v>
      </c>
      <c r="C108" s="1">
        <v>7317</v>
      </c>
      <c r="D108" s="1">
        <v>6243</v>
      </c>
      <c r="E108" t="s">
        <v>85</v>
      </c>
    </row>
    <row r="109" spans="1:5" x14ac:dyDescent="0.2">
      <c r="A109" t="s">
        <v>89</v>
      </c>
      <c r="C109" s="1">
        <v>3949</v>
      </c>
      <c r="D109" s="1">
        <v>5023</v>
      </c>
      <c r="E109" t="s">
        <v>73</v>
      </c>
    </row>
    <row r="110" spans="1:5" x14ac:dyDescent="0.2">
      <c r="A110" t="s">
        <v>90</v>
      </c>
      <c r="C110" s="1">
        <v>2205</v>
      </c>
      <c r="D110" s="1">
        <v>2122</v>
      </c>
      <c r="E110" t="s">
        <v>73</v>
      </c>
    </row>
    <row r="111" spans="1:5" x14ac:dyDescent="0.2">
      <c r="A111" t="s">
        <v>22</v>
      </c>
      <c r="C111" s="1">
        <v>1359</v>
      </c>
      <c r="D111" s="1">
        <v>1443</v>
      </c>
      <c r="E111" t="s">
        <v>85</v>
      </c>
    </row>
    <row r="112" spans="1:5" x14ac:dyDescent="0.2">
      <c r="A112" t="s">
        <v>74</v>
      </c>
      <c r="C112" s="1">
        <v>708</v>
      </c>
      <c r="D112" s="1">
        <v>661</v>
      </c>
      <c r="E112" t="s">
        <v>73</v>
      </c>
    </row>
    <row r="113" spans="1:5" x14ac:dyDescent="0.2">
      <c r="A113" t="s">
        <v>91</v>
      </c>
      <c r="C113" s="1">
        <v>295</v>
      </c>
      <c r="D113" s="1">
        <v>0</v>
      </c>
      <c r="E113" t="s">
        <v>85</v>
      </c>
    </row>
    <row r="114" spans="1:5" x14ac:dyDescent="0.2">
      <c r="A114" t="s">
        <v>89</v>
      </c>
      <c r="C114" s="1">
        <v>262</v>
      </c>
      <c r="D114" s="1">
        <v>0</v>
      </c>
      <c r="E114" t="s">
        <v>85</v>
      </c>
    </row>
    <row r="115" spans="1:5" x14ac:dyDescent="0.2">
      <c r="A115" t="s">
        <v>75</v>
      </c>
      <c r="C115" s="1">
        <v>952</v>
      </c>
      <c r="D115" s="1">
        <v>0</v>
      </c>
      <c r="E115" t="s">
        <v>73</v>
      </c>
    </row>
    <row r="116" spans="1:5" x14ac:dyDescent="0.2">
      <c r="A116" t="s">
        <v>80</v>
      </c>
      <c r="C116" s="1">
        <v>101</v>
      </c>
      <c r="D116" s="1">
        <v>30</v>
      </c>
      <c r="E116" t="s">
        <v>85</v>
      </c>
    </row>
    <row r="117" spans="1:5" x14ac:dyDescent="0.2">
      <c r="A117" t="s">
        <v>74</v>
      </c>
      <c r="C117" s="1">
        <v>75</v>
      </c>
      <c r="D117" s="1">
        <v>0</v>
      </c>
      <c r="E117" t="s">
        <v>85</v>
      </c>
    </row>
    <row r="118" spans="1:5" x14ac:dyDescent="0.2">
      <c r="A118" t="s">
        <v>76</v>
      </c>
      <c r="C118" s="1">
        <v>74</v>
      </c>
      <c r="D118" s="1">
        <v>608</v>
      </c>
      <c r="E118" t="s">
        <v>73</v>
      </c>
    </row>
    <row r="119" spans="1:5" x14ac:dyDescent="0.2">
      <c r="A119" t="s">
        <v>89</v>
      </c>
      <c r="C119" s="1">
        <v>0</v>
      </c>
      <c r="D119" s="1">
        <v>104</v>
      </c>
      <c r="E119" t="s">
        <v>85</v>
      </c>
    </row>
    <row r="120" spans="1:5" x14ac:dyDescent="0.2">
      <c r="A120" t="s">
        <v>80</v>
      </c>
      <c r="C120" s="1">
        <v>0</v>
      </c>
      <c r="D120" s="1">
        <v>670</v>
      </c>
      <c r="E120" t="s">
        <v>73</v>
      </c>
    </row>
    <row r="121" spans="1:5" x14ac:dyDescent="0.2">
      <c r="A121" s="2" t="s">
        <v>92</v>
      </c>
      <c r="C121" s="3">
        <f>SUM(C104:C120)</f>
        <v>64684</v>
      </c>
      <c r="D121" s="3">
        <f>SUM(D104:D120)</f>
        <v>107876</v>
      </c>
    </row>
    <row r="122" spans="1:5" x14ac:dyDescent="0.2">
      <c r="A122" t="s">
        <v>93</v>
      </c>
      <c r="C122" s="1">
        <v>11207</v>
      </c>
      <c r="D122" s="1">
        <v>5773</v>
      </c>
      <c r="E122" t="s">
        <v>73</v>
      </c>
    </row>
    <row r="123" spans="1:5" x14ac:dyDescent="0.2">
      <c r="A123" t="s">
        <v>94</v>
      </c>
      <c r="C123" s="1">
        <v>9929</v>
      </c>
      <c r="D123" s="1">
        <v>13566</v>
      </c>
      <c r="E123" t="s">
        <v>73</v>
      </c>
    </row>
    <row r="124" spans="1:5" x14ac:dyDescent="0.2">
      <c r="A124" t="s">
        <v>95</v>
      </c>
      <c r="C124" s="1">
        <v>8406</v>
      </c>
      <c r="D124" s="1">
        <v>9217</v>
      </c>
      <c r="E124" t="s">
        <v>85</v>
      </c>
    </row>
    <row r="125" spans="1:5" x14ac:dyDescent="0.2">
      <c r="A125" t="s">
        <v>96</v>
      </c>
      <c r="C125" s="1">
        <v>2716</v>
      </c>
      <c r="D125" s="1">
        <v>3774</v>
      </c>
      <c r="E125" t="s">
        <v>73</v>
      </c>
    </row>
    <row r="126" spans="1:5" x14ac:dyDescent="0.2">
      <c r="A126" t="s">
        <v>97</v>
      </c>
      <c r="C126" s="1">
        <v>0</v>
      </c>
      <c r="D126" s="1">
        <v>0</v>
      </c>
      <c r="E126" t="s">
        <v>73</v>
      </c>
    </row>
    <row r="127" spans="1:5" x14ac:dyDescent="0.2">
      <c r="A127" s="2" t="s">
        <v>98</v>
      </c>
      <c r="B127" s="2"/>
      <c r="C127" s="3">
        <f>SUM(C122:C126)</f>
        <v>32258</v>
      </c>
      <c r="D127" s="3">
        <f>SUM(D122:D126)</f>
        <v>32330</v>
      </c>
    </row>
    <row r="128" spans="1:5" x14ac:dyDescent="0.2">
      <c r="A128" t="s">
        <v>99</v>
      </c>
      <c r="C128" s="3">
        <f>C103+C121+C127</f>
        <v>143862</v>
      </c>
      <c r="D128" s="3">
        <f>D103+D121+D127</f>
        <v>185552</v>
      </c>
    </row>
    <row r="130" spans="1:3" x14ac:dyDescent="0.2">
      <c r="A130" t="s">
        <v>123</v>
      </c>
    </row>
    <row r="131" spans="1:3" x14ac:dyDescent="0.2">
      <c r="A131" t="s">
        <v>15</v>
      </c>
      <c r="C131" s="1">
        <v>1271706</v>
      </c>
    </row>
    <row r="132" spans="1:3" x14ac:dyDescent="0.2">
      <c r="A132" s="2" t="s">
        <v>100</v>
      </c>
      <c r="B132" s="2"/>
      <c r="C132" s="3">
        <f>C131</f>
        <v>1271706</v>
      </c>
    </row>
    <row r="133" spans="1:3" x14ac:dyDescent="0.2">
      <c r="A133" t="s">
        <v>15</v>
      </c>
      <c r="C133">
        <v>50</v>
      </c>
    </row>
    <row r="134" spans="1:3" x14ac:dyDescent="0.2">
      <c r="A134" t="s">
        <v>14</v>
      </c>
      <c r="C134" s="1">
        <v>425830</v>
      </c>
    </row>
    <row r="135" spans="1:3" x14ac:dyDescent="0.2">
      <c r="A135" t="s">
        <v>101</v>
      </c>
      <c r="C135" s="1">
        <v>90</v>
      </c>
    </row>
    <row r="136" spans="1:3" x14ac:dyDescent="0.2">
      <c r="A136" t="s">
        <v>102</v>
      </c>
      <c r="C136" s="1">
        <v>26</v>
      </c>
    </row>
    <row r="137" spans="1:3" x14ac:dyDescent="0.2">
      <c r="A137" s="2" t="s">
        <v>1</v>
      </c>
      <c r="C137" s="3">
        <f>SUM(C133:C136)</f>
        <v>425996</v>
      </c>
    </row>
    <row r="138" spans="1:3" x14ac:dyDescent="0.2">
      <c r="A138" t="s">
        <v>15</v>
      </c>
      <c r="C138" s="1">
        <v>643</v>
      </c>
    </row>
    <row r="139" spans="1:3" x14ac:dyDescent="0.2">
      <c r="A139" t="s">
        <v>16</v>
      </c>
      <c r="C139" s="1">
        <v>1886</v>
      </c>
    </row>
    <row r="140" spans="1:3" x14ac:dyDescent="0.2">
      <c r="A140" t="s">
        <v>17</v>
      </c>
      <c r="C140" s="1">
        <v>1772</v>
      </c>
    </row>
    <row r="141" spans="1:3" x14ac:dyDescent="0.2">
      <c r="A141" t="s">
        <v>18</v>
      </c>
      <c r="C141" s="1">
        <v>112</v>
      </c>
    </row>
    <row r="142" spans="1:3" x14ac:dyDescent="0.2">
      <c r="A142" t="s">
        <v>14</v>
      </c>
      <c r="C142" s="1">
        <v>238</v>
      </c>
    </row>
    <row r="143" spans="1:3" x14ac:dyDescent="0.2">
      <c r="A143" t="s">
        <v>101</v>
      </c>
      <c r="C143" s="1">
        <v>124880</v>
      </c>
    </row>
    <row r="144" spans="1:3" x14ac:dyDescent="0.2">
      <c r="A144" t="s">
        <v>102</v>
      </c>
      <c r="C144" s="1">
        <v>24813</v>
      </c>
    </row>
    <row r="145" spans="1:3" x14ac:dyDescent="0.2">
      <c r="A145" t="s">
        <v>22</v>
      </c>
      <c r="C145" s="1">
        <v>680</v>
      </c>
    </row>
    <row r="146" spans="1:3" x14ac:dyDescent="0.2">
      <c r="A146" s="2" t="s">
        <v>103</v>
      </c>
      <c r="C146" s="3">
        <f>SUM(C138:C145)</f>
        <v>155024</v>
      </c>
    </row>
    <row r="147" spans="1:3" x14ac:dyDescent="0.2">
      <c r="A147" t="s">
        <v>15</v>
      </c>
      <c r="C147" s="1">
        <v>125658</v>
      </c>
    </row>
    <row r="148" spans="1:3" x14ac:dyDescent="0.2">
      <c r="A148" t="s">
        <v>18</v>
      </c>
      <c r="C148" s="1">
        <v>4356</v>
      </c>
    </row>
    <row r="149" spans="1:3" x14ac:dyDescent="0.2">
      <c r="A149" t="s">
        <v>14</v>
      </c>
      <c r="C149" s="1">
        <v>1867</v>
      </c>
    </row>
    <row r="150" spans="1:3" x14ac:dyDescent="0.2">
      <c r="A150" s="2" t="s">
        <v>104</v>
      </c>
      <c r="C150" s="3">
        <f>SUM(C147:C149)</f>
        <v>131881</v>
      </c>
    </row>
    <row r="151" spans="1:3" x14ac:dyDescent="0.2">
      <c r="A151" t="s">
        <v>15</v>
      </c>
      <c r="C151" s="1">
        <v>61678</v>
      </c>
    </row>
    <row r="152" spans="1:3" x14ac:dyDescent="0.2">
      <c r="A152" t="s">
        <v>16</v>
      </c>
      <c r="C152" s="1">
        <v>2</v>
      </c>
    </row>
    <row r="153" spans="1:3" x14ac:dyDescent="0.2">
      <c r="A153" t="s">
        <v>18</v>
      </c>
      <c r="C153" s="1">
        <v>26898</v>
      </c>
    </row>
    <row r="154" spans="1:3" x14ac:dyDescent="0.2">
      <c r="A154" t="s">
        <v>101</v>
      </c>
      <c r="C154" s="1">
        <v>16780</v>
      </c>
    </row>
    <row r="155" spans="1:3" x14ac:dyDescent="0.2">
      <c r="A155" t="s">
        <v>102</v>
      </c>
      <c r="C155" s="1">
        <v>1227</v>
      </c>
    </row>
    <row r="156" spans="1:3" x14ac:dyDescent="0.2">
      <c r="A156" s="2" t="s">
        <v>5</v>
      </c>
      <c r="B156" s="2"/>
      <c r="C156" s="3">
        <f>SUM(C151:C155)</f>
        <v>106585</v>
      </c>
    </row>
    <row r="157" spans="1:3" x14ac:dyDescent="0.2">
      <c r="A157" t="s">
        <v>15</v>
      </c>
      <c r="C157" s="1">
        <v>54750</v>
      </c>
    </row>
    <row r="158" spans="1:3" x14ac:dyDescent="0.2">
      <c r="A158" t="s">
        <v>16</v>
      </c>
      <c r="C158" s="1">
        <v>3048</v>
      </c>
    </row>
    <row r="159" spans="1:3" x14ac:dyDescent="0.2">
      <c r="A159" t="s">
        <v>17</v>
      </c>
      <c r="C159" s="1">
        <v>3650</v>
      </c>
    </row>
    <row r="160" spans="1:3" x14ac:dyDescent="0.2">
      <c r="A160" t="s">
        <v>18</v>
      </c>
      <c r="C160" s="1">
        <v>28331</v>
      </c>
    </row>
    <row r="161" spans="1:3" x14ac:dyDescent="0.2">
      <c r="A161" t="s">
        <v>14</v>
      </c>
      <c r="C161" s="1">
        <v>16322</v>
      </c>
    </row>
    <row r="162" spans="1:3" x14ac:dyDescent="0.2">
      <c r="A162" t="s">
        <v>105</v>
      </c>
      <c r="C162" s="1">
        <v>3841</v>
      </c>
    </row>
    <row r="163" spans="1:3" x14ac:dyDescent="0.2">
      <c r="A163" t="s">
        <v>101</v>
      </c>
      <c r="C163" s="1">
        <v>404</v>
      </c>
    </row>
    <row r="164" spans="1:3" x14ac:dyDescent="0.2">
      <c r="A164" t="s">
        <v>102</v>
      </c>
      <c r="C164" s="1">
        <v>32169</v>
      </c>
    </row>
    <row r="165" spans="1:3" x14ac:dyDescent="0.2">
      <c r="A165" t="s">
        <v>22</v>
      </c>
      <c r="C165" s="1">
        <v>1347</v>
      </c>
    </row>
    <row r="166" spans="1:3" x14ac:dyDescent="0.2">
      <c r="A166" s="2" t="s">
        <v>6</v>
      </c>
      <c r="C166" s="3">
        <f>SUM(C157:C165)</f>
        <v>143862</v>
      </c>
    </row>
    <row r="167" spans="1:3" x14ac:dyDescent="0.2">
      <c r="A167" t="s">
        <v>15</v>
      </c>
      <c r="C167" s="1">
        <v>32245</v>
      </c>
    </row>
    <row r="168" spans="1:3" x14ac:dyDescent="0.2">
      <c r="A168" t="s">
        <v>16</v>
      </c>
      <c r="C168" s="1">
        <v>32356</v>
      </c>
    </row>
    <row r="169" spans="1:3" x14ac:dyDescent="0.2">
      <c r="A169" t="s">
        <v>17</v>
      </c>
      <c r="C169" s="1">
        <v>12437</v>
      </c>
    </row>
    <row r="170" spans="1:3" x14ac:dyDescent="0.2">
      <c r="A170" t="s">
        <v>18</v>
      </c>
      <c r="C170" s="1">
        <v>13328</v>
      </c>
    </row>
    <row r="171" spans="1:3" x14ac:dyDescent="0.2">
      <c r="A171" t="s">
        <v>14</v>
      </c>
      <c r="C171" s="1">
        <v>38903</v>
      </c>
    </row>
    <row r="172" spans="1:3" x14ac:dyDescent="0.2">
      <c r="A172" t="s">
        <v>105</v>
      </c>
      <c r="C172" s="1">
        <v>3879</v>
      </c>
    </row>
    <row r="173" spans="1:3" x14ac:dyDescent="0.2">
      <c r="A173" t="s">
        <v>101</v>
      </c>
      <c r="C173" s="1">
        <v>5725</v>
      </c>
    </row>
    <row r="174" spans="1:3" x14ac:dyDescent="0.2">
      <c r="A174" t="s">
        <v>102</v>
      </c>
      <c r="C174" s="1">
        <v>4671</v>
      </c>
    </row>
    <row r="175" spans="1:3" x14ac:dyDescent="0.2">
      <c r="A175" t="s">
        <v>22</v>
      </c>
      <c r="C175" s="1">
        <v>951</v>
      </c>
    </row>
    <row r="176" spans="1:3" x14ac:dyDescent="0.2">
      <c r="A176" s="2" t="s">
        <v>106</v>
      </c>
      <c r="B176" s="2"/>
      <c r="C176" s="3">
        <f>SUM(C167:C175)</f>
        <v>144495</v>
      </c>
    </row>
    <row r="177" spans="1:3" x14ac:dyDescent="0.2">
      <c r="A177" t="s">
        <v>15</v>
      </c>
      <c r="C177" s="1">
        <v>172468</v>
      </c>
    </row>
    <row r="178" spans="1:3" x14ac:dyDescent="0.2">
      <c r="A178" s="2" t="s">
        <v>8</v>
      </c>
      <c r="B178" s="2"/>
      <c r="C178" s="3">
        <f>SUM(C177)</f>
        <v>172468</v>
      </c>
    </row>
    <row r="179" spans="1:3" x14ac:dyDescent="0.2">
      <c r="A179" t="s">
        <v>15</v>
      </c>
      <c r="C179" s="1">
        <v>47726</v>
      </c>
    </row>
    <row r="180" spans="1:3" x14ac:dyDescent="0.2">
      <c r="A180" t="s">
        <v>16</v>
      </c>
      <c r="C180" s="1">
        <v>15</v>
      </c>
    </row>
    <row r="181" spans="1:3" x14ac:dyDescent="0.2">
      <c r="A181" t="s">
        <v>17</v>
      </c>
      <c r="C181" s="1">
        <v>124</v>
      </c>
    </row>
    <row r="182" spans="1:3" x14ac:dyDescent="0.2">
      <c r="A182" t="s">
        <v>18</v>
      </c>
      <c r="C182" s="1">
        <v>16941</v>
      </c>
    </row>
    <row r="183" spans="1:3" x14ac:dyDescent="0.2">
      <c r="A183" t="s">
        <v>14</v>
      </c>
      <c r="C183" s="1">
        <v>3278</v>
      </c>
    </row>
    <row r="184" spans="1:3" x14ac:dyDescent="0.2">
      <c r="A184" t="s">
        <v>105</v>
      </c>
      <c r="C184" s="1">
        <v>1</v>
      </c>
    </row>
    <row r="185" spans="1:3" x14ac:dyDescent="0.2">
      <c r="A185" t="s">
        <v>101</v>
      </c>
      <c r="C185" s="1">
        <v>10499</v>
      </c>
    </row>
    <row r="186" spans="1:3" x14ac:dyDescent="0.2">
      <c r="A186" t="s">
        <v>102</v>
      </c>
      <c r="C186" s="1">
        <v>15337</v>
      </c>
    </row>
    <row r="187" spans="1:3" x14ac:dyDescent="0.2">
      <c r="A187" t="s">
        <v>22</v>
      </c>
      <c r="C187" s="1">
        <v>1217</v>
      </c>
    </row>
    <row r="188" spans="1:3" x14ac:dyDescent="0.2">
      <c r="A188" s="2" t="s">
        <v>9</v>
      </c>
      <c r="C188" s="3">
        <f>SUM(C179:C187)</f>
        <v>95138</v>
      </c>
    </row>
    <row r="189" spans="1:3" x14ac:dyDescent="0.2">
      <c r="A189" t="s">
        <v>15</v>
      </c>
      <c r="C189" s="1">
        <v>23437</v>
      </c>
    </row>
    <row r="190" spans="1:3" x14ac:dyDescent="0.2">
      <c r="A190" s="2" t="s">
        <v>10</v>
      </c>
      <c r="B190" s="2"/>
      <c r="C190" s="3">
        <f>SUM(C189)</f>
        <v>23437</v>
      </c>
    </row>
    <row r="191" spans="1:3" x14ac:dyDescent="0.2">
      <c r="A191" t="s">
        <v>15</v>
      </c>
      <c r="C191" s="1">
        <v>184527</v>
      </c>
    </row>
    <row r="192" spans="1:3" x14ac:dyDescent="0.2">
      <c r="A192" t="s">
        <v>16</v>
      </c>
      <c r="C192" s="1">
        <v>0</v>
      </c>
    </row>
    <row r="193" spans="1:3" x14ac:dyDescent="0.2">
      <c r="A193" t="s">
        <v>17</v>
      </c>
      <c r="C193" s="1">
        <v>19</v>
      </c>
    </row>
    <row r="194" spans="1:3" x14ac:dyDescent="0.2">
      <c r="A194" t="s">
        <v>18</v>
      </c>
      <c r="C194" s="1">
        <v>122807</v>
      </c>
    </row>
    <row r="195" spans="1:3" x14ac:dyDescent="0.2">
      <c r="A195" t="s">
        <v>14</v>
      </c>
      <c r="C195" s="1">
        <v>51281</v>
      </c>
    </row>
    <row r="196" spans="1:3" x14ac:dyDescent="0.2">
      <c r="A196" t="s">
        <v>105</v>
      </c>
      <c r="C196" s="1">
        <v>750</v>
      </c>
    </row>
    <row r="197" spans="1:3" x14ac:dyDescent="0.2">
      <c r="A197" t="s">
        <v>101</v>
      </c>
      <c r="C197" s="1">
        <v>35834</v>
      </c>
    </row>
    <row r="198" spans="1:3" x14ac:dyDescent="0.2">
      <c r="A198" t="s">
        <v>102</v>
      </c>
      <c r="C198" s="1">
        <v>85054</v>
      </c>
    </row>
    <row r="199" spans="1:3" x14ac:dyDescent="0.2">
      <c r="A199" t="s">
        <v>22</v>
      </c>
      <c r="B199" s="2"/>
      <c r="C199" s="1">
        <v>0</v>
      </c>
    </row>
    <row r="200" spans="1:3" x14ac:dyDescent="0.2">
      <c r="A200" s="2" t="s">
        <v>11</v>
      </c>
      <c r="C200" s="3">
        <f>SUM(C191:C199)</f>
        <v>480272</v>
      </c>
    </row>
    <row r="201" spans="1:3" x14ac:dyDescent="0.2">
      <c r="A201" t="s">
        <v>15</v>
      </c>
      <c r="C201" s="1">
        <v>5476</v>
      </c>
    </row>
    <row r="202" spans="1:3" x14ac:dyDescent="0.2">
      <c r="A202" t="s">
        <v>16</v>
      </c>
      <c r="C202" s="1">
        <v>0</v>
      </c>
    </row>
    <row r="203" spans="1:3" x14ac:dyDescent="0.2">
      <c r="A203" t="s">
        <v>17</v>
      </c>
      <c r="C203" s="1">
        <v>7753</v>
      </c>
    </row>
    <row r="204" spans="1:3" x14ac:dyDescent="0.2">
      <c r="A204" t="s">
        <v>18</v>
      </c>
      <c r="C204" s="1">
        <v>0</v>
      </c>
    </row>
    <row r="205" spans="1:3" x14ac:dyDescent="0.2">
      <c r="A205" t="s">
        <v>14</v>
      </c>
      <c r="C205" s="1">
        <v>0</v>
      </c>
    </row>
    <row r="206" spans="1:3" x14ac:dyDescent="0.2">
      <c r="A206" t="s">
        <v>105</v>
      </c>
      <c r="C206" s="1">
        <v>185</v>
      </c>
    </row>
    <row r="207" spans="1:3" x14ac:dyDescent="0.2">
      <c r="A207" t="s">
        <v>101</v>
      </c>
      <c r="C207" s="1">
        <v>0</v>
      </c>
    </row>
    <row r="208" spans="1:3" x14ac:dyDescent="0.2">
      <c r="A208" t="s">
        <v>102</v>
      </c>
      <c r="C208" s="1">
        <v>0</v>
      </c>
    </row>
    <row r="209" spans="1:3" x14ac:dyDescent="0.2">
      <c r="A209" t="s">
        <v>22</v>
      </c>
      <c r="B209" s="2"/>
      <c r="C209" s="1">
        <v>0</v>
      </c>
    </row>
    <row r="210" spans="1:3" x14ac:dyDescent="0.2">
      <c r="A210" s="2" t="s">
        <v>107</v>
      </c>
      <c r="C210" s="3">
        <f>SUM(C201:C209)</f>
        <v>13414</v>
      </c>
    </row>
    <row r="211" spans="1:3" x14ac:dyDescent="0.2">
      <c r="C211" s="1">
        <f>C210+C200+C190+C188+C178+C176+C132+C137+C146+C150+C156+C166</f>
        <v>3164278</v>
      </c>
    </row>
    <row r="213" spans="1:3" x14ac:dyDescent="0.2">
      <c r="A213" t="s">
        <v>112</v>
      </c>
      <c r="C213" s="1">
        <v>138594</v>
      </c>
    </row>
    <row r="214" spans="1:3" x14ac:dyDescent="0.2">
      <c r="A214" t="s">
        <v>108</v>
      </c>
      <c r="C214" s="1">
        <v>27427</v>
      </c>
    </row>
    <row r="215" spans="1:3" x14ac:dyDescent="0.2">
      <c r="A215" t="s">
        <v>109</v>
      </c>
      <c r="C215" s="1">
        <v>95320</v>
      </c>
    </row>
    <row r="216" spans="1:3" x14ac:dyDescent="0.2">
      <c r="A216" t="s">
        <v>110</v>
      </c>
      <c r="C216" s="1">
        <v>6898</v>
      </c>
    </row>
    <row r="217" spans="1:3" x14ac:dyDescent="0.2">
      <c r="A217" t="s">
        <v>113</v>
      </c>
      <c r="C217" s="1">
        <v>30711</v>
      </c>
    </row>
    <row r="218" spans="1:3" x14ac:dyDescent="0.2">
      <c r="A218" s="2" t="s">
        <v>111</v>
      </c>
      <c r="C218" s="1">
        <f>SUM(C213:C217)</f>
        <v>298950</v>
      </c>
    </row>
    <row r="219" spans="1:3" x14ac:dyDescent="0.2">
      <c r="A219" t="s">
        <v>112</v>
      </c>
      <c r="C219" s="1">
        <v>381131</v>
      </c>
    </row>
    <row r="220" spans="1:3" x14ac:dyDescent="0.2">
      <c r="A220" t="s">
        <v>108</v>
      </c>
      <c r="C220" s="1">
        <v>43481</v>
      </c>
    </row>
    <row r="221" spans="1:3" x14ac:dyDescent="0.2">
      <c r="A221" t="s">
        <v>109</v>
      </c>
      <c r="C221" s="1">
        <v>37126</v>
      </c>
    </row>
    <row r="222" spans="1:3" x14ac:dyDescent="0.2">
      <c r="A222" t="s">
        <v>110</v>
      </c>
      <c r="C222" s="1">
        <v>453</v>
      </c>
    </row>
    <row r="223" spans="1:3" x14ac:dyDescent="0.2">
      <c r="A223" t="s">
        <v>113</v>
      </c>
      <c r="C223" s="1">
        <v>12576</v>
      </c>
    </row>
    <row r="224" spans="1:3" x14ac:dyDescent="0.2">
      <c r="A224" s="2" t="s">
        <v>114</v>
      </c>
      <c r="C224" s="3">
        <f>SUM(C219:C223)</f>
        <v>474767</v>
      </c>
    </row>
    <row r="225" spans="1:3" x14ac:dyDescent="0.2">
      <c r="A225" t="s">
        <v>112</v>
      </c>
      <c r="C225" s="1">
        <v>171203</v>
      </c>
    </row>
    <row r="226" spans="1:3" x14ac:dyDescent="0.2">
      <c r="A226" t="s">
        <v>108</v>
      </c>
      <c r="C226" s="1">
        <v>7532</v>
      </c>
    </row>
    <row r="227" spans="1:3" x14ac:dyDescent="0.2">
      <c r="A227" t="s">
        <v>109</v>
      </c>
      <c r="C227" s="1">
        <v>13828</v>
      </c>
    </row>
    <row r="228" spans="1:3" x14ac:dyDescent="0.2">
      <c r="A228" t="s">
        <v>110</v>
      </c>
      <c r="C228" s="1">
        <v>2979</v>
      </c>
    </row>
    <row r="229" spans="1:3" x14ac:dyDescent="0.2">
      <c r="A229" t="s">
        <v>113</v>
      </c>
      <c r="C229" s="1">
        <v>6032</v>
      </c>
    </row>
    <row r="230" spans="1:3" x14ac:dyDescent="0.2">
      <c r="A230" s="2" t="s">
        <v>115</v>
      </c>
      <c r="C230" s="3">
        <f>SUM(C225:C229)</f>
        <v>201574</v>
      </c>
    </row>
    <row r="231" spans="1:3" x14ac:dyDescent="0.2">
      <c r="A231" t="s">
        <v>112</v>
      </c>
      <c r="C231" s="1">
        <v>149720</v>
      </c>
    </row>
    <row r="232" spans="1:3" x14ac:dyDescent="0.2">
      <c r="A232" t="s">
        <v>108</v>
      </c>
      <c r="C232" s="1">
        <v>17092</v>
      </c>
    </row>
    <row r="233" spans="1:3" x14ac:dyDescent="0.2">
      <c r="A233" t="s">
        <v>109</v>
      </c>
      <c r="C233" s="1">
        <v>9485</v>
      </c>
    </row>
    <row r="234" spans="1:3" x14ac:dyDescent="0.2">
      <c r="A234" t="s">
        <v>110</v>
      </c>
      <c r="C234" s="1">
        <v>3129</v>
      </c>
    </row>
    <row r="235" spans="1:3" x14ac:dyDescent="0.2">
      <c r="A235" t="s">
        <v>113</v>
      </c>
      <c r="C235" s="1">
        <v>82977</v>
      </c>
    </row>
    <row r="236" spans="1:3" x14ac:dyDescent="0.2">
      <c r="A236" s="2" t="s">
        <v>116</v>
      </c>
      <c r="C236" s="3">
        <f>SUM(C231:C235)</f>
        <v>262403</v>
      </c>
    </row>
    <row r="237" spans="1:3" x14ac:dyDescent="0.2">
      <c r="A237" t="s">
        <v>112</v>
      </c>
      <c r="C237" s="1">
        <v>77759</v>
      </c>
    </row>
    <row r="238" spans="1:3" x14ac:dyDescent="0.2">
      <c r="A238" t="s">
        <v>108</v>
      </c>
      <c r="C238" s="1">
        <v>24732</v>
      </c>
    </row>
    <row r="239" spans="1:3" x14ac:dyDescent="0.2">
      <c r="A239" t="s">
        <v>109</v>
      </c>
      <c r="C239" s="1">
        <v>258676</v>
      </c>
    </row>
    <row r="240" spans="1:3" x14ac:dyDescent="0.2">
      <c r="A240" t="s">
        <v>110</v>
      </c>
      <c r="C240" s="1">
        <v>16598</v>
      </c>
    </row>
    <row r="241" spans="1:3" x14ac:dyDescent="0.2">
      <c r="A241" t="s">
        <v>113</v>
      </c>
      <c r="C241" s="1">
        <v>38681</v>
      </c>
    </row>
    <row r="242" spans="1:3" x14ac:dyDescent="0.2">
      <c r="A242" s="2" t="s">
        <v>117</v>
      </c>
      <c r="C242" s="3">
        <f>SUM(C237:C241)</f>
        <v>416446</v>
      </c>
    </row>
    <row r="243" spans="1:3" x14ac:dyDescent="0.2">
      <c r="A243" t="s">
        <v>112</v>
      </c>
      <c r="C243" s="1">
        <v>80241</v>
      </c>
    </row>
    <row r="244" spans="1:3" x14ac:dyDescent="0.2">
      <c r="A244" t="s">
        <v>108</v>
      </c>
      <c r="C244" s="1">
        <v>8014</v>
      </c>
    </row>
    <row r="245" spans="1:3" x14ac:dyDescent="0.2">
      <c r="A245" t="s">
        <v>109</v>
      </c>
      <c r="C245" s="1">
        <v>4400</v>
      </c>
    </row>
    <row r="246" spans="1:3" x14ac:dyDescent="0.2">
      <c r="A246" t="s">
        <v>110</v>
      </c>
      <c r="C246" s="1">
        <v>0</v>
      </c>
    </row>
    <row r="247" spans="1:3" x14ac:dyDescent="0.2">
      <c r="A247" t="s">
        <v>113</v>
      </c>
      <c r="C247" s="1">
        <v>20</v>
      </c>
    </row>
    <row r="248" spans="1:3" x14ac:dyDescent="0.2">
      <c r="A248" s="2" t="s">
        <v>118</v>
      </c>
      <c r="C248" s="3">
        <f>SUM(C243:C247)</f>
        <v>92675</v>
      </c>
    </row>
    <row r="249" spans="1:3" x14ac:dyDescent="0.2">
      <c r="A249" t="s">
        <v>112</v>
      </c>
      <c r="C249" s="1">
        <v>156870</v>
      </c>
    </row>
    <row r="250" spans="1:3" x14ac:dyDescent="0.2">
      <c r="A250" t="s">
        <v>108</v>
      </c>
      <c r="C250" s="1">
        <v>17363</v>
      </c>
    </row>
    <row r="251" spans="1:3" x14ac:dyDescent="0.2">
      <c r="A251" t="s">
        <v>109</v>
      </c>
      <c r="C251" s="1">
        <v>81811</v>
      </c>
    </row>
    <row r="252" spans="1:3" x14ac:dyDescent="0.2">
      <c r="A252" t="s">
        <v>110</v>
      </c>
      <c r="C252" s="1">
        <v>5909</v>
      </c>
    </row>
    <row r="253" spans="1:3" x14ac:dyDescent="0.2">
      <c r="A253" t="s">
        <v>113</v>
      </c>
      <c r="C253" s="1">
        <v>31013</v>
      </c>
    </row>
    <row r="254" spans="1:3" x14ac:dyDescent="0.2">
      <c r="A254" s="2" t="s">
        <v>121</v>
      </c>
      <c r="C254" s="3">
        <f>SUM(C249:C253)</f>
        <v>292966</v>
      </c>
    </row>
    <row r="255" spans="1:3" x14ac:dyDescent="0.2">
      <c r="A255" t="s">
        <v>112</v>
      </c>
      <c r="C255" s="1">
        <v>65249</v>
      </c>
    </row>
    <row r="256" spans="1:3" x14ac:dyDescent="0.2">
      <c r="A256" t="s">
        <v>108</v>
      </c>
      <c r="C256" s="1">
        <v>83822</v>
      </c>
    </row>
    <row r="257" spans="1:3" x14ac:dyDescent="0.2">
      <c r="A257" t="s">
        <v>109</v>
      </c>
      <c r="C257" s="1">
        <v>25774</v>
      </c>
    </row>
    <row r="258" spans="1:3" x14ac:dyDescent="0.2">
      <c r="A258" t="s">
        <v>110</v>
      </c>
      <c r="C258" s="1">
        <v>171</v>
      </c>
    </row>
    <row r="259" spans="1:3" x14ac:dyDescent="0.2">
      <c r="A259" t="s">
        <v>113</v>
      </c>
      <c r="C259" s="1">
        <v>18091</v>
      </c>
    </row>
    <row r="260" spans="1:3" x14ac:dyDescent="0.2">
      <c r="A260" s="2" t="s">
        <v>120</v>
      </c>
      <c r="C260" s="3">
        <f>SUM(C255:C259)</f>
        <v>193107</v>
      </c>
    </row>
    <row r="261" spans="1:3" x14ac:dyDescent="0.2">
      <c r="A261" t="s">
        <v>112</v>
      </c>
      <c r="C261" s="1">
        <v>51760</v>
      </c>
    </row>
    <row r="262" spans="1:3" x14ac:dyDescent="0.2">
      <c r="A262" t="s">
        <v>108</v>
      </c>
      <c r="C262" s="1">
        <v>2579</v>
      </c>
    </row>
    <row r="263" spans="1:3" x14ac:dyDescent="0.2">
      <c r="A263" t="s">
        <v>109</v>
      </c>
      <c r="C263" s="1">
        <v>8884</v>
      </c>
    </row>
    <row r="264" spans="1:3" x14ac:dyDescent="0.2">
      <c r="A264" t="s">
        <v>110</v>
      </c>
      <c r="C264" s="1">
        <v>286</v>
      </c>
    </row>
    <row r="265" spans="1:3" x14ac:dyDescent="0.2">
      <c r="A265" t="s">
        <v>113</v>
      </c>
      <c r="C265" s="1">
        <v>7247</v>
      </c>
    </row>
    <row r="266" spans="1:3" x14ac:dyDescent="0.2">
      <c r="A266" s="2" t="s">
        <v>119</v>
      </c>
      <c r="C266" s="3">
        <f>SUM(C261:C265)</f>
        <v>70756</v>
      </c>
    </row>
    <row r="269" spans="1:3" x14ac:dyDescent="0.2">
      <c r="B269" s="1"/>
    </row>
    <row r="270" spans="1:3" x14ac:dyDescent="0.2">
      <c r="B270" s="1"/>
    </row>
    <row r="271" spans="1:3" x14ac:dyDescent="0.2">
      <c r="B271" s="1"/>
    </row>
    <row r="272" spans="1:3" x14ac:dyDescent="0.2">
      <c r="B272" s="1"/>
    </row>
    <row r="273" spans="1:2" x14ac:dyDescent="0.2">
      <c r="B273" s="1"/>
    </row>
    <row r="274" spans="1:2" x14ac:dyDescent="0.2">
      <c r="A274" s="2"/>
      <c r="B274" s="3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E268-4729-47D0-A012-1CA1B2B15A76}">
  <dimension ref="A1:G733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33.5" bestFit="1" customWidth="1"/>
    <col min="2" max="2" width="12.5" bestFit="1" customWidth="1"/>
    <col min="3" max="3" width="13.83203125" bestFit="1" customWidth="1"/>
    <col min="4" max="4" width="14.33203125" bestFit="1" customWidth="1"/>
    <col min="5" max="5" width="20.1640625" bestFit="1" customWidth="1"/>
    <col min="6" max="6" width="21.83203125" bestFit="1" customWidth="1"/>
  </cols>
  <sheetData>
    <row r="1" spans="1:7" x14ac:dyDescent="0.2">
      <c r="C1" s="6" t="s">
        <v>162</v>
      </c>
      <c r="D1" s="6" t="s">
        <v>163</v>
      </c>
      <c r="E1" s="6" t="s">
        <v>164</v>
      </c>
      <c r="F1" s="6" t="s">
        <v>165</v>
      </c>
      <c r="G1" s="6" t="s">
        <v>150</v>
      </c>
    </row>
    <row r="2" spans="1:7" x14ac:dyDescent="0.2">
      <c r="B2" t="s">
        <v>151</v>
      </c>
      <c r="C2" s="1">
        <v>207958</v>
      </c>
      <c r="D2" s="1">
        <v>22756</v>
      </c>
      <c r="E2" s="1">
        <v>28034</v>
      </c>
      <c r="F2" s="1">
        <v>959012</v>
      </c>
      <c r="G2" s="1">
        <f>SUM(C2:F2)</f>
        <v>1217760</v>
      </c>
    </row>
    <row r="3" spans="1:7" x14ac:dyDescent="0.2">
      <c r="B3" t="s">
        <v>152</v>
      </c>
      <c r="C3" s="1">
        <v>113551</v>
      </c>
      <c r="D3" s="1">
        <v>8129</v>
      </c>
      <c r="E3" s="1">
        <v>8646</v>
      </c>
      <c r="F3" s="1">
        <v>27404</v>
      </c>
      <c r="G3" s="1">
        <f t="shared" ref="G3:G13" si="0">SUM(C3:F3)</f>
        <v>157730</v>
      </c>
    </row>
    <row r="4" spans="1:7" x14ac:dyDescent="0.2">
      <c r="B4" t="s">
        <v>153</v>
      </c>
      <c r="C4" s="1">
        <v>102674</v>
      </c>
      <c r="D4" s="1">
        <v>6652</v>
      </c>
      <c r="E4" s="1">
        <v>860</v>
      </c>
      <c r="F4" s="1">
        <v>15057</v>
      </c>
      <c r="G4" s="1">
        <f t="shared" si="0"/>
        <v>125243</v>
      </c>
    </row>
    <row r="5" spans="1:7" x14ac:dyDescent="0.2">
      <c r="B5" t="s">
        <v>154</v>
      </c>
      <c r="C5" s="1">
        <v>108263</v>
      </c>
      <c r="D5" s="1">
        <v>8216</v>
      </c>
      <c r="E5" s="1">
        <v>4061</v>
      </c>
      <c r="F5" s="1">
        <v>10683</v>
      </c>
      <c r="G5" s="1">
        <f t="shared" si="0"/>
        <v>131223</v>
      </c>
    </row>
    <row r="6" spans="1:7" x14ac:dyDescent="0.2">
      <c r="B6" t="s">
        <v>155</v>
      </c>
      <c r="C6" s="1">
        <v>113411</v>
      </c>
      <c r="D6" s="1">
        <v>8588</v>
      </c>
      <c r="E6" s="1">
        <v>7908</v>
      </c>
      <c r="F6" s="1">
        <v>25233</v>
      </c>
      <c r="G6" s="1">
        <f t="shared" si="0"/>
        <v>155140</v>
      </c>
    </row>
    <row r="7" spans="1:7" x14ac:dyDescent="0.2">
      <c r="B7" t="s">
        <v>156</v>
      </c>
      <c r="C7" s="1">
        <v>118514</v>
      </c>
      <c r="D7" s="1">
        <v>8794</v>
      </c>
      <c r="E7" s="1">
        <v>5924</v>
      </c>
      <c r="F7" s="1">
        <v>425</v>
      </c>
      <c r="G7" s="1">
        <f t="shared" si="0"/>
        <v>133657</v>
      </c>
    </row>
    <row r="8" spans="1:7" x14ac:dyDescent="0.2">
      <c r="B8" t="s">
        <v>157</v>
      </c>
      <c r="C8" s="1">
        <v>119749</v>
      </c>
      <c r="D8" s="1">
        <v>9716</v>
      </c>
      <c r="E8" s="1">
        <v>5122</v>
      </c>
      <c r="F8" s="1">
        <v>25000</v>
      </c>
      <c r="G8" s="1">
        <f t="shared" si="0"/>
        <v>159587</v>
      </c>
    </row>
    <row r="9" spans="1:7" x14ac:dyDescent="0.2">
      <c r="B9" t="s">
        <v>158</v>
      </c>
      <c r="C9" s="1">
        <v>115919</v>
      </c>
      <c r="D9" s="1">
        <v>9967</v>
      </c>
      <c r="E9" s="1">
        <v>5364</v>
      </c>
      <c r="F9" s="1">
        <v>29099</v>
      </c>
      <c r="G9" s="1">
        <f t="shared" si="0"/>
        <v>160349</v>
      </c>
    </row>
    <row r="10" spans="1:7" x14ac:dyDescent="0.2">
      <c r="B10" t="s">
        <v>159</v>
      </c>
      <c r="C10" s="1">
        <v>114729</v>
      </c>
      <c r="D10" s="1">
        <v>8774</v>
      </c>
      <c r="E10" s="1">
        <v>6060</v>
      </c>
      <c r="F10" s="1">
        <v>25000</v>
      </c>
      <c r="G10" s="1">
        <f t="shared" si="0"/>
        <v>154563</v>
      </c>
    </row>
    <row r="11" spans="1:7" x14ac:dyDescent="0.2">
      <c r="B11" t="s">
        <v>160</v>
      </c>
      <c r="C11" s="1">
        <v>113411</v>
      </c>
      <c r="D11" s="1">
        <v>6805</v>
      </c>
      <c r="E11" s="1">
        <v>0</v>
      </c>
      <c r="F11" s="1">
        <v>30000</v>
      </c>
      <c r="G11" s="1">
        <f t="shared" si="0"/>
        <v>150216</v>
      </c>
    </row>
    <row r="12" spans="1:7" x14ac:dyDescent="0.2">
      <c r="B12" t="s">
        <v>161</v>
      </c>
      <c r="C12" s="1">
        <v>119117</v>
      </c>
      <c r="D12" s="1">
        <v>10800</v>
      </c>
      <c r="E12" s="1">
        <v>1635</v>
      </c>
      <c r="F12" s="1">
        <v>28000</v>
      </c>
      <c r="G12" s="1">
        <f t="shared" si="0"/>
        <v>159552</v>
      </c>
    </row>
    <row r="13" spans="1:7" x14ac:dyDescent="0.2">
      <c r="C13" s="1">
        <f>SUM(C2:C12)</f>
        <v>1347296</v>
      </c>
      <c r="D13" s="1">
        <f>SUM(D2:D12)</f>
        <v>109197</v>
      </c>
      <c r="E13" s="1">
        <f>SUM(E2:E12)</f>
        <v>73614</v>
      </c>
      <c r="F13" s="1">
        <f>SUM(F2:F12)</f>
        <v>1174913</v>
      </c>
      <c r="G13" s="1">
        <f t="shared" si="0"/>
        <v>2705020</v>
      </c>
    </row>
    <row r="15" spans="1:7" x14ac:dyDescent="0.2">
      <c r="A15" t="s">
        <v>756</v>
      </c>
    </row>
    <row r="16" spans="1:7" x14ac:dyDescent="0.2">
      <c r="A16" s="7" t="s">
        <v>168</v>
      </c>
      <c r="B16" s="7" t="s">
        <v>169</v>
      </c>
      <c r="C16" s="7" t="s">
        <v>170</v>
      </c>
      <c r="D16" s="7" t="s">
        <v>171</v>
      </c>
    </row>
    <row r="17" spans="1:4" x14ac:dyDescent="0.2">
      <c r="A17" t="s">
        <v>172</v>
      </c>
      <c r="B17" t="s">
        <v>145</v>
      </c>
      <c r="C17" s="1">
        <v>5500000</v>
      </c>
      <c r="D17">
        <v>162</v>
      </c>
    </row>
    <row r="18" spans="1:4" x14ac:dyDescent="0.2">
      <c r="A18" t="s">
        <v>172</v>
      </c>
      <c r="B18" t="s">
        <v>146</v>
      </c>
      <c r="C18" s="1">
        <v>13703599</v>
      </c>
      <c r="D18">
        <v>162</v>
      </c>
    </row>
    <row r="19" spans="1:4" x14ac:dyDescent="0.2">
      <c r="A19" t="s">
        <v>172</v>
      </c>
      <c r="B19" t="s">
        <v>147</v>
      </c>
      <c r="C19" s="1">
        <v>30000</v>
      </c>
      <c r="D19">
        <v>162</v>
      </c>
    </row>
    <row r="20" spans="1:4" x14ac:dyDescent="0.2">
      <c r="A20" t="s">
        <v>172</v>
      </c>
      <c r="B20" t="s">
        <v>148</v>
      </c>
      <c r="C20" s="1">
        <v>233000</v>
      </c>
      <c r="D20">
        <v>162</v>
      </c>
    </row>
    <row r="21" spans="1:4" x14ac:dyDescent="0.2">
      <c r="A21" t="s">
        <v>172</v>
      </c>
      <c r="B21" t="s">
        <v>149</v>
      </c>
      <c r="C21" s="1">
        <v>4000000</v>
      </c>
      <c r="D21">
        <v>162</v>
      </c>
    </row>
    <row r="22" spans="1:4" x14ac:dyDescent="0.2">
      <c r="A22" t="s">
        <v>173</v>
      </c>
      <c r="B22" t="s">
        <v>174</v>
      </c>
      <c r="C22" s="1">
        <v>650000</v>
      </c>
      <c r="D22">
        <v>155</v>
      </c>
    </row>
    <row r="23" spans="1:4" x14ac:dyDescent="0.2">
      <c r="A23" t="s">
        <v>173</v>
      </c>
      <c r="B23" t="s">
        <v>175</v>
      </c>
      <c r="C23" s="1">
        <v>227420</v>
      </c>
      <c r="D23">
        <v>155</v>
      </c>
    </row>
    <row r="24" spans="1:4" x14ac:dyDescent="0.2">
      <c r="A24" t="s">
        <v>173</v>
      </c>
      <c r="B24" t="s">
        <v>176</v>
      </c>
      <c r="C24" s="1">
        <v>830000</v>
      </c>
      <c r="D24">
        <v>155</v>
      </c>
    </row>
    <row r="25" spans="1:4" x14ac:dyDescent="0.2">
      <c r="A25" t="s">
        <v>173</v>
      </c>
      <c r="B25" t="s">
        <v>177</v>
      </c>
      <c r="C25" s="1">
        <v>1042394</v>
      </c>
      <c r="D25">
        <v>155</v>
      </c>
    </row>
    <row r="26" spans="1:4" x14ac:dyDescent="0.2">
      <c r="A26" t="s">
        <v>173</v>
      </c>
      <c r="B26" t="s">
        <v>178</v>
      </c>
      <c r="C26" s="1">
        <v>6495439</v>
      </c>
      <c r="D26">
        <v>155</v>
      </c>
    </row>
    <row r="27" spans="1:4" x14ac:dyDescent="0.2">
      <c r="A27" t="s">
        <v>173</v>
      </c>
      <c r="B27" t="s">
        <v>179</v>
      </c>
      <c r="C27" s="1">
        <v>155250</v>
      </c>
      <c r="D27">
        <v>155</v>
      </c>
    </row>
    <row r="28" spans="1:4" x14ac:dyDescent="0.2">
      <c r="A28" t="s">
        <v>173</v>
      </c>
      <c r="B28" t="s">
        <v>180</v>
      </c>
      <c r="C28" s="1">
        <v>1014200</v>
      </c>
      <c r="D28">
        <v>155</v>
      </c>
    </row>
    <row r="29" spans="1:4" x14ac:dyDescent="0.2">
      <c r="A29" t="s">
        <v>173</v>
      </c>
      <c r="B29" t="s">
        <v>181</v>
      </c>
      <c r="C29" s="1">
        <v>206000</v>
      </c>
      <c r="D29">
        <v>155</v>
      </c>
    </row>
    <row r="30" spans="1:4" x14ac:dyDescent="0.2">
      <c r="A30" t="s">
        <v>173</v>
      </c>
      <c r="B30" t="s">
        <v>182</v>
      </c>
      <c r="C30" s="1">
        <v>585481</v>
      </c>
      <c r="D30">
        <v>155</v>
      </c>
    </row>
    <row r="31" spans="1:4" x14ac:dyDescent="0.2">
      <c r="A31" t="s">
        <v>173</v>
      </c>
      <c r="B31" t="s">
        <v>183</v>
      </c>
      <c r="C31" s="1">
        <v>365000</v>
      </c>
      <c r="D31">
        <v>155</v>
      </c>
    </row>
    <row r="32" spans="1:4" x14ac:dyDescent="0.2">
      <c r="A32" t="s">
        <v>173</v>
      </c>
      <c r="B32" t="s">
        <v>184</v>
      </c>
      <c r="C32" s="1">
        <v>559020</v>
      </c>
      <c r="D32">
        <v>155</v>
      </c>
    </row>
    <row r="33" spans="1:4" x14ac:dyDescent="0.2">
      <c r="A33" t="s">
        <v>173</v>
      </c>
      <c r="B33" t="s">
        <v>185</v>
      </c>
      <c r="C33" s="1">
        <v>215472</v>
      </c>
      <c r="D33">
        <v>155</v>
      </c>
    </row>
    <row r="34" spans="1:4" x14ac:dyDescent="0.2">
      <c r="A34" t="s">
        <v>173</v>
      </c>
      <c r="B34" t="s">
        <v>186</v>
      </c>
      <c r="C34" s="1">
        <v>907418</v>
      </c>
      <c r="D34">
        <v>155</v>
      </c>
    </row>
    <row r="35" spans="1:4" x14ac:dyDescent="0.2">
      <c r="A35" t="s">
        <v>173</v>
      </c>
      <c r="B35" t="s">
        <v>187</v>
      </c>
      <c r="C35" s="1">
        <v>192197</v>
      </c>
      <c r="D35">
        <v>155</v>
      </c>
    </row>
    <row r="36" spans="1:4" x14ac:dyDescent="0.2">
      <c r="A36" t="s">
        <v>173</v>
      </c>
      <c r="B36" t="s">
        <v>188</v>
      </c>
      <c r="C36" s="1">
        <v>744302</v>
      </c>
      <c r="D36">
        <v>155</v>
      </c>
    </row>
    <row r="37" spans="1:4" x14ac:dyDescent="0.2">
      <c r="A37" t="s">
        <v>173</v>
      </c>
      <c r="B37" t="s">
        <v>189</v>
      </c>
      <c r="C37" s="1">
        <v>827456</v>
      </c>
      <c r="D37">
        <v>155</v>
      </c>
    </row>
    <row r="38" spans="1:4" x14ac:dyDescent="0.2">
      <c r="A38" t="s">
        <v>173</v>
      </c>
      <c r="B38" t="s">
        <v>190</v>
      </c>
      <c r="C38" s="1">
        <v>175000</v>
      </c>
      <c r="D38">
        <v>155</v>
      </c>
    </row>
    <row r="39" spans="1:4" x14ac:dyDescent="0.2">
      <c r="A39" t="s">
        <v>173</v>
      </c>
      <c r="B39" t="s">
        <v>191</v>
      </c>
      <c r="C39" s="1">
        <v>1215390</v>
      </c>
      <c r="D39">
        <v>155</v>
      </c>
    </row>
    <row r="40" spans="1:4" x14ac:dyDescent="0.2">
      <c r="A40" t="s">
        <v>173</v>
      </c>
      <c r="B40" t="s">
        <v>192</v>
      </c>
      <c r="C40" s="1">
        <v>696800</v>
      </c>
      <c r="D40">
        <v>155</v>
      </c>
    </row>
    <row r="41" spans="1:4" x14ac:dyDescent="0.2">
      <c r="A41" t="s">
        <v>173</v>
      </c>
      <c r="B41" t="s">
        <v>193</v>
      </c>
      <c r="C41" s="1">
        <v>215040</v>
      </c>
      <c r="D41">
        <v>155</v>
      </c>
    </row>
    <row r="42" spans="1:4" x14ac:dyDescent="0.2">
      <c r="A42" t="s">
        <v>173</v>
      </c>
      <c r="B42" t="s">
        <v>194</v>
      </c>
      <c r="C42" s="1">
        <v>425000</v>
      </c>
      <c r="D42">
        <v>155</v>
      </c>
    </row>
    <row r="43" spans="1:4" x14ac:dyDescent="0.2">
      <c r="A43" t="s">
        <v>173</v>
      </c>
      <c r="B43" t="s">
        <v>195</v>
      </c>
      <c r="C43" s="1">
        <v>1050000</v>
      </c>
      <c r="D43">
        <v>155</v>
      </c>
    </row>
    <row r="44" spans="1:4" x14ac:dyDescent="0.2">
      <c r="A44" t="s">
        <v>196</v>
      </c>
      <c r="B44" t="s">
        <v>197</v>
      </c>
      <c r="C44" s="1">
        <v>449926</v>
      </c>
      <c r="D44">
        <v>161</v>
      </c>
    </row>
    <row r="45" spans="1:4" x14ac:dyDescent="0.2">
      <c r="A45" t="s">
        <v>196</v>
      </c>
      <c r="B45" t="s">
        <v>198</v>
      </c>
      <c r="C45" s="1">
        <v>34313</v>
      </c>
      <c r="D45">
        <v>161</v>
      </c>
    </row>
    <row r="46" spans="1:4" x14ac:dyDescent="0.2">
      <c r="A46" t="s">
        <v>196</v>
      </c>
      <c r="B46" t="s">
        <v>199</v>
      </c>
      <c r="C46" s="1">
        <v>25445</v>
      </c>
      <c r="D46">
        <v>161</v>
      </c>
    </row>
    <row r="47" spans="1:4" x14ac:dyDescent="0.2">
      <c r="A47" t="s">
        <v>196</v>
      </c>
      <c r="B47" t="s">
        <v>200</v>
      </c>
      <c r="C47" s="1">
        <v>207992</v>
      </c>
      <c r="D47">
        <v>161</v>
      </c>
    </row>
    <row r="48" spans="1:4" x14ac:dyDescent="0.2">
      <c r="A48" t="s">
        <v>196</v>
      </c>
      <c r="B48" t="s">
        <v>201</v>
      </c>
      <c r="C48" s="1">
        <v>45000</v>
      </c>
      <c r="D48">
        <v>161</v>
      </c>
    </row>
    <row r="49" spans="1:4" x14ac:dyDescent="0.2">
      <c r="A49" t="s">
        <v>196</v>
      </c>
      <c r="B49" t="s">
        <v>202</v>
      </c>
      <c r="C49" s="1">
        <v>174890</v>
      </c>
      <c r="D49">
        <v>161</v>
      </c>
    </row>
    <row r="50" spans="1:4" x14ac:dyDescent="0.2">
      <c r="A50" t="s">
        <v>196</v>
      </c>
      <c r="B50" t="s">
        <v>203</v>
      </c>
      <c r="C50" s="1">
        <v>54000</v>
      </c>
      <c r="D50">
        <v>161</v>
      </c>
    </row>
    <row r="51" spans="1:4" x14ac:dyDescent="0.2">
      <c r="A51" t="s">
        <v>196</v>
      </c>
      <c r="B51" t="s">
        <v>204</v>
      </c>
      <c r="C51" s="1">
        <v>1500</v>
      </c>
      <c r="D51">
        <v>161</v>
      </c>
    </row>
    <row r="52" spans="1:4" x14ac:dyDescent="0.2">
      <c r="A52" t="s">
        <v>196</v>
      </c>
      <c r="B52" t="s">
        <v>205</v>
      </c>
      <c r="C52" s="1">
        <v>32626</v>
      </c>
      <c r="D52">
        <v>161</v>
      </c>
    </row>
    <row r="53" spans="1:4" x14ac:dyDescent="0.2">
      <c r="A53" t="s">
        <v>196</v>
      </c>
      <c r="B53" t="s">
        <v>206</v>
      </c>
      <c r="C53" s="1">
        <v>45038</v>
      </c>
      <c r="D53">
        <v>161</v>
      </c>
    </row>
    <row r="54" spans="1:4" x14ac:dyDescent="0.2">
      <c r="A54" t="s">
        <v>196</v>
      </c>
      <c r="B54" t="s">
        <v>207</v>
      </c>
      <c r="C54" s="1">
        <v>57213</v>
      </c>
      <c r="D54">
        <v>161</v>
      </c>
    </row>
    <row r="55" spans="1:4" x14ac:dyDescent="0.2">
      <c r="A55" t="s">
        <v>196</v>
      </c>
      <c r="B55" t="s">
        <v>208</v>
      </c>
      <c r="C55" s="1">
        <v>6301</v>
      </c>
      <c r="D55">
        <v>161</v>
      </c>
    </row>
    <row r="56" spans="1:4" x14ac:dyDescent="0.2">
      <c r="A56" t="s">
        <v>196</v>
      </c>
      <c r="B56" t="s">
        <v>209</v>
      </c>
      <c r="C56" s="1">
        <v>38573</v>
      </c>
      <c r="D56">
        <v>161</v>
      </c>
    </row>
    <row r="57" spans="1:4" x14ac:dyDescent="0.2">
      <c r="A57" t="s">
        <v>196</v>
      </c>
      <c r="B57" t="s">
        <v>210</v>
      </c>
      <c r="C57" s="1">
        <v>20000</v>
      </c>
      <c r="D57">
        <v>161</v>
      </c>
    </row>
    <row r="58" spans="1:4" x14ac:dyDescent="0.2">
      <c r="A58" t="s">
        <v>196</v>
      </c>
      <c r="B58" t="s">
        <v>211</v>
      </c>
      <c r="C58" s="1">
        <v>54426</v>
      </c>
      <c r="D58">
        <v>161</v>
      </c>
    </row>
    <row r="59" spans="1:4" x14ac:dyDescent="0.2">
      <c r="A59" t="s">
        <v>196</v>
      </c>
      <c r="B59" t="s">
        <v>212</v>
      </c>
      <c r="C59" s="1">
        <v>123387</v>
      </c>
      <c r="D59">
        <v>161</v>
      </c>
    </row>
    <row r="60" spans="1:4" x14ac:dyDescent="0.2">
      <c r="A60" t="s">
        <v>196</v>
      </c>
      <c r="B60" t="s">
        <v>213</v>
      </c>
      <c r="C60" s="1">
        <v>27000</v>
      </c>
      <c r="D60">
        <v>161</v>
      </c>
    </row>
    <row r="61" spans="1:4" x14ac:dyDescent="0.2">
      <c r="A61" t="s">
        <v>196</v>
      </c>
      <c r="B61" t="s">
        <v>214</v>
      </c>
      <c r="C61" s="1">
        <v>12209</v>
      </c>
      <c r="D61">
        <v>161</v>
      </c>
    </row>
    <row r="62" spans="1:4" x14ac:dyDescent="0.2">
      <c r="A62" t="s">
        <v>196</v>
      </c>
      <c r="B62" t="s">
        <v>215</v>
      </c>
      <c r="C62" s="1">
        <v>65563</v>
      </c>
      <c r="D62">
        <v>161</v>
      </c>
    </row>
    <row r="63" spans="1:4" x14ac:dyDescent="0.2">
      <c r="A63" t="s">
        <v>196</v>
      </c>
      <c r="B63" t="s">
        <v>216</v>
      </c>
      <c r="C63" s="1">
        <v>46915</v>
      </c>
      <c r="D63">
        <v>161</v>
      </c>
    </row>
    <row r="64" spans="1:4" x14ac:dyDescent="0.2">
      <c r="A64" t="s">
        <v>196</v>
      </c>
      <c r="B64" t="s">
        <v>217</v>
      </c>
      <c r="C64" s="1">
        <v>27000</v>
      </c>
      <c r="D64">
        <v>161</v>
      </c>
    </row>
    <row r="65" spans="1:4" x14ac:dyDescent="0.2">
      <c r="A65" t="s">
        <v>196</v>
      </c>
      <c r="B65" t="s">
        <v>218</v>
      </c>
      <c r="C65" s="1">
        <v>89999</v>
      </c>
      <c r="D65">
        <v>161</v>
      </c>
    </row>
    <row r="66" spans="1:4" x14ac:dyDescent="0.2">
      <c r="A66" t="s">
        <v>196</v>
      </c>
      <c r="B66" t="s">
        <v>219</v>
      </c>
      <c r="C66" s="1">
        <v>528000</v>
      </c>
      <c r="D66">
        <v>161</v>
      </c>
    </row>
    <row r="67" spans="1:4" x14ac:dyDescent="0.2">
      <c r="A67" t="s">
        <v>196</v>
      </c>
      <c r="B67" t="s">
        <v>220</v>
      </c>
      <c r="C67" s="1">
        <v>6301</v>
      </c>
      <c r="D67">
        <v>161</v>
      </c>
    </row>
    <row r="68" spans="1:4" x14ac:dyDescent="0.2">
      <c r="A68" t="s">
        <v>196</v>
      </c>
      <c r="B68" t="s">
        <v>221</v>
      </c>
      <c r="C68" s="1">
        <v>34074</v>
      </c>
      <c r="D68">
        <v>161</v>
      </c>
    </row>
    <row r="69" spans="1:4" x14ac:dyDescent="0.2">
      <c r="A69" t="s">
        <v>196</v>
      </c>
      <c r="B69" t="s">
        <v>222</v>
      </c>
      <c r="C69" s="1">
        <v>66870</v>
      </c>
      <c r="D69">
        <v>161</v>
      </c>
    </row>
    <row r="70" spans="1:4" x14ac:dyDescent="0.2">
      <c r="A70" t="s">
        <v>196</v>
      </c>
      <c r="B70" t="s">
        <v>223</v>
      </c>
      <c r="C70" s="1">
        <v>212400</v>
      </c>
      <c r="D70">
        <v>161</v>
      </c>
    </row>
    <row r="71" spans="1:4" x14ac:dyDescent="0.2">
      <c r="A71" t="s">
        <v>196</v>
      </c>
      <c r="B71" t="s">
        <v>224</v>
      </c>
      <c r="C71" s="1">
        <v>2164</v>
      </c>
      <c r="D71">
        <v>161</v>
      </c>
    </row>
    <row r="72" spans="1:4" x14ac:dyDescent="0.2">
      <c r="A72" t="s">
        <v>196</v>
      </c>
      <c r="B72" t="s">
        <v>225</v>
      </c>
      <c r="C72" s="1">
        <v>68585</v>
      </c>
      <c r="D72">
        <v>161</v>
      </c>
    </row>
    <row r="73" spans="1:4" x14ac:dyDescent="0.2">
      <c r="A73" t="s">
        <v>196</v>
      </c>
      <c r="B73" t="s">
        <v>149</v>
      </c>
      <c r="C73" s="1">
        <v>132116</v>
      </c>
      <c r="D73">
        <v>161</v>
      </c>
    </row>
    <row r="74" spans="1:4" x14ac:dyDescent="0.2">
      <c r="A74" t="s">
        <v>226</v>
      </c>
      <c r="B74" t="s">
        <v>227</v>
      </c>
      <c r="C74" s="1">
        <v>75000</v>
      </c>
      <c r="D74">
        <v>159</v>
      </c>
    </row>
    <row r="75" spans="1:4" x14ac:dyDescent="0.2">
      <c r="A75" t="s">
        <v>226</v>
      </c>
      <c r="B75" t="s">
        <v>228</v>
      </c>
      <c r="C75" s="1">
        <v>240000</v>
      </c>
      <c r="D75">
        <v>159</v>
      </c>
    </row>
    <row r="76" spans="1:4" x14ac:dyDescent="0.2">
      <c r="A76" t="s">
        <v>226</v>
      </c>
      <c r="B76" t="s">
        <v>229</v>
      </c>
      <c r="C76" s="1">
        <v>2000000</v>
      </c>
      <c r="D76">
        <v>159</v>
      </c>
    </row>
    <row r="77" spans="1:4" x14ac:dyDescent="0.2">
      <c r="A77" t="s">
        <v>226</v>
      </c>
      <c r="B77" t="s">
        <v>230</v>
      </c>
      <c r="C77" s="1">
        <v>150000</v>
      </c>
      <c r="D77">
        <v>159</v>
      </c>
    </row>
    <row r="78" spans="1:4" x14ac:dyDescent="0.2">
      <c r="A78" t="s">
        <v>226</v>
      </c>
      <c r="B78" t="s">
        <v>231</v>
      </c>
      <c r="C78" s="1">
        <v>25000</v>
      </c>
      <c r="D78">
        <v>159</v>
      </c>
    </row>
    <row r="79" spans="1:4" x14ac:dyDescent="0.2">
      <c r="A79" t="s">
        <v>226</v>
      </c>
      <c r="B79" t="s">
        <v>232</v>
      </c>
      <c r="C79" s="1">
        <v>20000</v>
      </c>
      <c r="D79">
        <v>159</v>
      </c>
    </row>
    <row r="80" spans="1:4" x14ac:dyDescent="0.2">
      <c r="A80" t="s">
        <v>226</v>
      </c>
      <c r="B80" t="s">
        <v>233</v>
      </c>
      <c r="C80" s="1">
        <v>170000</v>
      </c>
      <c r="D80">
        <v>159</v>
      </c>
    </row>
    <row r="81" spans="1:4" x14ac:dyDescent="0.2">
      <c r="A81" t="s">
        <v>226</v>
      </c>
      <c r="B81" t="s">
        <v>234</v>
      </c>
      <c r="C81" s="1">
        <v>20000</v>
      </c>
      <c r="D81">
        <v>159</v>
      </c>
    </row>
    <row r="82" spans="1:4" x14ac:dyDescent="0.2">
      <c r="A82" t="s">
        <v>226</v>
      </c>
      <c r="B82" t="s">
        <v>235</v>
      </c>
      <c r="C82" s="1">
        <v>100000</v>
      </c>
      <c r="D82">
        <v>159</v>
      </c>
    </row>
    <row r="83" spans="1:4" x14ac:dyDescent="0.2">
      <c r="A83" t="s">
        <v>226</v>
      </c>
      <c r="B83" t="s">
        <v>236</v>
      </c>
      <c r="C83" s="1">
        <v>30000</v>
      </c>
      <c r="D83">
        <v>159</v>
      </c>
    </row>
    <row r="84" spans="1:4" x14ac:dyDescent="0.2">
      <c r="A84" t="s">
        <v>226</v>
      </c>
      <c r="B84" t="s">
        <v>237</v>
      </c>
      <c r="C84" s="1">
        <v>1818377</v>
      </c>
      <c r="D84">
        <v>159</v>
      </c>
    </row>
    <row r="85" spans="1:4" x14ac:dyDescent="0.2">
      <c r="A85" t="s">
        <v>226</v>
      </c>
      <c r="B85" t="s">
        <v>238</v>
      </c>
      <c r="C85" s="1">
        <v>60000</v>
      </c>
      <c r="D85">
        <v>159</v>
      </c>
    </row>
    <row r="86" spans="1:4" x14ac:dyDescent="0.2">
      <c r="A86" t="s">
        <v>226</v>
      </c>
      <c r="B86" t="s">
        <v>239</v>
      </c>
      <c r="C86" s="1">
        <v>25000</v>
      </c>
      <c r="D86">
        <v>159</v>
      </c>
    </row>
    <row r="87" spans="1:4" x14ac:dyDescent="0.2">
      <c r="A87" t="s">
        <v>226</v>
      </c>
      <c r="B87" t="s">
        <v>240</v>
      </c>
      <c r="C87" s="1">
        <v>5000</v>
      </c>
      <c r="D87">
        <v>159</v>
      </c>
    </row>
    <row r="88" spans="1:4" x14ac:dyDescent="0.2">
      <c r="A88" t="s">
        <v>226</v>
      </c>
      <c r="B88" t="s">
        <v>198</v>
      </c>
      <c r="C88" s="1">
        <v>40402</v>
      </c>
      <c r="D88">
        <v>159</v>
      </c>
    </row>
    <row r="89" spans="1:4" x14ac:dyDescent="0.2">
      <c r="A89" t="s">
        <v>226</v>
      </c>
      <c r="B89" t="s">
        <v>241</v>
      </c>
      <c r="C89" s="1">
        <v>60000</v>
      </c>
      <c r="D89">
        <v>159</v>
      </c>
    </row>
    <row r="90" spans="1:4" x14ac:dyDescent="0.2">
      <c r="A90" t="s">
        <v>226</v>
      </c>
      <c r="B90" t="s">
        <v>242</v>
      </c>
      <c r="C90" s="1">
        <v>20000</v>
      </c>
      <c r="D90">
        <v>159</v>
      </c>
    </row>
    <row r="91" spans="1:4" x14ac:dyDescent="0.2">
      <c r="A91" t="s">
        <v>226</v>
      </c>
      <c r="B91" t="s">
        <v>243</v>
      </c>
      <c r="C91" s="1">
        <v>20000</v>
      </c>
      <c r="D91">
        <v>159</v>
      </c>
    </row>
    <row r="92" spans="1:4" x14ac:dyDescent="0.2">
      <c r="A92" t="s">
        <v>226</v>
      </c>
      <c r="B92" t="s">
        <v>244</v>
      </c>
      <c r="C92" s="1">
        <v>115140</v>
      </c>
      <c r="D92">
        <v>159</v>
      </c>
    </row>
    <row r="93" spans="1:4" x14ac:dyDescent="0.2">
      <c r="A93" t="s">
        <v>226</v>
      </c>
      <c r="B93" t="s">
        <v>245</v>
      </c>
      <c r="C93" s="1">
        <v>182000</v>
      </c>
      <c r="D93">
        <v>159</v>
      </c>
    </row>
    <row r="94" spans="1:4" x14ac:dyDescent="0.2">
      <c r="A94" t="s">
        <v>226</v>
      </c>
      <c r="B94" t="s">
        <v>246</v>
      </c>
      <c r="C94" s="1">
        <v>38160</v>
      </c>
      <c r="D94">
        <v>159</v>
      </c>
    </row>
    <row r="95" spans="1:4" x14ac:dyDescent="0.2">
      <c r="A95" t="s">
        <v>226</v>
      </c>
      <c r="B95" t="s">
        <v>247</v>
      </c>
      <c r="C95" s="1">
        <v>20000</v>
      </c>
      <c r="D95">
        <v>159</v>
      </c>
    </row>
    <row r="96" spans="1:4" x14ac:dyDescent="0.2">
      <c r="A96" t="s">
        <v>226</v>
      </c>
      <c r="B96" t="s">
        <v>248</v>
      </c>
      <c r="C96" s="1">
        <v>12000</v>
      </c>
      <c r="D96">
        <v>159</v>
      </c>
    </row>
    <row r="97" spans="1:4" x14ac:dyDescent="0.2">
      <c r="A97" t="s">
        <v>226</v>
      </c>
      <c r="B97" t="s">
        <v>249</v>
      </c>
      <c r="C97" s="1">
        <v>25000</v>
      </c>
      <c r="D97">
        <v>159</v>
      </c>
    </row>
    <row r="98" spans="1:4" x14ac:dyDescent="0.2">
      <c r="A98" t="s">
        <v>226</v>
      </c>
      <c r="B98" t="s">
        <v>250</v>
      </c>
      <c r="C98" s="1">
        <v>30000</v>
      </c>
      <c r="D98">
        <v>159</v>
      </c>
    </row>
    <row r="99" spans="1:4" x14ac:dyDescent="0.2">
      <c r="A99" t="s">
        <v>226</v>
      </c>
      <c r="B99" t="s">
        <v>251</v>
      </c>
      <c r="C99" s="1">
        <v>30000</v>
      </c>
      <c r="D99">
        <v>159</v>
      </c>
    </row>
    <row r="100" spans="1:4" x14ac:dyDescent="0.2">
      <c r="A100" t="s">
        <v>226</v>
      </c>
      <c r="B100" t="s">
        <v>252</v>
      </c>
      <c r="C100" s="1">
        <v>52348</v>
      </c>
      <c r="D100">
        <v>159</v>
      </c>
    </row>
    <row r="101" spans="1:4" x14ac:dyDescent="0.2">
      <c r="A101" t="s">
        <v>226</v>
      </c>
      <c r="B101" t="s">
        <v>200</v>
      </c>
      <c r="C101" s="1">
        <v>34433</v>
      </c>
      <c r="D101">
        <v>159</v>
      </c>
    </row>
    <row r="102" spans="1:4" x14ac:dyDescent="0.2">
      <c r="A102" t="s">
        <v>226</v>
      </c>
      <c r="B102" t="s">
        <v>253</v>
      </c>
      <c r="C102" s="1">
        <v>15000</v>
      </c>
      <c r="D102">
        <v>159</v>
      </c>
    </row>
    <row r="103" spans="1:4" x14ac:dyDescent="0.2">
      <c r="A103" t="s">
        <v>226</v>
      </c>
      <c r="B103" t="s">
        <v>254</v>
      </c>
      <c r="C103" s="1">
        <v>10000</v>
      </c>
      <c r="D103">
        <v>159</v>
      </c>
    </row>
    <row r="104" spans="1:4" x14ac:dyDescent="0.2">
      <c r="A104" t="s">
        <v>226</v>
      </c>
      <c r="B104" t="s">
        <v>255</v>
      </c>
      <c r="C104" s="1">
        <v>20000</v>
      </c>
      <c r="D104">
        <v>159</v>
      </c>
    </row>
    <row r="105" spans="1:4" x14ac:dyDescent="0.2">
      <c r="A105" t="s">
        <v>226</v>
      </c>
      <c r="B105" t="s">
        <v>256</v>
      </c>
      <c r="C105" s="1">
        <v>53000</v>
      </c>
      <c r="D105">
        <v>159</v>
      </c>
    </row>
    <row r="106" spans="1:4" x14ac:dyDescent="0.2">
      <c r="A106" t="s">
        <v>226</v>
      </c>
      <c r="B106" t="s">
        <v>257</v>
      </c>
      <c r="C106" s="1">
        <v>32000</v>
      </c>
      <c r="D106">
        <v>159</v>
      </c>
    </row>
    <row r="107" spans="1:4" x14ac:dyDescent="0.2">
      <c r="A107" t="s">
        <v>226</v>
      </c>
      <c r="B107" t="s">
        <v>258</v>
      </c>
      <c r="C107" s="1">
        <v>870604</v>
      </c>
      <c r="D107">
        <v>159</v>
      </c>
    </row>
    <row r="108" spans="1:4" x14ac:dyDescent="0.2">
      <c r="A108" t="s">
        <v>226</v>
      </c>
      <c r="B108" t="s">
        <v>259</v>
      </c>
      <c r="C108" s="1">
        <v>573531</v>
      </c>
      <c r="D108">
        <v>159</v>
      </c>
    </row>
    <row r="109" spans="1:4" x14ac:dyDescent="0.2">
      <c r="A109" t="s">
        <v>226</v>
      </c>
      <c r="B109" t="s">
        <v>260</v>
      </c>
      <c r="C109" s="1">
        <v>20000</v>
      </c>
      <c r="D109">
        <v>159</v>
      </c>
    </row>
    <row r="110" spans="1:4" x14ac:dyDescent="0.2">
      <c r="A110" t="s">
        <v>226</v>
      </c>
      <c r="B110" t="s">
        <v>261</v>
      </c>
      <c r="C110" s="1">
        <v>25000</v>
      </c>
      <c r="D110">
        <v>159</v>
      </c>
    </row>
    <row r="111" spans="1:4" x14ac:dyDescent="0.2">
      <c r="A111" t="s">
        <v>226</v>
      </c>
      <c r="B111" t="s">
        <v>262</v>
      </c>
      <c r="C111" s="1">
        <v>400000</v>
      </c>
      <c r="D111">
        <v>159</v>
      </c>
    </row>
    <row r="112" spans="1:4" x14ac:dyDescent="0.2">
      <c r="A112" t="s">
        <v>226</v>
      </c>
      <c r="B112" t="s">
        <v>263</v>
      </c>
      <c r="C112" s="1">
        <v>20000</v>
      </c>
      <c r="D112">
        <v>159</v>
      </c>
    </row>
    <row r="113" spans="1:4" x14ac:dyDescent="0.2">
      <c r="A113" t="s">
        <v>226</v>
      </c>
      <c r="B113" t="s">
        <v>264</v>
      </c>
      <c r="C113" s="1">
        <v>40000</v>
      </c>
      <c r="D113">
        <v>159</v>
      </c>
    </row>
    <row r="114" spans="1:4" x14ac:dyDescent="0.2">
      <c r="A114" t="s">
        <v>226</v>
      </c>
      <c r="B114" t="s">
        <v>265</v>
      </c>
      <c r="C114" s="1">
        <v>12500</v>
      </c>
      <c r="D114">
        <v>159</v>
      </c>
    </row>
    <row r="115" spans="1:4" x14ac:dyDescent="0.2">
      <c r="A115" t="s">
        <v>226</v>
      </c>
      <c r="B115" t="s">
        <v>266</v>
      </c>
      <c r="C115" s="1">
        <v>100952</v>
      </c>
      <c r="D115">
        <v>159</v>
      </c>
    </row>
    <row r="116" spans="1:4" x14ac:dyDescent="0.2">
      <c r="A116" t="s">
        <v>226</v>
      </c>
      <c r="B116" t="s">
        <v>267</v>
      </c>
      <c r="C116" s="1">
        <v>9000</v>
      </c>
      <c r="D116">
        <v>159</v>
      </c>
    </row>
    <row r="117" spans="1:4" x14ac:dyDescent="0.2">
      <c r="A117" t="s">
        <v>226</v>
      </c>
      <c r="B117" t="s">
        <v>268</v>
      </c>
      <c r="C117" s="1">
        <v>282000</v>
      </c>
      <c r="D117">
        <v>159</v>
      </c>
    </row>
    <row r="118" spans="1:4" x14ac:dyDescent="0.2">
      <c r="A118" t="s">
        <v>226</v>
      </c>
      <c r="B118" t="s">
        <v>269</v>
      </c>
      <c r="C118" s="1">
        <v>75000</v>
      </c>
      <c r="D118">
        <v>159</v>
      </c>
    </row>
    <row r="119" spans="1:4" x14ac:dyDescent="0.2">
      <c r="A119" t="s">
        <v>226</v>
      </c>
      <c r="B119" t="s">
        <v>270</v>
      </c>
      <c r="C119" s="1">
        <v>45000</v>
      </c>
      <c r="D119">
        <v>159</v>
      </c>
    </row>
    <row r="120" spans="1:4" x14ac:dyDescent="0.2">
      <c r="A120" t="s">
        <v>226</v>
      </c>
      <c r="B120" t="s">
        <v>271</v>
      </c>
      <c r="C120" s="1">
        <v>64000</v>
      </c>
      <c r="D120">
        <v>159</v>
      </c>
    </row>
    <row r="121" spans="1:4" x14ac:dyDescent="0.2">
      <c r="A121" t="s">
        <v>226</v>
      </c>
      <c r="B121" t="s">
        <v>272</v>
      </c>
      <c r="C121" s="1">
        <v>54200</v>
      </c>
      <c r="D121">
        <v>159</v>
      </c>
    </row>
    <row r="122" spans="1:4" x14ac:dyDescent="0.2">
      <c r="A122" t="s">
        <v>226</v>
      </c>
      <c r="B122" t="s">
        <v>273</v>
      </c>
      <c r="C122" s="1">
        <v>155770</v>
      </c>
      <c r="D122">
        <v>159</v>
      </c>
    </row>
    <row r="123" spans="1:4" x14ac:dyDescent="0.2">
      <c r="A123" t="s">
        <v>226</v>
      </c>
      <c r="B123" t="s">
        <v>274</v>
      </c>
      <c r="C123" s="1">
        <v>46800</v>
      </c>
      <c r="D123">
        <v>159</v>
      </c>
    </row>
    <row r="124" spans="1:4" x14ac:dyDescent="0.2">
      <c r="A124" t="s">
        <v>226</v>
      </c>
      <c r="B124" t="s">
        <v>275</v>
      </c>
      <c r="C124" s="1">
        <v>22000</v>
      </c>
      <c r="D124">
        <v>159</v>
      </c>
    </row>
    <row r="125" spans="1:4" x14ac:dyDescent="0.2">
      <c r="A125" t="s">
        <v>226</v>
      </c>
      <c r="B125" t="s">
        <v>276</v>
      </c>
      <c r="C125" s="1">
        <v>38000</v>
      </c>
      <c r="D125">
        <v>159</v>
      </c>
    </row>
    <row r="126" spans="1:4" x14ac:dyDescent="0.2">
      <c r="A126" t="s">
        <v>226</v>
      </c>
      <c r="B126" t="s">
        <v>277</v>
      </c>
      <c r="C126" s="1">
        <v>20000</v>
      </c>
      <c r="D126">
        <v>159</v>
      </c>
    </row>
    <row r="127" spans="1:4" x14ac:dyDescent="0.2">
      <c r="A127" t="s">
        <v>226</v>
      </c>
      <c r="B127" t="s">
        <v>278</v>
      </c>
      <c r="C127" s="1">
        <v>63415</v>
      </c>
      <c r="D127">
        <v>159</v>
      </c>
    </row>
    <row r="128" spans="1:4" x14ac:dyDescent="0.2">
      <c r="A128" t="s">
        <v>226</v>
      </c>
      <c r="B128" t="s">
        <v>279</v>
      </c>
      <c r="C128" s="1">
        <v>51000</v>
      </c>
      <c r="D128">
        <v>159</v>
      </c>
    </row>
    <row r="129" spans="1:4" x14ac:dyDescent="0.2">
      <c r="A129" t="s">
        <v>226</v>
      </c>
      <c r="B129" t="s">
        <v>280</v>
      </c>
      <c r="C129" s="1">
        <v>30000</v>
      </c>
      <c r="D129">
        <v>159</v>
      </c>
    </row>
    <row r="130" spans="1:4" x14ac:dyDescent="0.2">
      <c r="A130" t="s">
        <v>226</v>
      </c>
      <c r="B130" t="s">
        <v>281</v>
      </c>
      <c r="C130" s="1">
        <v>20000</v>
      </c>
      <c r="D130">
        <v>159</v>
      </c>
    </row>
    <row r="131" spans="1:4" x14ac:dyDescent="0.2">
      <c r="A131" t="s">
        <v>226</v>
      </c>
      <c r="B131" t="s">
        <v>282</v>
      </c>
      <c r="C131" s="1">
        <v>30000</v>
      </c>
      <c r="D131">
        <v>159</v>
      </c>
    </row>
    <row r="132" spans="1:4" x14ac:dyDescent="0.2">
      <c r="A132" t="s">
        <v>226</v>
      </c>
      <c r="B132" t="s">
        <v>283</v>
      </c>
      <c r="C132" s="1">
        <v>55000</v>
      </c>
      <c r="D132">
        <v>159</v>
      </c>
    </row>
    <row r="133" spans="1:4" x14ac:dyDescent="0.2">
      <c r="A133" t="s">
        <v>226</v>
      </c>
      <c r="B133" t="s">
        <v>284</v>
      </c>
      <c r="C133" s="1">
        <v>75709</v>
      </c>
      <c r="D133">
        <v>159</v>
      </c>
    </row>
    <row r="134" spans="1:4" x14ac:dyDescent="0.2">
      <c r="A134" t="s">
        <v>226</v>
      </c>
      <c r="B134" t="s">
        <v>285</v>
      </c>
      <c r="C134" s="1">
        <v>56800</v>
      </c>
      <c r="D134">
        <v>159</v>
      </c>
    </row>
    <row r="135" spans="1:4" x14ac:dyDescent="0.2">
      <c r="A135" t="s">
        <v>226</v>
      </c>
      <c r="B135" t="s">
        <v>147</v>
      </c>
      <c r="C135" s="1">
        <v>35000</v>
      </c>
      <c r="D135">
        <v>159</v>
      </c>
    </row>
    <row r="136" spans="1:4" x14ac:dyDescent="0.2">
      <c r="A136" t="s">
        <v>226</v>
      </c>
      <c r="B136" t="s">
        <v>286</v>
      </c>
      <c r="C136" s="1">
        <v>20000</v>
      </c>
      <c r="D136">
        <v>159</v>
      </c>
    </row>
    <row r="137" spans="1:4" x14ac:dyDescent="0.2">
      <c r="A137" t="s">
        <v>226</v>
      </c>
      <c r="B137" t="s">
        <v>287</v>
      </c>
      <c r="C137" s="1">
        <v>76500</v>
      </c>
      <c r="D137">
        <v>159</v>
      </c>
    </row>
    <row r="138" spans="1:4" x14ac:dyDescent="0.2">
      <c r="A138" t="s">
        <v>226</v>
      </c>
      <c r="B138" t="s">
        <v>288</v>
      </c>
      <c r="C138" s="1">
        <v>68126</v>
      </c>
      <c r="D138">
        <v>159</v>
      </c>
    </row>
    <row r="139" spans="1:4" x14ac:dyDescent="0.2">
      <c r="A139" t="s">
        <v>226</v>
      </c>
      <c r="B139" t="s">
        <v>289</v>
      </c>
      <c r="C139" s="1">
        <v>226949</v>
      </c>
      <c r="D139">
        <v>159</v>
      </c>
    </row>
    <row r="140" spans="1:4" x14ac:dyDescent="0.2">
      <c r="A140" t="s">
        <v>226</v>
      </c>
      <c r="B140" t="s">
        <v>290</v>
      </c>
      <c r="C140" s="1">
        <v>96000</v>
      </c>
      <c r="D140">
        <v>159</v>
      </c>
    </row>
    <row r="141" spans="1:4" x14ac:dyDescent="0.2">
      <c r="A141" t="s">
        <v>226</v>
      </c>
      <c r="B141" t="s">
        <v>291</v>
      </c>
      <c r="C141" s="1">
        <v>40000</v>
      </c>
      <c r="D141">
        <v>159</v>
      </c>
    </row>
    <row r="142" spans="1:4" x14ac:dyDescent="0.2">
      <c r="A142" t="s">
        <v>226</v>
      </c>
      <c r="B142" t="s">
        <v>292</v>
      </c>
      <c r="C142" s="1">
        <v>8747</v>
      </c>
      <c r="D142">
        <v>159</v>
      </c>
    </row>
    <row r="143" spans="1:4" x14ac:dyDescent="0.2">
      <c r="A143" t="s">
        <v>226</v>
      </c>
      <c r="B143" t="s">
        <v>293</v>
      </c>
      <c r="C143" s="1">
        <v>39000</v>
      </c>
      <c r="D143">
        <v>159</v>
      </c>
    </row>
    <row r="144" spans="1:4" x14ac:dyDescent="0.2">
      <c r="A144" t="s">
        <v>226</v>
      </c>
      <c r="B144" t="s">
        <v>294</v>
      </c>
      <c r="C144" s="1">
        <v>61220</v>
      </c>
      <c r="D144">
        <v>159</v>
      </c>
    </row>
    <row r="145" spans="1:4" x14ac:dyDescent="0.2">
      <c r="A145" t="s">
        <v>226</v>
      </c>
      <c r="B145" t="s">
        <v>295</v>
      </c>
      <c r="C145" s="1">
        <v>20400</v>
      </c>
      <c r="D145">
        <v>159</v>
      </c>
    </row>
    <row r="146" spans="1:4" x14ac:dyDescent="0.2">
      <c r="A146" t="s">
        <v>226</v>
      </c>
      <c r="B146" t="s">
        <v>296</v>
      </c>
      <c r="C146" s="1">
        <v>37000</v>
      </c>
      <c r="D146">
        <v>159</v>
      </c>
    </row>
    <row r="147" spans="1:4" x14ac:dyDescent="0.2">
      <c r="A147" t="s">
        <v>226</v>
      </c>
      <c r="B147" t="s">
        <v>297</v>
      </c>
      <c r="C147" s="1">
        <v>30000</v>
      </c>
      <c r="D147">
        <v>159</v>
      </c>
    </row>
    <row r="148" spans="1:4" x14ac:dyDescent="0.2">
      <c r="A148" t="s">
        <v>226</v>
      </c>
      <c r="B148" t="s">
        <v>298</v>
      </c>
      <c r="C148" s="1">
        <v>200000</v>
      </c>
      <c r="D148">
        <v>159</v>
      </c>
    </row>
    <row r="149" spans="1:4" x14ac:dyDescent="0.2">
      <c r="A149" t="s">
        <v>226</v>
      </c>
      <c r="B149" t="s">
        <v>299</v>
      </c>
      <c r="C149" s="1">
        <v>8000</v>
      </c>
      <c r="D149">
        <v>159</v>
      </c>
    </row>
    <row r="150" spans="1:4" x14ac:dyDescent="0.2">
      <c r="A150" t="s">
        <v>226</v>
      </c>
      <c r="B150" t="s">
        <v>300</v>
      </c>
      <c r="C150" s="1">
        <v>43000</v>
      </c>
      <c r="D150">
        <v>159</v>
      </c>
    </row>
    <row r="151" spans="1:4" x14ac:dyDescent="0.2">
      <c r="A151" t="s">
        <v>226</v>
      </c>
      <c r="B151" t="s">
        <v>301</v>
      </c>
      <c r="C151" s="1">
        <v>15000</v>
      </c>
      <c r="D151">
        <v>159</v>
      </c>
    </row>
    <row r="152" spans="1:4" x14ac:dyDescent="0.2">
      <c r="A152" t="s">
        <v>226</v>
      </c>
      <c r="B152" t="s">
        <v>302</v>
      </c>
      <c r="C152" s="1">
        <v>60000</v>
      </c>
      <c r="D152">
        <v>159</v>
      </c>
    </row>
    <row r="153" spans="1:4" x14ac:dyDescent="0.2">
      <c r="A153" t="s">
        <v>226</v>
      </c>
      <c r="B153" t="s">
        <v>303</v>
      </c>
      <c r="C153" s="1">
        <v>20000</v>
      </c>
      <c r="D153">
        <v>159</v>
      </c>
    </row>
    <row r="154" spans="1:4" x14ac:dyDescent="0.2">
      <c r="A154" t="s">
        <v>226</v>
      </c>
      <c r="B154" t="s">
        <v>204</v>
      </c>
      <c r="C154" s="1">
        <v>11637</v>
      </c>
      <c r="D154">
        <v>159</v>
      </c>
    </row>
    <row r="155" spans="1:4" x14ac:dyDescent="0.2">
      <c r="A155" t="s">
        <v>226</v>
      </c>
      <c r="B155" t="s">
        <v>304</v>
      </c>
      <c r="C155" s="1">
        <v>16120</v>
      </c>
      <c r="D155">
        <v>159</v>
      </c>
    </row>
    <row r="156" spans="1:4" x14ac:dyDescent="0.2">
      <c r="A156" t="s">
        <v>226</v>
      </c>
      <c r="B156" t="s">
        <v>305</v>
      </c>
      <c r="C156" s="1">
        <v>27004</v>
      </c>
      <c r="D156">
        <v>159</v>
      </c>
    </row>
    <row r="157" spans="1:4" x14ac:dyDescent="0.2">
      <c r="A157" t="s">
        <v>226</v>
      </c>
      <c r="B157" t="s">
        <v>205</v>
      </c>
      <c r="C157" s="1">
        <v>165250</v>
      </c>
      <c r="D157">
        <v>159</v>
      </c>
    </row>
    <row r="158" spans="1:4" x14ac:dyDescent="0.2">
      <c r="A158" t="s">
        <v>226</v>
      </c>
      <c r="B158" t="s">
        <v>206</v>
      </c>
      <c r="C158" s="1">
        <v>266886</v>
      </c>
      <c r="D158">
        <v>159</v>
      </c>
    </row>
    <row r="159" spans="1:4" x14ac:dyDescent="0.2">
      <c r="A159" t="s">
        <v>226</v>
      </c>
      <c r="B159" t="s">
        <v>306</v>
      </c>
      <c r="C159" s="1">
        <v>30000</v>
      </c>
      <c r="D159">
        <v>159</v>
      </c>
    </row>
    <row r="160" spans="1:4" x14ac:dyDescent="0.2">
      <c r="A160" t="s">
        <v>226</v>
      </c>
      <c r="B160" t="s">
        <v>307</v>
      </c>
      <c r="C160" s="1">
        <v>29352</v>
      </c>
      <c r="D160">
        <v>159</v>
      </c>
    </row>
    <row r="161" spans="1:4" x14ac:dyDescent="0.2">
      <c r="A161" t="s">
        <v>226</v>
      </c>
      <c r="B161" t="s">
        <v>308</v>
      </c>
      <c r="C161" s="1">
        <v>15000</v>
      </c>
      <c r="D161">
        <v>159</v>
      </c>
    </row>
    <row r="162" spans="1:4" x14ac:dyDescent="0.2">
      <c r="A162" t="s">
        <v>226</v>
      </c>
      <c r="B162" t="s">
        <v>309</v>
      </c>
      <c r="C162" s="1">
        <v>30000</v>
      </c>
      <c r="D162">
        <v>159</v>
      </c>
    </row>
    <row r="163" spans="1:4" x14ac:dyDescent="0.2">
      <c r="A163" t="s">
        <v>226</v>
      </c>
      <c r="B163" t="s">
        <v>310</v>
      </c>
      <c r="C163" s="1">
        <v>93128</v>
      </c>
      <c r="D163">
        <v>159</v>
      </c>
    </row>
    <row r="164" spans="1:4" x14ac:dyDescent="0.2">
      <c r="A164" t="s">
        <v>226</v>
      </c>
      <c r="B164" t="s">
        <v>311</v>
      </c>
      <c r="C164" s="1">
        <v>99200</v>
      </c>
      <c r="D164">
        <v>159</v>
      </c>
    </row>
    <row r="165" spans="1:4" x14ac:dyDescent="0.2">
      <c r="A165" t="s">
        <v>226</v>
      </c>
      <c r="B165" t="s">
        <v>312</v>
      </c>
      <c r="C165" s="1">
        <v>152277</v>
      </c>
      <c r="D165">
        <v>159</v>
      </c>
    </row>
    <row r="166" spans="1:4" x14ac:dyDescent="0.2">
      <c r="A166" t="s">
        <v>226</v>
      </c>
      <c r="B166" t="s">
        <v>313</v>
      </c>
      <c r="C166" s="1">
        <v>30000</v>
      </c>
      <c r="D166">
        <v>159</v>
      </c>
    </row>
    <row r="167" spans="1:4" x14ac:dyDescent="0.2">
      <c r="A167" t="s">
        <v>226</v>
      </c>
      <c r="B167" t="s">
        <v>314</v>
      </c>
      <c r="C167" s="1">
        <v>40732</v>
      </c>
      <c r="D167">
        <v>159</v>
      </c>
    </row>
    <row r="168" spans="1:4" x14ac:dyDescent="0.2">
      <c r="A168" t="s">
        <v>226</v>
      </c>
      <c r="B168" t="s">
        <v>315</v>
      </c>
      <c r="C168" s="1">
        <v>255000</v>
      </c>
      <c r="D168">
        <v>159</v>
      </c>
    </row>
    <row r="169" spans="1:4" x14ac:dyDescent="0.2">
      <c r="A169" t="s">
        <v>226</v>
      </c>
      <c r="B169" t="s">
        <v>316</v>
      </c>
      <c r="C169" s="1">
        <v>40000</v>
      </c>
      <c r="D169">
        <v>159</v>
      </c>
    </row>
    <row r="170" spans="1:4" x14ac:dyDescent="0.2">
      <c r="A170" t="s">
        <v>226</v>
      </c>
      <c r="B170" t="s">
        <v>317</v>
      </c>
      <c r="C170" s="1">
        <v>128000</v>
      </c>
      <c r="D170">
        <v>159</v>
      </c>
    </row>
    <row r="171" spans="1:4" x14ac:dyDescent="0.2">
      <c r="A171" t="s">
        <v>226</v>
      </c>
      <c r="B171" t="s">
        <v>318</v>
      </c>
      <c r="C171" s="1">
        <v>101000</v>
      </c>
      <c r="D171">
        <v>159</v>
      </c>
    </row>
    <row r="172" spans="1:4" x14ac:dyDescent="0.2">
      <c r="A172" t="s">
        <v>226</v>
      </c>
      <c r="B172" t="s">
        <v>319</v>
      </c>
      <c r="C172" s="1">
        <v>12500</v>
      </c>
      <c r="D172">
        <v>159</v>
      </c>
    </row>
    <row r="173" spans="1:4" x14ac:dyDescent="0.2">
      <c r="A173" t="s">
        <v>226</v>
      </c>
      <c r="B173" t="s">
        <v>320</v>
      </c>
      <c r="C173" s="1">
        <v>115000</v>
      </c>
      <c r="D173">
        <v>159</v>
      </c>
    </row>
    <row r="174" spans="1:4" x14ac:dyDescent="0.2">
      <c r="A174" t="s">
        <v>226</v>
      </c>
      <c r="B174" t="s">
        <v>321</v>
      </c>
      <c r="C174" s="1">
        <v>88000</v>
      </c>
      <c r="D174">
        <v>159</v>
      </c>
    </row>
    <row r="175" spans="1:4" x14ac:dyDescent="0.2">
      <c r="A175" t="s">
        <v>226</v>
      </c>
      <c r="B175" t="s">
        <v>322</v>
      </c>
      <c r="C175" s="1">
        <v>24100</v>
      </c>
      <c r="D175">
        <v>159</v>
      </c>
    </row>
    <row r="176" spans="1:4" x14ac:dyDescent="0.2">
      <c r="A176" t="s">
        <v>226</v>
      </c>
      <c r="B176" t="s">
        <v>323</v>
      </c>
      <c r="C176" s="1">
        <v>70000</v>
      </c>
      <c r="D176">
        <v>159</v>
      </c>
    </row>
    <row r="177" spans="1:4" x14ac:dyDescent="0.2">
      <c r="A177" t="s">
        <v>226</v>
      </c>
      <c r="B177" t="s">
        <v>324</v>
      </c>
      <c r="C177" s="1">
        <v>150000</v>
      </c>
      <c r="D177">
        <v>159</v>
      </c>
    </row>
    <row r="178" spans="1:4" x14ac:dyDescent="0.2">
      <c r="A178" t="s">
        <v>226</v>
      </c>
      <c r="B178" t="s">
        <v>325</v>
      </c>
      <c r="C178" s="1">
        <v>30000</v>
      </c>
      <c r="D178">
        <v>159</v>
      </c>
    </row>
    <row r="179" spans="1:4" x14ac:dyDescent="0.2">
      <c r="A179" t="s">
        <v>226</v>
      </c>
      <c r="B179" t="s">
        <v>326</v>
      </c>
      <c r="C179" s="1">
        <v>1326764</v>
      </c>
      <c r="D179">
        <v>159</v>
      </c>
    </row>
    <row r="180" spans="1:4" x14ac:dyDescent="0.2">
      <c r="A180" t="s">
        <v>226</v>
      </c>
      <c r="B180" t="s">
        <v>327</v>
      </c>
      <c r="C180" s="1">
        <v>25000</v>
      </c>
      <c r="D180">
        <v>159</v>
      </c>
    </row>
    <row r="181" spans="1:4" x14ac:dyDescent="0.2">
      <c r="A181" t="s">
        <v>226</v>
      </c>
      <c r="B181" t="s">
        <v>328</v>
      </c>
      <c r="C181" s="1">
        <v>61000</v>
      </c>
      <c r="D181">
        <v>159</v>
      </c>
    </row>
    <row r="182" spans="1:4" x14ac:dyDescent="0.2">
      <c r="A182" t="s">
        <v>226</v>
      </c>
      <c r="B182" t="s">
        <v>211</v>
      </c>
      <c r="C182" s="1">
        <v>10500</v>
      </c>
      <c r="D182">
        <v>159</v>
      </c>
    </row>
    <row r="183" spans="1:4" x14ac:dyDescent="0.2">
      <c r="A183" t="s">
        <v>226</v>
      </c>
      <c r="B183" t="s">
        <v>329</v>
      </c>
      <c r="C183" s="1">
        <v>55172</v>
      </c>
      <c r="D183">
        <v>159</v>
      </c>
    </row>
    <row r="184" spans="1:4" x14ac:dyDescent="0.2">
      <c r="A184" t="s">
        <v>226</v>
      </c>
      <c r="B184" t="s">
        <v>330</v>
      </c>
      <c r="C184" s="1">
        <v>17630</v>
      </c>
      <c r="D184">
        <v>160</v>
      </c>
    </row>
    <row r="185" spans="1:4" x14ac:dyDescent="0.2">
      <c r="A185" t="s">
        <v>226</v>
      </c>
      <c r="B185" t="s">
        <v>331</v>
      </c>
      <c r="C185" s="1">
        <v>22966</v>
      </c>
      <c r="D185">
        <v>160</v>
      </c>
    </row>
    <row r="186" spans="1:4" x14ac:dyDescent="0.2">
      <c r="A186" t="s">
        <v>226</v>
      </c>
      <c r="B186" t="s">
        <v>212</v>
      </c>
      <c r="C186" s="1">
        <v>171975</v>
      </c>
      <c r="D186">
        <v>160</v>
      </c>
    </row>
    <row r="187" spans="1:4" x14ac:dyDescent="0.2">
      <c r="A187" t="s">
        <v>226</v>
      </c>
      <c r="B187" t="s">
        <v>332</v>
      </c>
      <c r="C187" s="1">
        <v>8000</v>
      </c>
      <c r="D187">
        <v>160</v>
      </c>
    </row>
    <row r="188" spans="1:4" x14ac:dyDescent="0.2">
      <c r="A188" t="s">
        <v>226</v>
      </c>
      <c r="B188" t="s">
        <v>333</v>
      </c>
      <c r="C188" s="1">
        <v>70000</v>
      </c>
      <c r="D188">
        <v>160</v>
      </c>
    </row>
    <row r="189" spans="1:4" x14ac:dyDescent="0.2">
      <c r="A189" t="s">
        <v>226</v>
      </c>
      <c r="B189" t="s">
        <v>334</v>
      </c>
      <c r="C189" s="1">
        <v>32028</v>
      </c>
      <c r="D189">
        <v>160</v>
      </c>
    </row>
    <row r="190" spans="1:4" x14ac:dyDescent="0.2">
      <c r="A190" t="s">
        <v>226</v>
      </c>
      <c r="B190" t="s">
        <v>335</v>
      </c>
      <c r="C190" s="1">
        <v>25000</v>
      </c>
      <c r="D190">
        <v>160</v>
      </c>
    </row>
    <row r="191" spans="1:4" x14ac:dyDescent="0.2">
      <c r="A191" t="s">
        <v>226</v>
      </c>
      <c r="B191" t="s">
        <v>336</v>
      </c>
      <c r="C191" s="1">
        <v>24000</v>
      </c>
      <c r="D191">
        <v>160</v>
      </c>
    </row>
    <row r="192" spans="1:4" x14ac:dyDescent="0.2">
      <c r="A192" t="s">
        <v>226</v>
      </c>
      <c r="B192" t="s">
        <v>337</v>
      </c>
      <c r="C192" s="1">
        <v>15000</v>
      </c>
      <c r="D192">
        <v>160</v>
      </c>
    </row>
    <row r="193" spans="1:4" x14ac:dyDescent="0.2">
      <c r="A193" t="s">
        <v>226</v>
      </c>
      <c r="B193" t="s">
        <v>338</v>
      </c>
      <c r="C193" s="1">
        <v>7000</v>
      </c>
      <c r="D193">
        <v>160</v>
      </c>
    </row>
    <row r="194" spans="1:4" x14ac:dyDescent="0.2">
      <c r="A194" t="s">
        <v>226</v>
      </c>
      <c r="B194" t="s">
        <v>339</v>
      </c>
      <c r="C194" s="1">
        <v>37500</v>
      </c>
      <c r="D194">
        <v>160</v>
      </c>
    </row>
    <row r="195" spans="1:4" x14ac:dyDescent="0.2">
      <c r="A195" t="s">
        <v>226</v>
      </c>
      <c r="B195" t="s">
        <v>340</v>
      </c>
      <c r="C195" s="1">
        <v>10000</v>
      </c>
      <c r="D195">
        <v>160</v>
      </c>
    </row>
    <row r="196" spans="1:4" x14ac:dyDescent="0.2">
      <c r="A196" t="s">
        <v>226</v>
      </c>
      <c r="B196" t="s">
        <v>341</v>
      </c>
      <c r="C196" s="1">
        <v>85000</v>
      </c>
      <c r="D196">
        <v>160</v>
      </c>
    </row>
    <row r="197" spans="1:4" x14ac:dyDescent="0.2">
      <c r="A197" t="s">
        <v>226</v>
      </c>
      <c r="B197" t="s">
        <v>342</v>
      </c>
      <c r="C197" s="1">
        <v>83392</v>
      </c>
      <c r="D197">
        <v>160</v>
      </c>
    </row>
    <row r="198" spans="1:4" x14ac:dyDescent="0.2">
      <c r="A198" t="s">
        <v>226</v>
      </c>
      <c r="B198" t="s">
        <v>343</v>
      </c>
      <c r="C198" s="1">
        <v>15000</v>
      </c>
      <c r="D198">
        <v>160</v>
      </c>
    </row>
    <row r="199" spans="1:4" x14ac:dyDescent="0.2">
      <c r="A199" t="s">
        <v>226</v>
      </c>
      <c r="B199" t="s">
        <v>344</v>
      </c>
      <c r="C199" s="1">
        <v>30000</v>
      </c>
      <c r="D199">
        <v>160</v>
      </c>
    </row>
    <row r="200" spans="1:4" x14ac:dyDescent="0.2">
      <c r="A200" t="s">
        <v>226</v>
      </c>
      <c r="B200" t="s">
        <v>345</v>
      </c>
      <c r="C200" s="1">
        <v>69438</v>
      </c>
      <c r="D200">
        <v>160</v>
      </c>
    </row>
    <row r="201" spans="1:4" x14ac:dyDescent="0.2">
      <c r="A201" t="s">
        <v>226</v>
      </c>
      <c r="B201" t="s">
        <v>346</v>
      </c>
      <c r="C201" s="1">
        <v>15000</v>
      </c>
      <c r="D201">
        <v>160</v>
      </c>
    </row>
    <row r="202" spans="1:4" x14ac:dyDescent="0.2">
      <c r="A202" t="s">
        <v>226</v>
      </c>
      <c r="B202" t="s">
        <v>347</v>
      </c>
      <c r="C202" s="1">
        <v>25000</v>
      </c>
      <c r="D202">
        <v>160</v>
      </c>
    </row>
    <row r="203" spans="1:4" x14ac:dyDescent="0.2">
      <c r="A203" t="s">
        <v>226</v>
      </c>
      <c r="B203" t="s">
        <v>348</v>
      </c>
      <c r="C203" s="1">
        <v>20000</v>
      </c>
      <c r="D203">
        <v>160</v>
      </c>
    </row>
    <row r="204" spans="1:4" x14ac:dyDescent="0.2">
      <c r="A204" t="s">
        <v>226</v>
      </c>
      <c r="B204" t="s">
        <v>349</v>
      </c>
      <c r="C204" s="1">
        <v>10000</v>
      </c>
      <c r="D204">
        <v>160</v>
      </c>
    </row>
    <row r="205" spans="1:4" x14ac:dyDescent="0.2">
      <c r="A205" t="s">
        <v>226</v>
      </c>
      <c r="B205" t="s">
        <v>350</v>
      </c>
      <c r="C205" s="1">
        <v>100875</v>
      </c>
      <c r="D205">
        <v>160</v>
      </c>
    </row>
    <row r="206" spans="1:4" x14ac:dyDescent="0.2">
      <c r="A206" t="s">
        <v>226</v>
      </c>
      <c r="B206" t="s">
        <v>351</v>
      </c>
      <c r="C206" s="1">
        <v>5515000</v>
      </c>
      <c r="D206">
        <v>160</v>
      </c>
    </row>
    <row r="207" spans="1:4" x14ac:dyDescent="0.2">
      <c r="A207" t="s">
        <v>226</v>
      </c>
      <c r="B207" t="s">
        <v>352</v>
      </c>
      <c r="C207" s="1">
        <v>136723</v>
      </c>
      <c r="D207">
        <v>160</v>
      </c>
    </row>
    <row r="208" spans="1:4" x14ac:dyDescent="0.2">
      <c r="A208" t="s">
        <v>226</v>
      </c>
      <c r="B208" t="s">
        <v>353</v>
      </c>
      <c r="C208" s="1">
        <v>20000</v>
      </c>
      <c r="D208">
        <v>160</v>
      </c>
    </row>
    <row r="209" spans="1:4" x14ac:dyDescent="0.2">
      <c r="A209" t="s">
        <v>226</v>
      </c>
      <c r="B209" t="s">
        <v>354</v>
      </c>
      <c r="C209" s="1">
        <v>20000</v>
      </c>
      <c r="D209">
        <v>160</v>
      </c>
    </row>
    <row r="210" spans="1:4" x14ac:dyDescent="0.2">
      <c r="A210" t="s">
        <v>226</v>
      </c>
      <c r="B210" t="s">
        <v>355</v>
      </c>
      <c r="C210" s="1">
        <v>27159</v>
      </c>
      <c r="D210">
        <v>160</v>
      </c>
    </row>
    <row r="211" spans="1:4" x14ac:dyDescent="0.2">
      <c r="A211" t="s">
        <v>226</v>
      </c>
      <c r="B211" t="s">
        <v>356</v>
      </c>
      <c r="C211" s="1">
        <v>22980</v>
      </c>
      <c r="D211">
        <v>160</v>
      </c>
    </row>
    <row r="212" spans="1:4" x14ac:dyDescent="0.2">
      <c r="A212" t="s">
        <v>226</v>
      </c>
      <c r="B212" t="s">
        <v>357</v>
      </c>
      <c r="C212" s="1">
        <v>60000</v>
      </c>
      <c r="D212">
        <v>160</v>
      </c>
    </row>
    <row r="213" spans="1:4" x14ac:dyDescent="0.2">
      <c r="A213" t="s">
        <v>226</v>
      </c>
      <c r="B213" t="s">
        <v>358</v>
      </c>
      <c r="C213" s="1">
        <v>22528</v>
      </c>
      <c r="D213">
        <v>160</v>
      </c>
    </row>
    <row r="214" spans="1:4" x14ac:dyDescent="0.2">
      <c r="A214" t="s">
        <v>226</v>
      </c>
      <c r="B214" t="s">
        <v>359</v>
      </c>
      <c r="C214" s="1">
        <v>1000</v>
      </c>
      <c r="D214">
        <v>160</v>
      </c>
    </row>
    <row r="215" spans="1:4" x14ac:dyDescent="0.2">
      <c r="A215" t="s">
        <v>226</v>
      </c>
      <c r="B215" t="s">
        <v>360</v>
      </c>
      <c r="C215" s="1">
        <v>143500</v>
      </c>
      <c r="D215">
        <v>160</v>
      </c>
    </row>
    <row r="216" spans="1:4" x14ac:dyDescent="0.2">
      <c r="A216" t="s">
        <v>226</v>
      </c>
      <c r="B216" t="s">
        <v>361</v>
      </c>
      <c r="C216" s="1">
        <v>18386</v>
      </c>
      <c r="D216">
        <v>160</v>
      </c>
    </row>
    <row r="217" spans="1:4" x14ac:dyDescent="0.2">
      <c r="A217" t="s">
        <v>226</v>
      </c>
      <c r="B217" t="s">
        <v>362</v>
      </c>
      <c r="C217" s="1">
        <v>25000</v>
      </c>
      <c r="D217">
        <v>160</v>
      </c>
    </row>
    <row r="218" spans="1:4" x14ac:dyDescent="0.2">
      <c r="A218" t="s">
        <v>226</v>
      </c>
      <c r="B218" t="s">
        <v>363</v>
      </c>
      <c r="C218" s="1">
        <v>2800</v>
      </c>
      <c r="D218">
        <v>160</v>
      </c>
    </row>
    <row r="219" spans="1:4" x14ac:dyDescent="0.2">
      <c r="A219" t="s">
        <v>226</v>
      </c>
      <c r="B219" t="s">
        <v>364</v>
      </c>
      <c r="C219" s="1">
        <v>16000</v>
      </c>
      <c r="D219">
        <v>160</v>
      </c>
    </row>
    <row r="220" spans="1:4" x14ac:dyDescent="0.2">
      <c r="A220" t="s">
        <v>226</v>
      </c>
      <c r="B220" t="s">
        <v>365</v>
      </c>
      <c r="C220" s="1">
        <v>32888</v>
      </c>
      <c r="D220">
        <v>160</v>
      </c>
    </row>
    <row r="221" spans="1:4" x14ac:dyDescent="0.2">
      <c r="A221" t="s">
        <v>226</v>
      </c>
      <c r="B221" t="s">
        <v>366</v>
      </c>
      <c r="C221" s="1">
        <v>10000</v>
      </c>
      <c r="D221">
        <v>160</v>
      </c>
    </row>
    <row r="222" spans="1:4" x14ac:dyDescent="0.2">
      <c r="A222" t="s">
        <v>226</v>
      </c>
      <c r="B222" t="s">
        <v>367</v>
      </c>
      <c r="C222" s="1">
        <v>85000</v>
      </c>
      <c r="D222">
        <v>160</v>
      </c>
    </row>
    <row r="223" spans="1:4" x14ac:dyDescent="0.2">
      <c r="A223" t="s">
        <v>226</v>
      </c>
      <c r="B223" t="s">
        <v>214</v>
      </c>
      <c r="C223" s="1">
        <v>79432</v>
      </c>
      <c r="D223">
        <v>160</v>
      </c>
    </row>
    <row r="224" spans="1:4" x14ac:dyDescent="0.2">
      <c r="A224" t="s">
        <v>226</v>
      </c>
      <c r="B224" t="s">
        <v>215</v>
      </c>
      <c r="C224" s="1">
        <v>270703</v>
      </c>
      <c r="D224">
        <v>160</v>
      </c>
    </row>
    <row r="225" spans="1:4" x14ac:dyDescent="0.2">
      <c r="A225" t="s">
        <v>226</v>
      </c>
      <c r="B225" t="s">
        <v>368</v>
      </c>
      <c r="C225" s="1">
        <v>48000</v>
      </c>
      <c r="D225">
        <v>160</v>
      </c>
    </row>
    <row r="226" spans="1:4" x14ac:dyDescent="0.2">
      <c r="A226" t="s">
        <v>226</v>
      </c>
      <c r="B226" t="s">
        <v>216</v>
      </c>
      <c r="C226" s="1">
        <v>101000</v>
      </c>
      <c r="D226">
        <v>160</v>
      </c>
    </row>
    <row r="227" spans="1:4" x14ac:dyDescent="0.2">
      <c r="A227" t="s">
        <v>226</v>
      </c>
      <c r="B227" t="s">
        <v>369</v>
      </c>
      <c r="C227" s="1">
        <v>20000</v>
      </c>
      <c r="D227">
        <v>160</v>
      </c>
    </row>
    <row r="228" spans="1:4" x14ac:dyDescent="0.2">
      <c r="A228" t="s">
        <v>226</v>
      </c>
      <c r="B228" t="s">
        <v>370</v>
      </c>
      <c r="C228" s="1">
        <v>85283</v>
      </c>
      <c r="D228">
        <v>160</v>
      </c>
    </row>
    <row r="229" spans="1:4" x14ac:dyDescent="0.2">
      <c r="A229" t="s">
        <v>226</v>
      </c>
      <c r="B229" t="s">
        <v>371</v>
      </c>
      <c r="C229" s="1">
        <v>150000</v>
      </c>
      <c r="D229">
        <v>160</v>
      </c>
    </row>
    <row r="230" spans="1:4" x14ac:dyDescent="0.2">
      <c r="A230" t="s">
        <v>226</v>
      </c>
      <c r="B230" t="s">
        <v>218</v>
      </c>
      <c r="C230" s="1">
        <v>11342</v>
      </c>
      <c r="D230">
        <v>160</v>
      </c>
    </row>
    <row r="231" spans="1:4" x14ac:dyDescent="0.2">
      <c r="A231" t="s">
        <v>226</v>
      </c>
      <c r="B231" t="s">
        <v>372</v>
      </c>
      <c r="C231" s="1">
        <v>10000</v>
      </c>
      <c r="D231">
        <v>160</v>
      </c>
    </row>
    <row r="232" spans="1:4" x14ac:dyDescent="0.2">
      <c r="A232" t="s">
        <v>226</v>
      </c>
      <c r="B232" t="s">
        <v>373</v>
      </c>
      <c r="C232" s="1">
        <v>34110</v>
      </c>
      <c r="D232">
        <v>160</v>
      </c>
    </row>
    <row r="233" spans="1:4" x14ac:dyDescent="0.2">
      <c r="A233" t="s">
        <v>226</v>
      </c>
      <c r="B233" t="s">
        <v>374</v>
      </c>
      <c r="C233" s="1">
        <v>20000</v>
      </c>
      <c r="D233">
        <v>160</v>
      </c>
    </row>
    <row r="234" spans="1:4" x14ac:dyDescent="0.2">
      <c r="A234" t="s">
        <v>226</v>
      </c>
      <c r="B234" t="s">
        <v>375</v>
      </c>
      <c r="C234" s="1">
        <v>180000</v>
      </c>
      <c r="D234">
        <v>160</v>
      </c>
    </row>
    <row r="235" spans="1:4" x14ac:dyDescent="0.2">
      <c r="A235" t="s">
        <v>226</v>
      </c>
      <c r="B235" t="s">
        <v>376</v>
      </c>
      <c r="C235" s="1">
        <v>17000</v>
      </c>
      <c r="D235">
        <v>160</v>
      </c>
    </row>
    <row r="236" spans="1:4" x14ac:dyDescent="0.2">
      <c r="A236" t="s">
        <v>226</v>
      </c>
      <c r="B236" t="s">
        <v>377</v>
      </c>
      <c r="C236" s="1">
        <v>25000</v>
      </c>
      <c r="D236">
        <v>160</v>
      </c>
    </row>
    <row r="237" spans="1:4" x14ac:dyDescent="0.2">
      <c r="A237" t="s">
        <v>226</v>
      </c>
      <c r="B237" t="s">
        <v>378</v>
      </c>
      <c r="C237" s="1">
        <v>298064</v>
      </c>
      <c r="D237">
        <v>160</v>
      </c>
    </row>
    <row r="238" spans="1:4" x14ac:dyDescent="0.2">
      <c r="A238" t="s">
        <v>226</v>
      </c>
      <c r="B238" t="s">
        <v>379</v>
      </c>
      <c r="C238" s="1">
        <v>155685</v>
      </c>
      <c r="D238">
        <v>160</v>
      </c>
    </row>
    <row r="239" spans="1:4" x14ac:dyDescent="0.2">
      <c r="A239" t="s">
        <v>226</v>
      </c>
      <c r="B239" t="s">
        <v>380</v>
      </c>
      <c r="C239" s="1">
        <v>58460</v>
      </c>
      <c r="D239">
        <v>160</v>
      </c>
    </row>
    <row r="240" spans="1:4" x14ac:dyDescent="0.2">
      <c r="A240" t="s">
        <v>226</v>
      </c>
      <c r="B240" t="s">
        <v>219</v>
      </c>
      <c r="C240" s="1">
        <v>13780</v>
      </c>
      <c r="D240">
        <v>160</v>
      </c>
    </row>
    <row r="241" spans="1:4" x14ac:dyDescent="0.2">
      <c r="A241" t="s">
        <v>226</v>
      </c>
      <c r="B241" t="s">
        <v>381</v>
      </c>
      <c r="C241" s="1">
        <v>25500</v>
      </c>
      <c r="D241">
        <v>160</v>
      </c>
    </row>
    <row r="242" spans="1:4" x14ac:dyDescent="0.2">
      <c r="A242" t="s">
        <v>226</v>
      </c>
      <c r="B242" t="s">
        <v>382</v>
      </c>
      <c r="C242" s="1">
        <v>24943</v>
      </c>
      <c r="D242">
        <v>160</v>
      </c>
    </row>
    <row r="243" spans="1:4" x14ac:dyDescent="0.2">
      <c r="A243" t="s">
        <v>226</v>
      </c>
      <c r="B243" t="s">
        <v>220</v>
      </c>
      <c r="C243" s="1">
        <v>40800</v>
      </c>
      <c r="D243">
        <v>160</v>
      </c>
    </row>
    <row r="244" spans="1:4" x14ac:dyDescent="0.2">
      <c r="A244" t="s">
        <v>226</v>
      </c>
      <c r="B244" t="s">
        <v>383</v>
      </c>
      <c r="C244" s="1">
        <v>56000</v>
      </c>
      <c r="D244">
        <v>160</v>
      </c>
    </row>
    <row r="245" spans="1:4" x14ac:dyDescent="0.2">
      <c r="A245" t="s">
        <v>226</v>
      </c>
      <c r="B245" t="s">
        <v>384</v>
      </c>
      <c r="C245" s="1">
        <v>12500</v>
      </c>
      <c r="D245">
        <v>160</v>
      </c>
    </row>
    <row r="246" spans="1:4" x14ac:dyDescent="0.2">
      <c r="A246" t="s">
        <v>226</v>
      </c>
      <c r="B246" t="s">
        <v>385</v>
      </c>
      <c r="C246" s="1">
        <v>25000</v>
      </c>
      <c r="D246">
        <v>160</v>
      </c>
    </row>
    <row r="247" spans="1:4" x14ac:dyDescent="0.2">
      <c r="A247" t="s">
        <v>226</v>
      </c>
      <c r="B247" t="s">
        <v>386</v>
      </c>
      <c r="C247" s="1">
        <v>508192</v>
      </c>
      <c r="D247">
        <v>160</v>
      </c>
    </row>
    <row r="248" spans="1:4" x14ac:dyDescent="0.2">
      <c r="A248" t="s">
        <v>226</v>
      </c>
      <c r="B248" t="s">
        <v>387</v>
      </c>
      <c r="C248" s="1">
        <v>90000</v>
      </c>
      <c r="D248">
        <v>160</v>
      </c>
    </row>
    <row r="249" spans="1:4" x14ac:dyDescent="0.2">
      <c r="A249" t="s">
        <v>226</v>
      </c>
      <c r="B249" t="s">
        <v>221</v>
      </c>
      <c r="C249" s="1">
        <v>12500</v>
      </c>
      <c r="D249">
        <v>160</v>
      </c>
    </row>
    <row r="250" spans="1:4" x14ac:dyDescent="0.2">
      <c r="A250" t="s">
        <v>226</v>
      </c>
      <c r="B250" t="s">
        <v>388</v>
      </c>
      <c r="C250" s="1">
        <v>20000</v>
      </c>
      <c r="D250">
        <v>160</v>
      </c>
    </row>
    <row r="251" spans="1:4" x14ac:dyDescent="0.2">
      <c r="A251" t="s">
        <v>226</v>
      </c>
      <c r="B251" t="s">
        <v>389</v>
      </c>
      <c r="C251" s="1">
        <v>20000</v>
      </c>
      <c r="D251">
        <v>160</v>
      </c>
    </row>
    <row r="252" spans="1:4" x14ac:dyDescent="0.2">
      <c r="A252" t="s">
        <v>226</v>
      </c>
      <c r="B252" t="s">
        <v>390</v>
      </c>
      <c r="C252" s="1">
        <v>169768</v>
      </c>
      <c r="D252">
        <v>160</v>
      </c>
    </row>
    <row r="253" spans="1:4" x14ac:dyDescent="0.2">
      <c r="A253" t="s">
        <v>226</v>
      </c>
      <c r="B253" t="s">
        <v>391</v>
      </c>
      <c r="C253" s="1">
        <v>80000</v>
      </c>
      <c r="D253">
        <v>160</v>
      </c>
    </row>
    <row r="254" spans="1:4" x14ac:dyDescent="0.2">
      <c r="A254" t="s">
        <v>226</v>
      </c>
      <c r="B254" t="s">
        <v>392</v>
      </c>
      <c r="C254" s="1">
        <v>15000</v>
      </c>
      <c r="D254">
        <v>160</v>
      </c>
    </row>
    <row r="255" spans="1:4" x14ac:dyDescent="0.2">
      <c r="A255" t="s">
        <v>226</v>
      </c>
      <c r="B255" t="s">
        <v>393</v>
      </c>
      <c r="C255" s="1">
        <v>70000</v>
      </c>
      <c r="D255">
        <v>160</v>
      </c>
    </row>
    <row r="256" spans="1:4" x14ac:dyDescent="0.2">
      <c r="A256" t="s">
        <v>226</v>
      </c>
      <c r="B256" t="s">
        <v>394</v>
      </c>
      <c r="C256" s="1">
        <v>1500</v>
      </c>
      <c r="D256">
        <v>160</v>
      </c>
    </row>
    <row r="257" spans="1:4" x14ac:dyDescent="0.2">
      <c r="A257" t="s">
        <v>226</v>
      </c>
      <c r="B257" t="s">
        <v>395</v>
      </c>
      <c r="C257" s="1">
        <v>2787292</v>
      </c>
      <c r="D257">
        <v>160</v>
      </c>
    </row>
    <row r="258" spans="1:4" x14ac:dyDescent="0.2">
      <c r="A258" t="s">
        <v>226</v>
      </c>
      <c r="B258" t="s">
        <v>396</v>
      </c>
      <c r="C258" s="1">
        <v>8000</v>
      </c>
      <c r="D258">
        <v>160</v>
      </c>
    </row>
    <row r="259" spans="1:4" x14ac:dyDescent="0.2">
      <c r="A259" t="s">
        <v>226</v>
      </c>
      <c r="B259" t="s">
        <v>397</v>
      </c>
      <c r="C259" s="1">
        <v>15000</v>
      </c>
      <c r="D259">
        <v>160</v>
      </c>
    </row>
    <row r="260" spans="1:4" x14ac:dyDescent="0.2">
      <c r="A260" t="s">
        <v>226</v>
      </c>
      <c r="B260" t="s">
        <v>398</v>
      </c>
      <c r="C260" s="1">
        <v>20000</v>
      </c>
      <c r="D260">
        <v>160</v>
      </c>
    </row>
    <row r="261" spans="1:4" x14ac:dyDescent="0.2">
      <c r="A261" t="s">
        <v>226</v>
      </c>
      <c r="B261" t="s">
        <v>399</v>
      </c>
      <c r="C261" s="1">
        <v>15000</v>
      </c>
      <c r="D261">
        <v>160</v>
      </c>
    </row>
    <row r="262" spans="1:4" x14ac:dyDescent="0.2">
      <c r="A262" t="s">
        <v>226</v>
      </c>
      <c r="B262" t="s">
        <v>400</v>
      </c>
      <c r="C262" s="1">
        <v>46000</v>
      </c>
      <c r="D262">
        <v>160</v>
      </c>
    </row>
    <row r="263" spans="1:4" x14ac:dyDescent="0.2">
      <c r="A263" t="s">
        <v>226</v>
      </c>
      <c r="B263" t="s">
        <v>401</v>
      </c>
      <c r="C263" s="1">
        <v>15000</v>
      </c>
      <c r="D263">
        <v>160</v>
      </c>
    </row>
    <row r="264" spans="1:4" x14ac:dyDescent="0.2">
      <c r="A264" t="s">
        <v>226</v>
      </c>
      <c r="B264" t="s">
        <v>402</v>
      </c>
      <c r="C264" s="1">
        <v>325000</v>
      </c>
      <c r="D264">
        <v>160</v>
      </c>
    </row>
    <row r="265" spans="1:4" x14ac:dyDescent="0.2">
      <c r="A265" t="s">
        <v>226</v>
      </c>
      <c r="B265" t="s">
        <v>403</v>
      </c>
      <c r="C265" s="1">
        <v>122926</v>
      </c>
      <c r="D265">
        <v>160</v>
      </c>
    </row>
    <row r="266" spans="1:4" x14ac:dyDescent="0.2">
      <c r="A266" t="s">
        <v>226</v>
      </c>
      <c r="B266" t="s">
        <v>404</v>
      </c>
      <c r="C266" s="1">
        <v>80000</v>
      </c>
      <c r="D266">
        <v>160</v>
      </c>
    </row>
    <row r="267" spans="1:4" x14ac:dyDescent="0.2">
      <c r="A267" t="s">
        <v>226</v>
      </c>
      <c r="B267" t="s">
        <v>405</v>
      </c>
      <c r="C267" s="1">
        <v>188000</v>
      </c>
      <c r="D267">
        <v>160</v>
      </c>
    </row>
    <row r="268" spans="1:4" x14ac:dyDescent="0.2">
      <c r="A268" t="s">
        <v>226</v>
      </c>
      <c r="B268" t="s">
        <v>406</v>
      </c>
      <c r="C268" s="1">
        <v>40000</v>
      </c>
      <c r="D268">
        <v>160</v>
      </c>
    </row>
    <row r="269" spans="1:4" x14ac:dyDescent="0.2">
      <c r="A269" t="s">
        <v>226</v>
      </c>
      <c r="B269" t="s">
        <v>407</v>
      </c>
      <c r="C269" s="1">
        <v>178452</v>
      </c>
      <c r="D269">
        <v>160</v>
      </c>
    </row>
    <row r="270" spans="1:4" x14ac:dyDescent="0.2">
      <c r="A270" t="s">
        <v>226</v>
      </c>
      <c r="B270" t="s">
        <v>408</v>
      </c>
      <c r="C270" s="1">
        <v>22000</v>
      </c>
      <c r="D270">
        <v>160</v>
      </c>
    </row>
    <row r="271" spans="1:4" x14ac:dyDescent="0.2">
      <c r="A271" t="s">
        <v>226</v>
      </c>
      <c r="B271" t="s">
        <v>409</v>
      </c>
      <c r="C271" s="1">
        <v>20000</v>
      </c>
      <c r="D271">
        <v>160</v>
      </c>
    </row>
    <row r="272" spans="1:4" x14ac:dyDescent="0.2">
      <c r="A272" t="s">
        <v>226</v>
      </c>
      <c r="B272" t="s">
        <v>410</v>
      </c>
      <c r="C272" s="1">
        <v>14825</v>
      </c>
      <c r="D272">
        <v>160</v>
      </c>
    </row>
    <row r="273" spans="1:4" x14ac:dyDescent="0.2">
      <c r="A273" t="s">
        <v>226</v>
      </c>
      <c r="B273" t="s">
        <v>411</v>
      </c>
      <c r="C273" s="1">
        <v>30000</v>
      </c>
      <c r="D273">
        <v>160</v>
      </c>
    </row>
    <row r="274" spans="1:4" x14ac:dyDescent="0.2">
      <c r="A274" t="s">
        <v>226</v>
      </c>
      <c r="B274" t="s">
        <v>412</v>
      </c>
      <c r="C274" s="1">
        <v>10800</v>
      </c>
      <c r="D274">
        <v>160</v>
      </c>
    </row>
    <row r="275" spans="1:4" x14ac:dyDescent="0.2">
      <c r="A275" t="s">
        <v>226</v>
      </c>
      <c r="B275" t="s">
        <v>413</v>
      </c>
      <c r="C275" s="1">
        <v>190000</v>
      </c>
      <c r="D275">
        <v>160</v>
      </c>
    </row>
    <row r="276" spans="1:4" x14ac:dyDescent="0.2">
      <c r="A276" t="s">
        <v>226</v>
      </c>
      <c r="B276" t="s">
        <v>414</v>
      </c>
      <c r="C276" s="1">
        <v>99520</v>
      </c>
      <c r="D276">
        <v>160</v>
      </c>
    </row>
    <row r="277" spans="1:4" x14ac:dyDescent="0.2">
      <c r="A277" t="s">
        <v>226</v>
      </c>
      <c r="B277" t="s">
        <v>415</v>
      </c>
      <c r="C277" s="1">
        <v>59682</v>
      </c>
      <c r="D277">
        <v>160</v>
      </c>
    </row>
    <row r="278" spans="1:4" x14ac:dyDescent="0.2">
      <c r="A278" t="s">
        <v>226</v>
      </c>
      <c r="B278" t="s">
        <v>416</v>
      </c>
      <c r="C278" s="1">
        <v>30560</v>
      </c>
      <c r="D278">
        <v>160</v>
      </c>
    </row>
    <row r="279" spans="1:4" x14ac:dyDescent="0.2">
      <c r="A279" t="s">
        <v>226</v>
      </c>
      <c r="B279" t="s">
        <v>224</v>
      </c>
      <c r="C279" s="1">
        <v>2663</v>
      </c>
      <c r="D279">
        <v>160</v>
      </c>
    </row>
    <row r="280" spans="1:4" x14ac:dyDescent="0.2">
      <c r="A280" t="s">
        <v>226</v>
      </c>
      <c r="B280" t="s">
        <v>417</v>
      </c>
      <c r="C280" s="1">
        <v>216519</v>
      </c>
      <c r="D280">
        <v>160</v>
      </c>
    </row>
    <row r="281" spans="1:4" x14ac:dyDescent="0.2">
      <c r="A281" t="s">
        <v>226</v>
      </c>
      <c r="B281" t="s">
        <v>418</v>
      </c>
      <c r="C281" s="1">
        <v>80000</v>
      </c>
      <c r="D281">
        <v>160</v>
      </c>
    </row>
    <row r="282" spans="1:4" x14ac:dyDescent="0.2">
      <c r="A282" t="s">
        <v>226</v>
      </c>
      <c r="B282" t="s">
        <v>419</v>
      </c>
      <c r="C282" s="1">
        <v>60000</v>
      </c>
      <c r="D282">
        <v>160</v>
      </c>
    </row>
    <row r="283" spans="1:4" x14ac:dyDescent="0.2">
      <c r="A283" t="s">
        <v>226</v>
      </c>
      <c r="B283" t="s">
        <v>420</v>
      </c>
      <c r="C283" s="1">
        <v>232000</v>
      </c>
      <c r="D283">
        <v>160</v>
      </c>
    </row>
    <row r="284" spans="1:4" x14ac:dyDescent="0.2">
      <c r="A284" t="s">
        <v>226</v>
      </c>
      <c r="B284" t="s">
        <v>225</v>
      </c>
      <c r="C284" s="1">
        <v>5030</v>
      </c>
      <c r="D284">
        <v>160</v>
      </c>
    </row>
    <row r="285" spans="1:4" x14ac:dyDescent="0.2">
      <c r="A285" t="s">
        <v>226</v>
      </c>
      <c r="B285" t="s">
        <v>149</v>
      </c>
      <c r="C285" s="1">
        <v>29000</v>
      </c>
      <c r="D285">
        <v>160</v>
      </c>
    </row>
    <row r="286" spans="1:4" x14ac:dyDescent="0.2">
      <c r="A286" t="s">
        <v>226</v>
      </c>
      <c r="B286" t="s">
        <v>421</v>
      </c>
      <c r="C286" s="1">
        <v>160000</v>
      </c>
      <c r="D286">
        <v>160</v>
      </c>
    </row>
    <row r="287" spans="1:4" x14ac:dyDescent="0.2">
      <c r="A287" t="s">
        <v>422</v>
      </c>
      <c r="B287" t="s">
        <v>423</v>
      </c>
      <c r="C287" s="1">
        <v>70000</v>
      </c>
      <c r="D287">
        <v>156</v>
      </c>
    </row>
    <row r="288" spans="1:4" x14ac:dyDescent="0.2">
      <c r="A288" t="s">
        <v>422</v>
      </c>
      <c r="B288" t="s">
        <v>424</v>
      </c>
      <c r="C288" s="1">
        <v>31000</v>
      </c>
      <c r="D288">
        <v>156</v>
      </c>
    </row>
    <row r="289" spans="1:4" x14ac:dyDescent="0.2">
      <c r="A289" t="s">
        <v>422</v>
      </c>
      <c r="B289" t="s">
        <v>425</v>
      </c>
      <c r="C289" s="1">
        <v>8500</v>
      </c>
      <c r="D289">
        <v>156</v>
      </c>
    </row>
    <row r="290" spans="1:4" x14ac:dyDescent="0.2">
      <c r="A290" t="s">
        <v>422</v>
      </c>
      <c r="B290" t="s">
        <v>426</v>
      </c>
      <c r="C290" s="1">
        <v>20000</v>
      </c>
      <c r="D290">
        <v>156</v>
      </c>
    </row>
    <row r="291" spans="1:4" x14ac:dyDescent="0.2">
      <c r="A291" t="s">
        <v>422</v>
      </c>
      <c r="B291" t="s">
        <v>427</v>
      </c>
      <c r="C291" s="1">
        <v>21000</v>
      </c>
      <c r="D291">
        <v>156</v>
      </c>
    </row>
    <row r="292" spans="1:4" x14ac:dyDescent="0.2">
      <c r="A292" t="s">
        <v>422</v>
      </c>
      <c r="B292" t="s">
        <v>428</v>
      </c>
      <c r="C292" s="1">
        <v>10000</v>
      </c>
      <c r="D292">
        <v>156</v>
      </c>
    </row>
    <row r="293" spans="1:4" x14ac:dyDescent="0.2">
      <c r="A293" t="s">
        <v>422</v>
      </c>
      <c r="B293" t="s">
        <v>429</v>
      </c>
      <c r="C293" s="1">
        <v>42500</v>
      </c>
      <c r="D293">
        <v>156</v>
      </c>
    </row>
    <row r="294" spans="1:4" x14ac:dyDescent="0.2">
      <c r="A294" t="s">
        <v>422</v>
      </c>
      <c r="B294" t="s">
        <v>430</v>
      </c>
      <c r="C294" s="1">
        <v>10000</v>
      </c>
      <c r="D294">
        <v>156</v>
      </c>
    </row>
    <row r="295" spans="1:4" x14ac:dyDescent="0.2">
      <c r="A295" t="s">
        <v>422</v>
      </c>
      <c r="B295" t="s">
        <v>431</v>
      </c>
      <c r="C295" s="1">
        <v>12500</v>
      </c>
      <c r="D295">
        <v>156</v>
      </c>
    </row>
    <row r="296" spans="1:4" x14ac:dyDescent="0.2">
      <c r="A296" t="s">
        <v>422</v>
      </c>
      <c r="B296" t="s">
        <v>432</v>
      </c>
      <c r="C296" s="1">
        <v>15000</v>
      </c>
      <c r="D296">
        <v>156</v>
      </c>
    </row>
    <row r="297" spans="1:4" x14ac:dyDescent="0.2">
      <c r="A297" t="s">
        <v>422</v>
      </c>
      <c r="B297" t="s">
        <v>433</v>
      </c>
      <c r="C297" s="1">
        <v>7500</v>
      </c>
      <c r="D297">
        <v>156</v>
      </c>
    </row>
    <row r="298" spans="1:4" x14ac:dyDescent="0.2">
      <c r="A298" t="s">
        <v>422</v>
      </c>
      <c r="B298" t="s">
        <v>235</v>
      </c>
      <c r="C298" s="1">
        <v>144500</v>
      </c>
      <c r="D298">
        <v>156</v>
      </c>
    </row>
    <row r="299" spans="1:4" x14ac:dyDescent="0.2">
      <c r="A299" t="s">
        <v>422</v>
      </c>
      <c r="B299" t="s">
        <v>434</v>
      </c>
      <c r="C299" s="1">
        <v>88500</v>
      </c>
      <c r="D299">
        <v>156</v>
      </c>
    </row>
    <row r="300" spans="1:4" x14ac:dyDescent="0.2">
      <c r="A300" t="s">
        <v>422</v>
      </c>
      <c r="B300" t="s">
        <v>435</v>
      </c>
      <c r="C300" s="1">
        <v>6000</v>
      </c>
      <c r="D300">
        <v>156</v>
      </c>
    </row>
    <row r="301" spans="1:4" x14ac:dyDescent="0.2">
      <c r="A301" t="s">
        <v>422</v>
      </c>
      <c r="B301" t="s">
        <v>436</v>
      </c>
      <c r="C301" s="1">
        <v>9000</v>
      </c>
      <c r="D301">
        <v>156</v>
      </c>
    </row>
    <row r="302" spans="1:4" x14ac:dyDescent="0.2">
      <c r="A302" t="s">
        <v>422</v>
      </c>
      <c r="B302" t="s">
        <v>236</v>
      </c>
      <c r="C302" s="1">
        <v>7500</v>
      </c>
      <c r="D302">
        <v>156</v>
      </c>
    </row>
    <row r="303" spans="1:4" x14ac:dyDescent="0.2">
      <c r="A303" t="s">
        <v>422</v>
      </c>
      <c r="B303" t="s">
        <v>437</v>
      </c>
      <c r="C303" s="1">
        <v>10000</v>
      </c>
      <c r="D303">
        <v>156</v>
      </c>
    </row>
    <row r="304" spans="1:4" x14ac:dyDescent="0.2">
      <c r="A304" t="s">
        <v>422</v>
      </c>
      <c r="B304" t="s">
        <v>438</v>
      </c>
      <c r="C304" s="1">
        <v>23000</v>
      </c>
      <c r="D304">
        <v>156</v>
      </c>
    </row>
    <row r="305" spans="1:4" x14ac:dyDescent="0.2">
      <c r="A305" t="s">
        <v>422</v>
      </c>
      <c r="B305" t="s">
        <v>238</v>
      </c>
      <c r="C305" s="1">
        <v>94500</v>
      </c>
      <c r="D305">
        <v>156</v>
      </c>
    </row>
    <row r="306" spans="1:4" x14ac:dyDescent="0.2">
      <c r="A306" t="s">
        <v>422</v>
      </c>
      <c r="B306" t="s">
        <v>439</v>
      </c>
      <c r="C306" s="1">
        <v>32500</v>
      </c>
      <c r="D306">
        <v>156</v>
      </c>
    </row>
    <row r="307" spans="1:4" x14ac:dyDescent="0.2">
      <c r="A307" t="s">
        <v>422</v>
      </c>
      <c r="B307" t="s">
        <v>243</v>
      </c>
      <c r="C307" s="1">
        <v>60000</v>
      </c>
      <c r="D307">
        <v>156</v>
      </c>
    </row>
    <row r="308" spans="1:4" x14ac:dyDescent="0.2">
      <c r="A308" t="s">
        <v>422</v>
      </c>
      <c r="B308" t="s">
        <v>440</v>
      </c>
      <c r="C308" s="1">
        <v>8000</v>
      </c>
      <c r="D308">
        <v>156</v>
      </c>
    </row>
    <row r="309" spans="1:4" x14ac:dyDescent="0.2">
      <c r="A309" t="s">
        <v>422</v>
      </c>
      <c r="B309" t="s">
        <v>441</v>
      </c>
      <c r="C309" s="1">
        <v>21000</v>
      </c>
      <c r="D309">
        <v>156</v>
      </c>
    </row>
    <row r="310" spans="1:4" x14ac:dyDescent="0.2">
      <c r="A310" t="s">
        <v>422</v>
      </c>
      <c r="B310" t="s">
        <v>245</v>
      </c>
      <c r="C310" s="1">
        <v>40000</v>
      </c>
      <c r="D310">
        <v>156</v>
      </c>
    </row>
    <row r="311" spans="1:4" x14ac:dyDescent="0.2">
      <c r="A311" t="s">
        <v>422</v>
      </c>
      <c r="B311" t="s">
        <v>248</v>
      </c>
      <c r="C311" s="1">
        <v>25000</v>
      </c>
      <c r="D311">
        <v>156</v>
      </c>
    </row>
    <row r="312" spans="1:4" x14ac:dyDescent="0.2">
      <c r="A312" t="s">
        <v>422</v>
      </c>
      <c r="B312" t="s">
        <v>442</v>
      </c>
      <c r="C312" s="1">
        <v>4800</v>
      </c>
      <c r="D312">
        <v>156</v>
      </c>
    </row>
    <row r="313" spans="1:4" x14ac:dyDescent="0.2">
      <c r="A313" t="s">
        <v>422</v>
      </c>
      <c r="B313" t="s">
        <v>443</v>
      </c>
      <c r="C313" s="1">
        <v>40000</v>
      </c>
      <c r="D313">
        <v>156</v>
      </c>
    </row>
    <row r="314" spans="1:4" x14ac:dyDescent="0.2">
      <c r="A314" t="s">
        <v>422</v>
      </c>
      <c r="B314" t="s">
        <v>444</v>
      </c>
      <c r="C314" s="1">
        <v>30000</v>
      </c>
      <c r="D314">
        <v>156</v>
      </c>
    </row>
    <row r="315" spans="1:4" x14ac:dyDescent="0.2">
      <c r="A315" t="s">
        <v>422</v>
      </c>
      <c r="B315" t="s">
        <v>445</v>
      </c>
      <c r="C315" s="1">
        <v>10000</v>
      </c>
      <c r="D315">
        <v>156</v>
      </c>
    </row>
    <row r="316" spans="1:4" x14ac:dyDescent="0.2">
      <c r="A316" t="s">
        <v>422</v>
      </c>
      <c r="B316" t="s">
        <v>446</v>
      </c>
      <c r="C316" s="1">
        <v>12600</v>
      </c>
      <c r="D316">
        <v>156</v>
      </c>
    </row>
    <row r="317" spans="1:4" x14ac:dyDescent="0.2">
      <c r="A317" t="s">
        <v>422</v>
      </c>
      <c r="B317" t="s">
        <v>447</v>
      </c>
      <c r="C317" s="1">
        <v>10000</v>
      </c>
      <c r="D317">
        <v>156</v>
      </c>
    </row>
    <row r="318" spans="1:4" x14ac:dyDescent="0.2">
      <c r="A318" t="s">
        <v>422</v>
      </c>
      <c r="B318" t="s">
        <v>448</v>
      </c>
      <c r="C318" s="1">
        <v>42000</v>
      </c>
      <c r="D318">
        <v>156</v>
      </c>
    </row>
    <row r="319" spans="1:4" x14ac:dyDescent="0.2">
      <c r="A319" t="s">
        <v>422</v>
      </c>
      <c r="B319" t="s">
        <v>200</v>
      </c>
      <c r="C319" s="1">
        <v>6400</v>
      </c>
      <c r="D319">
        <v>156</v>
      </c>
    </row>
    <row r="320" spans="1:4" x14ac:dyDescent="0.2">
      <c r="A320" t="s">
        <v>422</v>
      </c>
      <c r="B320" t="s">
        <v>449</v>
      </c>
      <c r="C320" s="1">
        <v>41000</v>
      </c>
      <c r="D320">
        <v>156</v>
      </c>
    </row>
    <row r="321" spans="1:4" x14ac:dyDescent="0.2">
      <c r="A321" t="s">
        <v>422</v>
      </c>
      <c r="B321" t="s">
        <v>450</v>
      </c>
      <c r="C321" s="1">
        <v>15000</v>
      </c>
      <c r="D321">
        <v>156</v>
      </c>
    </row>
    <row r="322" spans="1:4" x14ac:dyDescent="0.2">
      <c r="A322" t="s">
        <v>422</v>
      </c>
      <c r="B322" t="s">
        <v>451</v>
      </c>
      <c r="C322" s="1">
        <v>33500</v>
      </c>
      <c r="D322">
        <v>156</v>
      </c>
    </row>
    <row r="323" spans="1:4" x14ac:dyDescent="0.2">
      <c r="A323" t="s">
        <v>422</v>
      </c>
      <c r="B323" t="s">
        <v>452</v>
      </c>
      <c r="C323" s="1">
        <v>13500</v>
      </c>
      <c r="D323">
        <v>156</v>
      </c>
    </row>
    <row r="324" spans="1:4" x14ac:dyDescent="0.2">
      <c r="A324" t="s">
        <v>422</v>
      </c>
      <c r="B324" t="s">
        <v>453</v>
      </c>
      <c r="C324" s="1">
        <v>20000</v>
      </c>
      <c r="D324">
        <v>156</v>
      </c>
    </row>
    <row r="325" spans="1:4" x14ac:dyDescent="0.2">
      <c r="A325" t="s">
        <v>422</v>
      </c>
      <c r="B325" t="s">
        <v>454</v>
      </c>
      <c r="C325" s="1">
        <v>17000</v>
      </c>
      <c r="D325">
        <v>156</v>
      </c>
    </row>
    <row r="326" spans="1:4" x14ac:dyDescent="0.2">
      <c r="A326" t="s">
        <v>422</v>
      </c>
      <c r="B326" t="s">
        <v>255</v>
      </c>
      <c r="C326" s="1">
        <v>32500</v>
      </c>
      <c r="D326">
        <v>156</v>
      </c>
    </row>
    <row r="327" spans="1:4" x14ac:dyDescent="0.2">
      <c r="A327" t="s">
        <v>422</v>
      </c>
      <c r="B327" t="s">
        <v>455</v>
      </c>
      <c r="C327" s="1">
        <v>32000</v>
      </c>
      <c r="D327">
        <v>156</v>
      </c>
    </row>
    <row r="328" spans="1:4" x14ac:dyDescent="0.2">
      <c r="A328" t="s">
        <v>422</v>
      </c>
      <c r="B328" t="s">
        <v>456</v>
      </c>
      <c r="C328" s="1">
        <v>2500</v>
      </c>
      <c r="D328">
        <v>156</v>
      </c>
    </row>
    <row r="329" spans="1:4" x14ac:dyDescent="0.2">
      <c r="A329" t="s">
        <v>422</v>
      </c>
      <c r="B329" t="s">
        <v>457</v>
      </c>
      <c r="C329" s="1">
        <v>31400</v>
      </c>
      <c r="D329">
        <v>156</v>
      </c>
    </row>
    <row r="330" spans="1:4" x14ac:dyDescent="0.2">
      <c r="A330" t="s">
        <v>422</v>
      </c>
      <c r="B330" t="s">
        <v>458</v>
      </c>
      <c r="C330" s="1">
        <v>19000</v>
      </c>
      <c r="D330">
        <v>156</v>
      </c>
    </row>
    <row r="331" spans="1:4" x14ac:dyDescent="0.2">
      <c r="A331" t="s">
        <v>422</v>
      </c>
      <c r="B331" t="s">
        <v>459</v>
      </c>
      <c r="C331" s="1">
        <v>6000</v>
      </c>
      <c r="D331">
        <v>156</v>
      </c>
    </row>
    <row r="332" spans="1:4" x14ac:dyDescent="0.2">
      <c r="A332" t="s">
        <v>422</v>
      </c>
      <c r="B332" t="s">
        <v>460</v>
      </c>
      <c r="C332" s="1">
        <v>20000</v>
      </c>
      <c r="D332">
        <v>156</v>
      </c>
    </row>
    <row r="333" spans="1:4" x14ac:dyDescent="0.2">
      <c r="A333" t="s">
        <v>422</v>
      </c>
      <c r="B333" t="s">
        <v>461</v>
      </c>
      <c r="C333" s="1">
        <v>36000</v>
      </c>
      <c r="D333">
        <v>156</v>
      </c>
    </row>
    <row r="334" spans="1:4" x14ac:dyDescent="0.2">
      <c r="A334" t="s">
        <v>422</v>
      </c>
      <c r="B334" t="s">
        <v>462</v>
      </c>
      <c r="C334" s="1">
        <v>15000</v>
      </c>
      <c r="D334">
        <v>156</v>
      </c>
    </row>
    <row r="335" spans="1:4" x14ac:dyDescent="0.2">
      <c r="A335" t="s">
        <v>422</v>
      </c>
      <c r="B335" t="s">
        <v>463</v>
      </c>
      <c r="C335" s="1">
        <v>24000</v>
      </c>
      <c r="D335">
        <v>156</v>
      </c>
    </row>
    <row r="336" spans="1:4" x14ac:dyDescent="0.2">
      <c r="A336" t="s">
        <v>422</v>
      </c>
      <c r="B336" t="s">
        <v>464</v>
      </c>
      <c r="C336" s="1">
        <v>92000</v>
      </c>
      <c r="D336">
        <v>156</v>
      </c>
    </row>
    <row r="337" spans="1:4" x14ac:dyDescent="0.2">
      <c r="A337" t="s">
        <v>422</v>
      </c>
      <c r="B337" t="s">
        <v>465</v>
      </c>
      <c r="C337" s="1">
        <v>23700</v>
      </c>
      <c r="D337">
        <v>156</v>
      </c>
    </row>
    <row r="338" spans="1:4" x14ac:dyDescent="0.2">
      <c r="A338" t="s">
        <v>422</v>
      </c>
      <c r="B338" t="s">
        <v>466</v>
      </c>
      <c r="C338" s="1">
        <v>7200</v>
      </c>
      <c r="D338">
        <v>156</v>
      </c>
    </row>
    <row r="339" spans="1:4" x14ac:dyDescent="0.2">
      <c r="A339" t="s">
        <v>422</v>
      </c>
      <c r="B339" t="s">
        <v>260</v>
      </c>
      <c r="C339" s="1">
        <v>22000</v>
      </c>
      <c r="D339">
        <v>156</v>
      </c>
    </row>
    <row r="340" spans="1:4" x14ac:dyDescent="0.2">
      <c r="A340" t="s">
        <v>422</v>
      </c>
      <c r="B340" t="s">
        <v>467</v>
      </c>
      <c r="C340" s="1">
        <v>30000</v>
      </c>
      <c r="D340">
        <v>156</v>
      </c>
    </row>
    <row r="341" spans="1:4" x14ac:dyDescent="0.2">
      <c r="A341" t="s">
        <v>422</v>
      </c>
      <c r="B341" t="s">
        <v>468</v>
      </c>
      <c r="C341" s="1">
        <v>75000</v>
      </c>
      <c r="D341">
        <v>156</v>
      </c>
    </row>
    <row r="342" spans="1:4" x14ac:dyDescent="0.2">
      <c r="A342" t="s">
        <v>422</v>
      </c>
      <c r="B342" t="s">
        <v>469</v>
      </c>
      <c r="C342" s="1">
        <v>10000</v>
      </c>
      <c r="D342">
        <v>156</v>
      </c>
    </row>
    <row r="343" spans="1:4" x14ac:dyDescent="0.2">
      <c r="A343" t="s">
        <v>422</v>
      </c>
      <c r="B343" t="s">
        <v>470</v>
      </c>
      <c r="C343" s="1">
        <v>12150</v>
      </c>
      <c r="D343">
        <v>156</v>
      </c>
    </row>
    <row r="344" spans="1:4" x14ac:dyDescent="0.2">
      <c r="A344" t="s">
        <v>422</v>
      </c>
      <c r="B344" t="s">
        <v>471</v>
      </c>
      <c r="C344" s="1">
        <v>15000</v>
      </c>
      <c r="D344">
        <v>156</v>
      </c>
    </row>
    <row r="345" spans="1:4" x14ac:dyDescent="0.2">
      <c r="A345" t="s">
        <v>422</v>
      </c>
      <c r="B345" t="s">
        <v>472</v>
      </c>
      <c r="C345" s="1">
        <v>7500</v>
      </c>
      <c r="D345">
        <v>156</v>
      </c>
    </row>
    <row r="346" spans="1:4" x14ac:dyDescent="0.2">
      <c r="A346" t="s">
        <v>422</v>
      </c>
      <c r="B346" t="s">
        <v>473</v>
      </c>
      <c r="C346" s="1">
        <v>12500</v>
      </c>
      <c r="D346">
        <v>156</v>
      </c>
    </row>
    <row r="347" spans="1:4" x14ac:dyDescent="0.2">
      <c r="A347" t="s">
        <v>422</v>
      </c>
      <c r="B347" t="s">
        <v>474</v>
      </c>
      <c r="C347" s="1">
        <v>21000</v>
      </c>
      <c r="D347">
        <v>156</v>
      </c>
    </row>
    <row r="348" spans="1:4" x14ac:dyDescent="0.2">
      <c r="A348" t="s">
        <v>422</v>
      </c>
      <c r="B348" t="s">
        <v>475</v>
      </c>
      <c r="C348" s="1">
        <v>25000</v>
      </c>
      <c r="D348">
        <v>156</v>
      </c>
    </row>
    <row r="349" spans="1:4" x14ac:dyDescent="0.2">
      <c r="A349" t="s">
        <v>422</v>
      </c>
      <c r="B349" t="s">
        <v>476</v>
      </c>
      <c r="C349" s="1">
        <v>5000</v>
      </c>
      <c r="D349">
        <v>156</v>
      </c>
    </row>
    <row r="350" spans="1:4" x14ac:dyDescent="0.2">
      <c r="A350" t="s">
        <v>422</v>
      </c>
      <c r="B350" t="s">
        <v>477</v>
      </c>
      <c r="C350" s="1">
        <v>15000</v>
      </c>
      <c r="D350">
        <v>156</v>
      </c>
    </row>
    <row r="351" spans="1:4" x14ac:dyDescent="0.2">
      <c r="A351" t="s">
        <v>422</v>
      </c>
      <c r="B351" t="s">
        <v>270</v>
      </c>
      <c r="C351" s="1">
        <v>10000</v>
      </c>
      <c r="D351">
        <v>156</v>
      </c>
    </row>
    <row r="352" spans="1:4" x14ac:dyDescent="0.2">
      <c r="A352" t="s">
        <v>422</v>
      </c>
      <c r="B352" t="s">
        <v>478</v>
      </c>
      <c r="C352" s="1">
        <v>32000</v>
      </c>
      <c r="D352">
        <v>156</v>
      </c>
    </row>
    <row r="353" spans="1:4" x14ac:dyDescent="0.2">
      <c r="A353" t="s">
        <v>422</v>
      </c>
      <c r="B353" t="s">
        <v>271</v>
      </c>
      <c r="C353" s="1">
        <v>12000</v>
      </c>
      <c r="D353">
        <v>156</v>
      </c>
    </row>
    <row r="354" spans="1:4" x14ac:dyDescent="0.2">
      <c r="A354" t="s">
        <v>422</v>
      </c>
      <c r="B354" t="s">
        <v>274</v>
      </c>
      <c r="C354" s="1">
        <v>15000</v>
      </c>
      <c r="D354">
        <v>156</v>
      </c>
    </row>
    <row r="355" spans="1:4" x14ac:dyDescent="0.2">
      <c r="A355" t="s">
        <v>422</v>
      </c>
      <c r="B355" t="s">
        <v>275</v>
      </c>
      <c r="C355" s="1">
        <v>25000</v>
      </c>
      <c r="D355">
        <v>156</v>
      </c>
    </row>
    <row r="356" spans="1:4" x14ac:dyDescent="0.2">
      <c r="A356" t="s">
        <v>422</v>
      </c>
      <c r="B356" t="s">
        <v>276</v>
      </c>
      <c r="C356" s="1">
        <v>17000</v>
      </c>
      <c r="D356">
        <v>156</v>
      </c>
    </row>
    <row r="357" spans="1:4" x14ac:dyDescent="0.2">
      <c r="A357" t="s">
        <v>422</v>
      </c>
      <c r="B357" t="s">
        <v>277</v>
      </c>
      <c r="C357" s="1">
        <v>13000</v>
      </c>
      <c r="D357">
        <v>156</v>
      </c>
    </row>
    <row r="358" spans="1:4" x14ac:dyDescent="0.2">
      <c r="A358" t="s">
        <v>422</v>
      </c>
      <c r="B358" t="s">
        <v>479</v>
      </c>
      <c r="C358" s="1">
        <v>25000</v>
      </c>
      <c r="D358">
        <v>156</v>
      </c>
    </row>
    <row r="359" spans="1:4" x14ac:dyDescent="0.2">
      <c r="A359" t="s">
        <v>422</v>
      </c>
      <c r="B359" t="s">
        <v>480</v>
      </c>
      <c r="C359" s="1">
        <v>35000</v>
      </c>
      <c r="D359">
        <v>156</v>
      </c>
    </row>
    <row r="360" spans="1:4" x14ac:dyDescent="0.2">
      <c r="A360" t="s">
        <v>422</v>
      </c>
      <c r="B360" t="s">
        <v>481</v>
      </c>
      <c r="C360" s="1">
        <v>20000</v>
      </c>
      <c r="D360">
        <v>156</v>
      </c>
    </row>
    <row r="361" spans="1:4" x14ac:dyDescent="0.2">
      <c r="A361" t="s">
        <v>422</v>
      </c>
      <c r="B361" t="s">
        <v>482</v>
      </c>
      <c r="C361" s="1">
        <v>12500</v>
      </c>
      <c r="D361">
        <v>156</v>
      </c>
    </row>
    <row r="362" spans="1:4" x14ac:dyDescent="0.2">
      <c r="A362" t="s">
        <v>422</v>
      </c>
      <c r="B362" t="s">
        <v>483</v>
      </c>
      <c r="C362" s="1">
        <v>5000</v>
      </c>
      <c r="D362">
        <v>156</v>
      </c>
    </row>
    <row r="363" spans="1:4" x14ac:dyDescent="0.2">
      <c r="A363" t="s">
        <v>422</v>
      </c>
      <c r="B363" t="s">
        <v>484</v>
      </c>
      <c r="C363" s="1">
        <v>3200</v>
      </c>
      <c r="D363">
        <v>156</v>
      </c>
    </row>
    <row r="364" spans="1:4" x14ac:dyDescent="0.2">
      <c r="A364" t="s">
        <v>422</v>
      </c>
      <c r="B364" t="s">
        <v>485</v>
      </c>
      <c r="C364" s="1">
        <v>21000</v>
      </c>
      <c r="D364">
        <v>156</v>
      </c>
    </row>
    <row r="365" spans="1:4" x14ac:dyDescent="0.2">
      <c r="A365" t="s">
        <v>422</v>
      </c>
      <c r="B365" t="s">
        <v>486</v>
      </c>
      <c r="C365" s="1">
        <v>11000</v>
      </c>
      <c r="D365">
        <v>156</v>
      </c>
    </row>
    <row r="366" spans="1:4" x14ac:dyDescent="0.2">
      <c r="A366" t="s">
        <v>422</v>
      </c>
      <c r="B366" t="s">
        <v>487</v>
      </c>
      <c r="C366" s="1">
        <v>11700</v>
      </c>
      <c r="D366">
        <v>156</v>
      </c>
    </row>
    <row r="367" spans="1:4" x14ac:dyDescent="0.2">
      <c r="A367" t="s">
        <v>422</v>
      </c>
      <c r="B367" t="s">
        <v>285</v>
      </c>
      <c r="C367" s="1">
        <v>75000</v>
      </c>
      <c r="D367">
        <v>156</v>
      </c>
    </row>
    <row r="368" spans="1:4" x14ac:dyDescent="0.2">
      <c r="A368" t="s">
        <v>422</v>
      </c>
      <c r="B368" t="s">
        <v>488</v>
      </c>
      <c r="C368" s="1">
        <v>24000</v>
      </c>
      <c r="D368">
        <v>156</v>
      </c>
    </row>
    <row r="369" spans="1:4" x14ac:dyDescent="0.2">
      <c r="A369" t="s">
        <v>422</v>
      </c>
      <c r="B369" t="s">
        <v>489</v>
      </c>
      <c r="C369" s="1">
        <v>15000</v>
      </c>
      <c r="D369">
        <v>156</v>
      </c>
    </row>
    <row r="370" spans="1:4" x14ac:dyDescent="0.2">
      <c r="A370" t="s">
        <v>422</v>
      </c>
      <c r="B370" t="s">
        <v>490</v>
      </c>
      <c r="C370" s="1">
        <v>100000</v>
      </c>
      <c r="D370">
        <v>156</v>
      </c>
    </row>
    <row r="371" spans="1:4" x14ac:dyDescent="0.2">
      <c r="A371" t="s">
        <v>422</v>
      </c>
      <c r="B371" t="s">
        <v>491</v>
      </c>
      <c r="C371" s="1">
        <v>15000</v>
      </c>
      <c r="D371">
        <v>156</v>
      </c>
    </row>
    <row r="372" spans="1:4" x14ac:dyDescent="0.2">
      <c r="A372" t="s">
        <v>422</v>
      </c>
      <c r="B372" t="s">
        <v>492</v>
      </c>
      <c r="C372" s="1">
        <v>12000</v>
      </c>
      <c r="D372">
        <v>156</v>
      </c>
    </row>
    <row r="373" spans="1:4" x14ac:dyDescent="0.2">
      <c r="A373" t="s">
        <v>422</v>
      </c>
      <c r="B373" t="s">
        <v>290</v>
      </c>
      <c r="C373" s="1">
        <v>32000</v>
      </c>
      <c r="D373">
        <v>156</v>
      </c>
    </row>
    <row r="374" spans="1:4" x14ac:dyDescent="0.2">
      <c r="A374" t="s">
        <v>422</v>
      </c>
      <c r="B374" t="s">
        <v>493</v>
      </c>
      <c r="C374" s="1">
        <v>11000</v>
      </c>
      <c r="D374">
        <v>156</v>
      </c>
    </row>
    <row r="375" spans="1:4" x14ac:dyDescent="0.2">
      <c r="A375" t="s">
        <v>422</v>
      </c>
      <c r="B375" t="s">
        <v>494</v>
      </c>
      <c r="C375" s="1">
        <v>6000</v>
      </c>
      <c r="D375">
        <v>156</v>
      </c>
    </row>
    <row r="376" spans="1:4" x14ac:dyDescent="0.2">
      <c r="A376" t="s">
        <v>422</v>
      </c>
      <c r="B376" t="s">
        <v>495</v>
      </c>
      <c r="C376" s="1">
        <v>30000</v>
      </c>
      <c r="D376">
        <v>156</v>
      </c>
    </row>
    <row r="377" spans="1:4" x14ac:dyDescent="0.2">
      <c r="A377" t="s">
        <v>422</v>
      </c>
      <c r="B377" t="s">
        <v>496</v>
      </c>
      <c r="C377" s="1">
        <v>5500</v>
      </c>
      <c r="D377">
        <v>156</v>
      </c>
    </row>
    <row r="378" spans="1:4" x14ac:dyDescent="0.2">
      <c r="A378" t="s">
        <v>422</v>
      </c>
      <c r="B378" t="s">
        <v>497</v>
      </c>
      <c r="C378" s="1">
        <v>60000</v>
      </c>
      <c r="D378">
        <v>156</v>
      </c>
    </row>
    <row r="379" spans="1:4" x14ac:dyDescent="0.2">
      <c r="A379" t="s">
        <v>422</v>
      </c>
      <c r="B379" t="s">
        <v>498</v>
      </c>
      <c r="C379" s="1">
        <v>57500</v>
      </c>
      <c r="D379">
        <v>156</v>
      </c>
    </row>
    <row r="380" spans="1:4" x14ac:dyDescent="0.2">
      <c r="A380" t="s">
        <v>422</v>
      </c>
      <c r="B380" t="s">
        <v>499</v>
      </c>
      <c r="C380" s="1">
        <v>466900</v>
      </c>
      <c r="D380">
        <v>156</v>
      </c>
    </row>
    <row r="381" spans="1:4" x14ac:dyDescent="0.2">
      <c r="A381" t="s">
        <v>422</v>
      </c>
      <c r="B381" t="s">
        <v>500</v>
      </c>
      <c r="C381" s="1">
        <v>15000</v>
      </c>
      <c r="D381">
        <v>156</v>
      </c>
    </row>
    <row r="382" spans="1:4" x14ac:dyDescent="0.2">
      <c r="A382" t="s">
        <v>422</v>
      </c>
      <c r="B382" t="s">
        <v>501</v>
      </c>
      <c r="C382" s="1">
        <v>25000</v>
      </c>
      <c r="D382">
        <v>156</v>
      </c>
    </row>
    <row r="383" spans="1:4" x14ac:dyDescent="0.2">
      <c r="A383" t="s">
        <v>422</v>
      </c>
      <c r="B383" t="s">
        <v>502</v>
      </c>
      <c r="C383" s="1">
        <v>1500</v>
      </c>
      <c r="D383">
        <v>156</v>
      </c>
    </row>
    <row r="384" spans="1:4" x14ac:dyDescent="0.2">
      <c r="A384" t="s">
        <v>422</v>
      </c>
      <c r="B384" t="s">
        <v>503</v>
      </c>
      <c r="C384" s="1">
        <v>11400</v>
      </c>
      <c r="D384">
        <v>156</v>
      </c>
    </row>
    <row r="385" spans="1:4" x14ac:dyDescent="0.2">
      <c r="A385" t="s">
        <v>422</v>
      </c>
      <c r="B385" t="s">
        <v>298</v>
      </c>
      <c r="C385" s="1">
        <v>4000</v>
      </c>
      <c r="D385">
        <v>156</v>
      </c>
    </row>
    <row r="386" spans="1:4" x14ac:dyDescent="0.2">
      <c r="A386" t="s">
        <v>422</v>
      </c>
      <c r="B386" t="s">
        <v>504</v>
      </c>
      <c r="C386" s="1">
        <v>25000</v>
      </c>
      <c r="D386">
        <v>156</v>
      </c>
    </row>
    <row r="387" spans="1:4" x14ac:dyDescent="0.2">
      <c r="A387" t="s">
        <v>422</v>
      </c>
      <c r="B387" t="s">
        <v>505</v>
      </c>
      <c r="C387" s="1">
        <v>8500</v>
      </c>
      <c r="D387">
        <v>156</v>
      </c>
    </row>
    <row r="388" spans="1:4" x14ac:dyDescent="0.2">
      <c r="A388" t="s">
        <v>422</v>
      </c>
      <c r="B388" t="s">
        <v>506</v>
      </c>
      <c r="C388" s="1">
        <v>42500</v>
      </c>
      <c r="D388">
        <v>156</v>
      </c>
    </row>
    <row r="389" spans="1:4" x14ac:dyDescent="0.2">
      <c r="A389" t="s">
        <v>422</v>
      </c>
      <c r="B389" t="s">
        <v>507</v>
      </c>
      <c r="C389" s="1">
        <v>49000</v>
      </c>
      <c r="D389">
        <v>156</v>
      </c>
    </row>
    <row r="390" spans="1:4" x14ac:dyDescent="0.2">
      <c r="A390" t="s">
        <v>422</v>
      </c>
      <c r="B390" t="s">
        <v>508</v>
      </c>
      <c r="C390" s="1">
        <v>5000</v>
      </c>
      <c r="D390">
        <v>156</v>
      </c>
    </row>
    <row r="391" spans="1:4" x14ac:dyDescent="0.2">
      <c r="A391" t="s">
        <v>422</v>
      </c>
      <c r="B391" t="s">
        <v>509</v>
      </c>
      <c r="C391" s="1">
        <v>5000</v>
      </c>
      <c r="D391">
        <v>156</v>
      </c>
    </row>
    <row r="392" spans="1:4" x14ac:dyDescent="0.2">
      <c r="A392" t="s">
        <v>422</v>
      </c>
      <c r="B392" t="s">
        <v>302</v>
      </c>
      <c r="C392" s="1">
        <v>18000</v>
      </c>
      <c r="D392">
        <v>156</v>
      </c>
    </row>
    <row r="393" spans="1:4" x14ac:dyDescent="0.2">
      <c r="A393" t="s">
        <v>422</v>
      </c>
      <c r="B393" t="s">
        <v>510</v>
      </c>
      <c r="C393" s="1">
        <v>13000</v>
      </c>
      <c r="D393">
        <v>156</v>
      </c>
    </row>
    <row r="394" spans="1:4" x14ac:dyDescent="0.2">
      <c r="A394" t="s">
        <v>422</v>
      </c>
      <c r="B394" t="s">
        <v>511</v>
      </c>
      <c r="C394" s="1">
        <v>4000</v>
      </c>
      <c r="D394">
        <v>156</v>
      </c>
    </row>
    <row r="395" spans="1:4" x14ac:dyDescent="0.2">
      <c r="A395" t="s">
        <v>422</v>
      </c>
      <c r="B395" t="s">
        <v>512</v>
      </c>
      <c r="C395" s="1">
        <v>11800</v>
      </c>
      <c r="D395">
        <v>156</v>
      </c>
    </row>
    <row r="396" spans="1:4" x14ac:dyDescent="0.2">
      <c r="A396" t="s">
        <v>422</v>
      </c>
      <c r="B396" t="s">
        <v>513</v>
      </c>
      <c r="C396" s="1">
        <v>16000</v>
      </c>
      <c r="D396">
        <v>156</v>
      </c>
    </row>
    <row r="397" spans="1:4" x14ac:dyDescent="0.2">
      <c r="A397" t="s">
        <v>422</v>
      </c>
      <c r="B397" t="s">
        <v>514</v>
      </c>
      <c r="C397" s="1">
        <v>7500</v>
      </c>
      <c r="D397">
        <v>157</v>
      </c>
    </row>
    <row r="398" spans="1:4" x14ac:dyDescent="0.2">
      <c r="A398" t="s">
        <v>422</v>
      </c>
      <c r="B398" t="s">
        <v>515</v>
      </c>
      <c r="C398" s="1">
        <v>10000</v>
      </c>
      <c r="D398">
        <v>157</v>
      </c>
    </row>
    <row r="399" spans="1:4" x14ac:dyDescent="0.2">
      <c r="A399" t="s">
        <v>422</v>
      </c>
      <c r="B399" t="s">
        <v>516</v>
      </c>
      <c r="C399" s="1">
        <v>39500</v>
      </c>
      <c r="D399">
        <v>157</v>
      </c>
    </row>
    <row r="400" spans="1:4" x14ac:dyDescent="0.2">
      <c r="A400" t="s">
        <v>422</v>
      </c>
      <c r="B400" t="s">
        <v>517</v>
      </c>
      <c r="C400" s="1">
        <v>25200</v>
      </c>
      <c r="D400">
        <v>157</v>
      </c>
    </row>
    <row r="401" spans="1:4" x14ac:dyDescent="0.2">
      <c r="A401" t="s">
        <v>422</v>
      </c>
      <c r="B401" t="s">
        <v>518</v>
      </c>
      <c r="C401" s="1">
        <v>102500</v>
      </c>
      <c r="D401">
        <v>157</v>
      </c>
    </row>
    <row r="402" spans="1:4" x14ac:dyDescent="0.2">
      <c r="A402" t="s">
        <v>422</v>
      </c>
      <c r="B402" t="s">
        <v>519</v>
      </c>
      <c r="C402" s="1">
        <v>20000</v>
      </c>
      <c r="D402">
        <v>157</v>
      </c>
    </row>
    <row r="403" spans="1:4" x14ac:dyDescent="0.2">
      <c r="A403" t="s">
        <v>422</v>
      </c>
      <c r="B403" t="s">
        <v>520</v>
      </c>
      <c r="C403" s="1">
        <v>22000</v>
      </c>
      <c r="D403">
        <v>157</v>
      </c>
    </row>
    <row r="404" spans="1:4" x14ac:dyDescent="0.2">
      <c r="A404" t="s">
        <v>422</v>
      </c>
      <c r="B404" t="s">
        <v>521</v>
      </c>
      <c r="C404" s="1">
        <v>7500</v>
      </c>
      <c r="D404">
        <v>157</v>
      </c>
    </row>
    <row r="405" spans="1:4" x14ac:dyDescent="0.2">
      <c r="A405" t="s">
        <v>422</v>
      </c>
      <c r="B405" t="s">
        <v>311</v>
      </c>
      <c r="C405" s="1">
        <v>2520</v>
      </c>
      <c r="D405">
        <v>157</v>
      </c>
    </row>
    <row r="406" spans="1:4" x14ac:dyDescent="0.2">
      <c r="A406" t="s">
        <v>422</v>
      </c>
      <c r="B406" t="s">
        <v>522</v>
      </c>
      <c r="C406" s="1">
        <v>5600</v>
      </c>
      <c r="D406">
        <v>157</v>
      </c>
    </row>
    <row r="407" spans="1:4" x14ac:dyDescent="0.2">
      <c r="A407" t="s">
        <v>422</v>
      </c>
      <c r="B407" t="s">
        <v>523</v>
      </c>
      <c r="C407" s="1">
        <v>36000</v>
      </c>
      <c r="D407">
        <v>157</v>
      </c>
    </row>
    <row r="408" spans="1:4" x14ac:dyDescent="0.2">
      <c r="A408" t="s">
        <v>422</v>
      </c>
      <c r="B408" t="s">
        <v>524</v>
      </c>
      <c r="C408" s="1">
        <v>13500</v>
      </c>
      <c r="D408">
        <v>157</v>
      </c>
    </row>
    <row r="409" spans="1:4" x14ac:dyDescent="0.2">
      <c r="A409" t="s">
        <v>422</v>
      </c>
      <c r="B409" t="s">
        <v>525</v>
      </c>
      <c r="C409" s="1">
        <v>22000</v>
      </c>
      <c r="D409">
        <v>157</v>
      </c>
    </row>
    <row r="410" spans="1:4" x14ac:dyDescent="0.2">
      <c r="A410" t="s">
        <v>422</v>
      </c>
      <c r="B410" t="s">
        <v>318</v>
      </c>
      <c r="C410" s="1">
        <v>8000</v>
      </c>
      <c r="D410">
        <v>157</v>
      </c>
    </row>
    <row r="411" spans="1:4" x14ac:dyDescent="0.2">
      <c r="A411" t="s">
        <v>422</v>
      </c>
      <c r="B411" t="s">
        <v>319</v>
      </c>
      <c r="C411" s="1">
        <v>42500</v>
      </c>
      <c r="D411">
        <v>157</v>
      </c>
    </row>
    <row r="412" spans="1:4" x14ac:dyDescent="0.2">
      <c r="A412" t="s">
        <v>422</v>
      </c>
      <c r="B412" t="s">
        <v>526</v>
      </c>
      <c r="C412" s="1">
        <v>15000</v>
      </c>
      <c r="D412">
        <v>157</v>
      </c>
    </row>
    <row r="413" spans="1:4" x14ac:dyDescent="0.2">
      <c r="A413" t="s">
        <v>422</v>
      </c>
      <c r="B413" t="s">
        <v>527</v>
      </c>
      <c r="C413" s="1">
        <v>5600</v>
      </c>
      <c r="D413">
        <v>157</v>
      </c>
    </row>
    <row r="414" spans="1:4" x14ac:dyDescent="0.2">
      <c r="A414" t="s">
        <v>422</v>
      </c>
      <c r="B414" t="s">
        <v>323</v>
      </c>
      <c r="C414" s="1">
        <v>10500</v>
      </c>
      <c r="D414">
        <v>157</v>
      </c>
    </row>
    <row r="415" spans="1:4" x14ac:dyDescent="0.2">
      <c r="A415" t="s">
        <v>422</v>
      </c>
      <c r="B415" t="s">
        <v>528</v>
      </c>
      <c r="C415" s="1">
        <v>12000</v>
      </c>
      <c r="D415">
        <v>157</v>
      </c>
    </row>
    <row r="416" spans="1:4" x14ac:dyDescent="0.2">
      <c r="A416" t="s">
        <v>422</v>
      </c>
      <c r="B416" t="s">
        <v>529</v>
      </c>
      <c r="C416" s="1">
        <v>28500</v>
      </c>
      <c r="D416">
        <v>157</v>
      </c>
    </row>
    <row r="417" spans="1:4" x14ac:dyDescent="0.2">
      <c r="A417" t="s">
        <v>422</v>
      </c>
      <c r="B417" t="s">
        <v>530</v>
      </c>
      <c r="C417" s="1">
        <v>25000</v>
      </c>
      <c r="D417">
        <v>157</v>
      </c>
    </row>
    <row r="418" spans="1:4" x14ac:dyDescent="0.2">
      <c r="A418" t="s">
        <v>422</v>
      </c>
      <c r="B418" t="s">
        <v>531</v>
      </c>
      <c r="C418" s="1">
        <v>9925</v>
      </c>
      <c r="D418">
        <v>157</v>
      </c>
    </row>
    <row r="419" spans="1:4" x14ac:dyDescent="0.2">
      <c r="A419" t="s">
        <v>422</v>
      </c>
      <c r="B419" t="s">
        <v>532</v>
      </c>
      <c r="C419" s="1">
        <v>765500</v>
      </c>
      <c r="D419">
        <v>157</v>
      </c>
    </row>
    <row r="420" spans="1:4" x14ac:dyDescent="0.2">
      <c r="A420" t="s">
        <v>422</v>
      </c>
      <c r="B420" t="s">
        <v>533</v>
      </c>
      <c r="C420" s="1">
        <v>16100</v>
      </c>
      <c r="D420">
        <v>157</v>
      </c>
    </row>
    <row r="421" spans="1:4" x14ac:dyDescent="0.2">
      <c r="A421" t="s">
        <v>422</v>
      </c>
      <c r="B421" t="s">
        <v>534</v>
      </c>
      <c r="C421" s="1">
        <v>50000</v>
      </c>
      <c r="D421">
        <v>157</v>
      </c>
    </row>
    <row r="422" spans="1:4" x14ac:dyDescent="0.2">
      <c r="A422" t="s">
        <v>422</v>
      </c>
      <c r="B422" t="s">
        <v>535</v>
      </c>
      <c r="C422" s="1">
        <v>23000</v>
      </c>
      <c r="D422">
        <v>157</v>
      </c>
    </row>
    <row r="423" spans="1:4" x14ac:dyDescent="0.2">
      <c r="A423" t="s">
        <v>422</v>
      </c>
      <c r="B423" t="s">
        <v>536</v>
      </c>
      <c r="C423" s="1">
        <v>120000</v>
      </c>
      <c r="D423">
        <v>157</v>
      </c>
    </row>
    <row r="424" spans="1:4" x14ac:dyDescent="0.2">
      <c r="A424" t="s">
        <v>422</v>
      </c>
      <c r="B424" t="s">
        <v>537</v>
      </c>
      <c r="C424" s="1">
        <v>7200</v>
      </c>
      <c r="D424">
        <v>157</v>
      </c>
    </row>
    <row r="425" spans="1:4" x14ac:dyDescent="0.2">
      <c r="A425" t="s">
        <v>422</v>
      </c>
      <c r="B425" t="s">
        <v>538</v>
      </c>
      <c r="C425" s="1">
        <v>10000</v>
      </c>
      <c r="D425">
        <v>157</v>
      </c>
    </row>
    <row r="426" spans="1:4" x14ac:dyDescent="0.2">
      <c r="A426" t="s">
        <v>422</v>
      </c>
      <c r="B426" t="s">
        <v>539</v>
      </c>
      <c r="C426" s="1">
        <v>28000</v>
      </c>
      <c r="D426">
        <v>157</v>
      </c>
    </row>
    <row r="427" spans="1:4" x14ac:dyDescent="0.2">
      <c r="A427" t="s">
        <v>422</v>
      </c>
      <c r="B427" t="s">
        <v>540</v>
      </c>
      <c r="C427" s="1">
        <v>27200</v>
      </c>
      <c r="D427">
        <v>157</v>
      </c>
    </row>
    <row r="428" spans="1:4" x14ac:dyDescent="0.2">
      <c r="A428" t="s">
        <v>422</v>
      </c>
      <c r="B428" t="s">
        <v>541</v>
      </c>
      <c r="C428" s="1">
        <v>34500</v>
      </c>
      <c r="D428">
        <v>157</v>
      </c>
    </row>
    <row r="429" spans="1:4" x14ac:dyDescent="0.2">
      <c r="A429" t="s">
        <v>422</v>
      </c>
      <c r="B429" t="s">
        <v>335</v>
      </c>
      <c r="C429" s="1">
        <v>13500</v>
      </c>
      <c r="D429">
        <v>157</v>
      </c>
    </row>
    <row r="430" spans="1:4" x14ac:dyDescent="0.2">
      <c r="A430" t="s">
        <v>422</v>
      </c>
      <c r="B430" t="s">
        <v>542</v>
      </c>
      <c r="C430" s="1">
        <v>32950</v>
      </c>
      <c r="D430">
        <v>157</v>
      </c>
    </row>
    <row r="431" spans="1:4" x14ac:dyDescent="0.2">
      <c r="A431" t="s">
        <v>422</v>
      </c>
      <c r="B431" t="s">
        <v>543</v>
      </c>
      <c r="C431" s="1">
        <v>30000</v>
      </c>
      <c r="D431">
        <v>157</v>
      </c>
    </row>
    <row r="432" spans="1:4" x14ac:dyDescent="0.2">
      <c r="A432" t="s">
        <v>422</v>
      </c>
      <c r="B432" t="s">
        <v>544</v>
      </c>
      <c r="C432" s="1">
        <v>7500</v>
      </c>
      <c r="D432">
        <v>157</v>
      </c>
    </row>
    <row r="433" spans="1:4" x14ac:dyDescent="0.2">
      <c r="A433" t="s">
        <v>422</v>
      </c>
      <c r="B433" t="s">
        <v>545</v>
      </c>
      <c r="C433" s="1">
        <v>72264</v>
      </c>
      <c r="D433">
        <v>157</v>
      </c>
    </row>
    <row r="434" spans="1:4" x14ac:dyDescent="0.2">
      <c r="A434" t="s">
        <v>422</v>
      </c>
      <c r="B434" t="s">
        <v>546</v>
      </c>
      <c r="C434" s="1">
        <v>10000</v>
      </c>
      <c r="D434">
        <v>157</v>
      </c>
    </row>
    <row r="435" spans="1:4" x14ac:dyDescent="0.2">
      <c r="A435" t="s">
        <v>422</v>
      </c>
      <c r="B435" t="s">
        <v>547</v>
      </c>
      <c r="C435" s="1">
        <v>6000</v>
      </c>
      <c r="D435">
        <v>157</v>
      </c>
    </row>
    <row r="436" spans="1:4" x14ac:dyDescent="0.2">
      <c r="A436" t="s">
        <v>422</v>
      </c>
      <c r="B436" t="s">
        <v>548</v>
      </c>
      <c r="C436" s="1">
        <v>8000</v>
      </c>
      <c r="D436">
        <v>157</v>
      </c>
    </row>
    <row r="437" spans="1:4" x14ac:dyDescent="0.2">
      <c r="A437" t="s">
        <v>422</v>
      </c>
      <c r="B437" t="s">
        <v>549</v>
      </c>
      <c r="C437" s="1">
        <v>37000</v>
      </c>
      <c r="D437">
        <v>157</v>
      </c>
    </row>
    <row r="438" spans="1:4" x14ac:dyDescent="0.2">
      <c r="A438" t="s">
        <v>422</v>
      </c>
      <c r="B438" t="s">
        <v>337</v>
      </c>
      <c r="C438" s="1">
        <v>36000</v>
      </c>
      <c r="D438">
        <v>157</v>
      </c>
    </row>
    <row r="439" spans="1:4" x14ac:dyDescent="0.2">
      <c r="A439" t="s">
        <v>422</v>
      </c>
      <c r="B439" t="s">
        <v>338</v>
      </c>
      <c r="C439" s="1">
        <v>5000</v>
      </c>
      <c r="D439">
        <v>157</v>
      </c>
    </row>
    <row r="440" spans="1:4" x14ac:dyDescent="0.2">
      <c r="A440" t="s">
        <v>422</v>
      </c>
      <c r="B440" t="s">
        <v>550</v>
      </c>
      <c r="C440" s="1">
        <v>100000</v>
      </c>
      <c r="D440">
        <v>157</v>
      </c>
    </row>
    <row r="441" spans="1:4" x14ac:dyDescent="0.2">
      <c r="A441" t="s">
        <v>422</v>
      </c>
      <c r="B441" t="s">
        <v>340</v>
      </c>
      <c r="C441" s="1">
        <v>45000</v>
      </c>
      <c r="D441">
        <v>157</v>
      </c>
    </row>
    <row r="442" spans="1:4" x14ac:dyDescent="0.2">
      <c r="A442" t="s">
        <v>422</v>
      </c>
      <c r="B442" t="s">
        <v>343</v>
      </c>
      <c r="C442" s="1">
        <v>21000</v>
      </c>
      <c r="D442">
        <v>157</v>
      </c>
    </row>
    <row r="443" spans="1:4" x14ac:dyDescent="0.2">
      <c r="A443" t="s">
        <v>422</v>
      </c>
      <c r="B443" t="s">
        <v>551</v>
      </c>
      <c r="C443" s="1">
        <v>6000</v>
      </c>
      <c r="D443">
        <v>157</v>
      </c>
    </row>
    <row r="444" spans="1:4" x14ac:dyDescent="0.2">
      <c r="A444" t="s">
        <v>422</v>
      </c>
      <c r="B444" t="s">
        <v>552</v>
      </c>
      <c r="C444" s="1">
        <v>20000</v>
      </c>
      <c r="D444">
        <v>157</v>
      </c>
    </row>
    <row r="445" spans="1:4" x14ac:dyDescent="0.2">
      <c r="A445" t="s">
        <v>422</v>
      </c>
      <c r="B445" t="s">
        <v>553</v>
      </c>
      <c r="C445" s="1">
        <v>30000</v>
      </c>
      <c r="D445">
        <v>157</v>
      </c>
    </row>
    <row r="446" spans="1:4" x14ac:dyDescent="0.2">
      <c r="A446" t="s">
        <v>422</v>
      </c>
      <c r="B446" t="s">
        <v>554</v>
      </c>
      <c r="C446" s="1">
        <v>3000</v>
      </c>
      <c r="D446">
        <v>157</v>
      </c>
    </row>
    <row r="447" spans="1:4" x14ac:dyDescent="0.2">
      <c r="A447" t="s">
        <v>422</v>
      </c>
      <c r="B447" t="s">
        <v>555</v>
      </c>
      <c r="C447" s="1">
        <v>13500</v>
      </c>
      <c r="D447">
        <v>157</v>
      </c>
    </row>
    <row r="448" spans="1:4" x14ac:dyDescent="0.2">
      <c r="A448" t="s">
        <v>422</v>
      </c>
      <c r="B448" t="s">
        <v>556</v>
      </c>
      <c r="C448" s="1">
        <v>63000</v>
      </c>
      <c r="D448">
        <v>157</v>
      </c>
    </row>
    <row r="449" spans="1:4" x14ac:dyDescent="0.2">
      <c r="A449" t="s">
        <v>422</v>
      </c>
      <c r="B449" t="s">
        <v>557</v>
      </c>
      <c r="C449" s="1">
        <v>44460</v>
      </c>
      <c r="D449">
        <v>157</v>
      </c>
    </row>
    <row r="450" spans="1:4" x14ac:dyDescent="0.2">
      <c r="A450" t="s">
        <v>422</v>
      </c>
      <c r="B450" t="s">
        <v>558</v>
      </c>
      <c r="C450" s="1">
        <v>5000</v>
      </c>
      <c r="D450">
        <v>157</v>
      </c>
    </row>
    <row r="451" spans="1:4" x14ac:dyDescent="0.2">
      <c r="A451" t="s">
        <v>422</v>
      </c>
      <c r="B451" t="s">
        <v>559</v>
      </c>
      <c r="C451" s="1">
        <v>53000</v>
      </c>
      <c r="D451">
        <v>157</v>
      </c>
    </row>
    <row r="452" spans="1:4" x14ac:dyDescent="0.2">
      <c r="A452" t="s">
        <v>422</v>
      </c>
      <c r="B452" t="s">
        <v>560</v>
      </c>
      <c r="C452" s="1">
        <v>14000</v>
      </c>
      <c r="D452">
        <v>157</v>
      </c>
    </row>
    <row r="453" spans="1:4" x14ac:dyDescent="0.2">
      <c r="A453" t="s">
        <v>422</v>
      </c>
      <c r="B453" t="s">
        <v>561</v>
      </c>
      <c r="C453" s="1">
        <v>26000</v>
      </c>
      <c r="D453">
        <v>157</v>
      </c>
    </row>
    <row r="454" spans="1:4" x14ac:dyDescent="0.2">
      <c r="A454" t="s">
        <v>422</v>
      </c>
      <c r="B454" t="s">
        <v>562</v>
      </c>
      <c r="C454" s="1">
        <v>80000</v>
      </c>
      <c r="D454">
        <v>157</v>
      </c>
    </row>
    <row r="455" spans="1:4" x14ac:dyDescent="0.2">
      <c r="A455" t="s">
        <v>422</v>
      </c>
      <c r="B455" t="s">
        <v>563</v>
      </c>
      <c r="C455" s="1">
        <v>15000</v>
      </c>
      <c r="D455">
        <v>157</v>
      </c>
    </row>
    <row r="456" spans="1:4" x14ac:dyDescent="0.2">
      <c r="A456" t="s">
        <v>422</v>
      </c>
      <c r="B456" t="s">
        <v>564</v>
      </c>
      <c r="C456" s="1">
        <v>25000</v>
      </c>
      <c r="D456">
        <v>157</v>
      </c>
    </row>
    <row r="457" spans="1:4" x14ac:dyDescent="0.2">
      <c r="A457" t="s">
        <v>422</v>
      </c>
      <c r="B457" t="s">
        <v>565</v>
      </c>
      <c r="C457" s="1">
        <v>18000</v>
      </c>
      <c r="D457">
        <v>157</v>
      </c>
    </row>
    <row r="458" spans="1:4" x14ac:dyDescent="0.2">
      <c r="A458" t="s">
        <v>422</v>
      </c>
      <c r="B458" t="s">
        <v>566</v>
      </c>
      <c r="C458" s="1">
        <v>35000</v>
      </c>
      <c r="D458">
        <v>157</v>
      </c>
    </row>
    <row r="459" spans="1:4" x14ac:dyDescent="0.2">
      <c r="A459" t="s">
        <v>422</v>
      </c>
      <c r="B459" t="s">
        <v>567</v>
      </c>
      <c r="C459" s="1">
        <v>30000</v>
      </c>
      <c r="D459">
        <v>157</v>
      </c>
    </row>
    <row r="460" spans="1:4" x14ac:dyDescent="0.2">
      <c r="A460" t="s">
        <v>422</v>
      </c>
      <c r="B460" t="s">
        <v>568</v>
      </c>
      <c r="C460" s="1">
        <v>30000</v>
      </c>
      <c r="D460">
        <v>157</v>
      </c>
    </row>
    <row r="461" spans="1:4" x14ac:dyDescent="0.2">
      <c r="A461" t="s">
        <v>422</v>
      </c>
      <c r="B461" t="s">
        <v>569</v>
      </c>
      <c r="C461" s="1">
        <v>10000</v>
      </c>
      <c r="D461">
        <v>157</v>
      </c>
    </row>
    <row r="462" spans="1:4" x14ac:dyDescent="0.2">
      <c r="A462" t="s">
        <v>422</v>
      </c>
      <c r="B462" t="s">
        <v>570</v>
      </c>
      <c r="C462" s="1">
        <v>15300</v>
      </c>
      <c r="D462">
        <v>157</v>
      </c>
    </row>
    <row r="463" spans="1:4" x14ac:dyDescent="0.2">
      <c r="A463" t="s">
        <v>422</v>
      </c>
      <c r="B463" t="s">
        <v>571</v>
      </c>
      <c r="C463" s="1">
        <v>6000</v>
      </c>
      <c r="D463">
        <v>157</v>
      </c>
    </row>
    <row r="464" spans="1:4" x14ac:dyDescent="0.2">
      <c r="A464" t="s">
        <v>422</v>
      </c>
      <c r="B464" t="s">
        <v>572</v>
      </c>
      <c r="C464" s="1">
        <v>20000</v>
      </c>
      <c r="D464">
        <v>157</v>
      </c>
    </row>
    <row r="465" spans="1:4" x14ac:dyDescent="0.2">
      <c r="A465" t="s">
        <v>422</v>
      </c>
      <c r="B465" t="s">
        <v>573</v>
      </c>
      <c r="C465" s="1">
        <v>23200</v>
      </c>
      <c r="D465">
        <v>157</v>
      </c>
    </row>
    <row r="466" spans="1:4" x14ac:dyDescent="0.2">
      <c r="A466" t="s">
        <v>422</v>
      </c>
      <c r="B466" t="s">
        <v>574</v>
      </c>
      <c r="C466" s="1">
        <v>25000</v>
      </c>
      <c r="D466">
        <v>157</v>
      </c>
    </row>
    <row r="467" spans="1:4" x14ac:dyDescent="0.2">
      <c r="A467" t="s">
        <v>422</v>
      </c>
      <c r="B467" t="s">
        <v>575</v>
      </c>
      <c r="C467" s="1">
        <v>30000</v>
      </c>
      <c r="D467">
        <v>157</v>
      </c>
    </row>
    <row r="468" spans="1:4" x14ac:dyDescent="0.2">
      <c r="A468" t="s">
        <v>422</v>
      </c>
      <c r="B468" t="s">
        <v>576</v>
      </c>
      <c r="C468" s="1">
        <v>5000</v>
      </c>
      <c r="D468">
        <v>157</v>
      </c>
    </row>
    <row r="469" spans="1:4" x14ac:dyDescent="0.2">
      <c r="A469" t="s">
        <v>422</v>
      </c>
      <c r="B469" t="s">
        <v>577</v>
      </c>
      <c r="C469" s="1">
        <v>6000</v>
      </c>
      <c r="D469">
        <v>157</v>
      </c>
    </row>
    <row r="470" spans="1:4" x14ac:dyDescent="0.2">
      <c r="A470" t="s">
        <v>422</v>
      </c>
      <c r="B470" t="s">
        <v>578</v>
      </c>
      <c r="C470" s="1">
        <v>4000</v>
      </c>
      <c r="D470">
        <v>157</v>
      </c>
    </row>
    <row r="471" spans="1:4" x14ac:dyDescent="0.2">
      <c r="A471" t="s">
        <v>422</v>
      </c>
      <c r="B471" t="s">
        <v>579</v>
      </c>
      <c r="C471" s="1">
        <v>35000</v>
      </c>
      <c r="D471">
        <v>157</v>
      </c>
    </row>
    <row r="472" spans="1:4" x14ac:dyDescent="0.2">
      <c r="A472" t="s">
        <v>422</v>
      </c>
      <c r="B472" t="s">
        <v>580</v>
      </c>
      <c r="C472" s="1">
        <v>32000</v>
      </c>
      <c r="D472">
        <v>157</v>
      </c>
    </row>
    <row r="473" spans="1:4" x14ac:dyDescent="0.2">
      <c r="A473" t="s">
        <v>422</v>
      </c>
      <c r="B473" t="s">
        <v>581</v>
      </c>
      <c r="C473" s="1">
        <v>15200</v>
      </c>
      <c r="D473">
        <v>157</v>
      </c>
    </row>
    <row r="474" spans="1:4" x14ac:dyDescent="0.2">
      <c r="A474" t="s">
        <v>422</v>
      </c>
      <c r="B474" t="s">
        <v>582</v>
      </c>
      <c r="C474" s="1">
        <v>6000</v>
      </c>
      <c r="D474">
        <v>157</v>
      </c>
    </row>
    <row r="475" spans="1:4" x14ac:dyDescent="0.2">
      <c r="A475" t="s">
        <v>422</v>
      </c>
      <c r="B475" t="s">
        <v>583</v>
      </c>
      <c r="C475" s="1">
        <v>2500</v>
      </c>
      <c r="D475">
        <v>157</v>
      </c>
    </row>
    <row r="476" spans="1:4" x14ac:dyDescent="0.2">
      <c r="A476" t="s">
        <v>422</v>
      </c>
      <c r="B476" t="s">
        <v>584</v>
      </c>
      <c r="C476" s="1">
        <v>17500</v>
      </c>
      <c r="D476">
        <v>157</v>
      </c>
    </row>
    <row r="477" spans="1:4" x14ac:dyDescent="0.2">
      <c r="A477" t="s">
        <v>422</v>
      </c>
      <c r="B477" t="s">
        <v>585</v>
      </c>
      <c r="C477" s="1">
        <v>21000</v>
      </c>
      <c r="D477">
        <v>157</v>
      </c>
    </row>
    <row r="478" spans="1:4" x14ac:dyDescent="0.2">
      <c r="A478" t="s">
        <v>422</v>
      </c>
      <c r="B478" t="s">
        <v>586</v>
      </c>
      <c r="C478" s="1">
        <v>14000</v>
      </c>
      <c r="D478">
        <v>157</v>
      </c>
    </row>
    <row r="479" spans="1:4" x14ac:dyDescent="0.2">
      <c r="A479" t="s">
        <v>422</v>
      </c>
      <c r="B479" t="s">
        <v>587</v>
      </c>
      <c r="C479" s="1">
        <v>15000</v>
      </c>
      <c r="D479">
        <v>157</v>
      </c>
    </row>
    <row r="480" spans="1:4" x14ac:dyDescent="0.2">
      <c r="A480" t="s">
        <v>422</v>
      </c>
      <c r="B480" t="s">
        <v>588</v>
      </c>
      <c r="C480" s="1">
        <v>40000</v>
      </c>
      <c r="D480">
        <v>157</v>
      </c>
    </row>
    <row r="481" spans="1:4" x14ac:dyDescent="0.2">
      <c r="A481" t="s">
        <v>422</v>
      </c>
      <c r="B481" t="s">
        <v>589</v>
      </c>
      <c r="C481" s="1">
        <v>5000</v>
      </c>
      <c r="D481">
        <v>157</v>
      </c>
    </row>
    <row r="482" spans="1:4" x14ac:dyDescent="0.2">
      <c r="A482" t="s">
        <v>422</v>
      </c>
      <c r="B482" t="s">
        <v>590</v>
      </c>
      <c r="C482" s="1">
        <v>20000</v>
      </c>
      <c r="D482">
        <v>157</v>
      </c>
    </row>
    <row r="483" spans="1:4" x14ac:dyDescent="0.2">
      <c r="A483" t="s">
        <v>422</v>
      </c>
      <c r="B483" t="s">
        <v>369</v>
      </c>
      <c r="C483" s="1">
        <v>12000</v>
      </c>
      <c r="D483">
        <v>157</v>
      </c>
    </row>
    <row r="484" spans="1:4" x14ac:dyDescent="0.2">
      <c r="A484" t="s">
        <v>422</v>
      </c>
      <c r="B484" t="s">
        <v>591</v>
      </c>
      <c r="C484" s="1">
        <v>9800</v>
      </c>
      <c r="D484">
        <v>157</v>
      </c>
    </row>
    <row r="485" spans="1:4" x14ac:dyDescent="0.2">
      <c r="A485" t="s">
        <v>422</v>
      </c>
      <c r="B485" t="s">
        <v>592</v>
      </c>
      <c r="C485" s="1">
        <v>25000</v>
      </c>
      <c r="D485">
        <v>157</v>
      </c>
    </row>
    <row r="486" spans="1:4" x14ac:dyDescent="0.2">
      <c r="A486" t="s">
        <v>422</v>
      </c>
      <c r="B486" t="s">
        <v>593</v>
      </c>
      <c r="C486" s="1">
        <v>4000</v>
      </c>
      <c r="D486">
        <v>157</v>
      </c>
    </row>
    <row r="487" spans="1:4" x14ac:dyDescent="0.2">
      <c r="A487" t="s">
        <v>422</v>
      </c>
      <c r="B487" t="s">
        <v>594</v>
      </c>
      <c r="C487" s="1">
        <v>20000</v>
      </c>
      <c r="D487">
        <v>157</v>
      </c>
    </row>
    <row r="488" spans="1:4" x14ac:dyDescent="0.2">
      <c r="A488" t="s">
        <v>422</v>
      </c>
      <c r="B488" t="s">
        <v>595</v>
      </c>
      <c r="C488" s="1">
        <v>9000</v>
      </c>
      <c r="D488">
        <v>157</v>
      </c>
    </row>
    <row r="489" spans="1:4" x14ac:dyDescent="0.2">
      <c r="A489" t="s">
        <v>422</v>
      </c>
      <c r="B489" t="s">
        <v>596</v>
      </c>
      <c r="C489" s="1">
        <v>10000</v>
      </c>
      <c r="D489">
        <v>157</v>
      </c>
    </row>
    <row r="490" spans="1:4" x14ac:dyDescent="0.2">
      <c r="A490" t="s">
        <v>422</v>
      </c>
      <c r="B490" t="s">
        <v>597</v>
      </c>
      <c r="C490" s="1">
        <v>11800</v>
      </c>
      <c r="D490">
        <v>157</v>
      </c>
    </row>
    <row r="491" spans="1:4" x14ac:dyDescent="0.2">
      <c r="A491" t="s">
        <v>422</v>
      </c>
      <c r="B491" t="s">
        <v>598</v>
      </c>
      <c r="C491" s="1">
        <v>14000</v>
      </c>
      <c r="D491">
        <v>157</v>
      </c>
    </row>
    <row r="492" spans="1:4" x14ac:dyDescent="0.2">
      <c r="A492" t="s">
        <v>422</v>
      </c>
      <c r="B492" t="s">
        <v>599</v>
      </c>
      <c r="C492" s="1">
        <v>13500</v>
      </c>
      <c r="D492">
        <v>157</v>
      </c>
    </row>
    <row r="493" spans="1:4" x14ac:dyDescent="0.2">
      <c r="A493" t="s">
        <v>422</v>
      </c>
      <c r="B493" t="s">
        <v>600</v>
      </c>
      <c r="C493" s="1">
        <v>31000</v>
      </c>
      <c r="D493">
        <v>157</v>
      </c>
    </row>
    <row r="494" spans="1:4" x14ac:dyDescent="0.2">
      <c r="A494" t="s">
        <v>422</v>
      </c>
      <c r="B494" t="s">
        <v>601</v>
      </c>
      <c r="C494" s="1">
        <v>17000</v>
      </c>
      <c r="D494">
        <v>157</v>
      </c>
    </row>
    <row r="495" spans="1:4" x14ac:dyDescent="0.2">
      <c r="A495" t="s">
        <v>422</v>
      </c>
      <c r="B495" t="s">
        <v>602</v>
      </c>
      <c r="C495" s="1">
        <v>15000</v>
      </c>
      <c r="D495">
        <v>157</v>
      </c>
    </row>
    <row r="496" spans="1:4" x14ac:dyDescent="0.2">
      <c r="A496" t="s">
        <v>422</v>
      </c>
      <c r="B496" t="s">
        <v>603</v>
      </c>
      <c r="C496" s="1">
        <v>6400</v>
      </c>
      <c r="D496">
        <v>157</v>
      </c>
    </row>
    <row r="497" spans="1:4" x14ac:dyDescent="0.2">
      <c r="A497" t="s">
        <v>422</v>
      </c>
      <c r="B497" t="s">
        <v>604</v>
      </c>
      <c r="C497" s="1">
        <v>7000</v>
      </c>
      <c r="D497">
        <v>157</v>
      </c>
    </row>
    <row r="498" spans="1:4" x14ac:dyDescent="0.2">
      <c r="A498" t="s">
        <v>422</v>
      </c>
      <c r="B498" t="s">
        <v>605</v>
      </c>
      <c r="C498" s="1">
        <v>6500</v>
      </c>
      <c r="D498">
        <v>157</v>
      </c>
    </row>
    <row r="499" spans="1:4" x14ac:dyDescent="0.2">
      <c r="A499" t="s">
        <v>422</v>
      </c>
      <c r="B499" t="s">
        <v>381</v>
      </c>
      <c r="C499" s="1">
        <v>2500</v>
      </c>
      <c r="D499">
        <v>157</v>
      </c>
    </row>
    <row r="500" spans="1:4" x14ac:dyDescent="0.2">
      <c r="A500" t="s">
        <v>422</v>
      </c>
      <c r="B500" t="s">
        <v>606</v>
      </c>
      <c r="C500" s="1">
        <v>35000</v>
      </c>
      <c r="D500">
        <v>157</v>
      </c>
    </row>
    <row r="501" spans="1:4" x14ac:dyDescent="0.2">
      <c r="A501" t="s">
        <v>422</v>
      </c>
      <c r="B501" t="s">
        <v>607</v>
      </c>
      <c r="C501" s="1">
        <v>52500</v>
      </c>
      <c r="D501">
        <v>157</v>
      </c>
    </row>
    <row r="502" spans="1:4" x14ac:dyDescent="0.2">
      <c r="A502" t="s">
        <v>422</v>
      </c>
      <c r="B502" t="s">
        <v>608</v>
      </c>
      <c r="C502" s="1">
        <v>20000</v>
      </c>
      <c r="D502">
        <v>157</v>
      </c>
    </row>
    <row r="503" spans="1:4" x14ac:dyDescent="0.2">
      <c r="A503" t="s">
        <v>422</v>
      </c>
      <c r="B503" t="s">
        <v>609</v>
      </c>
      <c r="C503" s="1">
        <v>14900</v>
      </c>
      <c r="D503">
        <v>157</v>
      </c>
    </row>
    <row r="504" spans="1:4" x14ac:dyDescent="0.2">
      <c r="A504" t="s">
        <v>422</v>
      </c>
      <c r="B504" t="s">
        <v>610</v>
      </c>
      <c r="C504" s="1">
        <v>31500</v>
      </c>
      <c r="D504">
        <v>157</v>
      </c>
    </row>
    <row r="505" spans="1:4" x14ac:dyDescent="0.2">
      <c r="A505" t="s">
        <v>422</v>
      </c>
      <c r="B505" t="s">
        <v>611</v>
      </c>
      <c r="C505" s="1">
        <v>105000</v>
      </c>
      <c r="D505">
        <v>157</v>
      </c>
    </row>
    <row r="506" spans="1:4" x14ac:dyDescent="0.2">
      <c r="A506" t="s">
        <v>422</v>
      </c>
      <c r="B506" t="s">
        <v>612</v>
      </c>
      <c r="C506" s="1">
        <v>5000</v>
      </c>
      <c r="D506">
        <v>157</v>
      </c>
    </row>
    <row r="507" spans="1:4" x14ac:dyDescent="0.2">
      <c r="A507" t="s">
        <v>422</v>
      </c>
      <c r="B507" t="s">
        <v>613</v>
      </c>
      <c r="C507" s="1">
        <v>31000</v>
      </c>
      <c r="D507">
        <v>158</v>
      </c>
    </row>
    <row r="508" spans="1:4" x14ac:dyDescent="0.2">
      <c r="A508" t="s">
        <v>422</v>
      </c>
      <c r="B508" t="s">
        <v>384</v>
      </c>
      <c r="C508" s="1">
        <v>10000</v>
      </c>
      <c r="D508">
        <v>158</v>
      </c>
    </row>
    <row r="509" spans="1:4" x14ac:dyDescent="0.2">
      <c r="A509" t="s">
        <v>422</v>
      </c>
      <c r="B509" t="s">
        <v>614</v>
      </c>
      <c r="C509" s="1">
        <v>4000</v>
      </c>
      <c r="D509">
        <v>158</v>
      </c>
    </row>
    <row r="510" spans="1:4" x14ac:dyDescent="0.2">
      <c r="A510" t="s">
        <v>422</v>
      </c>
      <c r="B510" t="s">
        <v>615</v>
      </c>
      <c r="C510" s="1">
        <v>17000</v>
      </c>
      <c r="D510">
        <v>158</v>
      </c>
    </row>
    <row r="511" spans="1:4" x14ac:dyDescent="0.2">
      <c r="A511" t="s">
        <v>422</v>
      </c>
      <c r="B511" t="s">
        <v>616</v>
      </c>
      <c r="C511" s="1">
        <v>4000</v>
      </c>
      <c r="D511">
        <v>158</v>
      </c>
    </row>
    <row r="512" spans="1:4" x14ac:dyDescent="0.2">
      <c r="A512" t="s">
        <v>422</v>
      </c>
      <c r="B512" t="s">
        <v>617</v>
      </c>
      <c r="C512" s="1">
        <v>60500</v>
      </c>
      <c r="D512">
        <v>158</v>
      </c>
    </row>
    <row r="513" spans="1:4" x14ac:dyDescent="0.2">
      <c r="A513" t="s">
        <v>422</v>
      </c>
      <c r="B513" t="s">
        <v>618</v>
      </c>
      <c r="C513" s="1">
        <v>9000</v>
      </c>
      <c r="D513">
        <v>158</v>
      </c>
    </row>
    <row r="514" spans="1:4" x14ac:dyDescent="0.2">
      <c r="A514" t="s">
        <v>422</v>
      </c>
      <c r="B514" t="s">
        <v>619</v>
      </c>
      <c r="C514" s="1">
        <v>23500</v>
      </c>
      <c r="D514">
        <v>158</v>
      </c>
    </row>
    <row r="515" spans="1:4" x14ac:dyDescent="0.2">
      <c r="A515" t="s">
        <v>422</v>
      </c>
      <c r="B515" t="s">
        <v>620</v>
      </c>
      <c r="C515" s="1">
        <v>10000</v>
      </c>
      <c r="D515">
        <v>158</v>
      </c>
    </row>
    <row r="516" spans="1:4" x14ac:dyDescent="0.2">
      <c r="A516" t="s">
        <v>422</v>
      </c>
      <c r="B516" t="s">
        <v>621</v>
      </c>
      <c r="C516" s="1">
        <v>2122680</v>
      </c>
      <c r="D516">
        <v>158</v>
      </c>
    </row>
    <row r="517" spans="1:4" x14ac:dyDescent="0.2">
      <c r="A517" t="s">
        <v>422</v>
      </c>
      <c r="B517" t="s">
        <v>622</v>
      </c>
      <c r="C517" s="1">
        <v>45600</v>
      </c>
      <c r="D517">
        <v>158</v>
      </c>
    </row>
    <row r="518" spans="1:4" x14ac:dyDescent="0.2">
      <c r="A518" t="s">
        <v>422</v>
      </c>
      <c r="B518" t="s">
        <v>392</v>
      </c>
      <c r="C518" s="1">
        <v>30000</v>
      </c>
      <c r="D518">
        <v>158</v>
      </c>
    </row>
    <row r="519" spans="1:4" x14ac:dyDescent="0.2">
      <c r="A519" t="s">
        <v>422</v>
      </c>
      <c r="B519" t="s">
        <v>623</v>
      </c>
      <c r="C519" s="1">
        <v>10000</v>
      </c>
      <c r="D519">
        <v>158</v>
      </c>
    </row>
    <row r="520" spans="1:4" x14ac:dyDescent="0.2">
      <c r="A520" t="s">
        <v>422</v>
      </c>
      <c r="B520" t="s">
        <v>624</v>
      </c>
      <c r="C520" s="1">
        <v>18000</v>
      </c>
      <c r="D520">
        <v>158</v>
      </c>
    </row>
    <row r="521" spans="1:4" x14ac:dyDescent="0.2">
      <c r="A521" t="s">
        <v>422</v>
      </c>
      <c r="B521" t="s">
        <v>625</v>
      </c>
      <c r="C521" s="1">
        <v>15300</v>
      </c>
      <c r="D521">
        <v>158</v>
      </c>
    </row>
    <row r="522" spans="1:4" x14ac:dyDescent="0.2">
      <c r="A522" t="s">
        <v>422</v>
      </c>
      <c r="B522" t="s">
        <v>626</v>
      </c>
      <c r="C522" s="1">
        <v>13500</v>
      </c>
      <c r="D522">
        <v>158</v>
      </c>
    </row>
    <row r="523" spans="1:4" x14ac:dyDescent="0.2">
      <c r="A523" t="s">
        <v>422</v>
      </c>
      <c r="B523" t="s">
        <v>627</v>
      </c>
      <c r="C523" s="1">
        <v>20000</v>
      </c>
      <c r="D523">
        <v>158</v>
      </c>
    </row>
    <row r="524" spans="1:4" x14ac:dyDescent="0.2">
      <c r="A524" t="s">
        <v>422</v>
      </c>
      <c r="B524" t="s">
        <v>628</v>
      </c>
      <c r="C524" s="1">
        <v>4000</v>
      </c>
      <c r="D524">
        <v>158</v>
      </c>
    </row>
    <row r="525" spans="1:4" x14ac:dyDescent="0.2">
      <c r="A525" t="s">
        <v>422</v>
      </c>
      <c r="B525" t="s">
        <v>629</v>
      </c>
      <c r="C525" s="1">
        <v>6000</v>
      </c>
      <c r="D525">
        <v>158</v>
      </c>
    </row>
    <row r="526" spans="1:4" x14ac:dyDescent="0.2">
      <c r="A526" t="s">
        <v>422</v>
      </c>
      <c r="B526" t="s">
        <v>630</v>
      </c>
      <c r="C526" s="1">
        <v>27500</v>
      </c>
      <c r="D526">
        <v>158</v>
      </c>
    </row>
    <row r="527" spans="1:4" x14ac:dyDescent="0.2">
      <c r="A527" t="s">
        <v>422</v>
      </c>
      <c r="B527" t="s">
        <v>631</v>
      </c>
      <c r="C527" s="1">
        <v>10500</v>
      </c>
      <c r="D527">
        <v>158</v>
      </c>
    </row>
    <row r="528" spans="1:4" x14ac:dyDescent="0.2">
      <c r="A528" t="s">
        <v>422</v>
      </c>
      <c r="B528" t="s">
        <v>632</v>
      </c>
      <c r="C528" s="1">
        <v>32500</v>
      </c>
      <c r="D528">
        <v>158</v>
      </c>
    </row>
    <row r="529" spans="1:4" x14ac:dyDescent="0.2">
      <c r="A529" t="s">
        <v>422</v>
      </c>
      <c r="B529" t="s">
        <v>396</v>
      </c>
      <c r="C529" s="1">
        <v>25000</v>
      </c>
      <c r="D529">
        <v>158</v>
      </c>
    </row>
    <row r="530" spans="1:4" x14ac:dyDescent="0.2">
      <c r="A530" t="s">
        <v>422</v>
      </c>
      <c r="B530" t="s">
        <v>633</v>
      </c>
      <c r="C530" s="1">
        <v>90000</v>
      </c>
      <c r="D530">
        <v>158</v>
      </c>
    </row>
    <row r="531" spans="1:4" x14ac:dyDescent="0.2">
      <c r="A531" t="s">
        <v>422</v>
      </c>
      <c r="B531" t="s">
        <v>634</v>
      </c>
      <c r="C531" s="1">
        <v>6500</v>
      </c>
      <c r="D531">
        <v>158</v>
      </c>
    </row>
    <row r="532" spans="1:4" x14ac:dyDescent="0.2">
      <c r="A532" t="s">
        <v>422</v>
      </c>
      <c r="B532" t="s">
        <v>635</v>
      </c>
      <c r="C532" s="1">
        <v>173500</v>
      </c>
      <c r="D532">
        <v>158</v>
      </c>
    </row>
    <row r="533" spans="1:4" x14ac:dyDescent="0.2">
      <c r="A533" t="s">
        <v>422</v>
      </c>
      <c r="B533" t="s">
        <v>636</v>
      </c>
      <c r="C533" s="1">
        <v>60000</v>
      </c>
      <c r="D533">
        <v>158</v>
      </c>
    </row>
    <row r="534" spans="1:4" x14ac:dyDescent="0.2">
      <c r="A534" t="s">
        <v>422</v>
      </c>
      <c r="B534" t="s">
        <v>637</v>
      </c>
      <c r="C534" s="1">
        <v>8000</v>
      </c>
      <c r="D534">
        <v>158</v>
      </c>
    </row>
    <row r="535" spans="1:4" x14ac:dyDescent="0.2">
      <c r="A535" t="s">
        <v>422</v>
      </c>
      <c r="B535" t="s">
        <v>638</v>
      </c>
      <c r="C535" s="1">
        <v>7200</v>
      </c>
      <c r="D535">
        <v>158</v>
      </c>
    </row>
    <row r="536" spans="1:4" x14ac:dyDescent="0.2">
      <c r="A536" t="s">
        <v>422</v>
      </c>
      <c r="B536" t="s">
        <v>639</v>
      </c>
      <c r="C536" s="1">
        <v>17000</v>
      </c>
      <c r="D536">
        <v>158</v>
      </c>
    </row>
    <row r="537" spans="1:4" x14ac:dyDescent="0.2">
      <c r="A537" t="s">
        <v>422</v>
      </c>
      <c r="B537" t="s">
        <v>640</v>
      </c>
      <c r="C537" s="1">
        <v>25000</v>
      </c>
      <c r="D537">
        <v>158</v>
      </c>
    </row>
    <row r="538" spans="1:4" x14ac:dyDescent="0.2">
      <c r="A538" t="s">
        <v>422</v>
      </c>
      <c r="B538" t="s">
        <v>641</v>
      </c>
      <c r="C538" s="1">
        <v>20000</v>
      </c>
      <c r="D538">
        <v>158</v>
      </c>
    </row>
    <row r="539" spans="1:4" x14ac:dyDescent="0.2">
      <c r="A539" t="s">
        <v>422</v>
      </c>
      <c r="B539" t="s">
        <v>397</v>
      </c>
      <c r="C539" s="1">
        <v>37000</v>
      </c>
      <c r="D539">
        <v>158</v>
      </c>
    </row>
    <row r="540" spans="1:4" x14ac:dyDescent="0.2">
      <c r="A540" t="s">
        <v>422</v>
      </c>
      <c r="B540" t="s">
        <v>642</v>
      </c>
      <c r="C540" s="1">
        <v>134000</v>
      </c>
      <c r="D540">
        <v>158</v>
      </c>
    </row>
    <row r="541" spans="1:4" x14ac:dyDescent="0.2">
      <c r="A541" t="s">
        <v>422</v>
      </c>
      <c r="B541" t="s">
        <v>643</v>
      </c>
      <c r="C541" s="1">
        <v>35000</v>
      </c>
      <c r="D541">
        <v>158</v>
      </c>
    </row>
    <row r="542" spans="1:4" x14ac:dyDescent="0.2">
      <c r="A542" t="s">
        <v>422</v>
      </c>
      <c r="B542" t="s">
        <v>398</v>
      </c>
      <c r="C542" s="1">
        <v>75000</v>
      </c>
      <c r="D542">
        <v>158</v>
      </c>
    </row>
    <row r="543" spans="1:4" x14ac:dyDescent="0.2">
      <c r="A543" t="s">
        <v>422</v>
      </c>
      <c r="B543" t="s">
        <v>644</v>
      </c>
      <c r="C543" s="1">
        <v>40000</v>
      </c>
      <c r="D543">
        <v>158</v>
      </c>
    </row>
    <row r="544" spans="1:4" x14ac:dyDescent="0.2">
      <c r="A544" t="s">
        <v>422</v>
      </c>
      <c r="B544" t="s">
        <v>645</v>
      </c>
      <c r="C544" s="1">
        <v>65000</v>
      </c>
      <c r="D544">
        <v>158</v>
      </c>
    </row>
    <row r="545" spans="1:4" x14ac:dyDescent="0.2">
      <c r="A545" t="s">
        <v>422</v>
      </c>
      <c r="B545" t="s">
        <v>646</v>
      </c>
      <c r="C545" s="1">
        <v>9000</v>
      </c>
      <c r="D545">
        <v>158</v>
      </c>
    </row>
    <row r="546" spans="1:4" x14ac:dyDescent="0.2">
      <c r="A546" t="s">
        <v>422</v>
      </c>
      <c r="B546" t="s">
        <v>647</v>
      </c>
      <c r="C546" s="1">
        <v>20000</v>
      </c>
      <c r="D546">
        <v>158</v>
      </c>
    </row>
    <row r="547" spans="1:4" x14ac:dyDescent="0.2">
      <c r="A547" t="s">
        <v>422</v>
      </c>
      <c r="B547" t="s">
        <v>648</v>
      </c>
      <c r="C547" s="1">
        <v>36000</v>
      </c>
      <c r="D547">
        <v>158</v>
      </c>
    </row>
    <row r="548" spans="1:4" x14ac:dyDescent="0.2">
      <c r="A548" t="s">
        <v>422</v>
      </c>
      <c r="B548" t="s">
        <v>400</v>
      </c>
      <c r="C548" s="1">
        <v>400000</v>
      </c>
      <c r="D548">
        <v>158</v>
      </c>
    </row>
    <row r="549" spans="1:4" x14ac:dyDescent="0.2">
      <c r="A549" t="s">
        <v>422</v>
      </c>
      <c r="B549" t="s">
        <v>649</v>
      </c>
      <c r="C549" s="1">
        <v>35000</v>
      </c>
      <c r="D549">
        <v>158</v>
      </c>
    </row>
    <row r="550" spans="1:4" x14ac:dyDescent="0.2">
      <c r="A550" t="s">
        <v>422</v>
      </c>
      <c r="B550" t="s">
        <v>650</v>
      </c>
      <c r="C550" s="1">
        <v>31550</v>
      </c>
      <c r="D550">
        <v>158</v>
      </c>
    </row>
    <row r="551" spans="1:4" x14ac:dyDescent="0.2">
      <c r="A551" t="s">
        <v>422</v>
      </c>
      <c r="B551" t="s">
        <v>401</v>
      </c>
      <c r="C551" s="1">
        <v>55000</v>
      </c>
      <c r="D551">
        <v>158</v>
      </c>
    </row>
    <row r="552" spans="1:4" x14ac:dyDescent="0.2">
      <c r="A552" t="s">
        <v>422</v>
      </c>
      <c r="B552" t="s">
        <v>651</v>
      </c>
      <c r="C552" s="1">
        <v>50000</v>
      </c>
      <c r="D552">
        <v>158</v>
      </c>
    </row>
    <row r="553" spans="1:4" x14ac:dyDescent="0.2">
      <c r="A553" t="s">
        <v>422</v>
      </c>
      <c r="B553" t="s">
        <v>652</v>
      </c>
      <c r="C553" s="1">
        <v>23200</v>
      </c>
      <c r="D553">
        <v>158</v>
      </c>
    </row>
    <row r="554" spans="1:4" x14ac:dyDescent="0.2">
      <c r="A554" t="s">
        <v>422</v>
      </c>
      <c r="B554" t="s">
        <v>653</v>
      </c>
      <c r="C554" s="1">
        <v>8000</v>
      </c>
      <c r="D554">
        <v>158</v>
      </c>
    </row>
    <row r="555" spans="1:4" x14ac:dyDescent="0.2">
      <c r="A555" t="s">
        <v>422</v>
      </c>
      <c r="B555" t="s">
        <v>654</v>
      </c>
      <c r="C555" s="1">
        <v>52250</v>
      </c>
      <c r="D555">
        <v>158</v>
      </c>
    </row>
    <row r="556" spans="1:4" x14ac:dyDescent="0.2">
      <c r="A556" t="s">
        <v>422</v>
      </c>
      <c r="B556" t="s">
        <v>655</v>
      </c>
      <c r="C556" s="1">
        <v>11000</v>
      </c>
      <c r="D556">
        <v>158</v>
      </c>
    </row>
    <row r="557" spans="1:4" x14ac:dyDescent="0.2">
      <c r="A557" t="s">
        <v>422</v>
      </c>
      <c r="B557" t="s">
        <v>404</v>
      </c>
      <c r="C557" s="1">
        <v>58000</v>
      </c>
      <c r="D557">
        <v>158</v>
      </c>
    </row>
    <row r="558" spans="1:4" x14ac:dyDescent="0.2">
      <c r="A558" t="s">
        <v>422</v>
      </c>
      <c r="B558" t="s">
        <v>656</v>
      </c>
      <c r="C558" s="1">
        <v>8000</v>
      </c>
      <c r="D558">
        <v>158</v>
      </c>
    </row>
    <row r="559" spans="1:4" x14ac:dyDescent="0.2">
      <c r="A559" t="s">
        <v>422</v>
      </c>
      <c r="B559" t="s">
        <v>407</v>
      </c>
      <c r="C559" s="1">
        <v>4000</v>
      </c>
      <c r="D559">
        <v>158</v>
      </c>
    </row>
    <row r="560" spans="1:4" x14ac:dyDescent="0.2">
      <c r="A560" t="s">
        <v>422</v>
      </c>
      <c r="B560" t="s">
        <v>657</v>
      </c>
      <c r="C560" s="1">
        <v>20000</v>
      </c>
      <c r="D560">
        <v>158</v>
      </c>
    </row>
    <row r="561" spans="1:4" x14ac:dyDescent="0.2">
      <c r="A561" t="s">
        <v>422</v>
      </c>
      <c r="B561" t="s">
        <v>658</v>
      </c>
      <c r="C561" s="1">
        <v>8000</v>
      </c>
      <c r="D561">
        <v>158</v>
      </c>
    </row>
    <row r="562" spans="1:4" x14ac:dyDescent="0.2">
      <c r="A562" t="s">
        <v>422</v>
      </c>
      <c r="B562" t="s">
        <v>408</v>
      </c>
      <c r="C562" s="1">
        <v>60000</v>
      </c>
      <c r="D562">
        <v>158</v>
      </c>
    </row>
    <row r="563" spans="1:4" x14ac:dyDescent="0.2">
      <c r="A563" t="s">
        <v>422</v>
      </c>
      <c r="B563" t="s">
        <v>659</v>
      </c>
      <c r="C563" s="1">
        <v>23000</v>
      </c>
      <c r="D563">
        <v>158</v>
      </c>
    </row>
    <row r="564" spans="1:4" x14ac:dyDescent="0.2">
      <c r="A564" t="s">
        <v>422</v>
      </c>
      <c r="B564" t="s">
        <v>660</v>
      </c>
      <c r="C564" s="1">
        <v>7500</v>
      </c>
      <c r="D564">
        <v>158</v>
      </c>
    </row>
    <row r="565" spans="1:4" x14ac:dyDescent="0.2">
      <c r="A565" t="s">
        <v>422</v>
      </c>
      <c r="B565" t="s">
        <v>409</v>
      </c>
      <c r="C565" s="1">
        <v>37500</v>
      </c>
      <c r="D565">
        <v>158</v>
      </c>
    </row>
    <row r="566" spans="1:4" x14ac:dyDescent="0.2">
      <c r="A566" t="s">
        <v>422</v>
      </c>
      <c r="B566" t="s">
        <v>661</v>
      </c>
      <c r="C566" s="1">
        <v>30000</v>
      </c>
      <c r="D566">
        <v>158</v>
      </c>
    </row>
    <row r="567" spans="1:4" x14ac:dyDescent="0.2">
      <c r="A567" t="s">
        <v>422</v>
      </c>
      <c r="B567" t="s">
        <v>662</v>
      </c>
      <c r="C567" s="1">
        <v>20000</v>
      </c>
      <c r="D567">
        <v>158</v>
      </c>
    </row>
    <row r="568" spans="1:4" x14ac:dyDescent="0.2">
      <c r="A568" t="s">
        <v>422</v>
      </c>
      <c r="B568" t="s">
        <v>663</v>
      </c>
      <c r="C568" s="1">
        <v>30000</v>
      </c>
      <c r="D568">
        <v>158</v>
      </c>
    </row>
    <row r="569" spans="1:4" x14ac:dyDescent="0.2">
      <c r="A569" t="s">
        <v>422</v>
      </c>
      <c r="B569" t="s">
        <v>664</v>
      </c>
      <c r="C569" s="1">
        <v>30500</v>
      </c>
      <c r="D569">
        <v>158</v>
      </c>
    </row>
    <row r="570" spans="1:4" x14ac:dyDescent="0.2">
      <c r="A570" t="s">
        <v>422</v>
      </c>
      <c r="B570" t="s">
        <v>665</v>
      </c>
      <c r="C570" s="1">
        <v>46000</v>
      </c>
      <c r="D570">
        <v>158</v>
      </c>
    </row>
    <row r="571" spans="1:4" x14ac:dyDescent="0.2">
      <c r="A571" t="s">
        <v>422</v>
      </c>
      <c r="B571" t="s">
        <v>666</v>
      </c>
      <c r="C571" s="1">
        <v>8000</v>
      </c>
      <c r="D571">
        <v>158</v>
      </c>
    </row>
    <row r="572" spans="1:4" x14ac:dyDescent="0.2">
      <c r="A572" t="s">
        <v>422</v>
      </c>
      <c r="B572" t="s">
        <v>667</v>
      </c>
      <c r="C572" s="1">
        <v>25000</v>
      </c>
      <c r="D572">
        <v>158</v>
      </c>
    </row>
    <row r="573" spans="1:4" x14ac:dyDescent="0.2">
      <c r="A573" t="s">
        <v>422</v>
      </c>
      <c r="B573" t="s">
        <v>668</v>
      </c>
      <c r="C573" s="1">
        <v>34000</v>
      </c>
      <c r="D573">
        <v>158</v>
      </c>
    </row>
    <row r="574" spans="1:4" x14ac:dyDescent="0.2">
      <c r="A574" t="s">
        <v>422</v>
      </c>
      <c r="B574" t="s">
        <v>669</v>
      </c>
      <c r="C574" s="1">
        <v>3200</v>
      </c>
      <c r="D574">
        <v>158</v>
      </c>
    </row>
    <row r="575" spans="1:4" x14ac:dyDescent="0.2">
      <c r="A575" t="s">
        <v>422</v>
      </c>
      <c r="B575" t="s">
        <v>419</v>
      </c>
      <c r="C575" s="1">
        <v>5500</v>
      </c>
      <c r="D575">
        <v>158</v>
      </c>
    </row>
    <row r="576" spans="1:4" x14ac:dyDescent="0.2">
      <c r="A576" t="s">
        <v>422</v>
      </c>
      <c r="B576" t="s">
        <v>670</v>
      </c>
      <c r="C576" s="1">
        <v>22500</v>
      </c>
      <c r="D576">
        <v>158</v>
      </c>
    </row>
    <row r="577" spans="1:4" x14ac:dyDescent="0.2">
      <c r="A577" t="s">
        <v>80</v>
      </c>
      <c r="B577" t="s">
        <v>423</v>
      </c>
      <c r="C577" s="1">
        <v>30200</v>
      </c>
      <c r="D577">
        <v>163</v>
      </c>
    </row>
    <row r="578" spans="1:4" x14ac:dyDescent="0.2">
      <c r="A578" t="s">
        <v>80</v>
      </c>
      <c r="B578" t="s">
        <v>426</v>
      </c>
      <c r="C578" s="1">
        <v>9000</v>
      </c>
      <c r="D578">
        <v>163</v>
      </c>
    </row>
    <row r="579" spans="1:4" x14ac:dyDescent="0.2">
      <c r="A579" t="s">
        <v>80</v>
      </c>
      <c r="B579" t="s">
        <v>671</v>
      </c>
      <c r="C579" s="1">
        <v>5000</v>
      </c>
      <c r="D579">
        <v>163</v>
      </c>
    </row>
    <row r="580" spans="1:4" x14ac:dyDescent="0.2">
      <c r="A580" t="s">
        <v>80</v>
      </c>
      <c r="B580" t="s">
        <v>241</v>
      </c>
      <c r="C580" s="1">
        <v>15200</v>
      </c>
      <c r="D580">
        <v>163</v>
      </c>
    </row>
    <row r="581" spans="1:4" x14ac:dyDescent="0.2">
      <c r="A581" t="s">
        <v>80</v>
      </c>
      <c r="B581" t="s">
        <v>244</v>
      </c>
      <c r="C581" s="1">
        <v>53000</v>
      </c>
      <c r="D581">
        <v>163</v>
      </c>
    </row>
    <row r="582" spans="1:4" x14ac:dyDescent="0.2">
      <c r="A582" t="s">
        <v>80</v>
      </c>
      <c r="B582" t="s">
        <v>672</v>
      </c>
      <c r="C582" s="1">
        <v>270000</v>
      </c>
      <c r="D582">
        <v>163</v>
      </c>
    </row>
    <row r="583" spans="1:4" x14ac:dyDescent="0.2">
      <c r="A583" t="s">
        <v>80</v>
      </c>
      <c r="B583" t="s">
        <v>673</v>
      </c>
      <c r="C583" s="1">
        <v>10625</v>
      </c>
      <c r="D583">
        <v>163</v>
      </c>
    </row>
    <row r="584" spans="1:4" x14ac:dyDescent="0.2">
      <c r="A584" t="s">
        <v>80</v>
      </c>
      <c r="B584" t="s">
        <v>674</v>
      </c>
      <c r="C584" s="1">
        <v>7500</v>
      </c>
      <c r="D584">
        <v>163</v>
      </c>
    </row>
    <row r="585" spans="1:4" x14ac:dyDescent="0.2">
      <c r="A585" t="s">
        <v>80</v>
      </c>
      <c r="B585" t="s">
        <v>675</v>
      </c>
      <c r="C585" s="1">
        <v>11500</v>
      </c>
      <c r="D585">
        <v>163</v>
      </c>
    </row>
    <row r="586" spans="1:4" x14ac:dyDescent="0.2">
      <c r="A586" t="s">
        <v>80</v>
      </c>
      <c r="B586" t="s">
        <v>676</v>
      </c>
      <c r="C586" s="1">
        <v>10000</v>
      </c>
      <c r="D586">
        <v>163</v>
      </c>
    </row>
    <row r="587" spans="1:4" x14ac:dyDescent="0.2">
      <c r="A587" t="s">
        <v>80</v>
      </c>
      <c r="B587" t="s">
        <v>677</v>
      </c>
      <c r="C587" s="1">
        <v>43778</v>
      </c>
      <c r="D587">
        <v>163</v>
      </c>
    </row>
    <row r="588" spans="1:4" x14ac:dyDescent="0.2">
      <c r="A588" t="s">
        <v>80</v>
      </c>
      <c r="B588" t="s">
        <v>678</v>
      </c>
      <c r="C588" s="1">
        <v>25000</v>
      </c>
      <c r="D588">
        <v>163</v>
      </c>
    </row>
    <row r="589" spans="1:4" x14ac:dyDescent="0.2">
      <c r="A589" t="s">
        <v>80</v>
      </c>
      <c r="B589" t="s">
        <v>679</v>
      </c>
      <c r="C589" s="1">
        <v>5000</v>
      </c>
      <c r="D589">
        <v>163</v>
      </c>
    </row>
    <row r="590" spans="1:4" x14ac:dyDescent="0.2">
      <c r="A590" t="s">
        <v>80</v>
      </c>
      <c r="B590" t="s">
        <v>680</v>
      </c>
      <c r="C590" s="1">
        <v>12250</v>
      </c>
      <c r="D590">
        <v>163</v>
      </c>
    </row>
    <row r="591" spans="1:4" x14ac:dyDescent="0.2">
      <c r="A591" t="s">
        <v>80</v>
      </c>
      <c r="B591" t="s">
        <v>681</v>
      </c>
      <c r="C591" s="1">
        <v>11713</v>
      </c>
      <c r="D591">
        <v>163</v>
      </c>
    </row>
    <row r="592" spans="1:4" x14ac:dyDescent="0.2">
      <c r="A592" t="s">
        <v>80</v>
      </c>
      <c r="B592" t="s">
        <v>682</v>
      </c>
      <c r="C592" s="1">
        <v>320</v>
      </c>
      <c r="D592">
        <v>163</v>
      </c>
    </row>
    <row r="593" spans="1:4" x14ac:dyDescent="0.2">
      <c r="A593" t="s">
        <v>80</v>
      </c>
      <c r="B593" t="s">
        <v>683</v>
      </c>
      <c r="C593" s="1">
        <v>50000</v>
      </c>
      <c r="D593">
        <v>163</v>
      </c>
    </row>
    <row r="594" spans="1:4" x14ac:dyDescent="0.2">
      <c r="A594" t="s">
        <v>80</v>
      </c>
      <c r="B594" t="s">
        <v>684</v>
      </c>
      <c r="C594" s="1">
        <v>112500</v>
      </c>
      <c r="D594">
        <v>163</v>
      </c>
    </row>
    <row r="595" spans="1:4" x14ac:dyDescent="0.2">
      <c r="A595" t="s">
        <v>80</v>
      </c>
      <c r="B595" t="s">
        <v>685</v>
      </c>
      <c r="C595" s="1">
        <v>118800</v>
      </c>
      <c r="D595">
        <v>163</v>
      </c>
    </row>
    <row r="596" spans="1:4" x14ac:dyDescent="0.2">
      <c r="A596" t="s">
        <v>80</v>
      </c>
      <c r="B596" t="s">
        <v>686</v>
      </c>
      <c r="C596" s="1">
        <v>67500</v>
      </c>
      <c r="D596">
        <v>163</v>
      </c>
    </row>
    <row r="597" spans="1:4" x14ac:dyDescent="0.2">
      <c r="A597" t="s">
        <v>80</v>
      </c>
      <c r="B597" t="s">
        <v>687</v>
      </c>
      <c r="C597" s="1">
        <v>10000</v>
      </c>
      <c r="D597">
        <v>163</v>
      </c>
    </row>
    <row r="598" spans="1:4" x14ac:dyDescent="0.2">
      <c r="A598" t="s">
        <v>80</v>
      </c>
      <c r="B598" t="s">
        <v>688</v>
      </c>
      <c r="C598" s="1">
        <v>40500</v>
      </c>
      <c r="D598">
        <v>163</v>
      </c>
    </row>
    <row r="599" spans="1:4" x14ac:dyDescent="0.2">
      <c r="A599" t="s">
        <v>80</v>
      </c>
      <c r="B599" t="s">
        <v>689</v>
      </c>
      <c r="C599" s="1">
        <v>108915</v>
      </c>
      <c r="D599">
        <v>163</v>
      </c>
    </row>
    <row r="600" spans="1:4" x14ac:dyDescent="0.2">
      <c r="A600" t="s">
        <v>80</v>
      </c>
      <c r="B600" t="s">
        <v>175</v>
      </c>
      <c r="C600" s="1">
        <v>10000</v>
      </c>
      <c r="D600">
        <v>163</v>
      </c>
    </row>
    <row r="601" spans="1:4" x14ac:dyDescent="0.2">
      <c r="A601" t="s">
        <v>80</v>
      </c>
      <c r="B601" t="s">
        <v>259</v>
      </c>
      <c r="C601" s="1">
        <v>86800</v>
      </c>
      <c r="D601">
        <v>163</v>
      </c>
    </row>
    <row r="602" spans="1:4" x14ac:dyDescent="0.2">
      <c r="A602" t="s">
        <v>80</v>
      </c>
      <c r="B602" t="s">
        <v>176</v>
      </c>
      <c r="C602" s="1">
        <v>25000</v>
      </c>
      <c r="D602">
        <v>163</v>
      </c>
    </row>
    <row r="603" spans="1:4" x14ac:dyDescent="0.2">
      <c r="A603" t="s">
        <v>80</v>
      </c>
      <c r="B603" t="s">
        <v>263</v>
      </c>
      <c r="C603" s="1">
        <v>100000</v>
      </c>
      <c r="D603">
        <v>163</v>
      </c>
    </row>
    <row r="604" spans="1:4" x14ac:dyDescent="0.2">
      <c r="A604" t="s">
        <v>80</v>
      </c>
      <c r="B604" t="s">
        <v>471</v>
      </c>
      <c r="C604" s="1">
        <v>315000</v>
      </c>
      <c r="D604">
        <v>163</v>
      </c>
    </row>
    <row r="605" spans="1:4" x14ac:dyDescent="0.2">
      <c r="A605" t="s">
        <v>80</v>
      </c>
      <c r="B605" t="s">
        <v>177</v>
      </c>
      <c r="C605" s="1">
        <v>25000</v>
      </c>
      <c r="D605">
        <v>163</v>
      </c>
    </row>
    <row r="606" spans="1:4" x14ac:dyDescent="0.2">
      <c r="A606" t="s">
        <v>80</v>
      </c>
      <c r="B606" t="s">
        <v>266</v>
      </c>
      <c r="C606" s="1">
        <v>32000</v>
      </c>
      <c r="D606">
        <v>163</v>
      </c>
    </row>
    <row r="607" spans="1:4" x14ac:dyDescent="0.2">
      <c r="A607" t="s">
        <v>80</v>
      </c>
      <c r="B607" t="s">
        <v>690</v>
      </c>
      <c r="C607" s="1">
        <v>90000</v>
      </c>
      <c r="D607">
        <v>163</v>
      </c>
    </row>
    <row r="608" spans="1:4" x14ac:dyDescent="0.2">
      <c r="A608" t="s">
        <v>80</v>
      </c>
      <c r="B608" t="s">
        <v>691</v>
      </c>
      <c r="C608" s="1">
        <v>182300</v>
      </c>
      <c r="D608">
        <v>163</v>
      </c>
    </row>
    <row r="609" spans="1:4" x14ac:dyDescent="0.2">
      <c r="A609" t="s">
        <v>80</v>
      </c>
      <c r="B609" t="s">
        <v>692</v>
      </c>
      <c r="C609" s="1">
        <v>50000</v>
      </c>
      <c r="D609">
        <v>163</v>
      </c>
    </row>
    <row r="610" spans="1:4" x14ac:dyDescent="0.2">
      <c r="A610" t="s">
        <v>80</v>
      </c>
      <c r="B610" t="s">
        <v>272</v>
      </c>
      <c r="C610" s="1">
        <v>123000</v>
      </c>
      <c r="D610">
        <v>163</v>
      </c>
    </row>
    <row r="611" spans="1:4" x14ac:dyDescent="0.2">
      <c r="A611" t="s">
        <v>80</v>
      </c>
      <c r="B611" t="s">
        <v>693</v>
      </c>
      <c r="C611" s="1">
        <v>16000</v>
      </c>
      <c r="D611">
        <v>163</v>
      </c>
    </row>
    <row r="612" spans="1:4" x14ac:dyDescent="0.2">
      <c r="A612" t="s">
        <v>80</v>
      </c>
      <c r="B612" t="s">
        <v>179</v>
      </c>
      <c r="C612" s="1">
        <v>10000</v>
      </c>
      <c r="D612">
        <v>163</v>
      </c>
    </row>
    <row r="613" spans="1:4" x14ac:dyDescent="0.2">
      <c r="A613" t="s">
        <v>80</v>
      </c>
      <c r="B613" t="s">
        <v>277</v>
      </c>
      <c r="C613" s="1">
        <v>5000</v>
      </c>
      <c r="D613">
        <v>163</v>
      </c>
    </row>
    <row r="614" spans="1:4" x14ac:dyDescent="0.2">
      <c r="A614" t="s">
        <v>80</v>
      </c>
      <c r="B614" t="s">
        <v>694</v>
      </c>
      <c r="C614" s="1">
        <v>2000</v>
      </c>
      <c r="D614">
        <v>163</v>
      </c>
    </row>
    <row r="615" spans="1:4" x14ac:dyDescent="0.2">
      <c r="A615" t="s">
        <v>80</v>
      </c>
      <c r="B615" t="s">
        <v>279</v>
      </c>
      <c r="C615" s="1">
        <v>327000</v>
      </c>
      <c r="D615">
        <v>163</v>
      </c>
    </row>
    <row r="616" spans="1:4" x14ac:dyDescent="0.2">
      <c r="A616" t="s">
        <v>80</v>
      </c>
      <c r="B616" t="s">
        <v>695</v>
      </c>
      <c r="C616" s="1">
        <v>13500</v>
      </c>
      <c r="D616">
        <v>163</v>
      </c>
    </row>
    <row r="617" spans="1:4" x14ac:dyDescent="0.2">
      <c r="A617" t="s">
        <v>80</v>
      </c>
      <c r="B617" t="s">
        <v>283</v>
      </c>
      <c r="C617" s="1">
        <v>9360</v>
      </c>
      <c r="D617">
        <v>163</v>
      </c>
    </row>
    <row r="618" spans="1:4" x14ac:dyDescent="0.2">
      <c r="A618" t="s">
        <v>80</v>
      </c>
      <c r="B618" t="s">
        <v>696</v>
      </c>
      <c r="C618" s="1">
        <v>1875</v>
      </c>
      <c r="D618">
        <v>163</v>
      </c>
    </row>
    <row r="619" spans="1:4" x14ac:dyDescent="0.2">
      <c r="A619" t="s">
        <v>80</v>
      </c>
      <c r="B619" t="s">
        <v>697</v>
      </c>
      <c r="C619" s="1">
        <v>1875</v>
      </c>
      <c r="D619">
        <v>163</v>
      </c>
    </row>
    <row r="620" spans="1:4" x14ac:dyDescent="0.2">
      <c r="A620" t="s">
        <v>80</v>
      </c>
      <c r="B620" t="s">
        <v>284</v>
      </c>
      <c r="C620" s="1">
        <v>60500</v>
      </c>
      <c r="D620">
        <v>163</v>
      </c>
    </row>
    <row r="621" spans="1:4" x14ac:dyDescent="0.2">
      <c r="A621" t="s">
        <v>80</v>
      </c>
      <c r="B621" t="s">
        <v>147</v>
      </c>
      <c r="C621" s="1">
        <v>45000</v>
      </c>
      <c r="D621">
        <v>163</v>
      </c>
    </row>
    <row r="622" spans="1:4" x14ac:dyDescent="0.2">
      <c r="A622" t="s">
        <v>80</v>
      </c>
      <c r="B622" t="s">
        <v>698</v>
      </c>
      <c r="C622" s="1">
        <v>40000</v>
      </c>
      <c r="D622">
        <v>163</v>
      </c>
    </row>
    <row r="623" spans="1:4" x14ac:dyDescent="0.2">
      <c r="A623" t="s">
        <v>80</v>
      </c>
      <c r="B623" t="s">
        <v>286</v>
      </c>
      <c r="C623" s="1">
        <v>50000</v>
      </c>
      <c r="D623">
        <v>163</v>
      </c>
    </row>
    <row r="624" spans="1:4" x14ac:dyDescent="0.2">
      <c r="A624" t="s">
        <v>80</v>
      </c>
      <c r="B624" t="s">
        <v>290</v>
      </c>
      <c r="C624" s="1">
        <v>33060</v>
      </c>
      <c r="D624">
        <v>163</v>
      </c>
    </row>
    <row r="625" spans="1:4" x14ac:dyDescent="0.2">
      <c r="A625" t="s">
        <v>80</v>
      </c>
      <c r="B625" t="s">
        <v>180</v>
      </c>
      <c r="C625" s="1">
        <v>27500</v>
      </c>
      <c r="D625">
        <v>163</v>
      </c>
    </row>
    <row r="626" spans="1:4" x14ac:dyDescent="0.2">
      <c r="A626" t="s">
        <v>80</v>
      </c>
      <c r="B626" t="s">
        <v>699</v>
      </c>
      <c r="C626" s="1">
        <v>5625</v>
      </c>
      <c r="D626">
        <v>163</v>
      </c>
    </row>
    <row r="627" spans="1:4" x14ac:dyDescent="0.2">
      <c r="A627" t="s">
        <v>80</v>
      </c>
      <c r="B627" t="s">
        <v>291</v>
      </c>
      <c r="C627" s="1">
        <v>50000</v>
      </c>
      <c r="D627">
        <v>163</v>
      </c>
    </row>
    <row r="628" spans="1:4" x14ac:dyDescent="0.2">
      <c r="A628" t="s">
        <v>80</v>
      </c>
      <c r="B628" t="s">
        <v>494</v>
      </c>
      <c r="C628" s="1">
        <v>11875</v>
      </c>
      <c r="D628">
        <v>163</v>
      </c>
    </row>
    <row r="629" spans="1:4" x14ac:dyDescent="0.2">
      <c r="A629" t="s">
        <v>80</v>
      </c>
      <c r="B629" t="s">
        <v>495</v>
      </c>
      <c r="C629" s="1">
        <v>30000</v>
      </c>
      <c r="D629">
        <v>163</v>
      </c>
    </row>
    <row r="630" spans="1:4" x14ac:dyDescent="0.2">
      <c r="A630" t="s">
        <v>80</v>
      </c>
      <c r="B630" t="s">
        <v>293</v>
      </c>
      <c r="C630" s="1">
        <v>8000</v>
      </c>
      <c r="D630">
        <v>163</v>
      </c>
    </row>
    <row r="631" spans="1:4" x14ac:dyDescent="0.2">
      <c r="A631" t="s">
        <v>80</v>
      </c>
      <c r="B631" t="s">
        <v>700</v>
      </c>
      <c r="C631" s="1">
        <v>70000</v>
      </c>
      <c r="D631">
        <v>163</v>
      </c>
    </row>
    <row r="632" spans="1:4" x14ac:dyDescent="0.2">
      <c r="A632" t="s">
        <v>80</v>
      </c>
      <c r="B632" t="s">
        <v>295</v>
      </c>
      <c r="C632" s="1">
        <v>25000</v>
      </c>
      <c r="D632">
        <v>163</v>
      </c>
    </row>
    <row r="633" spans="1:4" x14ac:dyDescent="0.2">
      <c r="A633" t="s">
        <v>80</v>
      </c>
      <c r="B633" t="s">
        <v>504</v>
      </c>
      <c r="C633" s="1">
        <v>6300</v>
      </c>
      <c r="D633">
        <v>163</v>
      </c>
    </row>
    <row r="634" spans="1:4" x14ac:dyDescent="0.2">
      <c r="A634" t="s">
        <v>80</v>
      </c>
      <c r="B634" t="s">
        <v>701</v>
      </c>
      <c r="C634" s="1">
        <v>70121</v>
      </c>
      <c r="D634">
        <v>163</v>
      </c>
    </row>
    <row r="635" spans="1:4" x14ac:dyDescent="0.2">
      <c r="A635" t="s">
        <v>80</v>
      </c>
      <c r="B635" t="s">
        <v>300</v>
      </c>
      <c r="C635" s="1">
        <v>20000</v>
      </c>
      <c r="D635">
        <v>163</v>
      </c>
    </row>
    <row r="636" spans="1:4" x14ac:dyDescent="0.2">
      <c r="A636" t="s">
        <v>80</v>
      </c>
      <c r="B636" t="s">
        <v>702</v>
      </c>
      <c r="C636" s="1">
        <v>26200</v>
      </c>
      <c r="D636">
        <v>163</v>
      </c>
    </row>
    <row r="637" spans="1:4" x14ac:dyDescent="0.2">
      <c r="A637" t="s">
        <v>80</v>
      </c>
      <c r="B637" t="s">
        <v>183</v>
      </c>
      <c r="C637" s="1">
        <v>10000</v>
      </c>
      <c r="D637">
        <v>163</v>
      </c>
    </row>
    <row r="638" spans="1:4" x14ac:dyDescent="0.2">
      <c r="A638" t="s">
        <v>80</v>
      </c>
      <c r="B638" t="s">
        <v>703</v>
      </c>
      <c r="C638" s="1">
        <v>5000</v>
      </c>
      <c r="D638">
        <v>163</v>
      </c>
    </row>
    <row r="639" spans="1:4" x14ac:dyDescent="0.2">
      <c r="A639" t="s">
        <v>80</v>
      </c>
      <c r="B639" t="s">
        <v>184</v>
      </c>
      <c r="C639" s="1">
        <v>25000</v>
      </c>
      <c r="D639">
        <v>163</v>
      </c>
    </row>
    <row r="640" spans="1:4" x14ac:dyDescent="0.2">
      <c r="A640" t="s">
        <v>80</v>
      </c>
      <c r="B640" t="s">
        <v>206</v>
      </c>
      <c r="C640" s="1">
        <v>30000</v>
      </c>
      <c r="D640">
        <v>163</v>
      </c>
    </row>
    <row r="641" spans="1:4" x14ac:dyDescent="0.2">
      <c r="A641" t="s">
        <v>80</v>
      </c>
      <c r="B641" t="s">
        <v>704</v>
      </c>
      <c r="C641" s="1">
        <v>5625</v>
      </c>
      <c r="D641">
        <v>163</v>
      </c>
    </row>
    <row r="642" spans="1:4" x14ac:dyDescent="0.2">
      <c r="A642" t="s">
        <v>80</v>
      </c>
      <c r="B642" t="s">
        <v>519</v>
      </c>
      <c r="C642" s="1">
        <v>5500</v>
      </c>
      <c r="D642">
        <v>163</v>
      </c>
    </row>
    <row r="643" spans="1:4" x14ac:dyDescent="0.2">
      <c r="A643" t="s">
        <v>80</v>
      </c>
      <c r="B643" t="s">
        <v>310</v>
      </c>
      <c r="C643" s="1">
        <v>20000</v>
      </c>
      <c r="D643">
        <v>163</v>
      </c>
    </row>
    <row r="644" spans="1:4" x14ac:dyDescent="0.2">
      <c r="A644" t="s">
        <v>80</v>
      </c>
      <c r="B644" t="s">
        <v>705</v>
      </c>
      <c r="C644" s="1">
        <v>3000</v>
      </c>
      <c r="D644">
        <v>163</v>
      </c>
    </row>
    <row r="645" spans="1:4" x14ac:dyDescent="0.2">
      <c r="A645" t="s">
        <v>80</v>
      </c>
      <c r="B645" t="s">
        <v>706</v>
      </c>
      <c r="C645" s="1">
        <v>3000</v>
      </c>
      <c r="D645">
        <v>163</v>
      </c>
    </row>
    <row r="646" spans="1:4" x14ac:dyDescent="0.2">
      <c r="A646" t="s">
        <v>80</v>
      </c>
      <c r="B646" t="s">
        <v>317</v>
      </c>
      <c r="C646" s="1">
        <v>53443</v>
      </c>
      <c r="D646">
        <v>163</v>
      </c>
    </row>
    <row r="647" spans="1:4" x14ac:dyDescent="0.2">
      <c r="A647" t="s">
        <v>80</v>
      </c>
      <c r="B647" t="s">
        <v>318</v>
      </c>
      <c r="C647" s="1">
        <v>22500</v>
      </c>
      <c r="D647">
        <v>163</v>
      </c>
    </row>
    <row r="648" spans="1:4" x14ac:dyDescent="0.2">
      <c r="A648" t="s">
        <v>80</v>
      </c>
      <c r="B648" t="s">
        <v>185</v>
      </c>
      <c r="C648" s="1">
        <v>10000</v>
      </c>
      <c r="D648">
        <v>163</v>
      </c>
    </row>
    <row r="649" spans="1:4" x14ac:dyDescent="0.2">
      <c r="A649" t="s">
        <v>80</v>
      </c>
      <c r="B649" t="s">
        <v>320</v>
      </c>
      <c r="C649" s="1">
        <v>253774</v>
      </c>
      <c r="D649">
        <v>163</v>
      </c>
    </row>
    <row r="650" spans="1:4" x14ac:dyDescent="0.2">
      <c r="A650" t="s">
        <v>80</v>
      </c>
      <c r="B650" t="s">
        <v>707</v>
      </c>
      <c r="C650" s="1">
        <v>45000</v>
      </c>
      <c r="D650">
        <v>163</v>
      </c>
    </row>
    <row r="651" spans="1:4" x14ac:dyDescent="0.2">
      <c r="A651" t="s">
        <v>80</v>
      </c>
      <c r="B651" t="s">
        <v>708</v>
      </c>
      <c r="C651" s="1">
        <v>80000</v>
      </c>
      <c r="D651">
        <v>163</v>
      </c>
    </row>
    <row r="652" spans="1:4" x14ac:dyDescent="0.2">
      <c r="A652" t="s">
        <v>80</v>
      </c>
      <c r="B652" t="s">
        <v>709</v>
      </c>
      <c r="C652" s="1">
        <v>35000</v>
      </c>
      <c r="D652">
        <v>163</v>
      </c>
    </row>
    <row r="653" spans="1:4" x14ac:dyDescent="0.2">
      <c r="A653" t="s">
        <v>80</v>
      </c>
      <c r="B653" t="s">
        <v>212</v>
      </c>
      <c r="C653" s="1">
        <v>65000</v>
      </c>
      <c r="D653">
        <v>163</v>
      </c>
    </row>
    <row r="654" spans="1:4" x14ac:dyDescent="0.2">
      <c r="A654" t="s">
        <v>80</v>
      </c>
      <c r="B654" t="s">
        <v>332</v>
      </c>
      <c r="C654" s="1">
        <v>90000</v>
      </c>
      <c r="D654">
        <v>163</v>
      </c>
    </row>
    <row r="655" spans="1:4" x14ac:dyDescent="0.2">
      <c r="A655" t="s">
        <v>80</v>
      </c>
      <c r="B655" t="s">
        <v>536</v>
      </c>
      <c r="C655" s="1">
        <v>57500</v>
      </c>
      <c r="D655">
        <v>163</v>
      </c>
    </row>
    <row r="656" spans="1:4" x14ac:dyDescent="0.2">
      <c r="A656" t="s">
        <v>80</v>
      </c>
      <c r="B656" t="s">
        <v>710</v>
      </c>
      <c r="C656" s="1">
        <v>50143</v>
      </c>
      <c r="D656">
        <v>163</v>
      </c>
    </row>
    <row r="657" spans="1:4" x14ac:dyDescent="0.2">
      <c r="A657" t="s">
        <v>80</v>
      </c>
      <c r="B657" t="s">
        <v>340</v>
      </c>
      <c r="C657" s="1">
        <v>19459</v>
      </c>
      <c r="D657">
        <v>163</v>
      </c>
    </row>
    <row r="658" spans="1:4" x14ac:dyDescent="0.2">
      <c r="A658" t="s">
        <v>80</v>
      </c>
      <c r="B658" t="s">
        <v>341</v>
      </c>
      <c r="C658" s="1">
        <v>20000</v>
      </c>
      <c r="D658">
        <v>163</v>
      </c>
    </row>
    <row r="659" spans="1:4" x14ac:dyDescent="0.2">
      <c r="A659" t="s">
        <v>80</v>
      </c>
      <c r="B659" t="s">
        <v>711</v>
      </c>
      <c r="C659" s="1">
        <v>10000</v>
      </c>
      <c r="D659">
        <v>163</v>
      </c>
    </row>
    <row r="660" spans="1:4" x14ac:dyDescent="0.2">
      <c r="A660" t="s">
        <v>80</v>
      </c>
      <c r="B660" t="s">
        <v>712</v>
      </c>
      <c r="C660" s="1">
        <v>70000</v>
      </c>
      <c r="D660">
        <v>163</v>
      </c>
    </row>
    <row r="661" spans="1:4" x14ac:dyDescent="0.2">
      <c r="A661" t="s">
        <v>80</v>
      </c>
      <c r="B661" t="s">
        <v>713</v>
      </c>
      <c r="C661" s="1">
        <v>10000</v>
      </c>
      <c r="D661">
        <v>163</v>
      </c>
    </row>
    <row r="662" spans="1:4" x14ac:dyDescent="0.2">
      <c r="A662" t="s">
        <v>80</v>
      </c>
      <c r="B662" t="s">
        <v>347</v>
      </c>
      <c r="C662" s="1">
        <v>1000</v>
      </c>
      <c r="D662">
        <v>163</v>
      </c>
    </row>
    <row r="663" spans="1:4" x14ac:dyDescent="0.2">
      <c r="A663" t="s">
        <v>80</v>
      </c>
      <c r="B663" t="s">
        <v>556</v>
      </c>
      <c r="C663" s="1">
        <v>3000</v>
      </c>
      <c r="D663">
        <v>163</v>
      </c>
    </row>
    <row r="664" spans="1:4" x14ac:dyDescent="0.2">
      <c r="A664" t="s">
        <v>80</v>
      </c>
      <c r="B664" t="s">
        <v>714</v>
      </c>
      <c r="C664" s="1">
        <v>13500</v>
      </c>
      <c r="D664">
        <v>163</v>
      </c>
    </row>
    <row r="665" spans="1:4" x14ac:dyDescent="0.2">
      <c r="A665" t="s">
        <v>80</v>
      </c>
      <c r="B665" t="s">
        <v>353</v>
      </c>
      <c r="C665" s="1">
        <v>45000</v>
      </c>
      <c r="D665">
        <v>163</v>
      </c>
    </row>
    <row r="666" spans="1:4" x14ac:dyDescent="0.2">
      <c r="A666" t="s">
        <v>80</v>
      </c>
      <c r="B666" t="s">
        <v>357</v>
      </c>
      <c r="C666" s="1">
        <v>100000</v>
      </c>
      <c r="D666">
        <v>163</v>
      </c>
    </row>
    <row r="667" spans="1:4" x14ac:dyDescent="0.2">
      <c r="A667" t="s">
        <v>80</v>
      </c>
      <c r="B667" t="s">
        <v>188</v>
      </c>
      <c r="C667" s="1">
        <v>25000</v>
      </c>
      <c r="D667">
        <v>163</v>
      </c>
    </row>
    <row r="668" spans="1:4" x14ac:dyDescent="0.2">
      <c r="A668" t="s">
        <v>80</v>
      </c>
      <c r="B668" t="s">
        <v>360</v>
      </c>
      <c r="C668" s="1">
        <v>20000</v>
      </c>
      <c r="D668">
        <v>163</v>
      </c>
    </row>
    <row r="669" spans="1:4" x14ac:dyDescent="0.2">
      <c r="A669" t="s">
        <v>80</v>
      </c>
      <c r="B669" t="s">
        <v>715</v>
      </c>
      <c r="C669" s="1">
        <v>35000</v>
      </c>
      <c r="D669">
        <v>163</v>
      </c>
    </row>
    <row r="670" spans="1:4" x14ac:dyDescent="0.2">
      <c r="A670" t="s">
        <v>80</v>
      </c>
      <c r="B670" t="s">
        <v>365</v>
      </c>
      <c r="C670" s="1">
        <v>30000</v>
      </c>
      <c r="D670">
        <v>163</v>
      </c>
    </row>
    <row r="671" spans="1:4" x14ac:dyDescent="0.2">
      <c r="A671" t="s">
        <v>80</v>
      </c>
      <c r="B671" t="s">
        <v>716</v>
      </c>
      <c r="C671" s="1">
        <v>20000</v>
      </c>
      <c r="D671">
        <v>163</v>
      </c>
    </row>
    <row r="672" spans="1:4" x14ac:dyDescent="0.2">
      <c r="A672" t="s">
        <v>80</v>
      </c>
      <c r="B672" t="s">
        <v>717</v>
      </c>
      <c r="C672" s="1">
        <v>25000</v>
      </c>
      <c r="D672">
        <v>163</v>
      </c>
    </row>
    <row r="673" spans="1:4" x14ac:dyDescent="0.2">
      <c r="A673" t="s">
        <v>80</v>
      </c>
      <c r="B673" t="s">
        <v>367</v>
      </c>
      <c r="C673" s="1">
        <v>1000</v>
      </c>
      <c r="D673">
        <v>163</v>
      </c>
    </row>
    <row r="674" spans="1:4" x14ac:dyDescent="0.2">
      <c r="A674" t="s">
        <v>80</v>
      </c>
      <c r="B674" t="s">
        <v>718</v>
      </c>
      <c r="C674" s="1">
        <v>10000</v>
      </c>
      <c r="D674">
        <v>163</v>
      </c>
    </row>
    <row r="675" spans="1:4" x14ac:dyDescent="0.2">
      <c r="A675" t="s">
        <v>80</v>
      </c>
      <c r="B675" t="s">
        <v>214</v>
      </c>
      <c r="C675" s="1">
        <v>9200</v>
      </c>
      <c r="D675">
        <v>163</v>
      </c>
    </row>
    <row r="676" spans="1:4" x14ac:dyDescent="0.2">
      <c r="A676" t="s">
        <v>80</v>
      </c>
      <c r="B676" t="s">
        <v>215</v>
      </c>
      <c r="C676" s="1">
        <v>459000</v>
      </c>
      <c r="D676">
        <v>163</v>
      </c>
    </row>
    <row r="677" spans="1:4" x14ac:dyDescent="0.2">
      <c r="A677" t="s">
        <v>80</v>
      </c>
      <c r="B677" t="s">
        <v>719</v>
      </c>
      <c r="C677" s="1">
        <v>875</v>
      </c>
      <c r="D677">
        <v>163</v>
      </c>
    </row>
    <row r="678" spans="1:4" x14ac:dyDescent="0.2">
      <c r="A678" t="s">
        <v>80</v>
      </c>
      <c r="B678" t="s">
        <v>588</v>
      </c>
      <c r="C678" s="1">
        <v>25000</v>
      </c>
      <c r="D678">
        <v>163</v>
      </c>
    </row>
    <row r="679" spans="1:4" x14ac:dyDescent="0.2">
      <c r="A679" t="s">
        <v>80</v>
      </c>
      <c r="B679" t="s">
        <v>590</v>
      </c>
      <c r="C679" s="1">
        <v>38915</v>
      </c>
      <c r="D679">
        <v>163</v>
      </c>
    </row>
    <row r="680" spans="1:4" x14ac:dyDescent="0.2">
      <c r="A680" t="s">
        <v>80</v>
      </c>
      <c r="B680" t="s">
        <v>720</v>
      </c>
      <c r="C680" s="1">
        <v>35000</v>
      </c>
      <c r="D680">
        <v>163</v>
      </c>
    </row>
    <row r="681" spans="1:4" x14ac:dyDescent="0.2">
      <c r="A681" t="s">
        <v>80</v>
      </c>
      <c r="B681" t="s">
        <v>721</v>
      </c>
      <c r="C681" s="1">
        <v>10000</v>
      </c>
      <c r="D681">
        <v>163</v>
      </c>
    </row>
    <row r="682" spans="1:4" x14ac:dyDescent="0.2">
      <c r="A682" t="s">
        <v>80</v>
      </c>
      <c r="B682" t="s">
        <v>722</v>
      </c>
      <c r="C682" s="1">
        <v>19125</v>
      </c>
      <c r="D682">
        <v>163</v>
      </c>
    </row>
    <row r="683" spans="1:4" x14ac:dyDescent="0.2">
      <c r="A683" t="s">
        <v>80</v>
      </c>
      <c r="B683" t="s">
        <v>376</v>
      </c>
      <c r="C683" s="1">
        <v>45000</v>
      </c>
      <c r="D683">
        <v>163</v>
      </c>
    </row>
    <row r="684" spans="1:4" x14ac:dyDescent="0.2">
      <c r="A684" t="s">
        <v>80</v>
      </c>
      <c r="B684" t="s">
        <v>723</v>
      </c>
      <c r="C684" s="1">
        <v>17000</v>
      </c>
      <c r="D684">
        <v>163</v>
      </c>
    </row>
    <row r="685" spans="1:4" x14ac:dyDescent="0.2">
      <c r="A685" t="s">
        <v>80</v>
      </c>
      <c r="B685" t="s">
        <v>724</v>
      </c>
      <c r="C685" s="1">
        <v>38570</v>
      </c>
      <c r="D685">
        <v>163</v>
      </c>
    </row>
    <row r="686" spans="1:4" x14ac:dyDescent="0.2">
      <c r="A686" t="s">
        <v>80</v>
      </c>
      <c r="B686" t="s">
        <v>379</v>
      </c>
      <c r="C686" s="1">
        <v>40000</v>
      </c>
      <c r="D686">
        <v>163</v>
      </c>
    </row>
    <row r="687" spans="1:4" x14ac:dyDescent="0.2">
      <c r="A687" t="s">
        <v>80</v>
      </c>
      <c r="B687" t="s">
        <v>380</v>
      </c>
      <c r="C687" s="1">
        <v>70000</v>
      </c>
      <c r="D687">
        <v>164</v>
      </c>
    </row>
    <row r="688" spans="1:4" x14ac:dyDescent="0.2">
      <c r="A688" t="s">
        <v>80</v>
      </c>
      <c r="B688" t="s">
        <v>725</v>
      </c>
      <c r="C688" s="1">
        <v>2500</v>
      </c>
      <c r="D688">
        <v>164</v>
      </c>
    </row>
    <row r="689" spans="1:4" x14ac:dyDescent="0.2">
      <c r="A689" t="s">
        <v>80</v>
      </c>
      <c r="B689" t="s">
        <v>726</v>
      </c>
      <c r="C689" s="1">
        <v>20000</v>
      </c>
      <c r="D689">
        <v>164</v>
      </c>
    </row>
    <row r="690" spans="1:4" x14ac:dyDescent="0.2">
      <c r="A690" t="s">
        <v>80</v>
      </c>
      <c r="B690" t="s">
        <v>649</v>
      </c>
      <c r="C690" s="1">
        <v>8620</v>
      </c>
      <c r="D690">
        <v>164</v>
      </c>
    </row>
    <row r="691" spans="1:4" x14ac:dyDescent="0.2">
      <c r="A691" t="s">
        <v>80</v>
      </c>
      <c r="B691" t="s">
        <v>727</v>
      </c>
      <c r="C691" s="1">
        <v>3500</v>
      </c>
      <c r="D691">
        <v>164</v>
      </c>
    </row>
    <row r="692" spans="1:4" x14ac:dyDescent="0.2">
      <c r="A692" t="s">
        <v>80</v>
      </c>
      <c r="B692" t="s">
        <v>728</v>
      </c>
      <c r="C692" s="1">
        <v>1875</v>
      </c>
      <c r="D692">
        <v>164</v>
      </c>
    </row>
    <row r="693" spans="1:4" x14ac:dyDescent="0.2">
      <c r="A693" t="s">
        <v>80</v>
      </c>
      <c r="B693" t="s">
        <v>381</v>
      </c>
      <c r="C693" s="1">
        <v>20000</v>
      </c>
      <c r="D693">
        <v>164</v>
      </c>
    </row>
    <row r="694" spans="1:4" x14ac:dyDescent="0.2">
      <c r="A694" t="s">
        <v>80</v>
      </c>
      <c r="B694" t="s">
        <v>653</v>
      </c>
      <c r="C694" s="1">
        <v>10000</v>
      </c>
      <c r="D694">
        <v>164</v>
      </c>
    </row>
    <row r="695" spans="1:4" x14ac:dyDescent="0.2">
      <c r="A695" t="s">
        <v>80</v>
      </c>
      <c r="B695" t="s">
        <v>220</v>
      </c>
      <c r="C695" s="1">
        <v>108000</v>
      </c>
      <c r="D695">
        <v>164</v>
      </c>
    </row>
    <row r="696" spans="1:4" x14ac:dyDescent="0.2">
      <c r="A696" t="s">
        <v>80</v>
      </c>
      <c r="B696" t="s">
        <v>729</v>
      </c>
      <c r="C696" s="1">
        <v>1250</v>
      </c>
      <c r="D696">
        <v>164</v>
      </c>
    </row>
    <row r="697" spans="1:4" x14ac:dyDescent="0.2">
      <c r="A697" t="s">
        <v>80</v>
      </c>
      <c r="B697" t="s">
        <v>730</v>
      </c>
      <c r="C697" s="1">
        <v>75000</v>
      </c>
      <c r="D697">
        <v>164</v>
      </c>
    </row>
    <row r="698" spans="1:4" x14ac:dyDescent="0.2">
      <c r="A698" t="s">
        <v>80</v>
      </c>
      <c r="B698" t="s">
        <v>731</v>
      </c>
      <c r="C698" s="1">
        <v>2825</v>
      </c>
      <c r="D698">
        <v>164</v>
      </c>
    </row>
    <row r="699" spans="1:4" x14ac:dyDescent="0.2">
      <c r="A699" t="s">
        <v>80</v>
      </c>
      <c r="B699" t="s">
        <v>732</v>
      </c>
      <c r="C699" s="1">
        <v>8000</v>
      </c>
      <c r="D699">
        <v>164</v>
      </c>
    </row>
    <row r="700" spans="1:4" x14ac:dyDescent="0.2">
      <c r="A700" t="s">
        <v>80</v>
      </c>
      <c r="B700" t="s">
        <v>193</v>
      </c>
      <c r="C700" s="1">
        <v>10000</v>
      </c>
      <c r="D700">
        <v>164</v>
      </c>
    </row>
    <row r="701" spans="1:4" x14ac:dyDescent="0.2">
      <c r="A701" t="s">
        <v>80</v>
      </c>
      <c r="B701" t="s">
        <v>733</v>
      </c>
      <c r="C701" s="1">
        <v>17500</v>
      </c>
      <c r="D701">
        <v>164</v>
      </c>
    </row>
    <row r="702" spans="1:4" x14ac:dyDescent="0.2">
      <c r="A702" t="s">
        <v>80</v>
      </c>
      <c r="B702" t="s">
        <v>734</v>
      </c>
      <c r="C702" s="1">
        <v>11250</v>
      </c>
      <c r="D702">
        <v>164</v>
      </c>
    </row>
    <row r="703" spans="1:4" x14ac:dyDescent="0.2">
      <c r="A703" t="s">
        <v>80</v>
      </c>
      <c r="B703" t="s">
        <v>735</v>
      </c>
      <c r="C703" s="1">
        <v>575</v>
      </c>
      <c r="D703">
        <v>164</v>
      </c>
    </row>
    <row r="704" spans="1:4" x14ac:dyDescent="0.2">
      <c r="A704" t="s">
        <v>80</v>
      </c>
      <c r="B704" t="s">
        <v>736</v>
      </c>
      <c r="C704" s="1">
        <v>3750</v>
      </c>
      <c r="D704">
        <v>164</v>
      </c>
    </row>
    <row r="705" spans="1:4" x14ac:dyDescent="0.2">
      <c r="A705" t="s">
        <v>80</v>
      </c>
      <c r="B705" t="s">
        <v>737</v>
      </c>
      <c r="C705" s="1">
        <v>20000</v>
      </c>
      <c r="D705">
        <v>164</v>
      </c>
    </row>
    <row r="706" spans="1:4" x14ac:dyDescent="0.2">
      <c r="A706" t="s">
        <v>80</v>
      </c>
      <c r="B706" t="s">
        <v>663</v>
      </c>
      <c r="C706" s="1">
        <v>5000</v>
      </c>
      <c r="D706">
        <v>164</v>
      </c>
    </row>
    <row r="707" spans="1:4" x14ac:dyDescent="0.2">
      <c r="A707" t="s">
        <v>80</v>
      </c>
      <c r="B707" t="s">
        <v>221</v>
      </c>
      <c r="C707" s="1">
        <v>2800</v>
      </c>
      <c r="D707">
        <v>164</v>
      </c>
    </row>
    <row r="708" spans="1:4" x14ac:dyDescent="0.2">
      <c r="A708" t="s">
        <v>80</v>
      </c>
      <c r="B708" t="s">
        <v>738</v>
      </c>
      <c r="C708" s="1">
        <v>10000</v>
      </c>
      <c r="D708">
        <v>164</v>
      </c>
    </row>
    <row r="709" spans="1:4" x14ac:dyDescent="0.2">
      <c r="A709" t="s">
        <v>80</v>
      </c>
      <c r="B709" t="s">
        <v>739</v>
      </c>
      <c r="C709" s="1">
        <v>5000</v>
      </c>
      <c r="D709">
        <v>164</v>
      </c>
    </row>
    <row r="710" spans="1:4" x14ac:dyDescent="0.2">
      <c r="A710" t="s">
        <v>80</v>
      </c>
      <c r="B710" t="s">
        <v>414</v>
      </c>
      <c r="C710" s="1">
        <v>20000</v>
      </c>
      <c r="D710">
        <v>164</v>
      </c>
    </row>
    <row r="711" spans="1:4" x14ac:dyDescent="0.2">
      <c r="A711" t="s">
        <v>80</v>
      </c>
      <c r="B711" t="s">
        <v>390</v>
      </c>
      <c r="C711" s="1">
        <v>3000</v>
      </c>
      <c r="D711">
        <v>164</v>
      </c>
    </row>
    <row r="712" spans="1:4" x14ac:dyDescent="0.2">
      <c r="A712" t="s">
        <v>80</v>
      </c>
      <c r="B712" t="s">
        <v>417</v>
      </c>
      <c r="C712" s="1">
        <v>51000</v>
      </c>
      <c r="D712">
        <v>164</v>
      </c>
    </row>
    <row r="713" spans="1:4" x14ac:dyDescent="0.2">
      <c r="A713" t="s">
        <v>80</v>
      </c>
      <c r="B713" t="s">
        <v>740</v>
      </c>
      <c r="C713" s="1">
        <v>3000</v>
      </c>
      <c r="D713">
        <v>164</v>
      </c>
    </row>
    <row r="714" spans="1:4" x14ac:dyDescent="0.2">
      <c r="A714" t="s">
        <v>80</v>
      </c>
      <c r="B714" t="s">
        <v>418</v>
      </c>
      <c r="C714" s="1">
        <v>27500</v>
      </c>
      <c r="D714">
        <v>164</v>
      </c>
    </row>
    <row r="715" spans="1:4" x14ac:dyDescent="0.2">
      <c r="A715" t="s">
        <v>80</v>
      </c>
      <c r="B715" t="s">
        <v>741</v>
      </c>
      <c r="C715" s="1">
        <v>15369</v>
      </c>
      <c r="D715">
        <v>164</v>
      </c>
    </row>
    <row r="716" spans="1:4" x14ac:dyDescent="0.2">
      <c r="A716" t="s">
        <v>80</v>
      </c>
      <c r="B716" t="s">
        <v>742</v>
      </c>
      <c r="C716" s="1">
        <v>2000</v>
      </c>
      <c r="D716">
        <v>164</v>
      </c>
    </row>
    <row r="717" spans="1:4" x14ac:dyDescent="0.2">
      <c r="A717" t="s">
        <v>80</v>
      </c>
      <c r="B717" t="s">
        <v>743</v>
      </c>
      <c r="C717" s="1">
        <v>50000</v>
      </c>
      <c r="D717">
        <v>164</v>
      </c>
    </row>
    <row r="718" spans="1:4" x14ac:dyDescent="0.2">
      <c r="A718" t="s">
        <v>80</v>
      </c>
      <c r="B718" t="s">
        <v>195</v>
      </c>
      <c r="C718" s="1">
        <v>25000</v>
      </c>
      <c r="D718">
        <v>164</v>
      </c>
    </row>
    <row r="719" spans="1:4" x14ac:dyDescent="0.2">
      <c r="A719" t="s">
        <v>80</v>
      </c>
      <c r="B719" t="s">
        <v>192</v>
      </c>
      <c r="C719" s="1">
        <v>50000</v>
      </c>
      <c r="D719">
        <v>164</v>
      </c>
    </row>
    <row r="720" spans="1:4" x14ac:dyDescent="0.2">
      <c r="A720" t="s">
        <v>80</v>
      </c>
      <c r="B720" t="s">
        <v>419</v>
      </c>
      <c r="C720" s="1">
        <v>20000</v>
      </c>
      <c r="D720">
        <v>164</v>
      </c>
    </row>
    <row r="721" spans="1:4" x14ac:dyDescent="0.2">
      <c r="A721" t="s">
        <v>80</v>
      </c>
      <c r="B721" t="s">
        <v>629</v>
      </c>
      <c r="C721" s="1">
        <v>177000</v>
      </c>
      <c r="D721">
        <v>164</v>
      </c>
    </row>
    <row r="722" spans="1:4" x14ac:dyDescent="0.2">
      <c r="A722" t="s">
        <v>80</v>
      </c>
      <c r="B722" t="s">
        <v>744</v>
      </c>
      <c r="C722" s="1">
        <v>27637</v>
      </c>
      <c r="D722">
        <v>164</v>
      </c>
    </row>
    <row r="723" spans="1:4" x14ac:dyDescent="0.2">
      <c r="A723" t="s">
        <v>80</v>
      </c>
      <c r="B723" t="s">
        <v>745</v>
      </c>
      <c r="C723" s="1">
        <v>35000</v>
      </c>
      <c r="D723">
        <v>164</v>
      </c>
    </row>
    <row r="724" spans="1:4" x14ac:dyDescent="0.2">
      <c r="A724" t="s">
        <v>80</v>
      </c>
      <c r="B724" t="s">
        <v>746</v>
      </c>
      <c r="C724" s="1">
        <v>80000</v>
      </c>
      <c r="D724">
        <v>164</v>
      </c>
    </row>
    <row r="725" spans="1:4" x14ac:dyDescent="0.2">
      <c r="A725" t="s">
        <v>80</v>
      </c>
      <c r="B725" t="s">
        <v>747</v>
      </c>
      <c r="C725" s="1">
        <v>5675</v>
      </c>
      <c r="D725">
        <v>164</v>
      </c>
    </row>
    <row r="726" spans="1:4" x14ac:dyDescent="0.2">
      <c r="A726" t="s">
        <v>80</v>
      </c>
      <c r="B726" t="s">
        <v>748</v>
      </c>
      <c r="C726" s="1">
        <v>48643</v>
      </c>
      <c r="D726">
        <v>164</v>
      </c>
    </row>
    <row r="727" spans="1:4" x14ac:dyDescent="0.2">
      <c r="A727" t="s">
        <v>80</v>
      </c>
      <c r="B727" t="s">
        <v>749</v>
      </c>
      <c r="C727" s="1">
        <v>5000</v>
      </c>
      <c r="D727">
        <v>164</v>
      </c>
    </row>
    <row r="728" spans="1:4" x14ac:dyDescent="0.2">
      <c r="A728" t="s">
        <v>80</v>
      </c>
      <c r="B728" t="s">
        <v>750</v>
      </c>
      <c r="C728" s="1">
        <v>67500</v>
      </c>
      <c r="D728">
        <v>164</v>
      </c>
    </row>
    <row r="729" spans="1:4" x14ac:dyDescent="0.2">
      <c r="A729" t="s">
        <v>80</v>
      </c>
      <c r="B729" t="s">
        <v>751</v>
      </c>
      <c r="C729" s="1">
        <v>100000</v>
      </c>
      <c r="D729">
        <v>164</v>
      </c>
    </row>
    <row r="730" spans="1:4" x14ac:dyDescent="0.2">
      <c r="A730" t="s">
        <v>80</v>
      </c>
      <c r="B730" t="s">
        <v>752</v>
      </c>
      <c r="C730" s="1">
        <v>665</v>
      </c>
      <c r="D730">
        <v>164</v>
      </c>
    </row>
    <row r="731" spans="1:4" x14ac:dyDescent="0.2">
      <c r="A731" t="s">
        <v>80</v>
      </c>
      <c r="B731" t="s">
        <v>753</v>
      </c>
      <c r="C731" s="1">
        <v>45000</v>
      </c>
      <c r="D731">
        <v>164</v>
      </c>
    </row>
    <row r="732" spans="1:4" x14ac:dyDescent="0.2">
      <c r="A732" t="s">
        <v>80</v>
      </c>
      <c r="B732" t="s">
        <v>754</v>
      </c>
      <c r="C732" s="1">
        <v>5000</v>
      </c>
      <c r="D732">
        <v>164</v>
      </c>
    </row>
    <row r="733" spans="1:4" x14ac:dyDescent="0.2">
      <c r="A733" t="s">
        <v>80</v>
      </c>
      <c r="B733" t="s">
        <v>755</v>
      </c>
      <c r="C733" s="1">
        <v>446458</v>
      </c>
      <c r="D733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Checker</vt:lpstr>
      <vt:lpstr>cleaned_data</vt:lpstr>
      <vt:lpstr>cleaned_data2</vt:lpstr>
      <vt:lpstr>Tables for Summary</vt:lpstr>
      <vt:lpstr>Reference</vt:lpstr>
      <vt:lpstr>2024_financial_report_raw_data</vt:lpstr>
      <vt:lpstr>2024_sofi_data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 Tsao</cp:lastModifiedBy>
  <dcterms:created xsi:type="dcterms:W3CDTF">2025-10-16T23:00:03Z</dcterms:created>
  <dcterms:modified xsi:type="dcterms:W3CDTF">2025-10-22T02:39:40Z</dcterms:modified>
</cp:coreProperties>
</file>