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7470" windowHeight="2355" tabRatio="592"/>
  </bookViews>
  <sheets>
    <sheet name="Ekmustha Pratham" sheetId="47" r:id="rId1"/>
    <sheet name="Officewise Pratham" sheetId="46" r:id="rId2"/>
  </sheets>
  <calcPr calcId="124519"/>
</workbook>
</file>

<file path=xl/calcChain.xml><?xml version="1.0" encoding="utf-8"?>
<calcChain xmlns="http://schemas.openxmlformats.org/spreadsheetml/2006/main">
  <c r="G151" i="47"/>
  <c r="I151"/>
  <c r="I152" s="1"/>
  <c r="J151"/>
  <c r="L151"/>
  <c r="N151"/>
  <c r="F151"/>
  <c r="N113"/>
  <c r="N111"/>
  <c r="O27"/>
  <c r="O31"/>
  <c r="O34"/>
  <c r="O35"/>
  <c r="O36"/>
  <c r="O41"/>
  <c r="O42"/>
  <c r="O44"/>
  <c r="O46"/>
  <c r="O47"/>
  <c r="O48"/>
  <c r="O51"/>
  <c r="O52"/>
  <c r="O53"/>
  <c r="O54"/>
  <c r="O57"/>
  <c r="O59"/>
  <c r="O61"/>
  <c r="O65"/>
  <c r="O67"/>
  <c r="O72"/>
  <c r="O74"/>
  <c r="O76"/>
  <c r="O78"/>
  <c r="O79"/>
  <c r="O81"/>
  <c r="O83"/>
  <c r="O86"/>
  <c r="O87"/>
  <c r="O89"/>
  <c r="O93"/>
  <c r="O94"/>
  <c r="O96"/>
  <c r="O99"/>
  <c r="O101"/>
  <c r="O103"/>
  <c r="O105"/>
  <c r="O107"/>
  <c r="O109"/>
  <c r="O111"/>
  <c r="O113"/>
  <c r="O115"/>
  <c r="O116"/>
  <c r="O118"/>
  <c r="O120"/>
  <c r="O121"/>
  <c r="O123"/>
  <c r="O125"/>
  <c r="O129"/>
  <c r="O131"/>
  <c r="O133"/>
  <c r="O135"/>
  <c r="O137"/>
  <c r="O139"/>
  <c r="O141"/>
  <c r="O143"/>
  <c r="O145"/>
  <c r="O147"/>
  <c r="O150"/>
  <c r="O152"/>
  <c r="O25"/>
  <c r="M34"/>
  <c r="L31"/>
  <c r="N27"/>
  <c r="N28"/>
  <c r="N31"/>
  <c r="N34"/>
  <c r="N35"/>
  <c r="N36"/>
  <c r="N41"/>
  <c r="N42"/>
  <c r="N44"/>
  <c r="N46"/>
  <c r="N47"/>
  <c r="N48"/>
  <c r="N51"/>
  <c r="N52"/>
  <c r="N53"/>
  <c r="N54"/>
  <c r="N57"/>
  <c r="N59"/>
  <c r="N61"/>
  <c r="N65"/>
  <c r="N67"/>
  <c r="N72"/>
  <c r="N74"/>
  <c r="N76"/>
  <c r="N78"/>
  <c r="N79"/>
  <c r="N81"/>
  <c r="N83"/>
  <c r="N86"/>
  <c r="N87"/>
  <c r="N89"/>
  <c r="N93"/>
  <c r="N94"/>
  <c r="N96"/>
  <c r="N99"/>
  <c r="N101"/>
  <c r="N103"/>
  <c r="N105"/>
  <c r="N107"/>
  <c r="N109"/>
  <c r="N115"/>
  <c r="N116"/>
  <c r="N118"/>
  <c r="N120"/>
  <c r="N121"/>
  <c r="N123"/>
  <c r="N125"/>
  <c r="N129"/>
  <c r="N131"/>
  <c r="N133"/>
  <c r="N135"/>
  <c r="N137"/>
  <c r="N139"/>
  <c r="N141"/>
  <c r="N143"/>
  <c r="N145"/>
  <c r="N147"/>
  <c r="N150"/>
  <c r="M27"/>
  <c r="M31"/>
  <c r="M35"/>
  <c r="M36"/>
  <c r="M41"/>
  <c r="M42"/>
  <c r="M44"/>
  <c r="M46"/>
  <c r="M47"/>
  <c r="M48"/>
  <c r="M51"/>
  <c r="M52"/>
  <c r="M53"/>
  <c r="M54"/>
  <c r="M57"/>
  <c r="M59"/>
  <c r="M61"/>
  <c r="M65"/>
  <c r="M67"/>
  <c r="M72"/>
  <c r="M74"/>
  <c r="M76"/>
  <c r="M78"/>
  <c r="M79"/>
  <c r="M81"/>
  <c r="M83"/>
  <c r="M86"/>
  <c r="M87"/>
  <c r="M89"/>
  <c r="M93"/>
  <c r="M94"/>
  <c r="M96"/>
  <c r="M99"/>
  <c r="M101"/>
  <c r="M103"/>
  <c r="M105"/>
  <c r="M107"/>
  <c r="M109"/>
  <c r="M111"/>
  <c r="M113"/>
  <c r="M115"/>
  <c r="M116"/>
  <c r="M118"/>
  <c r="M120"/>
  <c r="M121"/>
  <c r="M123"/>
  <c r="M125"/>
  <c r="M129"/>
  <c r="M131"/>
  <c r="M133"/>
  <c r="M135"/>
  <c r="M137"/>
  <c r="M139"/>
  <c r="M141"/>
  <c r="M143"/>
  <c r="M145"/>
  <c r="M147"/>
  <c r="M150"/>
  <c r="M25"/>
  <c r="N25"/>
  <c r="G152"/>
  <c r="F152"/>
  <c r="J152"/>
  <c r="G28"/>
  <c r="I28"/>
  <c r="J28"/>
  <c r="F28"/>
  <c r="L27"/>
  <c r="L34"/>
  <c r="L35"/>
  <c r="L36"/>
  <c r="L41"/>
  <c r="L42"/>
  <c r="L44"/>
  <c r="L46"/>
  <c r="L47"/>
  <c r="L48"/>
  <c r="L51"/>
  <c r="L52"/>
  <c r="L53"/>
  <c r="L54"/>
  <c r="L57"/>
  <c r="L59"/>
  <c r="L61"/>
  <c r="L65"/>
  <c r="L67"/>
  <c r="L72"/>
  <c r="L74"/>
  <c r="L76"/>
  <c r="L78"/>
  <c r="L79"/>
  <c r="L81"/>
  <c r="L83"/>
  <c r="L86"/>
  <c r="L87"/>
  <c r="L89"/>
  <c r="L93"/>
  <c r="L94"/>
  <c r="L96"/>
  <c r="L99"/>
  <c r="L101"/>
  <c r="L103"/>
  <c r="L105"/>
  <c r="L107"/>
  <c r="L109"/>
  <c r="L111"/>
  <c r="L113"/>
  <c r="L115"/>
  <c r="L116"/>
  <c r="L118"/>
  <c r="L120"/>
  <c r="L121"/>
  <c r="L123"/>
  <c r="L125"/>
  <c r="L129"/>
  <c r="L131"/>
  <c r="L133"/>
  <c r="L135"/>
  <c r="L137"/>
  <c r="L139"/>
  <c r="L141"/>
  <c r="L143"/>
  <c r="L145"/>
  <c r="L147"/>
  <c r="L150"/>
  <c r="L25"/>
  <c r="L28" s="1"/>
  <c r="H11" i="46"/>
  <c r="G6"/>
  <c r="H6" s="1"/>
  <c r="G7"/>
  <c r="H7" s="1"/>
  <c r="G8"/>
  <c r="G9"/>
  <c r="H9" s="1"/>
  <c r="G10"/>
  <c r="H10" s="1"/>
  <c r="G11"/>
  <c r="C12"/>
  <c r="D12"/>
  <c r="E12"/>
  <c r="F12"/>
  <c r="L152" i="47" l="1"/>
  <c r="G12" i="46"/>
  <c r="H12" s="1"/>
  <c r="H8"/>
  <c r="C154" i="47" l="1"/>
  <c r="N152"/>
</calcChain>
</file>

<file path=xl/sharedStrings.xml><?xml version="1.0" encoding="utf-8"?>
<sst xmlns="http://schemas.openxmlformats.org/spreadsheetml/2006/main" count="410" uniqueCount="291">
  <si>
    <t>कैफियत</t>
  </si>
  <si>
    <t>कृषि सूचना तथा संचार केन्द्र</t>
  </si>
  <si>
    <t>महंगी भत्ता</t>
  </si>
  <si>
    <t>प्रतिशत</t>
  </si>
  <si>
    <t>पटक</t>
  </si>
  <si>
    <t>संख्या</t>
  </si>
  <si>
    <t>महिना</t>
  </si>
  <si>
    <t>कृषि प्रकाशन तथा प्रसारण सामाग्रीहरुको अभिलेखीकरण</t>
  </si>
  <si>
    <t>नेपाल टेलिभिजनसंगको सहकार्यमा कृषि कार्यक्रम उत्पादन तथा प्रसारण</t>
  </si>
  <si>
    <t>टेलिभिजन कृषि कार्यक्रम</t>
  </si>
  <si>
    <t>रेडियो नेपालसंगको सहकार्यमा स्थानीय भाषामा क्षेत्रीय कृषि कार्यक्रम प्रसारण</t>
  </si>
  <si>
    <t>रेडियो नेपालसंगको सहकार्यमा कृषि कार्यक्रम उत्पादन तथा प्रसारण</t>
  </si>
  <si>
    <t>कृषि संचार तथ्याङ्क तथा केन्द्रको वार्षिक प्रगति पुस्तिका तयार गरी प्रकाशन (५०० प्रति)</t>
  </si>
  <si>
    <t>रिम</t>
  </si>
  <si>
    <t>कृषि द्वैमासिक (३६००० प्रति) र पुस्तिका (३६००० प्रति) प्रकाशनको लागि कागज (म्यापलिथो) खरिद</t>
  </si>
  <si>
    <t>सेट</t>
  </si>
  <si>
    <t>कृषि द्वैमासिक (३६००० प्रति) र पुस्तिका (३६००० प्रति) प्रकाशनको लागि कागज (आर्ट पेपर) खरिद</t>
  </si>
  <si>
    <t>चालु खर्च अन्तरगतका कार्यक्रमहरु</t>
  </si>
  <si>
    <t>आ)</t>
  </si>
  <si>
    <t>पुँजिगत खर्च अन्तरगतका कार्यक्रमको जम्मा</t>
  </si>
  <si>
    <t>क)</t>
  </si>
  <si>
    <t>भारित</t>
  </si>
  <si>
    <t>परिमाण</t>
  </si>
  <si>
    <t>बजेट</t>
  </si>
  <si>
    <t>भार</t>
  </si>
  <si>
    <t>सुचकमा आधारित प्रमुख प्रतिफल/उपलब्धी</t>
  </si>
  <si>
    <t>प्रतिवेदन अवधिसम्म यस आ.व.को प्रगति</t>
  </si>
  <si>
    <t>वार्षिक लक्ष्य</t>
  </si>
  <si>
    <t xml:space="preserve">९) आयोजना प्रमुखको नाम : श्री इश्वर प्रसाद रिजाल </t>
  </si>
  <si>
    <t>८) आयोजना पुरा हुने मिति : सालबसाली</t>
  </si>
  <si>
    <t>11. आयोजनाको कुल अवधिमध्ये बितेको समय प्रतिशत :</t>
  </si>
  <si>
    <t>7) आयोजना शुरु भएको मिति : २०२२/२३</t>
  </si>
  <si>
    <t>10. आयोजनाको शुरुदेखि यस अवधिसम्मको भौतिक प्रगति प्रतिशत :</t>
  </si>
  <si>
    <t>9. कुल लागतमध्ये शुरुदेखि यस अवधिसम्मको कुल खर्च र प्रतिशत :</t>
  </si>
  <si>
    <t xml:space="preserve">             2) अनुदान</t>
  </si>
  <si>
    <t>8. चालु आ.व. को हालसम्मको खर्च रकम र प्रतिशत :</t>
  </si>
  <si>
    <t>क) वैदेशिक    १) ऋण</t>
  </si>
  <si>
    <t xml:space="preserve">ग) प्राप्त हुन बाँकी रकम : </t>
  </si>
  <si>
    <t xml:space="preserve">               २) अनुदान</t>
  </si>
  <si>
    <t>3) जनसहभागिता</t>
  </si>
  <si>
    <t>ख) माग गरेको रकम :</t>
  </si>
  <si>
    <t>ख) वैदेशिक      १) ऋण</t>
  </si>
  <si>
    <t>2) संस्था</t>
  </si>
  <si>
    <t>क) माग गर्नु पर्ने रकम :</t>
  </si>
  <si>
    <t>12. सोधभर्ना स्थिती</t>
  </si>
  <si>
    <t xml:space="preserve">%= sfo{s|d÷cfof]hgfsf] gfd M s[lif ;"rgf tyf ;+rf/ s]Gb| </t>
  </si>
  <si>
    <t xml:space="preserve">4. विभाग/संस्था :  कृषि सूचना तथा संचार केन्द्र </t>
  </si>
  <si>
    <t>३. मन्त्रालय : कृषि विकास</t>
  </si>
  <si>
    <t>2. बजेट उपशिर्षक नं. 312115-3/4</t>
  </si>
  <si>
    <t>पाना नं. 1</t>
  </si>
  <si>
    <t>१‌. आ.व. २०७१/७२</t>
  </si>
  <si>
    <t>रा.यो.आ. (के.अ.मू.) फा. नं. 2</t>
  </si>
  <si>
    <t>बजेट फाराम नं ६‌.१२.४.१</t>
  </si>
  <si>
    <t xml:space="preserve">मिति </t>
  </si>
  <si>
    <t xml:space="preserve">दस्तखतः </t>
  </si>
  <si>
    <r>
      <t>विभागीय</t>
    </r>
    <r>
      <rPr>
        <sz val="11"/>
        <color indexed="8"/>
        <rFont val="Preeti"/>
      </rPr>
      <t>÷</t>
    </r>
    <r>
      <rPr>
        <sz val="10"/>
        <color indexed="8"/>
        <rFont val="Kalimati"/>
        <charset val="1"/>
      </rPr>
      <t>संस्था प्रमुखः श्री ईश्वर प्रसाद रिजाल</t>
    </r>
  </si>
  <si>
    <t xml:space="preserve">जम्मा </t>
  </si>
  <si>
    <r>
      <t>क्षेत्रीय कृषि निर्देशनालय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indexed="8"/>
        <rFont val="Kalimati"/>
        <charset val="1"/>
      </rPr>
      <t>विराटनगर</t>
    </r>
  </si>
  <si>
    <r>
      <t>क्षेत्रीय कृषि निर्देशनालय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indexed="8"/>
        <rFont val="Kalimati"/>
        <charset val="1"/>
      </rPr>
      <t>हरिहरभवन</t>
    </r>
  </si>
  <si>
    <r>
      <t>क्षेत्रीय कृषि निर्देशनालय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indexed="8"/>
        <rFont val="Kalimati"/>
        <charset val="1"/>
      </rPr>
      <t>पोखरा</t>
    </r>
  </si>
  <si>
    <r>
      <t>क्षेत्रीय कृषि निर्देशनालय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indexed="8"/>
        <rFont val="Kalimati"/>
        <charset val="1"/>
      </rPr>
      <t>सुर्खेत</t>
    </r>
  </si>
  <si>
    <r>
      <t>क्षेत्रीय कृषि निर्देशनालय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indexed="8"/>
        <rFont val="Kalimati"/>
        <charset val="1"/>
      </rPr>
      <t>दिपायल</t>
    </r>
  </si>
  <si>
    <t>जम्मा</t>
  </si>
  <si>
    <t>चालु</t>
  </si>
  <si>
    <t>पूंजीगत</t>
  </si>
  <si>
    <t>वार्षिक</t>
  </si>
  <si>
    <t>बजेट रु. हजारमा</t>
  </si>
  <si>
    <t>कार्यालय</t>
  </si>
  <si>
    <t>क्रस</t>
  </si>
  <si>
    <r>
      <t>२</t>
    </r>
    <r>
      <rPr>
        <b/>
        <sz val="14"/>
        <color indexed="8"/>
        <rFont val="Preeti"/>
      </rPr>
      <t xml:space="preserve">= </t>
    </r>
    <r>
      <rPr>
        <b/>
        <sz val="14"/>
        <color indexed="8"/>
        <rFont val="Kalimati"/>
        <charset val="1"/>
      </rPr>
      <t>कार्यालय अनुसार प्रगति विवरण</t>
    </r>
  </si>
  <si>
    <t>पदः प्रमुख</t>
  </si>
  <si>
    <t xml:space="preserve">            -@_ cg'bfg</t>
  </si>
  <si>
    <t>v_ j}b]lzs  -!_ C0f</t>
  </si>
  <si>
    <t xml:space="preserve"> २०७2।04।15</t>
  </si>
  <si>
    <r>
      <t xml:space="preserve">s_ cfGtl/s != g]kfn ;/sf/ M  </t>
    </r>
    <r>
      <rPr>
        <sz val="13"/>
        <rFont val="Preeti"/>
      </rPr>
      <t>?=</t>
    </r>
    <r>
      <rPr>
        <b/>
        <sz val="13"/>
        <rFont val="Preeti"/>
      </rPr>
      <t xml:space="preserve"> </t>
    </r>
  </si>
  <si>
    <t>क्र.सं.</t>
  </si>
  <si>
    <t>कार्यक्रम/क्रियाकलापहरु</t>
  </si>
  <si>
    <t>१. प्रथम चौमासिक प्रगति प्रतिवेदन</t>
  </si>
  <si>
    <r>
      <t xml:space="preserve">अ) पूजिगत खर्च अनुतर्गतका कार्यक्रमहरु </t>
    </r>
    <r>
      <rPr>
        <b/>
        <sz val="9"/>
        <rFont val="Calibri"/>
        <family val="2"/>
      </rPr>
      <t>:</t>
    </r>
  </si>
  <si>
    <t>पूर्वाधार विस्तार कार्यक्रम</t>
  </si>
  <si>
    <t>8.2.2</t>
  </si>
  <si>
    <t>भवन निर्माण कार्यालय प्रयोजन</t>
  </si>
  <si>
    <t>8.2.2.1</t>
  </si>
  <si>
    <t xml:space="preserve">टेलिभिजन तथा एफ.एम.स्टुडियो भवन निर्माण (क्रमागत) </t>
  </si>
  <si>
    <t>8.5.1</t>
  </si>
  <si>
    <t>कार्यालय सञ्चालनसँग सम्बन्धी यन्त्र, उपकरण मेशिन ‌औजार</t>
  </si>
  <si>
    <t>8.5.1.16</t>
  </si>
  <si>
    <t xml:space="preserve">सोलार सिस्टम खरिद </t>
  </si>
  <si>
    <t>5.1.10</t>
  </si>
  <si>
    <t>अन्य</t>
  </si>
  <si>
    <t>5.1.10.112</t>
  </si>
  <si>
    <t xml:space="preserve">कृषि प्रविधि तथा कृषि सूचना प्रसारका लागि कृषि रेडियो कार्यक्रम </t>
  </si>
  <si>
    <t>कृषि प्रकाशन</t>
  </si>
  <si>
    <t>2.12.1</t>
  </si>
  <si>
    <t>सेवा करार</t>
  </si>
  <si>
    <t>2.12.1.8</t>
  </si>
  <si>
    <t>2.12.1.9</t>
  </si>
  <si>
    <t>कृषि प्रकाशन सामग्रीहरुको ग्राफिक डिजाइन, लेआउट र पेज सेटिङ्गको लागि निजी क्षेत्रबाट सेवा लिने</t>
  </si>
  <si>
    <t>2.12.1.10</t>
  </si>
  <si>
    <t>कृषि प्रकाशन सामग्रीहरुको छपाई प्लेट निर्माणको लागि निजी क्षेत्रबाट सेवा लिने</t>
  </si>
  <si>
    <t>2.15.3</t>
  </si>
  <si>
    <t>प्रचार प्रसार तथा सामाग्री उत्पादन तथा प्रकाशन र वितरण</t>
  </si>
  <si>
    <t>2.15.3.1</t>
  </si>
  <si>
    <t>कृषि क्यालेण्डर प्रकाशन (हजार प्रति)</t>
  </si>
  <si>
    <t>2.15.3.2</t>
  </si>
  <si>
    <t>विषयवस्तु (Content) परिमार्जन एवं अद्यावधिक गरी कृषि डायरी प्रकाशन (हजार प्रति)</t>
  </si>
  <si>
    <t>2.15.3.18</t>
  </si>
  <si>
    <t>कृषि प्रकाशन सामाग्री वितरण</t>
  </si>
  <si>
    <t>2.15.3.18.1</t>
  </si>
  <si>
    <t>आजीवन र वार्षिक ग्राहकहरु (२००) लाई कृषि द्वैमासिक एक/एक प्रति हुलाक मार्फत पठाउने</t>
  </si>
  <si>
    <t>2.15.3.18.3</t>
  </si>
  <si>
    <t xml:space="preserve">कृषि, पशु सेवा, खा.प्र.तथा गु.नि. विभाग अन्तर्गतका क्षेत्रीय, जिल्ला, फार्म/तालिम केन्द्र, प्रयोगशाला, क्वारेण्टिनहरुका लागि कृषि द्वैमासिक/पुस्तिका क्षेत्रीय कृषि सञ्चार इकाई (४)सम्म ढुवानी गर्ने </t>
  </si>
  <si>
    <t>2.15.3.18.4</t>
  </si>
  <si>
    <t xml:space="preserve">कृषि, पशु सेवा, खा.प्र.तथा गु.नि. विभाग अन्तर्गतका क्षेत्रीय, जिल्ला, फार्म/तालिम केन्द्र, प्रयोगशाला, क्वारेण्टिनहरुका लागि कृषि क्याललेण्डर/डायरी क्षेत्रीय कृषि सञ्चार इकाई (४)सम्म ढुवानी गर्ने   </t>
  </si>
  <si>
    <t>2.15.3.18.5</t>
  </si>
  <si>
    <t xml:space="preserve">उपत्यका बाहिरका कृषि सम्बन्धी निकायहरु-२0० (अनुसन्धान/बोर्ड/संस्थान/समिति/कम्पनी, शिक्षण संस्था) लाई कृषि द्वैमासिक/पुस्तिका एक/एक प्रति हुलाक मार्फत पठाउने  </t>
  </si>
  <si>
    <t>2.16.2</t>
  </si>
  <si>
    <t>कच्चा पदार्थ वीउ विजन तथा अन्य सामाग्री खरिद खर्च</t>
  </si>
  <si>
    <t>2.16.2.1</t>
  </si>
  <si>
    <t>2.16.2.2</t>
  </si>
  <si>
    <t>2.16.2.3</t>
  </si>
  <si>
    <t xml:space="preserve">कृषि द्वैमासिक (३६००० प्रति) र पुस्तिका (३६००० प्रति) प्रकाशनको लागि मसी खरिद </t>
  </si>
  <si>
    <t>रेडियो कृषि कार्यक्रम</t>
  </si>
  <si>
    <t>4.1.1</t>
  </si>
  <si>
    <t>गैह्र वित्तीय सस्थान चालु सहायता</t>
  </si>
  <si>
    <t>4.1.1.1</t>
  </si>
  <si>
    <t>4.1.1.2</t>
  </si>
  <si>
    <t>रेडियो नेपालसंगको सहकार्यमा नेपाली भाषामा क्षेत्रीय कृषि कार्यक्रम उत्पादन  तथा प्रसारण</t>
  </si>
  <si>
    <t>4.1.1.3</t>
  </si>
  <si>
    <t xml:space="preserve">रेडियो नेपालसंगको सहकार्यमा स्थानीय भाषामा क्षेत्रीय कृषि कार्यक्रम उत्पादन  </t>
  </si>
  <si>
    <t>4.1.1.4</t>
  </si>
  <si>
    <t>2.15.3.17</t>
  </si>
  <si>
    <t>धान, सुन्तला, गाई, आधारभुत खाद्य पोषण सम्बन्धी Season Long/Complete Package सहितको भिडियो डकुमेन्ट्री निमार्ण</t>
  </si>
  <si>
    <t>2.19.1</t>
  </si>
  <si>
    <t xml:space="preserve">अनुगमन मूल्यांकन तथा कार्यक्रम कार्यान्वयन भ्रमण खर्च </t>
  </si>
  <si>
    <t>2.19.1.6</t>
  </si>
  <si>
    <t xml:space="preserve">रेडियो तथा टेलिभिजन कृषि कार्यक्रम उत्पादनका लागि सामग्री संकलन, रेकर्डिङ्ग तथा छायाँङ्कन गर्न भ्रमण
</t>
  </si>
  <si>
    <t>4.1.1.5</t>
  </si>
  <si>
    <t>सूचना अभिलेख तथा व्यवस्थापन</t>
  </si>
  <si>
    <t>2.12.1.11</t>
  </si>
  <si>
    <t>केन्द्रको वेवसाइट तथा मोवाइल एप्लिकेशन अपडेट तथा संचालन</t>
  </si>
  <si>
    <t>2.12.1.12</t>
  </si>
  <si>
    <t>कम्प्यूटर तथा अन्य मेशिनरी सामानको सर्भिसिङ्ग गराउने</t>
  </si>
  <si>
    <t>2.12.1.44</t>
  </si>
  <si>
    <t>निजि क्षेत्रका कृषि सम्बन्धी Mobile Apps संचालन गर्ने संस्थाहरुसँगको सहकार्यमा कृषि सूचना र प्रविधि प्रवाह</t>
  </si>
  <si>
    <t>2.12.1.164</t>
  </si>
  <si>
    <t>कृषि प्रविधि सम्बन्धि मोवाइल एप्लिकेशन (IOS Version) निर्माण</t>
  </si>
  <si>
    <t>2.15.40</t>
  </si>
  <si>
    <t>2.15.40.27</t>
  </si>
  <si>
    <t>क्षेत्रीय कृषि सं‌चार कार्यक्रम</t>
  </si>
  <si>
    <t>1.2.4</t>
  </si>
  <si>
    <t>वैठक भत्ता</t>
  </si>
  <si>
    <t>1.2.4.3</t>
  </si>
  <si>
    <t>क्षेत्रीय कृषि सञ्चार समन्वय समितिको बैठक सञ्चालन</t>
  </si>
  <si>
    <t>2.4.1</t>
  </si>
  <si>
    <t>कार्यालयको ईन्धन</t>
  </si>
  <si>
    <t>2.4.1.1</t>
  </si>
  <si>
    <t>मोटरसाइकलको लागि पेट्रोल</t>
  </si>
  <si>
    <t>लिटर</t>
  </si>
  <si>
    <t>2.7.1</t>
  </si>
  <si>
    <t>कार्यालय मसलन्द सामान खर्च</t>
  </si>
  <si>
    <t>2.7.1.1</t>
  </si>
  <si>
    <t>2.15.3.11</t>
  </si>
  <si>
    <t>रेडियो नेपाल क्षेत्रिय कार्यक्रमका लागि कार्यक्रम उत्पादन (विषयवस्तु संकलन, स्क्रिप्ट लेखन, न्यारेशन आदि)</t>
  </si>
  <si>
    <t>2.15.3.13</t>
  </si>
  <si>
    <t>कृषि सञ्चार बुलेटिन प्रकाशन तथा वितरण</t>
  </si>
  <si>
    <t>2.15.40.129</t>
  </si>
  <si>
    <t>भौगोलिक उपक्षेत्रको आधारमा क्लष्टर छनौट गरी बढी कभरेज भएको एफ.एम.सँगको सहकार्यमा कृषि कार्यक्रम उत्पादन तथा प्रसारण</t>
  </si>
  <si>
    <t>2.19.1.7</t>
  </si>
  <si>
    <t>क्षेत्रीयस्तरबाट कृषि सञ्चार कार्यक्रम अनुगमन तथा निरीक्षण</t>
  </si>
  <si>
    <t>अन्य कार्यक्रम</t>
  </si>
  <si>
    <t>1.2.4.1</t>
  </si>
  <si>
    <t>कृषि सञ्चार निर्देशन समितिको वैठक सञ्चलान</t>
  </si>
  <si>
    <t>1.2.4.2</t>
  </si>
  <si>
    <t>कृषि सञ्चार प्राविधक समितिको वैठक सञ्चलान</t>
  </si>
  <si>
    <t>2.15.3.3</t>
  </si>
  <si>
    <t>2.15.40.28</t>
  </si>
  <si>
    <t>केन्द्र एवं क्षेत्रीयस्तरमा क्रियाशील कृषि पत्रकारहरु (25) लाई कृषि अनुसन्धान तथा प्रसार गतिविधि अध्ययन/अवलोकन गराउन राष्ट्रियस्तरको भ्रमण</t>
  </si>
  <si>
    <t>2.19.1.5</t>
  </si>
  <si>
    <t xml:space="preserve">केन्द्रस्तरबाट कृषि सञ्चार कार्यक्रम अनुगमन तथा निरिक्षण  </t>
  </si>
  <si>
    <t>2.19.1.16</t>
  </si>
  <si>
    <t>क्षेत्रीयस्तर प्रगति समीक्षा एवं कार्यक्रम तर्जुमा गोष्ठीमा सहभागी तथा कृषि प्रकाशन सामाग्री पु–याउन भ्रमण खर्च</t>
  </si>
  <si>
    <t>2.20.3</t>
  </si>
  <si>
    <t>अन्य विविध खर्च</t>
  </si>
  <si>
    <t>2.20.3.2</t>
  </si>
  <si>
    <t>कृषि समन्वय समितिको वैठक सञ्चालनमा खाजा खर्च</t>
  </si>
  <si>
    <t>कार्यालय सञ्चालन तथा व्यवस्गापन</t>
  </si>
  <si>
    <t>1.1.1</t>
  </si>
  <si>
    <t>तलव स्थायी कर्मचारी</t>
  </si>
  <si>
    <t>1.1.1...</t>
  </si>
  <si>
    <t>तलव</t>
  </si>
  <si>
    <t>जना</t>
  </si>
  <si>
    <t>1.2.2</t>
  </si>
  <si>
    <t>1.2.2.1</t>
  </si>
  <si>
    <t>1.3.1</t>
  </si>
  <si>
    <t>पोशाक पदाधिकारी एवं निजामती कर्मचारी</t>
  </si>
  <si>
    <t>1.3.1.1</t>
  </si>
  <si>
    <t>पदाधिकारी एवं निजामती कर्मचारी</t>
  </si>
  <si>
    <t>2.1.2</t>
  </si>
  <si>
    <t>विजुली महसुल</t>
  </si>
  <si>
    <t>2.1.2.1</t>
  </si>
  <si>
    <t>2.1.3</t>
  </si>
  <si>
    <t>पिउने पानी</t>
  </si>
  <si>
    <t>2.1.3.1</t>
  </si>
  <si>
    <t>2.2.1</t>
  </si>
  <si>
    <t>टेलिफोन महसुल</t>
  </si>
  <si>
    <t>2.2.1.1</t>
  </si>
  <si>
    <t>2.2.2</t>
  </si>
  <si>
    <t>ईमेल/ईन्टरनेट/वेवसाइट</t>
  </si>
  <si>
    <t>2.2.2.1</t>
  </si>
  <si>
    <t>2.2.3</t>
  </si>
  <si>
    <t>सुविधाको सञ्चार खर्च</t>
  </si>
  <si>
    <t>2.2.3.1</t>
  </si>
  <si>
    <t>कार्यलयको ईन्धन</t>
  </si>
  <si>
    <t>2.4.1.2</t>
  </si>
  <si>
    <t>गाडीको लागि डिजल</t>
  </si>
  <si>
    <t>2.4.2</t>
  </si>
  <si>
    <t>ईन्धन, सुविधका पदाधिकारीको</t>
  </si>
  <si>
    <t>2.4.2.1</t>
  </si>
  <si>
    <t>डिजल सुविधका पदाधिकारीको सहसचिव १ एक जना</t>
  </si>
  <si>
    <t>2.5.1</t>
  </si>
  <si>
    <t>सवारी साधन मर्मत</t>
  </si>
  <si>
    <t>2.5.1.2</t>
  </si>
  <si>
    <t>दुई पाङ्रे सवारी साधन मर्मत</t>
  </si>
  <si>
    <t>2.5.1.25</t>
  </si>
  <si>
    <t>चार पाङ्रे सवारी साधनको नियमित एवं आकस्मिक मर्मत</t>
  </si>
  <si>
    <t>2.5.2</t>
  </si>
  <si>
    <t>मेशीनरी उपकरण मर्मत</t>
  </si>
  <si>
    <t>2.5.2.1</t>
  </si>
  <si>
    <t>2.5.3</t>
  </si>
  <si>
    <t>अन्य मर्मत</t>
  </si>
  <si>
    <t>2.5.3.1</t>
  </si>
  <si>
    <t>2.6.3</t>
  </si>
  <si>
    <t>बीमा सवारी साधन</t>
  </si>
  <si>
    <t>2.6.3.1</t>
  </si>
  <si>
    <t>2.7.2</t>
  </si>
  <si>
    <t>छपाइ खर्च</t>
  </si>
  <si>
    <t>2.7.2.1</t>
  </si>
  <si>
    <t>2.7.3</t>
  </si>
  <si>
    <t>पत्रपत्रिका तथा पुस्तिका</t>
  </si>
  <si>
    <t>2.7.3.1</t>
  </si>
  <si>
    <t>पत्रपत्रिका तथा पुस्तिका खरिद</t>
  </si>
  <si>
    <t>2.7.5</t>
  </si>
  <si>
    <t>विज्ञापन तथा सूचना प्रकाशन</t>
  </si>
  <si>
    <t>2.7.5.1</t>
  </si>
  <si>
    <t>2.7.6</t>
  </si>
  <si>
    <t>दस्तुर तथा शुल्क</t>
  </si>
  <si>
    <t>2.7.6.1</t>
  </si>
  <si>
    <t>2.13.1</t>
  </si>
  <si>
    <t>व्यक्ती करार</t>
  </si>
  <si>
    <t>2.13.1…</t>
  </si>
  <si>
    <t>2.19.2</t>
  </si>
  <si>
    <t>आन्तरिक भ्रमण</t>
  </si>
  <si>
    <t>2.19.2.2</t>
  </si>
  <si>
    <t>सरुवा भएर जाँदाको भ्रमण खर्च</t>
  </si>
  <si>
    <t>2.20.1</t>
  </si>
  <si>
    <t>विविध खर्च सुरक्षा सम्बन्धी</t>
  </si>
  <si>
    <t>2.20.1.1</t>
  </si>
  <si>
    <t>पाले पहराको लागि दिने सुविधा खर्च</t>
  </si>
  <si>
    <t>2.20.2</t>
  </si>
  <si>
    <t>अतिथि सत्कार तथा जलपान, भोज खर्च</t>
  </si>
  <si>
    <t>2.20.2.1</t>
  </si>
  <si>
    <t>अतिथि सत्कार तथा जलपान खर्च</t>
  </si>
  <si>
    <t>2.20.3.1</t>
  </si>
  <si>
    <t>कार्यालयमा दैनिक चिया खर्च तथा अन्य भैपरी आउने कार्यका लागि खर्च</t>
  </si>
  <si>
    <t>2.5.3.46</t>
  </si>
  <si>
    <t>प्रेश मेशिन मर्मत</t>
  </si>
  <si>
    <t>ख</t>
  </si>
  <si>
    <t>चालु खर्च अन्तरगतका कार्यक्रमको जम्मा</t>
  </si>
  <si>
    <t>कुल जम्मा (क+ख)</t>
  </si>
  <si>
    <t>प्रथम चौमासिक लक्ष्य</t>
  </si>
  <si>
    <t>प्रथम चौमासिक प्रगति</t>
  </si>
  <si>
    <t xml:space="preserve">ljefuLo ÷;+:yf k|d'vsf] gfdM &gt;L O{Zj/ k|;fb l/hfn </t>
  </si>
  <si>
    <t>b:tvtM</t>
  </si>
  <si>
    <t>kbM s[lif ;+rf/ clws[t</t>
  </si>
  <si>
    <t>kbM k|d'v</t>
  </si>
  <si>
    <t>ldltM</t>
  </si>
  <si>
    <t xml:space="preserve">ldltM </t>
  </si>
  <si>
    <t>tof/ ug]{ clws[tsf] gfdM  gf/fo0f k|;fb Gof}kfg]</t>
  </si>
  <si>
    <r>
      <t xml:space="preserve">६. यस अवधिको बजेट : रु. </t>
    </r>
    <r>
      <rPr>
        <b/>
        <sz val="8"/>
        <color theme="1"/>
        <rFont val="Kalimati"/>
        <charset val="1"/>
      </rPr>
      <t>१,82,27,000/-</t>
    </r>
  </si>
  <si>
    <r>
      <t xml:space="preserve">क) आन्तरिक (1) नेपाल सरकार : रु. </t>
    </r>
    <r>
      <rPr>
        <b/>
        <sz val="8"/>
        <rFont val="Kalimati"/>
        <charset val="1"/>
      </rPr>
      <t>१,82,27,000/-</t>
    </r>
  </si>
  <si>
    <t xml:space="preserve">चौमासिक भारित प्रगति प्रतिशतः </t>
  </si>
  <si>
    <t xml:space="preserve">चौमासिक वित्तिय प्रगति प्रतिशत :  </t>
  </si>
  <si>
    <t>प्रथम चौमासिक खर्च</t>
  </si>
  <si>
    <t>प्रथम चौमासिकवित्तिय प्रगति प्रतिशत</t>
  </si>
  <si>
    <t>प्रथम चौमासिकभारित प्रगति प्रतिशत</t>
  </si>
  <si>
    <t>प्रथम चौमासिक</t>
  </si>
  <si>
    <r>
      <t>तयार गर्ने</t>
    </r>
    <r>
      <rPr>
        <sz val="11"/>
        <color indexed="8"/>
        <rFont val="Preeti"/>
      </rPr>
      <t xml:space="preserve"> </t>
    </r>
    <r>
      <rPr>
        <sz val="11"/>
        <color indexed="8"/>
        <rFont val="Arial"/>
        <family val="2"/>
      </rPr>
      <t>:</t>
    </r>
    <r>
      <rPr>
        <sz val="10"/>
        <color indexed="8"/>
        <rFont val="Kalimati"/>
        <charset val="1"/>
      </rPr>
      <t xml:space="preserve"> नारायण प्रसाद न्यौपाने</t>
    </r>
  </si>
  <si>
    <t>पदः कृषि सञ्चार अधिकृत</t>
  </si>
  <si>
    <r>
      <t xml:space="preserve">7. यस अवधिको खर्च रकम र प्रतिशत : </t>
    </r>
    <r>
      <rPr>
        <b/>
        <sz val="8"/>
        <color theme="1"/>
        <rFont val="Kalimati"/>
        <charset val="1"/>
      </rPr>
      <t>रु. 71,21,620।-</t>
    </r>
    <r>
      <rPr>
        <sz val="8"/>
        <color theme="1"/>
        <rFont val="Kalimati"/>
        <charset val="1"/>
      </rPr>
      <t xml:space="preserve"> (36</t>
    </r>
    <r>
      <rPr>
        <b/>
        <sz val="8"/>
        <color theme="1"/>
        <rFont val="Kalimati"/>
        <charset val="1"/>
      </rPr>
      <t>.77</t>
    </r>
    <r>
      <rPr>
        <sz val="8"/>
        <color theme="1"/>
        <rFont val="Kalimati"/>
        <charset val="1"/>
      </rPr>
      <t>)</t>
    </r>
  </si>
  <si>
    <r>
      <t xml:space="preserve">क) आन्तरिक १. नेपाल सरकार : </t>
    </r>
    <r>
      <rPr>
        <b/>
        <sz val="8"/>
        <color theme="1"/>
        <rFont val="Kalimati"/>
        <charset val="1"/>
      </rPr>
      <t>रु.  71,21,620।-</t>
    </r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</si>
</sst>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"/>
    <numFmt numFmtId="165" formatCode="[$-4000439]0"/>
    <numFmt numFmtId="166" formatCode="_(* #,##0_);_(* \(#,##0\);_(* &quot;-&quot;??_);_(@_)"/>
    <numFmt numFmtId="167" formatCode="[$-4000439]0.00"/>
  </numFmts>
  <fonts count="5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Kalimati"/>
      <charset val="1"/>
    </font>
    <font>
      <sz val="9"/>
      <color theme="1"/>
      <name val="Kalimati"/>
      <charset val="1"/>
    </font>
    <font>
      <sz val="10"/>
      <color theme="1"/>
      <name val="Kalimati"/>
      <charset val="1"/>
    </font>
    <font>
      <b/>
      <sz val="14"/>
      <color theme="1"/>
      <name val="Kalimati"/>
      <charset val="1"/>
    </font>
    <font>
      <b/>
      <sz val="8"/>
      <color theme="1"/>
      <name val="Kalimati"/>
      <charset val="1"/>
    </font>
    <font>
      <sz val="8.5"/>
      <color theme="1"/>
      <name val="Kalimati"/>
      <charset val="1"/>
    </font>
    <font>
      <b/>
      <sz val="8.5"/>
      <color theme="1"/>
      <name val="Kalimati"/>
      <charset val="1"/>
    </font>
    <font>
      <sz val="8.5"/>
      <color theme="1"/>
      <name val="Calibri"/>
      <family val="2"/>
      <scheme val="minor"/>
    </font>
    <font>
      <sz val="9"/>
      <name val="Kalimati"/>
      <charset val="1"/>
    </font>
    <font>
      <sz val="9"/>
      <color theme="1"/>
      <name val="Calibri"/>
      <family val="2"/>
      <scheme val="minor"/>
    </font>
    <font>
      <sz val="11"/>
      <color theme="1"/>
      <name val="Fontasy Himali"/>
      <family val="5"/>
    </font>
    <font>
      <sz val="8"/>
      <color theme="1"/>
      <name val="Kalimati"/>
      <charset val="1"/>
    </font>
    <font>
      <sz val="11"/>
      <name val="Preeti"/>
    </font>
    <font>
      <sz val="8"/>
      <name val="Kalimati"/>
      <charset val="1"/>
    </font>
    <font>
      <sz val="8"/>
      <name val="Fontasy Himali"/>
      <family val="5"/>
    </font>
    <font>
      <sz val="11"/>
      <name val="Arial"/>
      <family val="2"/>
    </font>
    <font>
      <sz val="11"/>
      <name val="Siddhi"/>
      <family val="5"/>
    </font>
    <font>
      <sz val="11"/>
      <name val="Calibri"/>
      <family val="2"/>
      <scheme val="minor"/>
    </font>
    <font>
      <b/>
      <sz val="8"/>
      <name val="Kalimati"/>
      <charset val="1"/>
    </font>
    <font>
      <sz val="8"/>
      <name val="Preeti"/>
    </font>
    <font>
      <b/>
      <sz val="11"/>
      <name val="Preeti"/>
    </font>
    <font>
      <sz val="12"/>
      <name val="Preeti"/>
    </font>
    <font>
      <u/>
      <sz val="12.1"/>
      <color theme="10"/>
      <name val="Calibri"/>
      <family val="2"/>
    </font>
    <font>
      <sz val="8"/>
      <color theme="1"/>
      <name val="Calibri"/>
      <family val="2"/>
      <scheme val="minor"/>
    </font>
    <font>
      <sz val="14"/>
      <name val="Arial"/>
      <family val="2"/>
    </font>
    <font>
      <sz val="11"/>
      <name val="Fontasy Himali"/>
      <family val="5"/>
    </font>
    <font>
      <b/>
      <sz val="8"/>
      <name val="Preeti"/>
    </font>
    <font>
      <sz val="14"/>
      <name val="Preeti"/>
    </font>
    <font>
      <sz val="10"/>
      <name val="Fontasy Roman Himali"/>
    </font>
    <font>
      <b/>
      <sz val="11"/>
      <name val="Fontasy Himali"/>
      <family val="5"/>
    </font>
    <font>
      <b/>
      <sz val="16"/>
      <name val="Kalimati"/>
      <charset val="1"/>
    </font>
    <font>
      <sz val="11"/>
      <color indexed="8"/>
      <name val="Preeti"/>
    </font>
    <font>
      <sz val="10"/>
      <color indexed="8"/>
      <name val="Kalimati"/>
      <charset val="1"/>
    </font>
    <font>
      <sz val="11"/>
      <color indexed="8"/>
      <name val="Arial"/>
      <family val="2"/>
    </font>
    <font>
      <b/>
      <sz val="10"/>
      <color theme="1"/>
      <name val="Kalimati"/>
      <charset val="1"/>
    </font>
    <font>
      <b/>
      <sz val="14"/>
      <color indexed="8"/>
      <name val="Preeti"/>
    </font>
    <font>
      <b/>
      <sz val="14"/>
      <color indexed="8"/>
      <name val="Kalimati"/>
      <charset val="1"/>
    </font>
    <font>
      <sz val="11"/>
      <name val="Prree"/>
    </font>
    <font>
      <b/>
      <sz val="13"/>
      <name val="Preeti"/>
    </font>
    <font>
      <sz val="13"/>
      <name val="Preeti"/>
    </font>
    <font>
      <b/>
      <sz val="9"/>
      <name val="Kalimati"/>
      <charset val="1"/>
    </font>
    <font>
      <b/>
      <sz val="9"/>
      <name val="Preeti"/>
    </font>
    <font>
      <sz val="11"/>
      <color theme="1"/>
      <name val="Calibri"/>
      <family val="2"/>
      <scheme val="minor"/>
    </font>
    <font>
      <b/>
      <sz val="9"/>
      <name val="Calibri"/>
      <family val="2"/>
    </font>
    <font>
      <b/>
      <sz val="12"/>
      <name val="Kalimati"/>
      <charset val="1"/>
    </font>
    <font>
      <sz val="9"/>
      <name val="Preeti"/>
    </font>
    <font>
      <sz val="8.5"/>
      <name val="Calibri"/>
      <family val="2"/>
      <scheme val="minor"/>
    </font>
    <font>
      <b/>
      <sz val="8.5"/>
      <name val="Kalimati"/>
      <charset val="1"/>
    </font>
    <font>
      <sz val="8.5"/>
      <name val="Kalimat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24" fillId="0" borderId="0" applyNumberFormat="0" applyFill="0" applyBorder="0" applyAlignment="0" applyProtection="0">
      <alignment vertical="top"/>
      <protection locked="0"/>
    </xf>
    <xf numFmtId="43" fontId="44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Fill="1"/>
    <xf numFmtId="0" fontId="3" fillId="0" borderId="0" xfId="0" applyFont="1"/>
    <xf numFmtId="0" fontId="0" fillId="0" borderId="1" xfId="0" applyBorder="1"/>
    <xf numFmtId="0" fontId="11" fillId="0" borderId="0" xfId="0" applyFont="1"/>
    <xf numFmtId="0" fontId="10" fillId="0" borderId="0" xfId="0" applyFont="1" applyFill="1" applyBorder="1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 vertical="top"/>
    </xf>
    <xf numFmtId="2" fontId="12" fillId="0" borderId="0" xfId="0" applyNumberFormat="1" applyFont="1" applyAlignment="1">
      <alignment horizontal="left" vertical="top"/>
    </xf>
    <xf numFmtId="0" fontId="0" fillId="0" borderId="0" xfId="0" applyBorder="1" applyAlignment="1">
      <alignment horizontal="left"/>
    </xf>
    <xf numFmtId="0" fontId="13" fillId="0" borderId="0" xfId="0" applyFont="1"/>
    <xf numFmtId="2" fontId="0" fillId="0" borderId="0" xfId="0" applyNumberFormat="1"/>
    <xf numFmtId="0" fontId="15" fillId="0" borderId="0" xfId="0" applyFont="1" applyFill="1" applyBorder="1" applyAlignment="1">
      <alignment vertical="top"/>
    </xf>
    <xf numFmtId="2" fontId="16" fillId="0" borderId="0" xfId="0" applyNumberFormat="1" applyFont="1" applyFill="1" applyBorder="1" applyAlignment="1">
      <alignment horizontal="right" vertical="center" wrapText="1"/>
    </xf>
    <xf numFmtId="0" fontId="0" fillId="2" borderId="0" xfId="0" applyFill="1" applyBorder="1"/>
    <xf numFmtId="0" fontId="0" fillId="0" borderId="0" xfId="0" applyFill="1" applyBorder="1"/>
    <xf numFmtId="0" fontId="14" fillId="0" borderId="0" xfId="0" applyFont="1" applyFill="1" applyBorder="1" applyAlignment="1">
      <alignment vertical="center"/>
    </xf>
    <xf numFmtId="0" fontId="19" fillId="0" borderId="0" xfId="0" applyFont="1" applyFill="1" applyBorder="1"/>
    <xf numFmtId="0" fontId="14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3" fillId="0" borderId="0" xfId="0" applyFont="1" applyFill="1" applyBorder="1"/>
    <xf numFmtId="2" fontId="20" fillId="0" borderId="0" xfId="0" applyNumberFormat="1" applyFont="1" applyFill="1" applyBorder="1" applyAlignment="1">
      <alignment horizontal="left" vertical="center"/>
    </xf>
    <xf numFmtId="0" fontId="0" fillId="0" borderId="0" xfId="0" applyBorder="1"/>
    <xf numFmtId="1" fontId="16" fillId="0" borderId="0" xfId="0" applyNumberFormat="1" applyFont="1" applyFill="1" applyBorder="1" applyAlignment="1">
      <alignment horizontal="right" vertical="center" wrapText="1"/>
    </xf>
    <xf numFmtId="0" fontId="0" fillId="0" borderId="2" xfId="0" applyBorder="1"/>
    <xf numFmtId="1" fontId="23" fillId="0" borderId="1" xfId="0" applyNumberFormat="1" applyFont="1" applyFill="1" applyBorder="1" applyAlignment="1">
      <alignment horizontal="right" vertical="center" wrapText="1"/>
    </xf>
    <xf numFmtId="2" fontId="15" fillId="0" borderId="1" xfId="0" applyNumberFormat="1" applyFont="1" applyFill="1" applyBorder="1" applyAlignment="1">
      <alignment horizontal="right" vertical="center" wrapText="1"/>
    </xf>
    <xf numFmtId="1" fontId="15" fillId="0" borderId="1" xfId="0" applyNumberFormat="1" applyFont="1" applyFill="1" applyBorder="1" applyAlignment="1">
      <alignment horizontal="right" vertical="center" wrapText="1"/>
    </xf>
    <xf numFmtId="0" fontId="19" fillId="0" borderId="0" xfId="0" applyFont="1"/>
    <xf numFmtId="164" fontId="15" fillId="0" borderId="1" xfId="0" applyNumberFormat="1" applyFont="1" applyFill="1" applyBorder="1" applyAlignment="1">
      <alignment horizontal="right" vertical="center" wrapText="1"/>
    </xf>
    <xf numFmtId="164" fontId="15" fillId="0" borderId="1" xfId="0" applyNumberFormat="1" applyFont="1" applyFill="1" applyBorder="1" applyAlignment="1">
      <alignment horizontal="right" vertical="center"/>
    </xf>
    <xf numFmtId="0" fontId="23" fillId="0" borderId="1" xfId="2" applyFont="1" applyFill="1" applyBorder="1" applyAlignment="1" applyProtection="1">
      <alignment horizontal="right" vertical="center" wrapText="1"/>
    </xf>
    <xf numFmtId="0" fontId="15" fillId="0" borderId="1" xfId="0" applyFont="1" applyFill="1" applyBorder="1" applyAlignment="1">
      <alignment horizontal="right" vertical="center"/>
    </xf>
    <xf numFmtId="0" fontId="23" fillId="0" borderId="1" xfId="0" applyFont="1" applyFill="1" applyBorder="1" applyAlignment="1">
      <alignment horizontal="right" vertical="center"/>
    </xf>
    <xf numFmtId="1" fontId="15" fillId="0" borderId="1" xfId="0" applyNumberFormat="1" applyFont="1" applyFill="1" applyBorder="1" applyAlignment="1">
      <alignment horizontal="right" vertical="center"/>
    </xf>
    <xf numFmtId="0" fontId="23" fillId="0" borderId="1" xfId="0" applyFont="1" applyFill="1" applyBorder="1" applyAlignment="1">
      <alignment horizontal="right" vertical="center" wrapText="1"/>
    </xf>
    <xf numFmtId="0" fontId="21" fillId="0" borderId="1" xfId="0" applyFont="1" applyFill="1" applyBorder="1" applyAlignment="1">
      <alignment horizontal="right" vertical="center"/>
    </xf>
    <xf numFmtId="0" fontId="16" fillId="0" borderId="1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9" fillId="0" borderId="0" xfId="0" applyFont="1" applyFill="1"/>
    <xf numFmtId="0" fontId="26" fillId="0" borderId="0" xfId="0" applyFont="1" applyFill="1"/>
    <xf numFmtId="0" fontId="14" fillId="0" borderId="0" xfId="0" applyFont="1" applyFill="1" applyAlignment="1"/>
    <xf numFmtId="0" fontId="14" fillId="0" borderId="0" xfId="0" applyFont="1" applyFill="1"/>
    <xf numFmtId="0" fontId="17" fillId="0" borderId="0" xfId="0" applyFont="1" applyFill="1"/>
    <xf numFmtId="2" fontId="14" fillId="0" borderId="0" xfId="0" applyNumberFormat="1" applyFont="1" applyFill="1" applyAlignment="1">
      <alignment horizontal="center" vertical="center"/>
    </xf>
    <xf numFmtId="2" fontId="19" fillId="0" borderId="0" xfId="0" applyNumberFormat="1" applyFont="1" applyFill="1" applyAlignment="1">
      <alignment horizontal="left" vertical="top"/>
    </xf>
    <xf numFmtId="2" fontId="14" fillId="0" borderId="0" xfId="0" applyNumberFormat="1" applyFont="1" applyFill="1" applyAlignment="1">
      <alignment horizontal="left" vertical="top"/>
    </xf>
    <xf numFmtId="2" fontId="13" fillId="0" borderId="0" xfId="0" applyNumberFormat="1" applyFont="1" applyAlignment="1">
      <alignment horizontal="left" vertical="top"/>
    </xf>
    <xf numFmtId="0" fontId="22" fillId="0" borderId="0" xfId="0" applyFont="1" applyFill="1"/>
    <xf numFmtId="0" fontId="15" fillId="0" borderId="0" xfId="0" applyFont="1" applyFill="1"/>
    <xf numFmtId="165" fontId="15" fillId="0" borderId="0" xfId="0" applyNumberFormat="1" applyFont="1" applyFill="1"/>
    <xf numFmtId="2" fontId="14" fillId="0" borderId="0" xfId="0" applyNumberFormat="1" applyFont="1" applyFill="1" applyAlignment="1">
      <alignment horizontal="left"/>
    </xf>
    <xf numFmtId="0" fontId="15" fillId="0" borderId="0" xfId="0" applyFont="1" applyFill="1" applyAlignment="1">
      <alignment horizontal="left"/>
    </xf>
    <xf numFmtId="1" fontId="27" fillId="0" borderId="0" xfId="0" applyNumberFormat="1" applyFont="1" applyFill="1" applyAlignment="1">
      <alignment horizontal="left"/>
    </xf>
    <xf numFmtId="0" fontId="15" fillId="0" borderId="0" xfId="0" applyFont="1"/>
    <xf numFmtId="0" fontId="22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2" fontId="15" fillId="0" borderId="0" xfId="0" applyNumberFormat="1" applyFont="1" applyFill="1" applyAlignment="1">
      <alignment horizontal="left" vertical="top"/>
    </xf>
    <xf numFmtId="0" fontId="28" fillId="0" borderId="0" xfId="0" applyFont="1" applyFill="1" applyAlignment="1">
      <alignment horizontal="center"/>
    </xf>
    <xf numFmtId="165" fontId="13" fillId="0" borderId="0" xfId="0" applyNumberFormat="1" applyFont="1"/>
    <xf numFmtId="2" fontId="14" fillId="0" borderId="0" xfId="0" applyNumberFormat="1" applyFont="1" applyFill="1" applyAlignment="1">
      <alignment vertical="top"/>
    </xf>
    <xf numFmtId="0" fontId="29" fillId="0" borderId="0" xfId="0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1" fontId="31" fillId="0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 vertical="top"/>
    </xf>
    <xf numFmtId="0" fontId="4" fillId="0" borderId="0" xfId="0" applyFont="1"/>
    <xf numFmtId="1" fontId="15" fillId="0" borderId="0" xfId="0" applyNumberFormat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2" fontId="20" fillId="0" borderId="1" xfId="0" applyNumberFormat="1" applyFont="1" applyFill="1" applyBorder="1" applyAlignment="1">
      <alignment horizontal="right" vertical="center" wrapText="1"/>
    </xf>
    <xf numFmtId="0" fontId="36" fillId="0" borderId="10" xfId="0" applyFont="1" applyBorder="1" applyAlignment="1">
      <alignment vertical="top" wrapText="1"/>
    </xf>
    <xf numFmtId="0" fontId="12" fillId="0" borderId="11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36" fillId="0" borderId="10" xfId="0" applyFont="1" applyBorder="1" applyAlignment="1">
      <alignment horizontal="center" vertical="center" wrapText="1"/>
    </xf>
    <xf numFmtId="0" fontId="5" fillId="0" borderId="16" xfId="0" applyFont="1" applyBorder="1" applyAlignment="1"/>
    <xf numFmtId="0" fontId="20" fillId="0" borderId="0" xfId="0" applyFont="1" applyFill="1" applyBorder="1" applyAlignment="1">
      <alignment horizontal="right" vertical="center" wrapText="1"/>
    </xf>
    <xf numFmtId="0" fontId="39" fillId="0" borderId="0" xfId="0" applyFont="1" applyFill="1" applyBorder="1" applyAlignment="1">
      <alignment horizontal="left" vertical="center"/>
    </xf>
    <xf numFmtId="2" fontId="15" fillId="0" borderId="1" xfId="0" applyNumberFormat="1" applyFont="1" applyFill="1" applyBorder="1" applyAlignment="1">
      <alignment horizontal="right" vertical="center"/>
    </xf>
    <xf numFmtId="0" fontId="31" fillId="0" borderId="0" xfId="0" applyFont="1" applyFill="1" applyAlignment="1">
      <alignment horizontal="left"/>
    </xf>
    <xf numFmtId="0" fontId="42" fillId="0" borderId="1" xfId="0" applyFont="1" applyFill="1" applyBorder="1" applyAlignment="1">
      <alignment horizontal="center" vertical="center" textRotation="90" wrapText="1"/>
    </xf>
    <xf numFmtId="0" fontId="42" fillId="0" borderId="8" xfId="0" applyFont="1" applyFill="1" applyBorder="1" applyAlignment="1">
      <alignment horizontal="center" vertical="center" textRotation="90" wrapText="1"/>
    </xf>
    <xf numFmtId="0" fontId="20" fillId="0" borderId="1" xfId="0" applyFont="1" applyFill="1" applyBorder="1" applyAlignment="1">
      <alignment horizontal="center" vertical="top"/>
    </xf>
    <xf numFmtId="0" fontId="25" fillId="0" borderId="0" xfId="0" applyFont="1" applyFill="1" applyAlignment="1">
      <alignment horizontal="center"/>
    </xf>
    <xf numFmtId="0" fontId="43" fillId="0" borderId="1" xfId="0" applyFont="1" applyFill="1" applyBorder="1" applyAlignment="1">
      <alignment horizontal="center" vertical="center" wrapText="1"/>
    </xf>
    <xf numFmtId="0" fontId="46" fillId="0" borderId="6" xfId="0" applyFont="1" applyBorder="1" applyAlignment="1">
      <alignment horizontal="left" vertical="justify"/>
    </xf>
    <xf numFmtId="0" fontId="47" fillId="0" borderId="1" xfId="1" applyFont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justify"/>
    </xf>
    <xf numFmtId="0" fontId="47" fillId="0" borderId="8" xfId="1" applyFont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justify"/>
    </xf>
    <xf numFmtId="0" fontId="3" fillId="0" borderId="8" xfId="1" applyFont="1" applyFill="1" applyBorder="1" applyAlignment="1">
      <alignment horizontal="right" vertical="center"/>
    </xf>
    <xf numFmtId="0" fontId="10" fillId="0" borderId="8" xfId="1" applyFont="1" applyFill="1" applyBorder="1" applyAlignment="1">
      <alignment horizontal="left" vertical="top" wrapText="1"/>
    </xf>
    <xf numFmtId="165" fontId="15" fillId="0" borderId="6" xfId="0" applyNumberFormat="1" applyFont="1" applyBorder="1" applyAlignment="1">
      <alignment horizontal="left" vertical="justify"/>
    </xf>
    <xf numFmtId="0" fontId="42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right" vertical="center"/>
    </xf>
    <xf numFmtId="0" fontId="42" fillId="0" borderId="1" xfId="1" applyFont="1" applyBorder="1" applyAlignment="1">
      <alignment horizontal="left" vertical="top" wrapText="1"/>
    </xf>
    <xf numFmtId="0" fontId="20" fillId="0" borderId="3" xfId="0" applyFont="1" applyBorder="1" applyAlignment="1">
      <alignment horizontal="justify" vertical="justify"/>
    </xf>
    <xf numFmtId="0" fontId="10" fillId="0" borderId="1" xfId="1" applyFont="1" applyFill="1" applyBorder="1" applyAlignment="1">
      <alignment horizontal="right" vertical="center" wrapText="1"/>
    </xf>
    <xf numFmtId="0" fontId="20" fillId="0" borderId="7" xfId="0" applyFont="1" applyBorder="1" applyAlignment="1">
      <alignment horizontal="justify" vertical="justify"/>
    </xf>
    <xf numFmtId="0" fontId="10" fillId="0" borderId="1" xfId="1" applyFont="1" applyBorder="1" applyAlignment="1">
      <alignment horizontal="left" vertical="center" wrapText="1"/>
    </xf>
    <xf numFmtId="0" fontId="42" fillId="0" borderId="1" xfId="1" applyFont="1" applyBorder="1" applyAlignment="1">
      <alignment horizontal="left" vertical="center" wrapText="1"/>
    </xf>
    <xf numFmtId="0" fontId="25" fillId="0" borderId="1" xfId="0" applyFont="1" applyBorder="1"/>
    <xf numFmtId="0" fontId="25" fillId="0" borderId="6" xfId="0" applyFont="1" applyBorder="1"/>
    <xf numFmtId="0" fontId="3" fillId="0" borderId="1" xfId="1" applyFont="1" applyFill="1" applyBorder="1" applyAlignment="1">
      <alignment horizontal="right" vertical="center" wrapText="1"/>
    </xf>
    <xf numFmtId="165" fontId="15" fillId="0" borderId="1" xfId="0" applyNumberFormat="1" applyFont="1" applyBorder="1" applyAlignment="1">
      <alignment horizontal="left" vertical="justify"/>
    </xf>
    <xf numFmtId="0" fontId="42" fillId="0" borderId="1" xfId="1" applyFont="1" applyBorder="1" applyAlignment="1">
      <alignment horizontal="right" vertical="center" wrapText="1"/>
    </xf>
    <xf numFmtId="0" fontId="11" fillId="0" borderId="1" xfId="0" applyFont="1" applyBorder="1"/>
    <xf numFmtId="165" fontId="15" fillId="0" borderId="1" xfId="0" applyNumberFormat="1" applyFont="1" applyFill="1" applyBorder="1" applyAlignment="1">
      <alignment horizontal="left" vertical="justify"/>
    </xf>
    <xf numFmtId="165" fontId="15" fillId="0" borderId="6" xfId="0" applyNumberFormat="1" applyFont="1" applyFill="1" applyBorder="1" applyAlignment="1">
      <alignment horizontal="left" vertical="justify"/>
    </xf>
    <xf numFmtId="165" fontId="15" fillId="0" borderId="5" xfId="0" applyNumberFormat="1" applyFont="1" applyBorder="1" applyAlignment="1">
      <alignment horizontal="left" vertical="justify"/>
    </xf>
    <xf numFmtId="1" fontId="16" fillId="0" borderId="1" xfId="0" applyNumberFormat="1" applyFont="1" applyFill="1" applyBorder="1" applyAlignment="1">
      <alignment horizontal="right" vertical="center" wrapText="1"/>
    </xf>
    <xf numFmtId="2" fontId="16" fillId="0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/>
    <xf numFmtId="0" fontId="19" fillId="0" borderId="1" xfId="0" applyFont="1" applyFill="1" applyBorder="1"/>
    <xf numFmtId="0" fontId="18" fillId="0" borderId="1" xfId="0" applyFont="1" applyFill="1" applyBorder="1" applyAlignment="1">
      <alignment vertical="center"/>
    </xf>
    <xf numFmtId="0" fontId="21" fillId="0" borderId="1" xfId="0" applyFont="1" applyFill="1" applyBorder="1"/>
    <xf numFmtId="0" fontId="14" fillId="0" borderId="1" xfId="0" applyFont="1" applyFill="1" applyBorder="1"/>
    <xf numFmtId="2" fontId="9" fillId="0" borderId="0" xfId="0" applyNumberFormat="1" applyFont="1" applyAlignment="1">
      <alignment horizontal="center" vertical="top"/>
    </xf>
    <xf numFmtId="2" fontId="48" fillId="0" borderId="0" xfId="0" applyNumberFormat="1" applyFont="1" applyFill="1" applyAlignment="1">
      <alignment horizontal="center" vertical="top"/>
    </xf>
    <xf numFmtId="1" fontId="49" fillId="0" borderId="1" xfId="0" applyNumberFormat="1" applyFont="1" applyFill="1" applyBorder="1" applyAlignment="1">
      <alignment horizontal="center" vertical="top"/>
    </xf>
    <xf numFmtId="0" fontId="49" fillId="0" borderId="1" xfId="0" applyFont="1" applyBorder="1" applyAlignment="1">
      <alignment horizontal="right" vertical="justify"/>
    </xf>
    <xf numFmtId="0" fontId="49" fillId="0" borderId="1" xfId="0" applyFont="1" applyBorder="1" applyAlignment="1">
      <alignment horizontal="left" vertical="justify"/>
    </xf>
    <xf numFmtId="1" fontId="50" fillId="0" borderId="1" xfId="1" applyNumberFormat="1" applyFont="1" applyFill="1" applyBorder="1" applyAlignment="1">
      <alignment horizontal="right" vertical="center"/>
    </xf>
    <xf numFmtId="1" fontId="50" fillId="0" borderId="8" xfId="1" applyNumberFormat="1" applyFont="1" applyFill="1" applyBorder="1" applyAlignment="1">
      <alignment horizontal="right" vertical="center"/>
    </xf>
    <xf numFmtId="1" fontId="49" fillId="0" borderId="1" xfId="1" applyNumberFormat="1" applyFont="1" applyFill="1" applyBorder="1" applyAlignment="1">
      <alignment horizontal="right" vertical="center"/>
    </xf>
    <xf numFmtId="1" fontId="49" fillId="0" borderId="1" xfId="1" applyNumberFormat="1" applyFont="1" applyFill="1" applyBorder="1" applyAlignment="1">
      <alignment horizontal="left" vertical="center"/>
    </xf>
    <xf numFmtId="1" fontId="49" fillId="0" borderId="1" xfId="1" applyNumberFormat="1" applyFont="1" applyFill="1" applyBorder="1" applyAlignment="1">
      <alignment horizontal="left" vertical="center" wrapText="1"/>
    </xf>
    <xf numFmtId="1" fontId="50" fillId="0" borderId="1" xfId="1" applyNumberFormat="1" applyFont="1" applyFill="1" applyBorder="1" applyAlignment="1">
      <alignment horizontal="right" vertical="center" wrapText="1"/>
    </xf>
    <xf numFmtId="1" fontId="49" fillId="0" borderId="1" xfId="1" applyNumberFormat="1" applyFont="1" applyBorder="1" applyAlignment="1">
      <alignment horizontal="right" vertical="center" wrapText="1"/>
    </xf>
    <xf numFmtId="1" fontId="49" fillId="0" borderId="1" xfId="1" applyNumberFormat="1" applyFont="1" applyBorder="1" applyAlignment="1">
      <alignment horizontal="left" vertical="center" wrapText="1"/>
    </xf>
    <xf numFmtId="1" fontId="50" fillId="0" borderId="1" xfId="1" applyNumberFormat="1" applyFont="1" applyBorder="1" applyAlignment="1">
      <alignment horizontal="right" vertical="center" wrapText="1"/>
    </xf>
    <xf numFmtId="164" fontId="49" fillId="0" borderId="1" xfId="1" applyNumberFormat="1" applyFont="1" applyBorder="1" applyAlignment="1">
      <alignment horizontal="left" vertical="center" wrapText="1"/>
    </xf>
    <xf numFmtId="1" fontId="50" fillId="0" borderId="1" xfId="1" applyNumberFormat="1" applyFont="1" applyBorder="1" applyAlignment="1">
      <alignment horizontal="center" vertical="center" wrapText="1"/>
    </xf>
    <xf numFmtId="1" fontId="49" fillId="0" borderId="1" xfId="1" applyNumberFormat="1" applyFont="1" applyFill="1" applyBorder="1" applyAlignment="1">
      <alignment horizontal="right" vertical="center" wrapText="1"/>
    </xf>
    <xf numFmtId="166" fontId="49" fillId="0" borderId="1" xfId="3" applyNumberFormat="1" applyFont="1" applyFill="1" applyBorder="1" applyAlignment="1">
      <alignment horizontal="center" vertical="center" wrapText="1"/>
    </xf>
    <xf numFmtId="166" fontId="49" fillId="0" borderId="1" xfId="3" applyNumberFormat="1" applyFont="1" applyFill="1" applyBorder="1" applyAlignment="1">
      <alignment horizontal="left" vertical="center" wrapText="1"/>
    </xf>
    <xf numFmtId="1" fontId="7" fillId="0" borderId="1" xfId="1" applyNumberFormat="1" applyFont="1" applyFill="1" applyBorder="1" applyAlignment="1">
      <alignment horizontal="right" vertical="center"/>
    </xf>
    <xf numFmtId="1" fontId="8" fillId="0" borderId="1" xfId="1" applyNumberFormat="1" applyFont="1" applyFill="1" applyBorder="1" applyAlignment="1">
      <alignment horizontal="left" vertical="center"/>
    </xf>
    <xf numFmtId="0" fontId="49" fillId="0" borderId="1" xfId="1" applyFont="1" applyBorder="1" applyAlignment="1">
      <alignment horizontal="right" vertical="center" wrapText="1"/>
    </xf>
    <xf numFmtId="166" fontId="49" fillId="0" borderId="1" xfId="3" applyNumberFormat="1" applyFont="1" applyFill="1" applyBorder="1" applyAlignment="1">
      <alignment vertical="center" wrapText="1"/>
    </xf>
    <xf numFmtId="166" fontId="50" fillId="0" borderId="1" xfId="3" applyNumberFormat="1" applyFont="1" applyFill="1" applyBorder="1" applyAlignment="1">
      <alignment horizontal="right" vertical="center" wrapText="1"/>
    </xf>
    <xf numFmtId="1" fontId="8" fillId="0" borderId="1" xfId="1" applyNumberFormat="1" applyFont="1" applyBorder="1" applyAlignment="1">
      <alignment horizontal="left" vertical="center"/>
    </xf>
    <xf numFmtId="1" fontId="7" fillId="0" borderId="1" xfId="1" applyNumberFormat="1" applyFont="1" applyBorder="1" applyAlignment="1">
      <alignment horizontal="right" vertical="center"/>
    </xf>
    <xf numFmtId="1" fontId="8" fillId="0" borderId="1" xfId="1" applyNumberFormat="1" applyFont="1" applyBorder="1" applyAlignment="1">
      <alignment horizontal="right" vertical="center"/>
    </xf>
    <xf numFmtId="1" fontId="7" fillId="0" borderId="1" xfId="1" applyNumberFormat="1" applyFont="1" applyBorder="1" applyAlignment="1">
      <alignment horizontal="center" vertical="center"/>
    </xf>
    <xf numFmtId="0" fontId="14" fillId="0" borderId="0" xfId="0" applyFont="1" applyFill="1" applyAlignment="1">
      <alignment horizontal="left" vertical="top"/>
    </xf>
    <xf numFmtId="0" fontId="47" fillId="0" borderId="0" xfId="0" applyFont="1" applyFill="1" applyBorder="1" applyAlignment="1">
      <alignment horizontal="left" vertical="center"/>
    </xf>
    <xf numFmtId="164" fontId="16" fillId="0" borderId="0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top"/>
    </xf>
    <xf numFmtId="2" fontId="19" fillId="0" borderId="1" xfId="0" applyNumberFormat="1" applyFont="1" applyFill="1" applyBorder="1"/>
    <xf numFmtId="2" fontId="17" fillId="0" borderId="1" xfId="0" applyNumberFormat="1" applyFont="1" applyFill="1" applyBorder="1" applyAlignment="1">
      <alignment horizontal="left" vertical="center"/>
    </xf>
    <xf numFmtId="2" fontId="39" fillId="0" borderId="1" xfId="0" applyNumberFormat="1" applyFont="1" applyFill="1" applyBorder="1" applyAlignment="1">
      <alignment horizontal="left" vertical="center"/>
    </xf>
    <xf numFmtId="1" fontId="50" fillId="0" borderId="1" xfId="1" applyNumberFormat="1" applyFont="1" applyFill="1" applyBorder="1" applyAlignment="1">
      <alignment horizontal="left" vertical="center" wrapText="1"/>
    </xf>
    <xf numFmtId="1" fontId="7" fillId="0" borderId="0" xfId="1" applyNumberFormat="1" applyFont="1" applyBorder="1" applyAlignment="1">
      <alignment horizontal="center" vertical="center"/>
    </xf>
    <xf numFmtId="0" fontId="42" fillId="0" borderId="0" xfId="1" applyFont="1" applyBorder="1" applyAlignment="1">
      <alignment horizontal="right" vertical="center" wrapText="1"/>
    </xf>
    <xf numFmtId="0" fontId="11" fillId="0" borderId="0" xfId="0" applyFont="1" applyBorder="1"/>
    <xf numFmtId="167" fontId="20" fillId="0" borderId="0" xfId="0" applyNumberFormat="1" applyFont="1" applyBorder="1" applyAlignment="1">
      <alignment horizontal="right" vertical="justify"/>
    </xf>
    <xf numFmtId="164" fontId="20" fillId="0" borderId="1" xfId="0" applyNumberFormat="1" applyFont="1" applyFill="1" applyBorder="1" applyAlignment="1">
      <alignment horizontal="right" vertical="center" wrapText="1"/>
    </xf>
    <xf numFmtId="0" fontId="42" fillId="0" borderId="1" xfId="0" applyFont="1" applyBorder="1" applyAlignment="1">
      <alignment horizontal="left" vertical="justify"/>
    </xf>
    <xf numFmtId="0" fontId="22" fillId="0" borderId="0" xfId="0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0" borderId="6" xfId="0" applyFont="1" applyFill="1" applyBorder="1" applyAlignment="1">
      <alignment horizontal="center" vertical="center" wrapText="1"/>
    </xf>
    <xf numFmtId="0" fontId="42" fillId="0" borderId="9" xfId="0" applyFont="1" applyFill="1" applyBorder="1" applyAlignment="1">
      <alignment horizontal="center" vertical="center" wrapText="1"/>
    </xf>
    <xf numFmtId="0" fontId="42" fillId="0" borderId="7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wrapText="1"/>
    </xf>
    <xf numFmtId="0" fontId="42" fillId="0" borderId="8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textRotation="90" wrapText="1"/>
    </xf>
    <xf numFmtId="0" fontId="42" fillId="0" borderId="8" xfId="0" applyFont="1" applyFill="1" applyBorder="1" applyAlignment="1">
      <alignment horizontal="center" vertical="center" textRotation="90" wrapText="1"/>
    </xf>
    <xf numFmtId="0" fontId="32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1" fontId="27" fillId="0" borderId="0" xfId="0" applyNumberFormat="1" applyFont="1" applyFill="1" applyAlignment="1">
      <alignment horizontal="left"/>
    </xf>
    <xf numFmtId="2" fontId="42" fillId="0" borderId="1" xfId="0" applyNumberFormat="1" applyFont="1" applyFill="1" applyBorder="1" applyAlignment="1">
      <alignment vertical="center" wrapText="1"/>
    </xf>
    <xf numFmtId="2" fontId="42" fillId="0" borderId="3" xfId="0" applyNumberFormat="1" applyFont="1" applyFill="1" applyBorder="1" applyAlignment="1">
      <alignment horizontal="center" vertical="center" wrapText="1"/>
    </xf>
    <xf numFmtId="2" fontId="42" fillId="0" borderId="8" xfId="0" applyNumberFormat="1" applyFont="1" applyFill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</cellXfs>
  <cellStyles count="4">
    <cellStyle name="Comma 2" xfId="3"/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60"/>
  <sheetViews>
    <sheetView tabSelected="1" topLeftCell="A9" workbookViewId="0">
      <selection activeCell="B81" sqref="B81"/>
    </sheetView>
  </sheetViews>
  <sheetFormatPr defaultRowHeight="15"/>
  <cols>
    <col min="1" max="1" width="11.28515625" style="120" customWidth="1"/>
    <col min="2" max="2" width="50.7109375" style="7" customWidth="1"/>
    <col min="3" max="3" width="9.28515625" style="6" customWidth="1"/>
    <col min="4" max="4" width="7.85546875" style="6" customWidth="1"/>
    <col min="5" max="5" width="6.7109375" customWidth="1"/>
    <col min="6" max="6" width="6.42578125" customWidth="1"/>
    <col min="7" max="7" width="8.140625" style="1" customWidth="1"/>
    <col min="8" max="8" width="6.7109375" customWidth="1"/>
    <col min="9" max="9" width="6.28515625" customWidth="1"/>
    <col min="10" max="10" width="9.7109375" customWidth="1"/>
    <col min="11" max="11" width="9.140625" customWidth="1"/>
    <col min="12" max="12" width="7.5703125" customWidth="1"/>
    <col min="13" max="13" width="8.5703125" customWidth="1"/>
    <col min="14" max="14" width="13.42578125" customWidth="1"/>
    <col min="15" max="15" width="9" customWidth="1"/>
    <col min="16" max="16" width="17.42578125" customWidth="1"/>
  </cols>
  <sheetData>
    <row r="1" spans="1:20" ht="30.75">
      <c r="A1" s="173" t="s">
        <v>77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</row>
    <row r="2" spans="1:20" ht="21" customHeight="1">
      <c r="G2" s="66" t="s">
        <v>52</v>
      </c>
      <c r="H2" s="1"/>
      <c r="N2" s="10" t="s">
        <v>51</v>
      </c>
      <c r="O2" s="10"/>
      <c r="P2" s="42"/>
    </row>
    <row r="3" spans="1:20" ht="17.100000000000001" customHeight="1">
      <c r="A3" s="121"/>
      <c r="B3" s="58" t="s">
        <v>50</v>
      </c>
      <c r="C3" s="52"/>
      <c r="D3" s="52"/>
      <c r="E3" s="65"/>
      <c r="F3" s="65"/>
      <c r="G3" s="44"/>
      <c r="H3" s="174"/>
      <c r="I3" s="174"/>
      <c r="J3" s="174"/>
      <c r="K3" s="64"/>
      <c r="L3" s="64"/>
      <c r="M3" s="64"/>
      <c r="N3" s="10" t="s">
        <v>49</v>
      </c>
      <c r="O3" s="10"/>
      <c r="P3" s="42"/>
      <c r="Q3" s="64"/>
    </row>
    <row r="4" spans="1:20" ht="17.100000000000001" customHeight="1">
      <c r="A4" s="121"/>
      <c r="B4" s="58" t="s">
        <v>48</v>
      </c>
      <c r="C4" s="47"/>
      <c r="D4" s="47"/>
      <c r="E4" s="42"/>
      <c r="F4" s="42"/>
      <c r="G4" s="63"/>
      <c r="H4" s="64"/>
      <c r="I4" s="40"/>
      <c r="J4" s="43" t="s">
        <v>74</v>
      </c>
      <c r="K4" s="56"/>
      <c r="L4" s="56"/>
      <c r="M4" s="56"/>
      <c r="N4" s="56"/>
      <c r="O4" s="64"/>
      <c r="P4" s="62"/>
      <c r="Q4" s="28"/>
    </row>
    <row r="5" spans="1:20" ht="17.100000000000001" customHeight="1">
      <c r="A5" s="121"/>
      <c r="B5" s="58" t="s">
        <v>47</v>
      </c>
      <c r="C5" s="52"/>
      <c r="D5" s="52"/>
      <c r="E5" s="42"/>
      <c r="F5" s="42"/>
      <c r="G5" s="44"/>
      <c r="H5" s="42"/>
      <c r="I5" s="42"/>
      <c r="J5" s="43" t="s">
        <v>72</v>
      </c>
      <c r="K5" s="56"/>
      <c r="L5" s="56"/>
      <c r="M5" s="56"/>
      <c r="N5" s="56"/>
      <c r="O5" s="42"/>
      <c r="P5" s="41"/>
      <c r="Q5" s="28"/>
    </row>
    <row r="6" spans="1:20" ht="17.100000000000001" customHeight="1">
      <c r="A6" s="121"/>
      <c r="B6" s="48" t="s">
        <v>46</v>
      </c>
      <c r="C6" s="47"/>
      <c r="D6" s="47"/>
      <c r="E6" s="42"/>
      <c r="F6" s="42"/>
      <c r="G6" s="44"/>
      <c r="H6" s="43"/>
      <c r="I6" s="56"/>
      <c r="J6" s="64" t="s">
        <v>71</v>
      </c>
      <c r="K6" s="64"/>
      <c r="L6" s="64"/>
      <c r="M6" s="64"/>
      <c r="N6" s="64"/>
      <c r="O6" s="42"/>
      <c r="P6" s="41"/>
      <c r="Q6" s="28"/>
    </row>
    <row r="7" spans="1:20" ht="17.100000000000001" customHeight="1">
      <c r="A7" s="121"/>
      <c r="B7" s="61" t="s">
        <v>45</v>
      </c>
      <c r="C7" s="61"/>
      <c r="D7" s="61"/>
      <c r="E7" s="56"/>
      <c r="F7" s="56"/>
      <c r="G7" s="44"/>
      <c r="M7" s="43"/>
      <c r="N7" s="43"/>
      <c r="O7" s="43"/>
      <c r="P7" s="41"/>
      <c r="Q7" s="28"/>
    </row>
    <row r="8" spans="1:20" ht="17.100000000000001" customHeight="1">
      <c r="A8" s="121"/>
      <c r="B8" s="48" t="s">
        <v>279</v>
      </c>
      <c r="C8" s="47"/>
      <c r="D8" s="47"/>
      <c r="E8" s="43"/>
      <c r="F8" s="43"/>
      <c r="G8" s="44"/>
      <c r="H8" s="60" t="s">
        <v>289</v>
      </c>
      <c r="I8" s="10"/>
      <c r="J8" s="10"/>
      <c r="K8" s="10"/>
      <c r="L8" s="10"/>
      <c r="M8" s="59"/>
      <c r="O8" s="55" t="s">
        <v>44</v>
      </c>
      <c r="P8" s="10"/>
      <c r="S8" s="10"/>
      <c r="T8" s="10"/>
    </row>
    <row r="9" spans="1:20" ht="17.100000000000001" customHeight="1">
      <c r="A9" s="121"/>
      <c r="B9" s="58" t="s">
        <v>280</v>
      </c>
      <c r="C9" s="52"/>
      <c r="D9" s="52"/>
      <c r="E9" s="43"/>
      <c r="F9" s="43"/>
      <c r="G9" s="44"/>
      <c r="H9" s="10" t="s">
        <v>290</v>
      </c>
      <c r="I9" s="10"/>
      <c r="J9" s="10"/>
      <c r="K9" s="10"/>
      <c r="L9" s="10"/>
      <c r="M9" s="10"/>
      <c r="N9" s="56"/>
      <c r="O9" s="55" t="s">
        <v>43</v>
      </c>
      <c r="P9" s="10"/>
      <c r="S9" s="10"/>
      <c r="T9" s="10"/>
    </row>
    <row r="10" spans="1:20" ht="17.100000000000001" customHeight="1">
      <c r="A10" s="121"/>
      <c r="B10" s="58" t="s">
        <v>42</v>
      </c>
      <c r="C10" s="52"/>
      <c r="D10" s="52"/>
      <c r="E10" s="43"/>
      <c r="F10" s="43"/>
      <c r="G10" s="44"/>
      <c r="H10" s="10" t="s">
        <v>41</v>
      </c>
      <c r="I10" s="10"/>
      <c r="J10" s="10"/>
      <c r="K10" s="10"/>
      <c r="L10" s="10"/>
      <c r="M10" s="57"/>
      <c r="N10" s="56"/>
      <c r="O10" s="55" t="s">
        <v>40</v>
      </c>
      <c r="P10" s="10"/>
      <c r="S10" s="10"/>
      <c r="T10" s="10"/>
    </row>
    <row r="11" spans="1:20" ht="17.100000000000001" customHeight="1">
      <c r="A11" s="121"/>
      <c r="B11" s="48" t="s">
        <v>39</v>
      </c>
      <c r="C11" s="47"/>
      <c r="D11" s="47"/>
      <c r="E11" s="175"/>
      <c r="F11" s="175"/>
      <c r="G11" s="81"/>
      <c r="H11" s="10" t="s">
        <v>38</v>
      </c>
      <c r="I11" s="10"/>
      <c r="J11" s="10"/>
      <c r="K11" s="10"/>
      <c r="L11" s="10"/>
      <c r="M11" s="53"/>
      <c r="N11" s="64"/>
      <c r="O11" s="55" t="s">
        <v>37</v>
      </c>
      <c r="P11" s="10"/>
      <c r="S11" s="10"/>
      <c r="T11" s="10"/>
    </row>
    <row r="12" spans="1:20" ht="17.100000000000001" customHeight="1">
      <c r="A12" s="121"/>
      <c r="B12" s="48" t="s">
        <v>36</v>
      </c>
      <c r="C12" s="42"/>
      <c r="D12" s="42"/>
      <c r="E12" s="54"/>
      <c r="F12" s="54"/>
      <c r="G12" s="81"/>
      <c r="H12" s="53" t="s">
        <v>35</v>
      </c>
      <c r="I12" s="53"/>
      <c r="J12" s="53"/>
      <c r="K12" s="53"/>
      <c r="L12" s="53"/>
      <c r="M12" s="64"/>
      <c r="N12" s="64"/>
      <c r="O12" s="64"/>
      <c r="P12" s="64"/>
      <c r="Q12" s="162"/>
    </row>
    <row r="13" spans="1:20" ht="17.100000000000001" customHeight="1">
      <c r="A13" s="121"/>
      <c r="B13" s="48" t="s">
        <v>34</v>
      </c>
      <c r="C13" s="47"/>
      <c r="D13" s="47"/>
      <c r="E13" s="54"/>
      <c r="F13" s="54"/>
      <c r="G13" s="81"/>
      <c r="H13" s="53" t="s">
        <v>33</v>
      </c>
      <c r="I13" s="53"/>
      <c r="J13" s="53"/>
      <c r="K13" s="53"/>
      <c r="L13" s="53"/>
      <c r="M13" s="64"/>
      <c r="N13" s="64"/>
      <c r="O13" s="64"/>
      <c r="P13" s="64"/>
      <c r="Q13" s="162"/>
    </row>
    <row r="14" spans="1:20" ht="17.100000000000001" customHeight="1">
      <c r="A14" s="121"/>
      <c r="B14" s="47"/>
      <c r="C14" s="52"/>
      <c r="D14" s="52"/>
      <c r="E14" s="43"/>
      <c r="F14" s="43"/>
      <c r="G14" s="44"/>
      <c r="H14" s="50" t="s">
        <v>32</v>
      </c>
      <c r="I14" s="50"/>
      <c r="J14" s="50"/>
      <c r="K14" s="50"/>
      <c r="L14" s="50"/>
      <c r="M14" s="43"/>
      <c r="N14" s="40"/>
      <c r="O14" s="162"/>
      <c r="P14" s="162"/>
      <c r="Q14" s="162"/>
    </row>
    <row r="15" spans="1:20" ht="17.100000000000001" customHeight="1">
      <c r="A15" s="121"/>
      <c r="B15" s="48" t="s">
        <v>31</v>
      </c>
      <c r="C15" s="47"/>
      <c r="D15" s="47"/>
      <c r="E15" s="43"/>
      <c r="F15" s="43"/>
      <c r="G15" s="44"/>
      <c r="H15" s="51" t="s">
        <v>30</v>
      </c>
      <c r="I15" s="50"/>
      <c r="J15" s="50"/>
      <c r="K15" s="50"/>
      <c r="L15" s="50"/>
      <c r="M15" s="43"/>
      <c r="N15" s="44"/>
      <c r="O15" s="43"/>
      <c r="P15" s="43"/>
      <c r="Q15" s="162"/>
    </row>
    <row r="16" spans="1:20" ht="17.100000000000001" customHeight="1">
      <c r="A16" s="121"/>
      <c r="B16" s="48" t="s">
        <v>29</v>
      </c>
      <c r="C16" s="47"/>
      <c r="D16" s="47"/>
      <c r="E16" s="49"/>
      <c r="F16" s="49"/>
      <c r="G16" s="44"/>
      <c r="H16" s="44"/>
      <c r="I16" s="42"/>
      <c r="J16" s="42"/>
      <c r="K16" s="42"/>
      <c r="L16" s="42"/>
      <c r="M16" s="42"/>
      <c r="N16" s="42"/>
      <c r="O16" s="42"/>
      <c r="P16" s="41"/>
      <c r="Q16" s="162"/>
    </row>
    <row r="17" spans="1:22" ht="17.100000000000001" customHeight="1">
      <c r="A17" s="121"/>
      <c r="B17" s="48" t="s">
        <v>28</v>
      </c>
      <c r="C17" s="47"/>
      <c r="D17" s="47"/>
      <c r="E17" s="44"/>
      <c r="F17" s="44"/>
      <c r="G17" s="43"/>
      <c r="H17" s="43"/>
      <c r="I17" s="40"/>
      <c r="J17" s="42"/>
      <c r="K17" s="42"/>
      <c r="L17" s="42"/>
      <c r="M17" s="42"/>
      <c r="N17" s="42"/>
      <c r="O17" s="42"/>
      <c r="P17" s="41"/>
      <c r="Q17" s="162"/>
    </row>
    <row r="18" spans="1:22" ht="17.100000000000001" customHeight="1">
      <c r="A18" s="121"/>
      <c r="B18" s="46"/>
      <c r="C18" s="45"/>
      <c r="D18" s="45"/>
      <c r="E18" s="44"/>
      <c r="F18" s="44"/>
      <c r="G18" s="43"/>
      <c r="H18" s="43"/>
      <c r="I18" s="43"/>
      <c r="J18" s="42"/>
      <c r="K18" s="42"/>
      <c r="L18" s="42"/>
      <c r="M18" s="42"/>
      <c r="N18" s="42"/>
      <c r="O18" s="42"/>
      <c r="P18" s="41"/>
      <c r="Q18" s="28"/>
    </row>
    <row r="19" spans="1:22" s="1" customFormat="1" ht="53.25" customHeight="1">
      <c r="A19" s="176" t="s">
        <v>75</v>
      </c>
      <c r="B19" s="177" t="s">
        <v>76</v>
      </c>
      <c r="C19" s="163"/>
      <c r="D19" s="86"/>
      <c r="E19" s="164" t="s">
        <v>27</v>
      </c>
      <c r="F19" s="164"/>
      <c r="G19" s="164"/>
      <c r="H19" s="164" t="s">
        <v>270</v>
      </c>
      <c r="I19" s="164"/>
      <c r="J19" s="164"/>
      <c r="K19" s="165" t="s">
        <v>271</v>
      </c>
      <c r="L19" s="166"/>
      <c r="M19" s="167" t="s">
        <v>26</v>
      </c>
      <c r="N19" s="168"/>
      <c r="O19" s="169" t="s">
        <v>25</v>
      </c>
      <c r="P19" s="171" t="s">
        <v>0</v>
      </c>
      <c r="Q19" s="40"/>
    </row>
    <row r="20" spans="1:22" s="1" customFormat="1" ht="37.5" customHeight="1">
      <c r="A20" s="176"/>
      <c r="B20" s="178"/>
      <c r="C20" s="163"/>
      <c r="D20" s="86"/>
      <c r="E20" s="82" t="s">
        <v>22</v>
      </c>
      <c r="F20" s="82" t="s">
        <v>24</v>
      </c>
      <c r="G20" s="82" t="s">
        <v>23</v>
      </c>
      <c r="H20" s="82" t="s">
        <v>22</v>
      </c>
      <c r="I20" s="82" t="s">
        <v>24</v>
      </c>
      <c r="J20" s="82" t="s">
        <v>23</v>
      </c>
      <c r="K20" s="82" t="s">
        <v>22</v>
      </c>
      <c r="L20" s="83" t="s">
        <v>21</v>
      </c>
      <c r="M20" s="82" t="s">
        <v>22</v>
      </c>
      <c r="N20" s="82" t="s">
        <v>21</v>
      </c>
      <c r="O20" s="170"/>
      <c r="P20" s="172"/>
      <c r="Q20" s="40"/>
    </row>
    <row r="21" spans="1:22" s="85" customFormat="1" ht="17.25">
      <c r="A21" s="122">
        <v>1</v>
      </c>
      <c r="B21" s="84">
        <v>2</v>
      </c>
      <c r="C21" s="39">
        <v>3</v>
      </c>
      <c r="D21" s="39"/>
      <c r="E21" s="39">
        <v>4</v>
      </c>
      <c r="F21" s="39">
        <v>5</v>
      </c>
      <c r="G21" s="39">
        <v>6</v>
      </c>
      <c r="H21" s="39">
        <v>7</v>
      </c>
      <c r="I21" s="39">
        <v>8</v>
      </c>
      <c r="J21" s="39">
        <v>9</v>
      </c>
      <c r="K21" s="39">
        <v>10</v>
      </c>
      <c r="L21" s="39">
        <v>11</v>
      </c>
      <c r="M21" s="39">
        <v>12</v>
      </c>
      <c r="N21" s="39">
        <v>13</v>
      </c>
      <c r="O21" s="39">
        <v>14</v>
      </c>
      <c r="P21" s="39">
        <v>15</v>
      </c>
      <c r="Q21" s="38"/>
    </row>
    <row r="22" spans="1:22" ht="16.5" customHeight="1">
      <c r="A22" s="161" t="s">
        <v>78</v>
      </c>
      <c r="B22" s="161"/>
      <c r="C22" s="87"/>
      <c r="D22" s="88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6"/>
      <c r="Q22" s="28"/>
    </row>
    <row r="23" spans="1:22" ht="18.75" customHeight="1">
      <c r="A23" s="123">
        <v>15</v>
      </c>
      <c r="B23" s="89" t="s">
        <v>79</v>
      </c>
      <c r="C23" s="87"/>
      <c r="D23" s="90"/>
      <c r="E23" s="32"/>
      <c r="F23" s="30"/>
      <c r="G23" s="32"/>
      <c r="H23" s="32"/>
      <c r="I23" s="30"/>
      <c r="J23" s="32"/>
      <c r="K23" s="32"/>
      <c r="L23" s="30"/>
      <c r="M23" s="32"/>
      <c r="N23" s="30"/>
      <c r="O23" s="32"/>
      <c r="P23" s="35"/>
      <c r="Q23" s="28"/>
      <c r="R23" s="11"/>
    </row>
    <row r="24" spans="1:22" ht="14.25" customHeight="1">
      <c r="A24" s="124" t="s">
        <v>80</v>
      </c>
      <c r="B24" s="89" t="s">
        <v>81</v>
      </c>
      <c r="C24" s="87"/>
      <c r="D24" s="90"/>
      <c r="E24" s="32"/>
      <c r="F24" s="30"/>
      <c r="G24" s="32"/>
      <c r="H24" s="32"/>
      <c r="I24" s="30"/>
      <c r="J24" s="32"/>
      <c r="K24" s="32"/>
      <c r="L24" s="30"/>
      <c r="M24" s="32"/>
      <c r="N24" s="30"/>
      <c r="O24" s="32"/>
      <c r="P24" s="33"/>
      <c r="Q24" s="28"/>
      <c r="R24" s="11"/>
    </row>
    <row r="25" spans="1:22" ht="14.25" customHeight="1">
      <c r="A25" s="125" t="s">
        <v>82</v>
      </c>
      <c r="B25" s="91" t="s">
        <v>83</v>
      </c>
      <c r="C25" s="92">
        <v>29221</v>
      </c>
      <c r="D25" s="93" t="s">
        <v>3</v>
      </c>
      <c r="E25" s="32">
        <v>100</v>
      </c>
      <c r="F25" s="80">
        <v>17.546630169675915</v>
      </c>
      <c r="G25" s="80">
        <v>100</v>
      </c>
      <c r="H25" s="32">
        <v>25</v>
      </c>
      <c r="I25" s="80">
        <v>4.3866575424189787</v>
      </c>
      <c r="J25" s="80">
        <v>25</v>
      </c>
      <c r="K25" s="32">
        <v>0</v>
      </c>
      <c r="L25" s="80">
        <f>K25/H25*I25</f>
        <v>0</v>
      </c>
      <c r="M25" s="32">
        <f>K25</f>
        <v>0</v>
      </c>
      <c r="N25" s="80">
        <f>L25</f>
        <v>0</v>
      </c>
      <c r="O25" s="32">
        <f>M25</f>
        <v>0</v>
      </c>
      <c r="P25" s="33"/>
      <c r="Q25" s="28"/>
      <c r="R25" s="11"/>
    </row>
    <row r="26" spans="1:22" s="1" customFormat="1" ht="18.75" customHeight="1">
      <c r="A26" s="124" t="s">
        <v>84</v>
      </c>
      <c r="B26" s="89" t="s">
        <v>85</v>
      </c>
      <c r="C26" s="92"/>
      <c r="D26" s="93"/>
      <c r="E26" s="32"/>
      <c r="F26" s="80"/>
      <c r="G26" s="80"/>
      <c r="H26" s="32"/>
      <c r="I26" s="80"/>
      <c r="J26" s="80"/>
      <c r="K26" s="32"/>
      <c r="L26" s="80"/>
      <c r="M26" s="32"/>
      <c r="N26" s="80"/>
      <c r="O26" s="32"/>
      <c r="P26" s="33"/>
      <c r="Q26" s="28"/>
      <c r="R26" s="11"/>
    </row>
    <row r="27" spans="1:22" s="1" customFormat="1" ht="15" customHeight="1">
      <c r="A27" s="126" t="s">
        <v>86</v>
      </c>
      <c r="B27" s="94" t="s">
        <v>87</v>
      </c>
      <c r="C27" s="95">
        <v>29511</v>
      </c>
      <c r="D27" s="93" t="s">
        <v>5</v>
      </c>
      <c r="E27" s="32">
        <v>1</v>
      </c>
      <c r="F27" s="80">
        <v>1.2282641118773141</v>
      </c>
      <c r="G27" s="80">
        <v>7</v>
      </c>
      <c r="H27" s="32">
        <v>1</v>
      </c>
      <c r="I27" s="80">
        <v>1.2282641118773141</v>
      </c>
      <c r="J27" s="80">
        <v>7</v>
      </c>
      <c r="K27" s="32">
        <v>1</v>
      </c>
      <c r="L27" s="80">
        <f t="shared" ref="L27:L83" si="0">K27/H27*I27</f>
        <v>1.2282641118773141</v>
      </c>
      <c r="M27" s="32">
        <f t="shared" ref="M27:M89" si="1">K27</f>
        <v>1</v>
      </c>
      <c r="N27" s="80">
        <f t="shared" ref="N27:N89" si="2">L27</f>
        <v>1.2282641118773141</v>
      </c>
      <c r="O27" s="32">
        <f t="shared" ref="O27:O89" si="3">M27</f>
        <v>1</v>
      </c>
      <c r="P27" s="33"/>
      <c r="Q27" s="28"/>
      <c r="R27" s="11"/>
    </row>
    <row r="28" spans="1:22" s="1" customFormat="1" ht="13.5" customHeight="1">
      <c r="A28" s="127" t="s">
        <v>20</v>
      </c>
      <c r="B28" s="96" t="s">
        <v>19</v>
      </c>
      <c r="C28" s="95"/>
      <c r="D28" s="97"/>
      <c r="E28" s="32"/>
      <c r="F28" s="80">
        <f>SUM(F25:F27)</f>
        <v>18.77489428155323</v>
      </c>
      <c r="G28" s="80">
        <f t="shared" ref="G28:L28" si="4">SUM(G25:G27)</f>
        <v>107</v>
      </c>
      <c r="H28" s="80"/>
      <c r="I28" s="80">
        <f t="shared" si="4"/>
        <v>5.6149216542962925</v>
      </c>
      <c r="J28" s="80">
        <f t="shared" si="4"/>
        <v>32</v>
      </c>
      <c r="K28" s="80"/>
      <c r="L28" s="80">
        <f t="shared" si="4"/>
        <v>1.2282641118773141</v>
      </c>
      <c r="M28" s="32"/>
      <c r="N28" s="80">
        <f t="shared" si="2"/>
        <v>1.2282641118773141</v>
      </c>
      <c r="O28" s="32"/>
      <c r="P28" s="33"/>
      <c r="Q28" s="28"/>
      <c r="R28" s="11"/>
    </row>
    <row r="29" spans="1:22" ht="18">
      <c r="A29" s="127" t="s">
        <v>18</v>
      </c>
      <c r="B29" s="96" t="s">
        <v>17</v>
      </c>
      <c r="C29" s="95"/>
      <c r="D29" s="97"/>
      <c r="E29" s="32"/>
      <c r="F29" s="80"/>
      <c r="G29" s="80"/>
      <c r="H29" s="32"/>
      <c r="I29" s="80"/>
      <c r="J29" s="80"/>
      <c r="K29" s="32"/>
      <c r="L29" s="80"/>
      <c r="M29" s="32"/>
      <c r="N29" s="80"/>
      <c r="O29" s="32"/>
      <c r="P29" s="33"/>
      <c r="Q29" s="28"/>
      <c r="R29" s="11"/>
    </row>
    <row r="30" spans="1:22" ht="18">
      <c r="A30" s="128" t="s">
        <v>88</v>
      </c>
      <c r="B30" s="96" t="s">
        <v>89</v>
      </c>
      <c r="C30" s="95"/>
      <c r="D30" s="97"/>
      <c r="E30" s="32"/>
      <c r="F30" s="80"/>
      <c r="G30" s="80"/>
      <c r="H30" s="32"/>
      <c r="I30" s="80"/>
      <c r="J30" s="80"/>
      <c r="K30" s="32"/>
      <c r="L30" s="80"/>
      <c r="M30" s="32"/>
      <c r="N30" s="80"/>
      <c r="O30" s="32"/>
      <c r="P30" s="33"/>
      <c r="Q30" s="28"/>
      <c r="R30" s="11"/>
    </row>
    <row r="31" spans="1:22" ht="28.5" customHeight="1">
      <c r="A31" s="155" t="s">
        <v>90</v>
      </c>
      <c r="B31" s="91" t="s">
        <v>91</v>
      </c>
      <c r="C31" s="95">
        <v>26413</v>
      </c>
      <c r="D31" s="97" t="s">
        <v>5</v>
      </c>
      <c r="E31" s="32">
        <v>1</v>
      </c>
      <c r="F31" s="80">
        <v>8.77</v>
      </c>
      <c r="G31" s="80">
        <v>50</v>
      </c>
      <c r="H31" s="32">
        <v>1</v>
      </c>
      <c r="I31" s="80">
        <v>2.81</v>
      </c>
      <c r="J31" s="80">
        <v>16</v>
      </c>
      <c r="K31" s="32">
        <v>0</v>
      </c>
      <c r="L31" s="80">
        <f t="shared" si="0"/>
        <v>0</v>
      </c>
      <c r="M31" s="32">
        <f t="shared" si="1"/>
        <v>0</v>
      </c>
      <c r="N31" s="80">
        <f t="shared" si="2"/>
        <v>0</v>
      </c>
      <c r="O31" s="32">
        <f t="shared" si="3"/>
        <v>0</v>
      </c>
      <c r="P31" s="33"/>
      <c r="Q31" s="28"/>
      <c r="R31" s="11"/>
      <c r="S31" s="22"/>
      <c r="T31" s="22"/>
      <c r="U31" s="22"/>
      <c r="V31" s="22"/>
    </row>
    <row r="32" spans="1:22" ht="18">
      <c r="A32" s="131">
        <v>7</v>
      </c>
      <c r="B32" s="98" t="s">
        <v>92</v>
      </c>
      <c r="C32" s="99"/>
      <c r="D32" s="100"/>
      <c r="E32" s="32"/>
      <c r="F32" s="80"/>
      <c r="G32" s="80"/>
      <c r="H32" s="32"/>
      <c r="I32" s="80"/>
      <c r="J32" s="80"/>
      <c r="K32" s="32"/>
      <c r="L32" s="80"/>
      <c r="M32" s="32"/>
      <c r="N32" s="80"/>
      <c r="O32" s="32"/>
      <c r="P32" s="33"/>
      <c r="Q32" s="28"/>
      <c r="R32" s="11"/>
    </row>
    <row r="33" spans="1:18" ht="18">
      <c r="A33" s="132" t="s">
        <v>93</v>
      </c>
      <c r="B33" s="98" t="s">
        <v>94</v>
      </c>
      <c r="C33" s="101"/>
      <c r="D33" s="100"/>
      <c r="E33" s="32"/>
      <c r="F33" s="80"/>
      <c r="G33" s="80"/>
      <c r="H33" s="32"/>
      <c r="I33" s="80"/>
      <c r="J33" s="80"/>
      <c r="K33" s="32"/>
      <c r="L33" s="80"/>
      <c r="M33" s="32"/>
      <c r="N33" s="80"/>
      <c r="O33" s="32"/>
      <c r="P33" s="33"/>
      <c r="Q33" s="28"/>
      <c r="R33" s="11"/>
    </row>
    <row r="34" spans="1:18" ht="30.75" customHeight="1">
      <c r="A34" s="133" t="s">
        <v>95</v>
      </c>
      <c r="B34" s="102" t="s">
        <v>99</v>
      </c>
      <c r="C34" s="92">
        <v>22411</v>
      </c>
      <c r="D34" s="100" t="s">
        <v>5</v>
      </c>
      <c r="E34" s="32">
        <v>100</v>
      </c>
      <c r="F34" s="80">
        <v>0.2807460827148146</v>
      </c>
      <c r="G34" s="80">
        <v>1.6</v>
      </c>
      <c r="H34" s="32">
        <v>32</v>
      </c>
      <c r="I34" s="80">
        <v>8.7733150848379571E-2</v>
      </c>
      <c r="J34" s="80">
        <v>0.5</v>
      </c>
      <c r="K34" s="32">
        <v>32</v>
      </c>
      <c r="L34" s="80">
        <f t="shared" si="0"/>
        <v>8.7733150848379571E-2</v>
      </c>
      <c r="M34" s="32">
        <f t="shared" si="1"/>
        <v>32</v>
      </c>
      <c r="N34" s="80">
        <f t="shared" si="2"/>
        <v>8.7733150848379571E-2</v>
      </c>
      <c r="O34" s="32">
        <f t="shared" si="3"/>
        <v>32</v>
      </c>
      <c r="P34" s="33"/>
      <c r="Q34" s="28"/>
      <c r="R34" s="11"/>
    </row>
    <row r="35" spans="1:18" s="1" customFormat="1" ht="36">
      <c r="A35" s="133" t="s">
        <v>96</v>
      </c>
      <c r="B35" s="102" t="s">
        <v>97</v>
      </c>
      <c r="C35" s="95">
        <v>22411</v>
      </c>
      <c r="D35" s="100" t="s">
        <v>4</v>
      </c>
      <c r="E35" s="32">
        <v>3</v>
      </c>
      <c r="F35" s="80">
        <v>0.15791967152708322</v>
      </c>
      <c r="G35" s="80">
        <v>0.9</v>
      </c>
      <c r="H35" s="32">
        <v>1</v>
      </c>
      <c r="I35" s="80">
        <v>5.2639890509027745E-2</v>
      </c>
      <c r="J35" s="80">
        <v>0.3</v>
      </c>
      <c r="K35" s="32">
        <v>1</v>
      </c>
      <c r="L35" s="80">
        <f t="shared" si="0"/>
        <v>5.2639890509027745E-2</v>
      </c>
      <c r="M35" s="32">
        <f t="shared" si="1"/>
        <v>1</v>
      </c>
      <c r="N35" s="80">
        <f t="shared" si="2"/>
        <v>5.2639890509027745E-2</v>
      </c>
      <c r="O35" s="32">
        <f t="shared" si="3"/>
        <v>1</v>
      </c>
      <c r="P35" s="33"/>
      <c r="Q35" s="28"/>
      <c r="R35" s="11"/>
    </row>
    <row r="36" spans="1:18" ht="36">
      <c r="A36" s="133" t="s">
        <v>98</v>
      </c>
      <c r="B36" s="102" t="s">
        <v>99</v>
      </c>
      <c r="C36" s="95">
        <v>22411</v>
      </c>
      <c r="D36" s="100" t="s">
        <v>4</v>
      </c>
      <c r="E36" s="32">
        <v>3</v>
      </c>
      <c r="F36" s="80">
        <v>0.15791967152708322</v>
      </c>
      <c r="G36" s="80">
        <v>0.9</v>
      </c>
      <c r="H36" s="32">
        <v>1</v>
      </c>
      <c r="I36" s="80">
        <v>5.2639890509027745E-2</v>
      </c>
      <c r="J36" s="80">
        <v>0.3</v>
      </c>
      <c r="K36" s="32">
        <v>1</v>
      </c>
      <c r="L36" s="80">
        <f t="shared" si="0"/>
        <v>5.2639890509027745E-2</v>
      </c>
      <c r="M36" s="32">
        <f t="shared" si="1"/>
        <v>1</v>
      </c>
      <c r="N36" s="80">
        <f t="shared" si="2"/>
        <v>5.2639890509027745E-2</v>
      </c>
      <c r="O36" s="32">
        <f t="shared" si="3"/>
        <v>1</v>
      </c>
      <c r="P36" s="33"/>
      <c r="Q36" s="28"/>
      <c r="R36" s="11"/>
    </row>
    <row r="37" spans="1:18" ht="21" customHeight="1">
      <c r="A37" s="132" t="s">
        <v>100</v>
      </c>
      <c r="B37" s="98" t="s">
        <v>101</v>
      </c>
      <c r="C37" s="95"/>
      <c r="D37" s="100"/>
      <c r="E37" s="32"/>
      <c r="F37" s="80"/>
      <c r="G37" s="80"/>
      <c r="H37" s="32"/>
      <c r="I37" s="80"/>
      <c r="J37" s="80"/>
      <c r="K37" s="32"/>
      <c r="L37" s="80"/>
      <c r="M37" s="32"/>
      <c r="N37" s="80"/>
      <c r="O37" s="32"/>
      <c r="P37" s="33"/>
      <c r="Q37" s="28"/>
      <c r="R37" s="11"/>
    </row>
    <row r="38" spans="1:18" ht="18">
      <c r="A38" s="133" t="s">
        <v>102</v>
      </c>
      <c r="B38" s="102" t="s">
        <v>103</v>
      </c>
      <c r="C38" s="95">
        <v>22522</v>
      </c>
      <c r="D38" s="100" t="s">
        <v>5</v>
      </c>
      <c r="E38" s="32">
        <v>15</v>
      </c>
      <c r="F38" s="80">
        <v>0.65799863136284686</v>
      </c>
      <c r="G38" s="80">
        <v>3.75</v>
      </c>
      <c r="H38" s="32"/>
      <c r="I38" s="80"/>
      <c r="J38" s="80"/>
      <c r="K38" s="32"/>
      <c r="L38" s="80"/>
      <c r="M38" s="32"/>
      <c r="N38" s="80"/>
      <c r="O38" s="32"/>
      <c r="P38" s="33"/>
      <c r="Q38" s="28"/>
      <c r="R38" s="11"/>
    </row>
    <row r="39" spans="1:18" ht="36">
      <c r="A39" s="133" t="s">
        <v>104</v>
      </c>
      <c r="B39" s="102" t="s">
        <v>105</v>
      </c>
      <c r="C39" s="95">
        <v>22522</v>
      </c>
      <c r="D39" s="100" t="s">
        <v>5</v>
      </c>
      <c r="E39" s="32">
        <v>20</v>
      </c>
      <c r="F39" s="80">
        <v>2.6319945254513875</v>
      </c>
      <c r="G39" s="80">
        <v>15</v>
      </c>
      <c r="H39" s="32"/>
      <c r="I39" s="80"/>
      <c r="J39" s="80"/>
      <c r="K39" s="32"/>
      <c r="L39" s="80"/>
      <c r="M39" s="32"/>
      <c r="N39" s="80"/>
      <c r="O39" s="32"/>
      <c r="P39" s="33"/>
      <c r="Q39" s="28"/>
      <c r="R39" s="11"/>
    </row>
    <row r="40" spans="1:18" s="1" customFormat="1" ht="18">
      <c r="A40" s="133" t="s">
        <v>106</v>
      </c>
      <c r="B40" s="102" t="s">
        <v>107</v>
      </c>
      <c r="C40" s="95"/>
      <c r="D40" s="100"/>
      <c r="E40" s="32"/>
      <c r="F40" s="80"/>
      <c r="G40" s="80"/>
      <c r="H40" s="32"/>
      <c r="I40" s="80"/>
      <c r="J40" s="80"/>
      <c r="K40" s="32"/>
      <c r="L40" s="80"/>
      <c r="M40" s="32"/>
      <c r="N40" s="80"/>
      <c r="O40" s="32"/>
      <c r="P40" s="33"/>
      <c r="Q40" s="28"/>
      <c r="R40" s="11"/>
    </row>
    <row r="41" spans="1:18" ht="35.25" customHeight="1">
      <c r="A41" s="133" t="s">
        <v>108</v>
      </c>
      <c r="B41" s="102" t="s">
        <v>109</v>
      </c>
      <c r="C41" s="95">
        <v>22522</v>
      </c>
      <c r="D41" s="100" t="s">
        <v>4</v>
      </c>
      <c r="E41" s="32">
        <v>3</v>
      </c>
      <c r="F41" s="80">
        <v>0.10527978101805549</v>
      </c>
      <c r="G41" s="80">
        <v>0.6</v>
      </c>
      <c r="H41" s="32">
        <v>1</v>
      </c>
      <c r="I41" s="80">
        <v>3.5093260339351826E-2</v>
      </c>
      <c r="J41" s="80">
        <v>0.2</v>
      </c>
      <c r="K41" s="32">
        <v>1</v>
      </c>
      <c r="L41" s="80">
        <f t="shared" si="0"/>
        <v>3.5093260339351826E-2</v>
      </c>
      <c r="M41" s="32">
        <f t="shared" si="1"/>
        <v>1</v>
      </c>
      <c r="N41" s="80">
        <f t="shared" si="2"/>
        <v>3.5093260339351826E-2</v>
      </c>
      <c r="O41" s="32">
        <f t="shared" si="3"/>
        <v>1</v>
      </c>
      <c r="P41" s="33"/>
      <c r="Q41" s="28"/>
      <c r="R41" s="11"/>
    </row>
    <row r="42" spans="1:18" s="1" customFormat="1" ht="56.25" customHeight="1">
      <c r="A42" s="133" t="s">
        <v>110</v>
      </c>
      <c r="B42" s="102" t="s">
        <v>111</v>
      </c>
      <c r="C42" s="95">
        <v>22522</v>
      </c>
      <c r="D42" s="100" t="s">
        <v>4</v>
      </c>
      <c r="E42" s="32">
        <v>3</v>
      </c>
      <c r="F42" s="80">
        <v>0.52639890509027742</v>
      </c>
      <c r="G42" s="80">
        <v>3</v>
      </c>
      <c r="H42" s="32">
        <v>1</v>
      </c>
      <c r="I42" s="80">
        <v>0.17546630169675914</v>
      </c>
      <c r="J42" s="80">
        <v>1</v>
      </c>
      <c r="K42" s="32">
        <v>1</v>
      </c>
      <c r="L42" s="80">
        <f t="shared" si="0"/>
        <v>0.17546630169675914</v>
      </c>
      <c r="M42" s="32">
        <f t="shared" si="1"/>
        <v>1</v>
      </c>
      <c r="N42" s="80">
        <f t="shared" si="2"/>
        <v>0.17546630169675914</v>
      </c>
      <c r="O42" s="32">
        <f t="shared" si="3"/>
        <v>1</v>
      </c>
      <c r="P42" s="33"/>
      <c r="Q42" s="28"/>
      <c r="R42" s="11"/>
    </row>
    <row r="43" spans="1:18" ht="64.5" customHeight="1">
      <c r="A43" s="133" t="s">
        <v>112</v>
      </c>
      <c r="B43" s="102" t="s">
        <v>113</v>
      </c>
      <c r="C43" s="95">
        <v>22522</v>
      </c>
      <c r="D43" s="100" t="s">
        <v>4</v>
      </c>
      <c r="E43" s="32">
        <v>1</v>
      </c>
      <c r="F43" s="80">
        <v>0.2807460827148146</v>
      </c>
      <c r="G43" s="80">
        <v>1.6</v>
      </c>
      <c r="H43" s="34"/>
      <c r="I43" s="80"/>
      <c r="J43" s="80"/>
      <c r="K43" s="34"/>
      <c r="L43" s="80"/>
      <c r="M43" s="32"/>
      <c r="N43" s="80"/>
      <c r="O43" s="32"/>
      <c r="P43" s="33"/>
      <c r="Q43" s="28"/>
      <c r="R43" s="11"/>
    </row>
    <row r="44" spans="1:18" ht="54">
      <c r="A44" s="133" t="s">
        <v>114</v>
      </c>
      <c r="B44" s="102" t="s">
        <v>115</v>
      </c>
      <c r="C44" s="95">
        <v>22522</v>
      </c>
      <c r="D44" s="100" t="s">
        <v>4</v>
      </c>
      <c r="E44" s="32">
        <v>3</v>
      </c>
      <c r="F44" s="80">
        <v>0.15791967152708322</v>
      </c>
      <c r="G44" s="80">
        <v>0.9</v>
      </c>
      <c r="H44" s="32">
        <v>1</v>
      </c>
      <c r="I44" s="80">
        <v>5.2639890509027745E-2</v>
      </c>
      <c r="J44" s="80">
        <v>0.3</v>
      </c>
      <c r="K44" s="32">
        <v>1</v>
      </c>
      <c r="L44" s="80">
        <f t="shared" si="0"/>
        <v>5.2639890509027745E-2</v>
      </c>
      <c r="M44" s="32">
        <f t="shared" si="1"/>
        <v>1</v>
      </c>
      <c r="N44" s="80">
        <f t="shared" si="2"/>
        <v>5.2639890509027745E-2</v>
      </c>
      <c r="O44" s="32">
        <f t="shared" si="3"/>
        <v>1</v>
      </c>
      <c r="P44" s="33"/>
      <c r="Q44" s="28"/>
      <c r="R44" s="11"/>
    </row>
    <row r="45" spans="1:18" ht="21.75" customHeight="1">
      <c r="A45" s="134" t="s">
        <v>116</v>
      </c>
      <c r="B45" s="98" t="s">
        <v>117</v>
      </c>
      <c r="C45" s="95"/>
      <c r="D45" s="100"/>
      <c r="E45" s="32"/>
      <c r="F45" s="80"/>
      <c r="G45" s="80"/>
      <c r="H45" s="32"/>
      <c r="I45" s="80"/>
      <c r="J45" s="80"/>
      <c r="K45" s="32"/>
      <c r="L45" s="80"/>
      <c r="M45" s="32"/>
      <c r="N45" s="80"/>
      <c r="O45" s="32"/>
      <c r="P45" s="33"/>
      <c r="Q45" s="28"/>
      <c r="R45" s="11"/>
    </row>
    <row r="46" spans="1:18" ht="36">
      <c r="A46" s="135" t="s">
        <v>118</v>
      </c>
      <c r="B46" s="102" t="s">
        <v>16</v>
      </c>
      <c r="C46" s="95">
        <v>22521</v>
      </c>
      <c r="D46" s="100" t="s">
        <v>13</v>
      </c>
      <c r="E46" s="32">
        <v>30</v>
      </c>
      <c r="F46" s="80">
        <v>0.33163131020687475</v>
      </c>
      <c r="G46" s="80">
        <v>1.89</v>
      </c>
      <c r="H46" s="32">
        <v>30</v>
      </c>
      <c r="I46" s="80">
        <v>0.33163131020687475</v>
      </c>
      <c r="J46" s="80">
        <v>1.89</v>
      </c>
      <c r="K46" s="32">
        <v>30</v>
      </c>
      <c r="L46" s="80">
        <f t="shared" si="0"/>
        <v>0.33163131020687475</v>
      </c>
      <c r="M46" s="32">
        <f t="shared" si="1"/>
        <v>30</v>
      </c>
      <c r="N46" s="80">
        <f t="shared" si="2"/>
        <v>0.33163131020687475</v>
      </c>
      <c r="O46" s="32">
        <f t="shared" si="3"/>
        <v>30</v>
      </c>
      <c r="P46" s="33"/>
      <c r="Q46" s="28"/>
      <c r="R46" s="11"/>
    </row>
    <row r="47" spans="1:18" ht="36">
      <c r="A47" s="135" t="s">
        <v>119</v>
      </c>
      <c r="B47" s="102" t="s">
        <v>14</v>
      </c>
      <c r="C47" s="95">
        <v>22521</v>
      </c>
      <c r="D47" s="100" t="s">
        <v>13</v>
      </c>
      <c r="E47" s="32">
        <v>270</v>
      </c>
      <c r="F47" s="80">
        <v>1.6107806495762489</v>
      </c>
      <c r="G47" s="80">
        <v>9.18</v>
      </c>
      <c r="H47" s="34">
        <v>270</v>
      </c>
      <c r="I47" s="80">
        <v>1.6107806495762489</v>
      </c>
      <c r="J47" s="80">
        <v>9.18</v>
      </c>
      <c r="K47" s="34">
        <v>270</v>
      </c>
      <c r="L47" s="80">
        <f t="shared" si="0"/>
        <v>1.6107806495762489</v>
      </c>
      <c r="M47" s="32">
        <f t="shared" si="1"/>
        <v>270</v>
      </c>
      <c r="N47" s="80">
        <f t="shared" si="2"/>
        <v>1.6107806495762489</v>
      </c>
      <c r="O47" s="32">
        <f t="shared" si="3"/>
        <v>270</v>
      </c>
      <c r="P47" s="33"/>
      <c r="Q47" s="28"/>
      <c r="R47" s="11"/>
    </row>
    <row r="48" spans="1:18" s="1" customFormat="1" ht="36">
      <c r="A48" s="135" t="s">
        <v>120</v>
      </c>
      <c r="B48" s="102" t="s">
        <v>121</v>
      </c>
      <c r="C48" s="95">
        <v>22521</v>
      </c>
      <c r="D48" s="100" t="s">
        <v>15</v>
      </c>
      <c r="E48" s="32">
        <v>21</v>
      </c>
      <c r="F48" s="80">
        <v>0.1403730413574073</v>
      </c>
      <c r="G48" s="80">
        <v>0.8</v>
      </c>
      <c r="H48" s="32">
        <v>21</v>
      </c>
      <c r="I48" s="80">
        <v>0.1403730413574073</v>
      </c>
      <c r="J48" s="80">
        <v>0.8</v>
      </c>
      <c r="K48" s="32">
        <v>21</v>
      </c>
      <c r="L48" s="80">
        <f t="shared" si="0"/>
        <v>0.1403730413574073</v>
      </c>
      <c r="M48" s="32">
        <f t="shared" si="1"/>
        <v>21</v>
      </c>
      <c r="N48" s="80">
        <f t="shared" si="2"/>
        <v>0.1403730413574073</v>
      </c>
      <c r="O48" s="32">
        <f t="shared" si="3"/>
        <v>21</v>
      </c>
      <c r="P48" s="33"/>
      <c r="Q48" s="28"/>
      <c r="R48" s="11"/>
    </row>
    <row r="49" spans="1:19" ht="18">
      <c r="A49" s="136">
        <v>8</v>
      </c>
      <c r="B49" s="103" t="s">
        <v>122</v>
      </c>
      <c r="C49" s="104"/>
      <c r="D49" s="100"/>
      <c r="E49" s="32"/>
      <c r="F49" s="80"/>
      <c r="G49" s="80"/>
      <c r="H49" s="32"/>
      <c r="I49" s="80"/>
      <c r="J49" s="80"/>
      <c r="K49" s="32"/>
      <c r="L49" s="80"/>
      <c r="M49" s="32"/>
      <c r="N49" s="80"/>
      <c r="O49" s="32"/>
      <c r="P49" s="33"/>
      <c r="Q49" s="28"/>
      <c r="R49" s="11"/>
    </row>
    <row r="50" spans="1:19" ht="14.25" customHeight="1">
      <c r="A50" s="129" t="s">
        <v>123</v>
      </c>
      <c r="B50" s="103" t="s">
        <v>124</v>
      </c>
      <c r="C50" s="105"/>
      <c r="D50" s="100"/>
      <c r="E50" s="32"/>
      <c r="F50" s="80"/>
      <c r="G50" s="80"/>
      <c r="H50" s="32"/>
      <c r="I50" s="80"/>
      <c r="J50" s="80"/>
      <c r="K50" s="32"/>
      <c r="L50" s="80"/>
      <c r="M50" s="32"/>
      <c r="N50" s="80"/>
      <c r="O50" s="32"/>
      <c r="P50" s="33"/>
      <c r="Q50" s="28"/>
      <c r="R50" s="11"/>
    </row>
    <row r="51" spans="1:19" ht="18">
      <c r="A51" s="133" t="s">
        <v>125</v>
      </c>
      <c r="B51" s="102" t="s">
        <v>11</v>
      </c>
      <c r="C51" s="95">
        <v>25111</v>
      </c>
      <c r="D51" s="100" t="s">
        <v>4</v>
      </c>
      <c r="E51" s="32">
        <v>365</v>
      </c>
      <c r="F51" s="80">
        <v>8.7101472162271243</v>
      </c>
      <c r="G51" s="80">
        <v>49.64</v>
      </c>
      <c r="H51" s="32">
        <v>123</v>
      </c>
      <c r="I51" s="80">
        <v>2.9355512273867808</v>
      </c>
      <c r="J51" s="80">
        <v>16.73</v>
      </c>
      <c r="K51" s="32">
        <v>123</v>
      </c>
      <c r="L51" s="80">
        <f t="shared" si="0"/>
        <v>2.9355512273867808</v>
      </c>
      <c r="M51" s="32">
        <f t="shared" si="1"/>
        <v>123</v>
      </c>
      <c r="N51" s="80">
        <f t="shared" si="2"/>
        <v>2.9355512273867808</v>
      </c>
      <c r="O51" s="32">
        <f t="shared" si="3"/>
        <v>123</v>
      </c>
      <c r="P51" s="33"/>
      <c r="Q51" s="28"/>
      <c r="R51" s="11"/>
    </row>
    <row r="52" spans="1:19" ht="14.25" customHeight="1">
      <c r="A52" s="133" t="s">
        <v>126</v>
      </c>
      <c r="B52" s="102" t="s">
        <v>127</v>
      </c>
      <c r="C52" s="95">
        <v>25111</v>
      </c>
      <c r="D52" s="100" t="s">
        <v>4</v>
      </c>
      <c r="E52" s="32">
        <v>260</v>
      </c>
      <c r="F52" s="80">
        <v>1.0492884841466199</v>
      </c>
      <c r="G52" s="80">
        <v>5.98</v>
      </c>
      <c r="H52" s="32">
        <v>88</v>
      </c>
      <c r="I52" s="80">
        <v>0.35444192942745351</v>
      </c>
      <c r="J52" s="80">
        <v>2.02</v>
      </c>
      <c r="K52" s="32">
        <v>88</v>
      </c>
      <c r="L52" s="80">
        <f t="shared" si="0"/>
        <v>0.35444192942745351</v>
      </c>
      <c r="M52" s="32">
        <f t="shared" si="1"/>
        <v>88</v>
      </c>
      <c r="N52" s="80">
        <f t="shared" si="2"/>
        <v>0.35444192942745351</v>
      </c>
      <c r="O52" s="32">
        <f t="shared" si="3"/>
        <v>88</v>
      </c>
      <c r="P52" s="33"/>
      <c r="Q52" s="28"/>
      <c r="R52" s="11"/>
    </row>
    <row r="53" spans="1:19" s="1" customFormat="1" ht="36">
      <c r="A53" s="133" t="s">
        <v>128</v>
      </c>
      <c r="B53" s="102" t="s">
        <v>129</v>
      </c>
      <c r="C53" s="95">
        <v>25111</v>
      </c>
      <c r="D53" s="100" t="s">
        <v>4</v>
      </c>
      <c r="E53" s="32">
        <v>260</v>
      </c>
      <c r="F53" s="80">
        <v>1.0492884841466199</v>
      </c>
      <c r="G53" s="80">
        <v>5.98</v>
      </c>
      <c r="H53" s="32">
        <v>88</v>
      </c>
      <c r="I53" s="80">
        <v>0.35444192942745351</v>
      </c>
      <c r="J53" s="80">
        <v>2.02</v>
      </c>
      <c r="K53" s="32">
        <v>88</v>
      </c>
      <c r="L53" s="80">
        <f t="shared" si="0"/>
        <v>0.35444192942745351</v>
      </c>
      <c r="M53" s="32">
        <f t="shared" si="1"/>
        <v>88</v>
      </c>
      <c r="N53" s="80">
        <f t="shared" si="2"/>
        <v>0.35444192942745351</v>
      </c>
      <c r="O53" s="32">
        <f t="shared" si="3"/>
        <v>88</v>
      </c>
      <c r="P53" s="33"/>
      <c r="Q53" s="28"/>
      <c r="R53" s="11"/>
    </row>
    <row r="54" spans="1:19" ht="36">
      <c r="A54" s="133" t="s">
        <v>130</v>
      </c>
      <c r="B54" s="102" t="s">
        <v>10</v>
      </c>
      <c r="C54" s="95">
        <v>25111</v>
      </c>
      <c r="D54" s="100" t="s">
        <v>4</v>
      </c>
      <c r="E54" s="32">
        <v>260</v>
      </c>
      <c r="F54" s="80">
        <v>0.78959835763541608</v>
      </c>
      <c r="G54" s="26">
        <v>4.5</v>
      </c>
      <c r="H54" s="32">
        <v>88</v>
      </c>
      <c r="I54" s="80">
        <v>0.26670877857907394</v>
      </c>
      <c r="J54" s="80">
        <v>1.52</v>
      </c>
      <c r="K54" s="32">
        <v>88</v>
      </c>
      <c r="L54" s="80">
        <f t="shared" si="0"/>
        <v>0.26670877857907394</v>
      </c>
      <c r="M54" s="32">
        <f t="shared" si="1"/>
        <v>88</v>
      </c>
      <c r="N54" s="80">
        <f t="shared" si="2"/>
        <v>0.26670877857907394</v>
      </c>
      <c r="O54" s="32">
        <f t="shared" si="3"/>
        <v>88</v>
      </c>
      <c r="P54" s="33"/>
      <c r="Q54" s="28"/>
      <c r="R54" s="11"/>
    </row>
    <row r="55" spans="1:19" ht="16.5" customHeight="1">
      <c r="A55" s="136">
        <v>9</v>
      </c>
      <c r="B55" s="103" t="s">
        <v>9</v>
      </c>
      <c r="C55" s="95"/>
      <c r="D55" s="100"/>
      <c r="E55" s="32"/>
      <c r="F55" s="80"/>
      <c r="G55" s="26"/>
      <c r="H55" s="27"/>
      <c r="I55" s="80"/>
      <c r="J55" s="80"/>
      <c r="K55" s="27"/>
      <c r="L55" s="80"/>
      <c r="M55" s="32"/>
      <c r="N55" s="80"/>
      <c r="O55" s="32"/>
      <c r="P55" s="33"/>
      <c r="Q55" s="28"/>
      <c r="R55" s="11"/>
    </row>
    <row r="56" spans="1:19" s="1" customFormat="1" ht="18">
      <c r="A56" s="129" t="s">
        <v>100</v>
      </c>
      <c r="B56" s="98" t="s">
        <v>101</v>
      </c>
      <c r="C56" s="95"/>
      <c r="D56" s="100"/>
      <c r="E56" s="32"/>
      <c r="F56" s="80"/>
      <c r="G56" s="26"/>
      <c r="H56" s="32"/>
      <c r="I56" s="80"/>
      <c r="J56" s="80"/>
      <c r="K56" s="32"/>
      <c r="L56" s="80"/>
      <c r="M56" s="32"/>
      <c r="N56" s="80"/>
      <c r="O56" s="32"/>
      <c r="P56" s="33"/>
      <c r="Q56" s="28"/>
      <c r="R56" s="11"/>
    </row>
    <row r="57" spans="1:19" ht="36">
      <c r="A57" s="130" t="s">
        <v>131</v>
      </c>
      <c r="B57" s="102" t="s">
        <v>132</v>
      </c>
      <c r="C57" s="95">
        <v>22522</v>
      </c>
      <c r="D57" s="100" t="s">
        <v>5</v>
      </c>
      <c r="E57" s="32">
        <v>4</v>
      </c>
      <c r="F57" s="80">
        <v>1.7546630169675916</v>
      </c>
      <c r="G57" s="26">
        <v>10</v>
      </c>
      <c r="H57" s="32">
        <v>1</v>
      </c>
      <c r="I57" s="80">
        <v>0.43866575424189791</v>
      </c>
      <c r="J57" s="80">
        <v>2.5</v>
      </c>
      <c r="K57" s="32">
        <v>1</v>
      </c>
      <c r="L57" s="80">
        <f t="shared" si="0"/>
        <v>0.43866575424189791</v>
      </c>
      <c r="M57" s="32">
        <f t="shared" si="1"/>
        <v>1</v>
      </c>
      <c r="N57" s="80">
        <f t="shared" si="2"/>
        <v>0.43866575424189791</v>
      </c>
      <c r="O57" s="32">
        <f t="shared" si="3"/>
        <v>1</v>
      </c>
      <c r="P57" s="31"/>
      <c r="Q57" s="11"/>
    </row>
    <row r="58" spans="1:19" ht="18">
      <c r="A58" s="129" t="s">
        <v>133</v>
      </c>
      <c r="B58" s="98" t="s">
        <v>134</v>
      </c>
      <c r="C58" s="95"/>
      <c r="D58" s="100"/>
      <c r="E58" s="32"/>
      <c r="F58" s="80"/>
      <c r="G58" s="26"/>
      <c r="H58" s="32"/>
      <c r="I58" s="80"/>
      <c r="J58" s="80"/>
      <c r="K58" s="32"/>
      <c r="L58" s="80"/>
      <c r="M58" s="32"/>
      <c r="N58" s="80"/>
      <c r="O58" s="32"/>
      <c r="P58" s="31"/>
      <c r="Q58" s="13"/>
      <c r="R58" s="13"/>
      <c r="S58" s="13"/>
    </row>
    <row r="59" spans="1:19" ht="42.75" customHeight="1">
      <c r="A59" s="130" t="s">
        <v>135</v>
      </c>
      <c r="B59" s="102" t="s">
        <v>136</v>
      </c>
      <c r="C59" s="95">
        <v>22611</v>
      </c>
      <c r="D59" s="106" t="s">
        <v>4</v>
      </c>
      <c r="E59" s="32">
        <v>70</v>
      </c>
      <c r="F59" s="80">
        <v>0.77380639048270783</v>
      </c>
      <c r="G59" s="26">
        <v>4.41</v>
      </c>
      <c r="H59" s="32">
        <v>20</v>
      </c>
      <c r="I59" s="80">
        <v>0.21231422505307856</v>
      </c>
      <c r="J59" s="80">
        <v>1.21</v>
      </c>
      <c r="K59" s="32">
        <v>20</v>
      </c>
      <c r="L59" s="80">
        <f t="shared" si="0"/>
        <v>0.21231422505307856</v>
      </c>
      <c r="M59" s="32">
        <f t="shared" si="1"/>
        <v>20</v>
      </c>
      <c r="N59" s="80">
        <f t="shared" si="2"/>
        <v>0.21231422505307856</v>
      </c>
      <c r="O59" s="32">
        <f t="shared" si="3"/>
        <v>20</v>
      </c>
      <c r="P59" s="31"/>
      <c r="Q59" s="13"/>
      <c r="R59" s="13"/>
      <c r="S59" s="13"/>
    </row>
    <row r="60" spans="1:19" ht="18">
      <c r="A60" s="129" t="s">
        <v>123</v>
      </c>
      <c r="B60" s="103" t="s">
        <v>124</v>
      </c>
      <c r="C60" s="95"/>
      <c r="D60" s="106"/>
      <c r="E60" s="32"/>
      <c r="F60" s="80"/>
      <c r="G60" s="26"/>
      <c r="H60" s="32"/>
      <c r="I60" s="80"/>
      <c r="J60" s="80"/>
      <c r="K60" s="32"/>
      <c r="L60" s="80"/>
      <c r="M60" s="32"/>
      <c r="N60" s="80"/>
      <c r="O60" s="32"/>
      <c r="P60" s="31"/>
      <c r="Q60" s="13"/>
      <c r="R60" s="13"/>
      <c r="S60" s="13"/>
    </row>
    <row r="61" spans="1:19" ht="18">
      <c r="A61" s="130" t="s">
        <v>137</v>
      </c>
      <c r="B61" s="102" t="s">
        <v>8</v>
      </c>
      <c r="C61" s="95">
        <v>25111</v>
      </c>
      <c r="D61" s="106" t="s">
        <v>4</v>
      </c>
      <c r="E61" s="32">
        <v>365</v>
      </c>
      <c r="F61" s="80">
        <v>14.647926865645456</v>
      </c>
      <c r="G61" s="26">
        <v>83.48</v>
      </c>
      <c r="H61" s="32">
        <v>123</v>
      </c>
      <c r="I61" s="80">
        <v>4.935867066729835</v>
      </c>
      <c r="J61" s="80">
        <v>28.13</v>
      </c>
      <c r="K61" s="32">
        <v>123</v>
      </c>
      <c r="L61" s="80">
        <f t="shared" si="0"/>
        <v>4.935867066729835</v>
      </c>
      <c r="M61" s="32">
        <f t="shared" si="1"/>
        <v>123</v>
      </c>
      <c r="N61" s="80">
        <f t="shared" si="2"/>
        <v>4.935867066729835</v>
      </c>
      <c r="O61" s="32">
        <f t="shared" si="3"/>
        <v>123</v>
      </c>
      <c r="P61" s="31"/>
      <c r="Q61" s="13"/>
      <c r="R61" s="13"/>
      <c r="S61" s="13"/>
    </row>
    <row r="62" spans="1:19" ht="18">
      <c r="A62" s="136">
        <v>10</v>
      </c>
      <c r="B62" s="103" t="s">
        <v>138</v>
      </c>
      <c r="C62" s="104"/>
      <c r="D62" s="106"/>
      <c r="E62" s="32"/>
      <c r="F62" s="80"/>
      <c r="G62" s="26"/>
      <c r="H62" s="32"/>
      <c r="I62" s="80"/>
      <c r="J62" s="80"/>
      <c r="K62" s="32"/>
      <c r="L62" s="80"/>
      <c r="M62" s="32"/>
      <c r="N62" s="80"/>
      <c r="O62" s="32"/>
      <c r="P62" s="31"/>
      <c r="Q62" s="13"/>
      <c r="R62" s="13"/>
      <c r="S62" s="13"/>
    </row>
    <row r="63" spans="1:19" ht="18">
      <c r="A63" s="132" t="s">
        <v>93</v>
      </c>
      <c r="B63" s="98" t="s">
        <v>94</v>
      </c>
      <c r="C63" s="105"/>
      <c r="D63" s="106"/>
      <c r="E63" s="32"/>
      <c r="F63" s="80"/>
      <c r="G63" s="26"/>
      <c r="H63" s="32"/>
      <c r="I63" s="80"/>
      <c r="J63" s="80"/>
      <c r="K63" s="32"/>
      <c r="L63" s="80"/>
      <c r="M63" s="32"/>
      <c r="N63" s="80"/>
      <c r="O63" s="32"/>
      <c r="P63" s="31"/>
      <c r="Q63" s="13"/>
      <c r="R63" s="13"/>
      <c r="S63" s="13"/>
    </row>
    <row r="64" spans="1:19" ht="18">
      <c r="A64" s="130" t="s">
        <v>139</v>
      </c>
      <c r="B64" s="102" t="s">
        <v>140</v>
      </c>
      <c r="C64" s="95">
        <v>22411</v>
      </c>
      <c r="D64" s="106" t="s">
        <v>4</v>
      </c>
      <c r="E64" s="32">
        <v>1</v>
      </c>
      <c r="F64" s="80">
        <v>0.17546630169675914</v>
      </c>
      <c r="G64" s="26">
        <v>1</v>
      </c>
      <c r="H64" s="32"/>
      <c r="I64" s="80"/>
      <c r="J64" s="80"/>
      <c r="K64" s="32"/>
      <c r="L64" s="80"/>
      <c r="M64" s="32"/>
      <c r="N64" s="80"/>
      <c r="O64" s="32"/>
      <c r="P64" s="31"/>
      <c r="Q64" s="13"/>
      <c r="R64" s="13"/>
      <c r="S64" s="13"/>
    </row>
    <row r="65" spans="1:48" ht="21" customHeight="1">
      <c r="A65" s="130" t="s">
        <v>141</v>
      </c>
      <c r="B65" s="102" t="s">
        <v>142</v>
      </c>
      <c r="C65" s="95">
        <v>22411</v>
      </c>
      <c r="D65" s="100" t="s">
        <v>4</v>
      </c>
      <c r="E65" s="32">
        <v>3</v>
      </c>
      <c r="F65" s="80">
        <v>0.1210717481707638</v>
      </c>
      <c r="G65" s="26">
        <v>0.69</v>
      </c>
      <c r="H65" s="32">
        <v>1</v>
      </c>
      <c r="I65" s="80">
        <v>4.0357249390254604E-2</v>
      </c>
      <c r="J65" s="80">
        <v>0.23</v>
      </c>
      <c r="K65" s="32">
        <v>1</v>
      </c>
      <c r="L65" s="80">
        <f t="shared" si="0"/>
        <v>4.0357249390254604E-2</v>
      </c>
      <c r="M65" s="32">
        <f t="shared" si="1"/>
        <v>1</v>
      </c>
      <c r="N65" s="80">
        <f t="shared" si="2"/>
        <v>4.0357249390254604E-2</v>
      </c>
      <c r="O65" s="32">
        <f t="shared" si="3"/>
        <v>1</v>
      </c>
      <c r="P65" s="31"/>
      <c r="Q65" s="13"/>
      <c r="R65" s="13"/>
      <c r="S65" s="13"/>
    </row>
    <row r="66" spans="1:48" ht="36">
      <c r="A66" s="130" t="s">
        <v>143</v>
      </c>
      <c r="B66" s="102" t="s">
        <v>144</v>
      </c>
      <c r="C66" s="107">
        <v>22411</v>
      </c>
      <c r="D66" s="100" t="s">
        <v>4</v>
      </c>
      <c r="E66" s="32">
        <v>1</v>
      </c>
      <c r="F66" s="80">
        <v>0.52639890509027742</v>
      </c>
      <c r="G66" s="26">
        <v>3</v>
      </c>
      <c r="H66" s="32"/>
      <c r="I66" s="80"/>
      <c r="J66" s="80"/>
      <c r="K66" s="32"/>
      <c r="L66" s="80"/>
      <c r="M66" s="32"/>
      <c r="N66" s="80"/>
      <c r="O66" s="32"/>
      <c r="P66" s="31"/>
      <c r="Q66" s="13"/>
      <c r="R66" s="13"/>
      <c r="S66" s="13"/>
    </row>
    <row r="67" spans="1:48" ht="18">
      <c r="A67" s="130" t="s">
        <v>145</v>
      </c>
      <c r="B67" s="102" t="s">
        <v>146</v>
      </c>
      <c r="C67" s="107">
        <v>22411</v>
      </c>
      <c r="D67" s="97" t="s">
        <v>4</v>
      </c>
      <c r="E67" s="32">
        <v>1</v>
      </c>
      <c r="F67" s="80">
        <v>0.35093260339351828</v>
      </c>
      <c r="G67" s="26">
        <v>2</v>
      </c>
      <c r="H67" s="32">
        <v>1</v>
      </c>
      <c r="I67" s="80">
        <v>0.35093260339351828</v>
      </c>
      <c r="J67" s="80">
        <v>2</v>
      </c>
      <c r="K67" s="32">
        <v>1</v>
      </c>
      <c r="L67" s="80">
        <f t="shared" si="0"/>
        <v>0.35093260339351828</v>
      </c>
      <c r="M67" s="32">
        <f t="shared" si="1"/>
        <v>1</v>
      </c>
      <c r="N67" s="80">
        <f t="shared" si="2"/>
        <v>0.35093260339351828</v>
      </c>
      <c r="O67" s="32">
        <f t="shared" si="3"/>
        <v>1</v>
      </c>
      <c r="P67" s="31"/>
      <c r="Q67" s="13"/>
      <c r="R67" s="13"/>
      <c r="S67" s="13"/>
    </row>
    <row r="68" spans="1:48" ht="18">
      <c r="A68" s="129" t="s">
        <v>147</v>
      </c>
      <c r="B68" s="103" t="s">
        <v>89</v>
      </c>
      <c r="C68" s="107"/>
      <c r="D68" s="97"/>
      <c r="E68" s="32"/>
      <c r="F68" s="80"/>
      <c r="G68" s="26"/>
      <c r="H68" s="80"/>
      <c r="I68" s="80"/>
      <c r="J68" s="80"/>
      <c r="K68" s="80"/>
      <c r="L68" s="80"/>
      <c r="M68" s="32"/>
      <c r="N68" s="80"/>
      <c r="O68" s="32"/>
      <c r="P68" s="31"/>
      <c r="Q68" s="13"/>
      <c r="R68" s="13"/>
      <c r="S68" s="13"/>
    </row>
    <row r="69" spans="1:48" ht="27" customHeight="1">
      <c r="A69" s="130" t="s">
        <v>148</v>
      </c>
      <c r="B69" s="102" t="s">
        <v>7</v>
      </c>
      <c r="C69" s="95">
        <v>22522</v>
      </c>
      <c r="D69" s="97" t="s">
        <v>4</v>
      </c>
      <c r="E69" s="27">
        <v>1</v>
      </c>
      <c r="F69" s="80">
        <v>0.17546630169675914</v>
      </c>
      <c r="G69" s="26">
        <v>1</v>
      </c>
      <c r="H69" s="27"/>
      <c r="I69" s="80"/>
      <c r="J69" s="26"/>
      <c r="K69" s="27"/>
      <c r="L69" s="80"/>
      <c r="M69" s="32"/>
      <c r="N69" s="80"/>
      <c r="O69" s="32"/>
      <c r="P69" s="25"/>
      <c r="Q69" s="13"/>
      <c r="R69" s="13"/>
      <c r="S69" s="13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</row>
    <row r="70" spans="1:48" ht="15.75" customHeight="1">
      <c r="A70" s="137">
        <v>11</v>
      </c>
      <c r="B70" s="103" t="s">
        <v>149</v>
      </c>
      <c r="C70" s="104"/>
      <c r="D70" s="97"/>
      <c r="E70" s="27"/>
      <c r="F70" s="80"/>
      <c r="G70" s="26"/>
      <c r="H70" s="27"/>
      <c r="I70" s="26"/>
      <c r="J70" s="26"/>
      <c r="K70" s="27"/>
      <c r="L70" s="80"/>
      <c r="M70" s="32"/>
      <c r="N70" s="80"/>
      <c r="O70" s="32"/>
      <c r="P70" s="25"/>
      <c r="Q70" s="28"/>
      <c r="R70" s="11"/>
      <c r="S70" s="11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</row>
    <row r="71" spans="1:48" ht="15" customHeight="1">
      <c r="A71" s="138" t="s">
        <v>150</v>
      </c>
      <c r="B71" s="103" t="s">
        <v>151</v>
      </c>
      <c r="C71" s="105"/>
      <c r="D71" s="97"/>
      <c r="E71" s="27"/>
      <c r="F71" s="26"/>
      <c r="G71" s="26"/>
      <c r="H71" s="27"/>
      <c r="I71" s="26"/>
      <c r="J71" s="26"/>
      <c r="K71" s="27"/>
      <c r="L71" s="80"/>
      <c r="M71" s="32"/>
      <c r="N71" s="80"/>
      <c r="O71" s="32"/>
      <c r="P71" s="25"/>
      <c r="Q71" s="28"/>
      <c r="R71" s="11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</row>
    <row r="72" spans="1:48" ht="15" customHeight="1">
      <c r="A72" s="139" t="s">
        <v>152</v>
      </c>
      <c r="B72" s="102" t="s">
        <v>153</v>
      </c>
      <c r="C72" s="95">
        <v>21119</v>
      </c>
      <c r="D72" s="97" t="s">
        <v>4</v>
      </c>
      <c r="E72" s="27">
        <v>15</v>
      </c>
      <c r="F72" s="26">
        <v>0.42111912407222196</v>
      </c>
      <c r="G72" s="26">
        <v>2.4</v>
      </c>
      <c r="H72" s="27">
        <v>5</v>
      </c>
      <c r="I72" s="26">
        <v>0.1403730413574073</v>
      </c>
      <c r="J72" s="26">
        <v>0.8</v>
      </c>
      <c r="K72" s="27">
        <v>5</v>
      </c>
      <c r="L72" s="80">
        <f t="shared" si="0"/>
        <v>0.1403730413574073</v>
      </c>
      <c r="M72" s="32">
        <f t="shared" si="1"/>
        <v>5</v>
      </c>
      <c r="N72" s="80">
        <f t="shared" si="2"/>
        <v>0.1403730413574073</v>
      </c>
      <c r="O72" s="32">
        <f t="shared" si="3"/>
        <v>5</v>
      </c>
      <c r="P72" s="25"/>
      <c r="Q72" s="13"/>
      <c r="R72" s="13"/>
      <c r="S72" s="13"/>
      <c r="U72" s="23"/>
      <c r="V72" s="23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</row>
    <row r="73" spans="1:48" s="24" customFormat="1" ht="15" customHeight="1">
      <c r="A73" s="140" t="s">
        <v>154</v>
      </c>
      <c r="B73" s="103" t="s">
        <v>155</v>
      </c>
      <c r="C73" s="95"/>
      <c r="D73" s="97"/>
      <c r="E73" s="27"/>
      <c r="F73" s="26"/>
      <c r="G73" s="26"/>
      <c r="H73" s="27"/>
      <c r="I73" s="26"/>
      <c r="J73" s="26"/>
      <c r="K73" s="27"/>
      <c r="L73" s="80"/>
      <c r="M73" s="32"/>
      <c r="N73" s="80"/>
      <c r="O73" s="32"/>
      <c r="P73" s="25"/>
      <c r="Q73" s="13"/>
      <c r="R73" s="13"/>
      <c r="S73" s="13"/>
      <c r="T73" s="22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</row>
    <row r="74" spans="1:48" s="22" customFormat="1" ht="18">
      <c r="A74" s="139" t="s">
        <v>156</v>
      </c>
      <c r="B74" s="102" t="s">
        <v>157</v>
      </c>
      <c r="C74" s="95">
        <v>22211</v>
      </c>
      <c r="D74" s="97" t="s">
        <v>158</v>
      </c>
      <c r="E74" s="113">
        <v>600</v>
      </c>
      <c r="F74" s="114">
        <v>0.11405309610289345</v>
      </c>
      <c r="G74" s="114">
        <v>0.65</v>
      </c>
      <c r="H74" s="113">
        <v>200</v>
      </c>
      <c r="I74" s="114">
        <v>3.5093260339351826E-2</v>
      </c>
      <c r="J74" s="114">
        <v>0.2</v>
      </c>
      <c r="K74" s="113">
        <v>200</v>
      </c>
      <c r="L74" s="80">
        <f t="shared" si="0"/>
        <v>3.5093260339351826E-2</v>
      </c>
      <c r="M74" s="32">
        <f t="shared" si="1"/>
        <v>200</v>
      </c>
      <c r="N74" s="80">
        <f t="shared" si="2"/>
        <v>3.5093260339351826E-2</v>
      </c>
      <c r="O74" s="32">
        <f t="shared" si="3"/>
        <v>200</v>
      </c>
      <c r="P74" s="113"/>
      <c r="Q74" s="13"/>
      <c r="R74" s="78"/>
      <c r="S74" s="21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</row>
    <row r="75" spans="1:48" s="14" customFormat="1" ht="15" customHeight="1">
      <c r="A75" s="140" t="s">
        <v>159</v>
      </c>
      <c r="B75" s="103" t="s">
        <v>160</v>
      </c>
      <c r="C75" s="95"/>
      <c r="D75" s="97"/>
      <c r="E75" s="115"/>
      <c r="F75" s="152"/>
      <c r="G75" s="152"/>
      <c r="H75" s="117"/>
      <c r="I75" s="153"/>
      <c r="J75" s="154"/>
      <c r="K75" s="117"/>
      <c r="L75" s="80"/>
      <c r="M75" s="32"/>
      <c r="N75" s="80"/>
      <c r="O75" s="32"/>
      <c r="P75" s="118"/>
      <c r="Q75" s="13"/>
      <c r="R75" s="78"/>
      <c r="S75" s="21"/>
      <c r="T75" s="17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</row>
    <row r="76" spans="1:48" s="14" customFormat="1" ht="15.75" customHeight="1">
      <c r="A76" s="139" t="s">
        <v>161</v>
      </c>
      <c r="B76" s="102" t="s">
        <v>160</v>
      </c>
      <c r="C76" s="95">
        <v>22311</v>
      </c>
      <c r="D76" s="97" t="s">
        <v>4</v>
      </c>
      <c r="E76" s="113">
        <v>5</v>
      </c>
      <c r="F76" s="114">
        <v>8.7733150848379571E-2</v>
      </c>
      <c r="G76" s="114">
        <v>0.5</v>
      </c>
      <c r="H76" s="113">
        <v>1</v>
      </c>
      <c r="I76" s="114">
        <v>2.6319945254513873E-2</v>
      </c>
      <c r="J76" s="114">
        <v>0.15</v>
      </c>
      <c r="K76" s="113">
        <v>1</v>
      </c>
      <c r="L76" s="80">
        <f t="shared" si="0"/>
        <v>2.6319945254513873E-2</v>
      </c>
      <c r="M76" s="32">
        <f t="shared" si="1"/>
        <v>1</v>
      </c>
      <c r="N76" s="80">
        <f t="shared" si="2"/>
        <v>2.6319945254513873E-2</v>
      </c>
      <c r="O76" s="32">
        <f t="shared" si="3"/>
        <v>1</v>
      </c>
      <c r="P76" s="119"/>
      <c r="R76" s="20"/>
      <c r="S76" s="17"/>
      <c r="T76" s="17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</row>
    <row r="77" spans="1:48" s="14" customFormat="1" ht="16.5" customHeight="1">
      <c r="A77" s="140" t="s">
        <v>100</v>
      </c>
      <c r="B77" s="98" t="s">
        <v>101</v>
      </c>
      <c r="C77" s="95"/>
      <c r="D77" s="97"/>
      <c r="E77" s="113"/>
      <c r="F77" s="114"/>
      <c r="G77" s="114"/>
      <c r="H77" s="113"/>
      <c r="I77" s="114"/>
      <c r="J77" s="114"/>
      <c r="K77" s="113"/>
      <c r="L77" s="80"/>
      <c r="M77" s="32"/>
      <c r="N77" s="80"/>
      <c r="O77" s="32"/>
      <c r="P77" s="119"/>
      <c r="R77" s="2"/>
      <c r="S77" s="4"/>
      <c r="T77" s="4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</row>
    <row r="78" spans="1:48" s="14" customFormat="1" ht="38.25" customHeight="1">
      <c r="A78" s="139" t="s">
        <v>162</v>
      </c>
      <c r="B78" s="102" t="s">
        <v>163</v>
      </c>
      <c r="C78" s="95">
        <v>22522</v>
      </c>
      <c r="D78" s="97" t="s">
        <v>4</v>
      </c>
      <c r="E78" s="113">
        <v>260</v>
      </c>
      <c r="F78" s="114">
        <v>0.4562123844115738</v>
      </c>
      <c r="G78" s="114">
        <v>2.6</v>
      </c>
      <c r="H78" s="113">
        <v>85</v>
      </c>
      <c r="I78" s="114">
        <v>0.14914635644224528</v>
      </c>
      <c r="J78" s="114">
        <v>0.85</v>
      </c>
      <c r="K78" s="113">
        <v>85</v>
      </c>
      <c r="L78" s="80">
        <f t="shared" si="0"/>
        <v>0.14914635644224528</v>
      </c>
      <c r="M78" s="32">
        <f t="shared" si="1"/>
        <v>85</v>
      </c>
      <c r="N78" s="80">
        <f t="shared" si="2"/>
        <v>0.14914635644224528</v>
      </c>
      <c r="O78" s="32">
        <f t="shared" si="3"/>
        <v>85</v>
      </c>
      <c r="P78" s="116"/>
      <c r="Q78" s="13"/>
      <c r="R78" s="2"/>
      <c r="S78" s="4"/>
      <c r="T78" s="4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</row>
    <row r="79" spans="1:48" ht="18">
      <c r="A79" s="139" t="s">
        <v>164</v>
      </c>
      <c r="B79" s="102" t="s">
        <v>165</v>
      </c>
      <c r="C79" s="95">
        <v>22522</v>
      </c>
      <c r="D79" s="97" t="s">
        <v>4</v>
      </c>
      <c r="E79" s="113">
        <v>15</v>
      </c>
      <c r="F79" s="114">
        <v>0.65799863136284686</v>
      </c>
      <c r="G79" s="114">
        <v>3.75</v>
      </c>
      <c r="H79" s="113">
        <v>5</v>
      </c>
      <c r="I79" s="114">
        <v>0.21933287712094895</v>
      </c>
      <c r="J79" s="114">
        <v>1.25</v>
      </c>
      <c r="K79" s="113">
        <v>5</v>
      </c>
      <c r="L79" s="80">
        <f t="shared" si="0"/>
        <v>0.21933287712094895</v>
      </c>
      <c r="M79" s="32">
        <f t="shared" si="1"/>
        <v>5</v>
      </c>
      <c r="N79" s="80">
        <f t="shared" si="2"/>
        <v>0.21933287712094895</v>
      </c>
      <c r="O79" s="32">
        <f t="shared" si="3"/>
        <v>5</v>
      </c>
      <c r="P79" s="3"/>
      <c r="Q79" s="13"/>
      <c r="R79" s="2"/>
      <c r="S79" s="4"/>
      <c r="T79" s="4"/>
    </row>
    <row r="80" spans="1:48" ht="18">
      <c r="A80" s="129" t="s">
        <v>147</v>
      </c>
      <c r="B80" s="103" t="s">
        <v>89</v>
      </c>
      <c r="C80" s="95"/>
      <c r="D80" s="97"/>
      <c r="E80" s="113"/>
      <c r="F80" s="114"/>
      <c r="G80" s="114"/>
      <c r="H80" s="113"/>
      <c r="I80" s="114"/>
      <c r="J80" s="114"/>
      <c r="K80" s="113"/>
      <c r="L80" s="80"/>
      <c r="M80" s="32"/>
      <c r="N80" s="80"/>
      <c r="O80" s="32"/>
      <c r="P80" s="3"/>
      <c r="R80" s="2"/>
      <c r="S80" s="5"/>
      <c r="T80" s="4"/>
    </row>
    <row r="81" spans="1:19" ht="36">
      <c r="A81" s="139" t="s">
        <v>166</v>
      </c>
      <c r="B81" s="102" t="s">
        <v>167</v>
      </c>
      <c r="C81" s="95">
        <v>22522</v>
      </c>
      <c r="D81" s="97" t="s">
        <v>5</v>
      </c>
      <c r="E81" s="113">
        <v>19</v>
      </c>
      <c r="F81" s="114">
        <v>1.6669298661192118</v>
      </c>
      <c r="G81" s="114">
        <v>9.5</v>
      </c>
      <c r="H81" s="113">
        <v>19</v>
      </c>
      <c r="I81" s="114">
        <v>0.55622817637872646</v>
      </c>
      <c r="J81" s="114">
        <v>3.17</v>
      </c>
      <c r="K81" s="113">
        <v>19</v>
      </c>
      <c r="L81" s="80">
        <f t="shared" si="0"/>
        <v>0.55622817637872646</v>
      </c>
      <c r="M81" s="32">
        <f t="shared" si="1"/>
        <v>19</v>
      </c>
      <c r="N81" s="80">
        <f t="shared" si="2"/>
        <v>0.55622817637872646</v>
      </c>
      <c r="O81" s="32">
        <f t="shared" si="3"/>
        <v>19</v>
      </c>
      <c r="P81" s="3"/>
      <c r="Q81" s="11"/>
      <c r="R81" s="8"/>
      <c r="S81" s="9"/>
    </row>
    <row r="82" spans="1:19" ht="18">
      <c r="A82" s="129" t="s">
        <v>133</v>
      </c>
      <c r="B82" s="98" t="s">
        <v>134</v>
      </c>
      <c r="C82" s="95"/>
      <c r="D82" s="97"/>
      <c r="E82" s="113"/>
      <c r="F82" s="114"/>
      <c r="G82" s="114"/>
      <c r="H82" s="113"/>
      <c r="I82" s="114"/>
      <c r="J82" s="114"/>
      <c r="K82" s="113"/>
      <c r="L82" s="80"/>
      <c r="M82" s="32"/>
      <c r="N82" s="80"/>
      <c r="O82" s="32"/>
      <c r="P82" s="3"/>
    </row>
    <row r="83" spans="1:19" ht="18">
      <c r="A83" s="130" t="s">
        <v>168</v>
      </c>
      <c r="B83" s="102" t="s">
        <v>169</v>
      </c>
      <c r="C83" s="95">
        <v>22611</v>
      </c>
      <c r="D83" s="97" t="s">
        <v>4</v>
      </c>
      <c r="E83" s="113">
        <v>15</v>
      </c>
      <c r="F83" s="114">
        <v>0.36847923356319423</v>
      </c>
      <c r="G83" s="114">
        <v>2.1</v>
      </c>
      <c r="H83" s="113">
        <v>5</v>
      </c>
      <c r="I83" s="114">
        <v>0.1228264111877314</v>
      </c>
      <c r="J83" s="114">
        <v>0.7</v>
      </c>
      <c r="K83" s="113">
        <v>5</v>
      </c>
      <c r="L83" s="80">
        <f t="shared" si="0"/>
        <v>0.1228264111877314</v>
      </c>
      <c r="M83" s="32">
        <f t="shared" si="1"/>
        <v>5</v>
      </c>
      <c r="N83" s="80">
        <f t="shared" si="2"/>
        <v>0.1228264111877314</v>
      </c>
      <c r="O83" s="32">
        <f t="shared" si="3"/>
        <v>5</v>
      </c>
      <c r="P83" s="3"/>
    </row>
    <row r="84" spans="1:19" ht="18">
      <c r="A84" s="141">
        <v>13</v>
      </c>
      <c r="B84" s="103" t="s">
        <v>170</v>
      </c>
      <c r="C84" s="3"/>
      <c r="D84" s="109"/>
      <c r="E84" s="113"/>
      <c r="F84" s="114"/>
      <c r="G84" s="114"/>
      <c r="H84" s="113"/>
      <c r="I84" s="114"/>
      <c r="J84" s="114"/>
      <c r="K84" s="113"/>
      <c r="L84" s="80"/>
      <c r="M84" s="32"/>
      <c r="N84" s="80"/>
      <c r="O84" s="32"/>
      <c r="P84" s="3"/>
    </row>
    <row r="85" spans="1:19" ht="18">
      <c r="A85" s="142" t="s">
        <v>150</v>
      </c>
      <c r="B85" s="103" t="s">
        <v>151</v>
      </c>
      <c r="C85" s="3"/>
      <c r="D85" s="109"/>
      <c r="E85" s="113"/>
      <c r="F85" s="114"/>
      <c r="G85" s="114"/>
      <c r="H85" s="113"/>
      <c r="I85" s="114"/>
      <c r="J85" s="114"/>
      <c r="K85" s="113"/>
      <c r="L85" s="80"/>
      <c r="M85" s="32"/>
      <c r="N85" s="80"/>
      <c r="O85" s="32"/>
      <c r="P85" s="3"/>
    </row>
    <row r="86" spans="1:19" ht="18">
      <c r="A86" s="143" t="s">
        <v>171</v>
      </c>
      <c r="B86" s="102" t="s">
        <v>172</v>
      </c>
      <c r="C86" s="110">
        <v>21119</v>
      </c>
      <c r="D86" s="97" t="s">
        <v>4</v>
      </c>
      <c r="E86" s="113">
        <v>3</v>
      </c>
      <c r="F86" s="114">
        <v>7.8959835763541611E-2</v>
      </c>
      <c r="G86" s="114">
        <v>0.45</v>
      </c>
      <c r="H86" s="113">
        <v>1</v>
      </c>
      <c r="I86" s="114">
        <v>2.6319945254513873E-2</v>
      </c>
      <c r="J86" s="114">
        <v>0.15</v>
      </c>
      <c r="K86" s="113">
        <v>1</v>
      </c>
      <c r="L86" s="80">
        <f t="shared" ref="L86:L147" si="5">K86/H86*I86</f>
        <v>2.6319945254513873E-2</v>
      </c>
      <c r="M86" s="32">
        <f t="shared" si="1"/>
        <v>1</v>
      </c>
      <c r="N86" s="80">
        <f t="shared" si="2"/>
        <v>2.6319945254513873E-2</v>
      </c>
      <c r="O86" s="32">
        <f t="shared" si="3"/>
        <v>1</v>
      </c>
      <c r="P86" s="3"/>
    </row>
    <row r="87" spans="1:19" ht="22.5" customHeight="1">
      <c r="A87" s="143" t="s">
        <v>173</v>
      </c>
      <c r="B87" s="102" t="s">
        <v>174</v>
      </c>
      <c r="C87" s="110">
        <v>21119</v>
      </c>
      <c r="D87" s="97" t="s">
        <v>4</v>
      </c>
      <c r="E87" s="113">
        <v>6</v>
      </c>
      <c r="F87" s="114">
        <v>0.10527978101805549</v>
      </c>
      <c r="G87" s="114">
        <v>0.6</v>
      </c>
      <c r="H87" s="113">
        <v>2</v>
      </c>
      <c r="I87" s="114">
        <v>3.5093260339351826E-2</v>
      </c>
      <c r="J87" s="114">
        <v>0.2</v>
      </c>
      <c r="K87" s="113">
        <v>2</v>
      </c>
      <c r="L87" s="80">
        <f t="shared" si="5"/>
        <v>3.5093260339351826E-2</v>
      </c>
      <c r="M87" s="32">
        <f t="shared" si="1"/>
        <v>2</v>
      </c>
      <c r="N87" s="80">
        <f t="shared" si="2"/>
        <v>3.5093260339351826E-2</v>
      </c>
      <c r="O87" s="32">
        <f t="shared" si="3"/>
        <v>2</v>
      </c>
      <c r="P87" s="3"/>
    </row>
    <row r="88" spans="1:19" ht="18">
      <c r="A88" s="140" t="s">
        <v>100</v>
      </c>
      <c r="B88" s="98" t="s">
        <v>101</v>
      </c>
      <c r="C88" s="111"/>
      <c r="D88" s="97"/>
      <c r="E88" s="113"/>
      <c r="F88" s="114"/>
      <c r="G88" s="114"/>
      <c r="H88" s="113"/>
      <c r="I88" s="114">
        <v>0</v>
      </c>
      <c r="J88" s="114"/>
      <c r="K88" s="113"/>
      <c r="L88" s="80"/>
      <c r="M88" s="32"/>
      <c r="N88" s="80"/>
      <c r="O88" s="32"/>
      <c r="P88" s="3"/>
    </row>
    <row r="89" spans="1:19" ht="36">
      <c r="A89" s="130" t="s">
        <v>175</v>
      </c>
      <c r="B89" s="102" t="s">
        <v>12</v>
      </c>
      <c r="C89" s="95">
        <v>22522</v>
      </c>
      <c r="D89" s="100" t="s">
        <v>4</v>
      </c>
      <c r="E89" s="113">
        <v>1</v>
      </c>
      <c r="F89" s="114">
        <v>0.26319945254513871</v>
      </c>
      <c r="G89" s="114">
        <v>1.5</v>
      </c>
      <c r="H89" s="113">
        <v>1</v>
      </c>
      <c r="I89" s="114">
        <v>0.26319945254513871</v>
      </c>
      <c r="J89" s="114">
        <v>1.5</v>
      </c>
      <c r="K89" s="113">
        <v>1</v>
      </c>
      <c r="L89" s="80">
        <f t="shared" si="5"/>
        <v>0.26319945254513871</v>
      </c>
      <c r="M89" s="32">
        <f t="shared" si="1"/>
        <v>1</v>
      </c>
      <c r="N89" s="80">
        <f t="shared" si="2"/>
        <v>0.26319945254513871</v>
      </c>
      <c r="O89" s="32">
        <f t="shared" si="3"/>
        <v>1</v>
      </c>
      <c r="P89" s="3"/>
    </row>
    <row r="90" spans="1:19" ht="18">
      <c r="A90" s="129" t="s">
        <v>147</v>
      </c>
      <c r="B90" s="103" t="s">
        <v>89</v>
      </c>
      <c r="C90" s="95"/>
      <c r="D90" s="100"/>
      <c r="E90" s="113"/>
      <c r="F90" s="114"/>
      <c r="G90" s="114"/>
      <c r="H90" s="113"/>
      <c r="I90" s="114"/>
      <c r="J90" s="114"/>
      <c r="K90" s="113"/>
      <c r="L90" s="80"/>
      <c r="M90" s="32"/>
      <c r="N90" s="80"/>
      <c r="O90" s="32"/>
      <c r="P90" s="3"/>
    </row>
    <row r="91" spans="1:19" ht="54">
      <c r="A91" s="130" t="s">
        <v>176</v>
      </c>
      <c r="B91" s="102" t="s">
        <v>177</v>
      </c>
      <c r="C91" s="95">
        <v>22522</v>
      </c>
      <c r="D91" s="97" t="s">
        <v>4</v>
      </c>
      <c r="E91" s="113">
        <v>1</v>
      </c>
      <c r="F91" s="114">
        <v>0.69309189170219865</v>
      </c>
      <c r="G91" s="114">
        <v>3.95</v>
      </c>
      <c r="H91" s="113"/>
      <c r="I91" s="114"/>
      <c r="J91" s="114"/>
      <c r="K91" s="113"/>
      <c r="L91" s="80"/>
      <c r="M91" s="32"/>
      <c r="N91" s="80"/>
      <c r="O91" s="32"/>
      <c r="P91" s="3"/>
    </row>
    <row r="92" spans="1:19" ht="18">
      <c r="A92" s="129" t="s">
        <v>133</v>
      </c>
      <c r="B92" s="98" t="s">
        <v>134</v>
      </c>
      <c r="C92" s="95"/>
      <c r="D92" s="97"/>
      <c r="E92" s="113"/>
      <c r="F92" s="114"/>
      <c r="G92" s="114"/>
      <c r="H92" s="113"/>
      <c r="I92" s="114"/>
      <c r="J92" s="114"/>
      <c r="K92" s="113"/>
      <c r="L92" s="80"/>
      <c r="M92" s="32"/>
      <c r="N92" s="80"/>
      <c r="O92" s="32"/>
      <c r="P92" s="3"/>
    </row>
    <row r="93" spans="1:19" ht="18">
      <c r="A93" s="130" t="s">
        <v>178</v>
      </c>
      <c r="B93" s="102" t="s">
        <v>179</v>
      </c>
      <c r="C93" s="95">
        <v>22611</v>
      </c>
      <c r="D93" s="97" t="s">
        <v>4</v>
      </c>
      <c r="E93" s="113">
        <v>35</v>
      </c>
      <c r="F93" s="114">
        <v>0.85978487831411998</v>
      </c>
      <c r="G93" s="114">
        <v>4.9000000000000004</v>
      </c>
      <c r="H93" s="113">
        <v>10</v>
      </c>
      <c r="I93" s="114">
        <v>0.24565282237546279</v>
      </c>
      <c r="J93" s="114">
        <v>1.4</v>
      </c>
      <c r="K93" s="113">
        <v>10</v>
      </c>
      <c r="L93" s="80">
        <f t="shared" si="5"/>
        <v>0.24565282237546279</v>
      </c>
      <c r="M93" s="32">
        <f t="shared" ref="M93:M150" si="6">K93</f>
        <v>10</v>
      </c>
      <c r="N93" s="80">
        <f t="shared" ref="N93:N152" si="7">L93</f>
        <v>0.24565282237546279</v>
      </c>
      <c r="O93" s="32">
        <f t="shared" ref="O93:O152" si="8">M93</f>
        <v>10</v>
      </c>
      <c r="P93" s="3"/>
    </row>
    <row r="94" spans="1:19" ht="36">
      <c r="A94" s="130" t="s">
        <v>180</v>
      </c>
      <c r="B94" s="102" t="s">
        <v>181</v>
      </c>
      <c r="C94" s="95">
        <v>22611</v>
      </c>
      <c r="D94" s="97" t="s">
        <v>4</v>
      </c>
      <c r="E94" s="113">
        <v>30</v>
      </c>
      <c r="F94" s="114">
        <v>0.44217508027583308</v>
      </c>
      <c r="G94" s="114">
        <v>2.52</v>
      </c>
      <c r="H94" s="113">
        <v>10</v>
      </c>
      <c r="I94" s="114">
        <v>0.14739169342527766</v>
      </c>
      <c r="J94" s="114">
        <v>0.84</v>
      </c>
      <c r="K94" s="113">
        <v>10</v>
      </c>
      <c r="L94" s="80">
        <f t="shared" si="5"/>
        <v>0.14739169342527766</v>
      </c>
      <c r="M94" s="32">
        <f t="shared" si="6"/>
        <v>10</v>
      </c>
      <c r="N94" s="80">
        <f t="shared" si="7"/>
        <v>0.14739169342527766</v>
      </c>
      <c r="O94" s="32">
        <f t="shared" si="8"/>
        <v>10</v>
      </c>
      <c r="P94" s="3"/>
    </row>
    <row r="95" spans="1:19" ht="18">
      <c r="A95" s="129" t="s">
        <v>182</v>
      </c>
      <c r="B95" s="98" t="s">
        <v>183</v>
      </c>
      <c r="C95" s="95"/>
      <c r="D95" s="97"/>
      <c r="E95" s="113"/>
      <c r="F95" s="114"/>
      <c r="G95" s="114"/>
      <c r="H95" s="113"/>
      <c r="I95" s="114"/>
      <c r="J95" s="114"/>
      <c r="K95" s="113"/>
      <c r="L95" s="80"/>
      <c r="M95" s="32"/>
      <c r="N95" s="80"/>
      <c r="O95" s="32"/>
      <c r="P95" s="3"/>
    </row>
    <row r="96" spans="1:19" ht="18">
      <c r="A96" s="130" t="s">
        <v>184</v>
      </c>
      <c r="B96" s="102" t="s">
        <v>185</v>
      </c>
      <c r="C96" s="95">
        <v>22711</v>
      </c>
      <c r="D96" s="97" t="s">
        <v>4</v>
      </c>
      <c r="E96" s="113">
        <v>9</v>
      </c>
      <c r="F96" s="114">
        <v>2.4565282237546282E-2</v>
      </c>
      <c r="G96" s="114">
        <v>0.14000000000000001</v>
      </c>
      <c r="H96" s="113">
        <v>3</v>
      </c>
      <c r="I96" s="114">
        <v>7.0186520678703667E-3</v>
      </c>
      <c r="J96" s="114">
        <v>0.04</v>
      </c>
      <c r="K96" s="113">
        <v>3</v>
      </c>
      <c r="L96" s="80">
        <f t="shared" si="5"/>
        <v>7.0186520678703667E-3</v>
      </c>
      <c r="M96" s="32">
        <f t="shared" si="6"/>
        <v>3</v>
      </c>
      <c r="N96" s="80">
        <f t="shared" si="7"/>
        <v>7.0186520678703667E-3</v>
      </c>
      <c r="O96" s="32">
        <f t="shared" si="8"/>
        <v>3</v>
      </c>
      <c r="P96" s="3"/>
    </row>
    <row r="97" spans="1:16" ht="18">
      <c r="A97" s="136">
        <v>14</v>
      </c>
      <c r="B97" s="103" t="s">
        <v>186</v>
      </c>
      <c r="C97" s="95"/>
      <c r="D97" s="97"/>
      <c r="E97" s="113"/>
      <c r="F97" s="114"/>
      <c r="G97" s="114"/>
      <c r="H97" s="113"/>
      <c r="I97" s="114"/>
      <c r="J97" s="114"/>
      <c r="K97" s="113"/>
      <c r="L97" s="80"/>
      <c r="M97" s="32"/>
      <c r="N97" s="80"/>
      <c r="O97" s="32"/>
      <c r="P97" s="3"/>
    </row>
    <row r="98" spans="1:16" ht="18">
      <c r="A98" s="129" t="s">
        <v>187</v>
      </c>
      <c r="B98" s="103" t="s">
        <v>188</v>
      </c>
      <c r="C98" s="95"/>
      <c r="D98" s="97"/>
      <c r="E98" s="113"/>
      <c r="F98" s="114"/>
      <c r="G98" s="114"/>
      <c r="H98" s="113"/>
      <c r="I98" s="114"/>
      <c r="J98" s="114"/>
      <c r="K98" s="113"/>
      <c r="L98" s="80"/>
      <c r="M98" s="32"/>
      <c r="N98" s="80"/>
      <c r="O98" s="32"/>
      <c r="P98" s="3"/>
    </row>
    <row r="99" spans="1:16" ht="18">
      <c r="A99" s="130" t="s">
        <v>189</v>
      </c>
      <c r="B99" s="102" t="s">
        <v>190</v>
      </c>
      <c r="C99" s="95">
        <v>21111</v>
      </c>
      <c r="D99" s="97" t="s">
        <v>191</v>
      </c>
      <c r="E99" s="113">
        <v>37</v>
      </c>
      <c r="F99" s="114">
        <v>19.862785352073136</v>
      </c>
      <c r="G99" s="114">
        <v>113.2</v>
      </c>
      <c r="H99" s="113">
        <v>37</v>
      </c>
      <c r="I99" s="114">
        <v>7.6450667649277966</v>
      </c>
      <c r="J99" s="114">
        <v>43.57</v>
      </c>
      <c r="K99" s="113">
        <v>37</v>
      </c>
      <c r="L99" s="80">
        <f t="shared" si="5"/>
        <v>7.6450667649277966</v>
      </c>
      <c r="M99" s="32">
        <f t="shared" si="6"/>
        <v>37</v>
      </c>
      <c r="N99" s="80">
        <f t="shared" si="7"/>
        <v>7.6450667649277966</v>
      </c>
      <c r="O99" s="32">
        <f t="shared" si="8"/>
        <v>37</v>
      </c>
      <c r="P99" s="3"/>
    </row>
    <row r="100" spans="1:16" ht="18">
      <c r="A100" s="129" t="s">
        <v>192</v>
      </c>
      <c r="B100" s="103" t="s">
        <v>2</v>
      </c>
      <c r="C100" s="95"/>
      <c r="D100" s="97"/>
      <c r="E100" s="113"/>
      <c r="F100" s="114"/>
      <c r="G100" s="114"/>
      <c r="H100" s="113"/>
      <c r="I100" s="114"/>
      <c r="J100" s="114"/>
      <c r="K100" s="113"/>
      <c r="L100" s="80"/>
      <c r="M100" s="32"/>
      <c r="N100" s="80"/>
      <c r="O100" s="32"/>
      <c r="P100" s="3"/>
    </row>
    <row r="101" spans="1:16" ht="18">
      <c r="A101" s="130" t="s">
        <v>193</v>
      </c>
      <c r="B101" s="102" t="s">
        <v>2</v>
      </c>
      <c r="C101" s="95">
        <v>21113</v>
      </c>
      <c r="D101" s="97" t="s">
        <v>5</v>
      </c>
      <c r="E101" s="113">
        <v>37</v>
      </c>
      <c r="F101" s="114">
        <v>0.77907037953361069</v>
      </c>
      <c r="G101" s="114">
        <v>4.4400000000000004</v>
      </c>
      <c r="H101" s="113">
        <v>37</v>
      </c>
      <c r="I101" s="114">
        <v>0.25969012651120349</v>
      </c>
      <c r="J101" s="114">
        <v>1.48</v>
      </c>
      <c r="K101" s="113">
        <v>37</v>
      </c>
      <c r="L101" s="80">
        <f t="shared" si="5"/>
        <v>0.25969012651120349</v>
      </c>
      <c r="M101" s="32">
        <f t="shared" si="6"/>
        <v>37</v>
      </c>
      <c r="N101" s="80">
        <f t="shared" si="7"/>
        <v>0.25969012651120349</v>
      </c>
      <c r="O101" s="32">
        <f t="shared" si="8"/>
        <v>37</v>
      </c>
      <c r="P101" s="3"/>
    </row>
    <row r="102" spans="1:16" ht="18">
      <c r="A102" s="129" t="s">
        <v>194</v>
      </c>
      <c r="B102" s="103" t="s">
        <v>195</v>
      </c>
      <c r="C102" s="95"/>
      <c r="D102" s="97"/>
      <c r="E102" s="113"/>
      <c r="F102" s="114"/>
      <c r="G102" s="114"/>
      <c r="H102" s="113"/>
      <c r="I102" s="114"/>
      <c r="J102" s="114"/>
      <c r="K102" s="113"/>
      <c r="L102" s="80"/>
      <c r="M102" s="32"/>
      <c r="N102" s="80"/>
      <c r="O102" s="32"/>
      <c r="P102" s="3"/>
    </row>
    <row r="103" spans="1:16" ht="18">
      <c r="A103" s="130" t="s">
        <v>196</v>
      </c>
      <c r="B103" s="102" t="s">
        <v>197</v>
      </c>
      <c r="C103" s="95">
        <v>21121</v>
      </c>
      <c r="D103" s="97" t="s">
        <v>5</v>
      </c>
      <c r="E103" s="113">
        <v>37</v>
      </c>
      <c r="F103" s="114">
        <v>0.48779631871699036</v>
      </c>
      <c r="G103" s="114">
        <v>2.78</v>
      </c>
      <c r="H103" s="113">
        <v>37</v>
      </c>
      <c r="I103" s="114">
        <v>0.48779631871699036</v>
      </c>
      <c r="J103" s="114">
        <v>2.78</v>
      </c>
      <c r="K103" s="113">
        <v>37</v>
      </c>
      <c r="L103" s="80">
        <f t="shared" si="5"/>
        <v>0.48779631871699036</v>
      </c>
      <c r="M103" s="32">
        <f t="shared" si="6"/>
        <v>37</v>
      </c>
      <c r="N103" s="80">
        <f t="shared" si="7"/>
        <v>0.48779631871699036</v>
      </c>
      <c r="O103" s="32">
        <f t="shared" si="8"/>
        <v>37</v>
      </c>
      <c r="P103" s="3"/>
    </row>
    <row r="104" spans="1:16" ht="18">
      <c r="A104" s="138" t="s">
        <v>198</v>
      </c>
      <c r="B104" s="103" t="s">
        <v>199</v>
      </c>
      <c r="C104" s="104"/>
      <c r="D104" s="97"/>
      <c r="E104" s="113"/>
      <c r="F104" s="114"/>
      <c r="G104" s="114"/>
      <c r="H104" s="113"/>
      <c r="I104" s="114"/>
      <c r="J104" s="114"/>
      <c r="K104" s="113"/>
      <c r="L104" s="80"/>
      <c r="M104" s="32"/>
      <c r="N104" s="80"/>
      <c r="O104" s="32"/>
      <c r="P104" s="3"/>
    </row>
    <row r="105" spans="1:16" ht="18">
      <c r="A105" s="139" t="s">
        <v>200</v>
      </c>
      <c r="B105" s="102" t="s">
        <v>199</v>
      </c>
      <c r="C105" s="95">
        <v>22111</v>
      </c>
      <c r="D105" s="97" t="s">
        <v>6</v>
      </c>
      <c r="E105" s="113">
        <v>12</v>
      </c>
      <c r="F105" s="114">
        <v>0.46147637346247655</v>
      </c>
      <c r="G105" s="114">
        <v>2.63</v>
      </c>
      <c r="H105" s="113">
        <v>4</v>
      </c>
      <c r="I105" s="114">
        <v>0.15441034549314805</v>
      </c>
      <c r="J105" s="114">
        <v>0.88</v>
      </c>
      <c r="K105" s="113">
        <v>4</v>
      </c>
      <c r="L105" s="80">
        <f t="shared" si="5"/>
        <v>0.15441034549314805</v>
      </c>
      <c r="M105" s="32">
        <f t="shared" si="6"/>
        <v>4</v>
      </c>
      <c r="N105" s="80">
        <f t="shared" si="7"/>
        <v>0.15441034549314805</v>
      </c>
      <c r="O105" s="32">
        <f t="shared" si="8"/>
        <v>4</v>
      </c>
      <c r="P105" s="3"/>
    </row>
    <row r="106" spans="1:16" ht="18">
      <c r="A106" s="140" t="s">
        <v>201</v>
      </c>
      <c r="B106" s="103" t="s">
        <v>202</v>
      </c>
      <c r="C106" s="95"/>
      <c r="D106" s="97"/>
      <c r="E106" s="113"/>
      <c r="F106" s="114"/>
      <c r="G106" s="114"/>
      <c r="H106" s="113"/>
      <c r="I106" s="114"/>
      <c r="J106" s="114"/>
      <c r="K106" s="113"/>
      <c r="L106" s="80"/>
      <c r="M106" s="32"/>
      <c r="N106" s="80"/>
      <c r="O106" s="32"/>
      <c r="P106" s="3"/>
    </row>
    <row r="107" spans="1:16" ht="18">
      <c r="A107" s="139" t="s">
        <v>203</v>
      </c>
      <c r="B107" s="102" t="s">
        <v>202</v>
      </c>
      <c r="C107" s="95">
        <v>22111</v>
      </c>
      <c r="D107" s="97" t="s">
        <v>6</v>
      </c>
      <c r="E107" s="113">
        <v>12</v>
      </c>
      <c r="F107" s="114">
        <v>7.8959835763541611E-2</v>
      </c>
      <c r="G107" s="114">
        <v>0.45</v>
      </c>
      <c r="H107" s="113">
        <v>4</v>
      </c>
      <c r="I107" s="114">
        <v>2.6319945254513873E-2</v>
      </c>
      <c r="J107" s="114">
        <v>0.15</v>
      </c>
      <c r="K107" s="113">
        <v>4</v>
      </c>
      <c r="L107" s="80">
        <f t="shared" si="5"/>
        <v>2.6319945254513873E-2</v>
      </c>
      <c r="M107" s="32">
        <f t="shared" si="6"/>
        <v>4</v>
      </c>
      <c r="N107" s="80">
        <f t="shared" si="7"/>
        <v>2.6319945254513873E-2</v>
      </c>
      <c r="O107" s="32">
        <f t="shared" si="8"/>
        <v>4</v>
      </c>
      <c r="P107" s="3"/>
    </row>
    <row r="108" spans="1:16" ht="18">
      <c r="A108" s="140" t="s">
        <v>204</v>
      </c>
      <c r="B108" s="103" t="s">
        <v>205</v>
      </c>
      <c r="C108" s="95"/>
      <c r="D108" s="97"/>
      <c r="E108" s="113"/>
      <c r="F108" s="114"/>
      <c r="G108" s="114"/>
      <c r="H108" s="113"/>
      <c r="I108" s="114"/>
      <c r="J108" s="114"/>
      <c r="K108" s="113"/>
      <c r="L108" s="80"/>
      <c r="M108" s="32"/>
      <c r="N108" s="80"/>
      <c r="O108" s="32"/>
      <c r="P108" s="3"/>
    </row>
    <row r="109" spans="1:16" ht="18">
      <c r="A109" s="139" t="s">
        <v>206</v>
      </c>
      <c r="B109" s="102" t="s">
        <v>205</v>
      </c>
      <c r="C109" s="95">
        <v>22112</v>
      </c>
      <c r="D109" s="97" t="s">
        <v>6</v>
      </c>
      <c r="E109" s="113">
        <v>12</v>
      </c>
      <c r="F109" s="114">
        <v>0.42111912407222196</v>
      </c>
      <c r="G109" s="114">
        <v>2.4</v>
      </c>
      <c r="H109" s="113">
        <v>4</v>
      </c>
      <c r="I109" s="114">
        <v>0.1403730413574073</v>
      </c>
      <c r="J109" s="114">
        <v>0.8</v>
      </c>
      <c r="K109" s="113">
        <v>4</v>
      </c>
      <c r="L109" s="80">
        <f t="shared" si="5"/>
        <v>0.1403730413574073</v>
      </c>
      <c r="M109" s="32">
        <f t="shared" si="6"/>
        <v>4</v>
      </c>
      <c r="N109" s="80">
        <f t="shared" si="7"/>
        <v>0.1403730413574073</v>
      </c>
      <c r="O109" s="32">
        <f t="shared" si="8"/>
        <v>4</v>
      </c>
      <c r="P109" s="3"/>
    </row>
    <row r="110" spans="1:16" ht="18">
      <c r="A110" s="140" t="s">
        <v>207</v>
      </c>
      <c r="B110" s="103" t="s">
        <v>208</v>
      </c>
      <c r="C110" s="95"/>
      <c r="D110" s="97"/>
      <c r="E110" s="113"/>
      <c r="F110" s="114"/>
      <c r="G110" s="114"/>
      <c r="H110" s="113"/>
      <c r="I110" s="114"/>
      <c r="J110" s="114"/>
      <c r="K110" s="113"/>
      <c r="L110" s="80"/>
      <c r="M110" s="32"/>
      <c r="N110" s="80"/>
      <c r="O110" s="32"/>
      <c r="P110" s="3"/>
    </row>
    <row r="111" spans="1:16" ht="18">
      <c r="A111" s="139" t="s">
        <v>209</v>
      </c>
      <c r="B111" s="102" t="s">
        <v>208</v>
      </c>
      <c r="C111" s="95">
        <v>22112</v>
      </c>
      <c r="D111" s="97" t="s">
        <v>6</v>
      </c>
      <c r="E111" s="113">
        <v>12</v>
      </c>
      <c r="F111" s="114">
        <v>0.42111912407222196</v>
      </c>
      <c r="G111" s="114">
        <v>2.4</v>
      </c>
      <c r="H111" s="113">
        <v>4</v>
      </c>
      <c r="I111" s="114">
        <v>0.1403730413574073</v>
      </c>
      <c r="J111" s="114">
        <v>0.8</v>
      </c>
      <c r="K111" s="113">
        <v>4</v>
      </c>
      <c r="L111" s="80">
        <f t="shared" si="5"/>
        <v>0.1403730413574073</v>
      </c>
      <c r="M111" s="32">
        <f t="shared" si="6"/>
        <v>4</v>
      </c>
      <c r="N111" s="80">
        <f t="shared" si="7"/>
        <v>0.1403730413574073</v>
      </c>
      <c r="O111" s="32">
        <f t="shared" si="8"/>
        <v>4</v>
      </c>
      <c r="P111" s="3"/>
    </row>
    <row r="112" spans="1:16" ht="18">
      <c r="A112" s="144" t="s">
        <v>210</v>
      </c>
      <c r="B112" s="103" t="s">
        <v>211</v>
      </c>
      <c r="C112" s="104"/>
      <c r="D112" s="97"/>
      <c r="E112" s="113"/>
      <c r="F112" s="114"/>
      <c r="G112" s="114"/>
      <c r="H112" s="113"/>
      <c r="I112" s="114"/>
      <c r="J112" s="114"/>
      <c r="K112" s="113"/>
      <c r="L112" s="80"/>
      <c r="M112" s="32"/>
      <c r="N112" s="80"/>
      <c r="O112" s="32"/>
      <c r="P112" s="3"/>
    </row>
    <row r="113" spans="1:16" ht="18">
      <c r="A113" s="145" t="s">
        <v>212</v>
      </c>
      <c r="B113" s="102" t="s">
        <v>211</v>
      </c>
      <c r="C113" s="95">
        <v>22112</v>
      </c>
      <c r="D113" s="97" t="s">
        <v>6</v>
      </c>
      <c r="E113" s="113">
        <v>12</v>
      </c>
      <c r="F113" s="114">
        <v>3.5093260339351833E-3</v>
      </c>
      <c r="G113" s="114">
        <v>0.02</v>
      </c>
      <c r="H113" s="113">
        <v>4</v>
      </c>
      <c r="I113" s="114">
        <v>1.7546630169675917E-3</v>
      </c>
      <c r="J113" s="114">
        <v>0.01</v>
      </c>
      <c r="K113" s="113">
        <v>4</v>
      </c>
      <c r="L113" s="80">
        <f t="shared" si="5"/>
        <v>1.7546630169675917E-3</v>
      </c>
      <c r="M113" s="32">
        <f t="shared" si="6"/>
        <v>4</v>
      </c>
      <c r="N113" s="80">
        <f t="shared" si="7"/>
        <v>1.7546630169675917E-3</v>
      </c>
      <c r="O113" s="32">
        <f t="shared" si="8"/>
        <v>4</v>
      </c>
      <c r="P113" s="3"/>
    </row>
    <row r="114" spans="1:16" ht="18">
      <c r="A114" s="144" t="s">
        <v>154</v>
      </c>
      <c r="B114" s="103" t="s">
        <v>213</v>
      </c>
      <c r="C114" s="95"/>
      <c r="D114" s="97"/>
      <c r="E114" s="113"/>
      <c r="F114" s="114"/>
      <c r="G114" s="114"/>
      <c r="H114" s="113"/>
      <c r="I114" s="114"/>
      <c r="J114" s="114"/>
      <c r="K114" s="113"/>
      <c r="L114" s="80"/>
      <c r="M114" s="32"/>
      <c r="N114" s="80"/>
      <c r="O114" s="32"/>
      <c r="P114" s="3"/>
    </row>
    <row r="115" spans="1:16" ht="18">
      <c r="A115" s="145" t="s">
        <v>156</v>
      </c>
      <c r="B115" s="102" t="s">
        <v>157</v>
      </c>
      <c r="C115" s="95">
        <v>22211</v>
      </c>
      <c r="D115" s="97" t="s">
        <v>158</v>
      </c>
      <c r="E115" s="113">
        <v>600</v>
      </c>
      <c r="F115" s="114">
        <v>0.11580775911986105</v>
      </c>
      <c r="G115" s="114">
        <v>0.66</v>
      </c>
      <c r="H115" s="113">
        <v>200</v>
      </c>
      <c r="I115" s="114">
        <v>3.8602586373287014E-2</v>
      </c>
      <c r="J115" s="114">
        <v>0.22</v>
      </c>
      <c r="K115" s="113">
        <v>200</v>
      </c>
      <c r="L115" s="80">
        <f t="shared" si="5"/>
        <v>3.8602586373287014E-2</v>
      </c>
      <c r="M115" s="32">
        <f t="shared" si="6"/>
        <v>200</v>
      </c>
      <c r="N115" s="80">
        <f t="shared" si="7"/>
        <v>3.8602586373287014E-2</v>
      </c>
      <c r="O115" s="32">
        <f t="shared" si="8"/>
        <v>200</v>
      </c>
      <c r="P115" s="3"/>
    </row>
    <row r="116" spans="1:16" ht="18">
      <c r="A116" s="145" t="s">
        <v>214</v>
      </c>
      <c r="B116" s="102" t="s">
        <v>215</v>
      </c>
      <c r="C116" s="95">
        <v>22211</v>
      </c>
      <c r="D116" s="97" t="s">
        <v>158</v>
      </c>
      <c r="E116" s="113">
        <v>6000</v>
      </c>
      <c r="F116" s="114">
        <v>1.0001579196715273</v>
      </c>
      <c r="G116" s="114">
        <v>5.7</v>
      </c>
      <c r="H116" s="113">
        <v>2000</v>
      </c>
      <c r="I116" s="114">
        <v>0.33338597322384239</v>
      </c>
      <c r="J116" s="114">
        <v>1.9</v>
      </c>
      <c r="K116" s="113">
        <v>2000</v>
      </c>
      <c r="L116" s="80">
        <f t="shared" si="5"/>
        <v>0.33338597322384239</v>
      </c>
      <c r="M116" s="32">
        <f t="shared" si="6"/>
        <v>2000</v>
      </c>
      <c r="N116" s="80">
        <f t="shared" si="7"/>
        <v>0.33338597322384239</v>
      </c>
      <c r="O116" s="32">
        <f t="shared" si="8"/>
        <v>2000</v>
      </c>
      <c r="P116" s="3"/>
    </row>
    <row r="117" spans="1:16" ht="18">
      <c r="A117" s="144" t="s">
        <v>216</v>
      </c>
      <c r="B117" s="103" t="s">
        <v>217</v>
      </c>
      <c r="C117" s="112"/>
      <c r="D117" s="97"/>
      <c r="E117" s="113"/>
      <c r="F117" s="114"/>
      <c r="G117" s="114"/>
      <c r="H117" s="113"/>
      <c r="I117" s="114"/>
      <c r="J117" s="114"/>
      <c r="K117" s="113"/>
      <c r="L117" s="80"/>
      <c r="M117" s="32"/>
      <c r="N117" s="80"/>
      <c r="O117" s="32"/>
      <c r="P117" s="3"/>
    </row>
    <row r="118" spans="1:16" ht="18">
      <c r="A118" s="145" t="s">
        <v>218</v>
      </c>
      <c r="B118" s="102" t="s">
        <v>219</v>
      </c>
      <c r="C118" s="112">
        <v>22211</v>
      </c>
      <c r="D118" s="97" t="s">
        <v>158</v>
      </c>
      <c r="E118" s="113">
        <v>864</v>
      </c>
      <c r="F118" s="114">
        <v>0.1438823673913425</v>
      </c>
      <c r="G118" s="114">
        <v>0.82</v>
      </c>
      <c r="H118" s="113">
        <v>288</v>
      </c>
      <c r="I118" s="114">
        <v>4.5621238441157383E-2</v>
      </c>
      <c r="J118" s="114">
        <v>0.26</v>
      </c>
      <c r="K118" s="113">
        <v>288</v>
      </c>
      <c r="L118" s="80">
        <f t="shared" si="5"/>
        <v>4.5621238441157383E-2</v>
      </c>
      <c r="M118" s="32">
        <f t="shared" si="6"/>
        <v>288</v>
      </c>
      <c r="N118" s="80">
        <f t="shared" si="7"/>
        <v>4.5621238441157383E-2</v>
      </c>
      <c r="O118" s="32">
        <f t="shared" si="8"/>
        <v>288</v>
      </c>
      <c r="P118" s="3"/>
    </row>
    <row r="119" spans="1:16" ht="18">
      <c r="A119" s="144" t="s">
        <v>220</v>
      </c>
      <c r="B119" s="103" t="s">
        <v>221</v>
      </c>
      <c r="C119" s="112"/>
      <c r="D119" s="97"/>
      <c r="E119" s="113"/>
      <c r="F119" s="114"/>
      <c r="G119" s="114"/>
      <c r="H119" s="113"/>
      <c r="I119" s="114"/>
      <c r="J119" s="114"/>
      <c r="K119" s="113"/>
      <c r="L119" s="80"/>
      <c r="M119" s="32"/>
      <c r="N119" s="80"/>
      <c r="O119" s="32"/>
      <c r="P119" s="3"/>
    </row>
    <row r="120" spans="1:16" ht="18">
      <c r="A120" s="145" t="s">
        <v>222</v>
      </c>
      <c r="B120" s="102" t="s">
        <v>223</v>
      </c>
      <c r="C120" s="112">
        <v>22212</v>
      </c>
      <c r="D120" s="97" t="s">
        <v>5</v>
      </c>
      <c r="E120" s="113">
        <v>5</v>
      </c>
      <c r="F120" s="114">
        <v>4.3866575424189785E-2</v>
      </c>
      <c r="G120" s="114">
        <v>0.25</v>
      </c>
      <c r="H120" s="113">
        <v>5</v>
      </c>
      <c r="I120" s="114">
        <v>1.7546630169675913E-2</v>
      </c>
      <c r="J120" s="114">
        <v>0.1</v>
      </c>
      <c r="K120" s="113">
        <v>5</v>
      </c>
      <c r="L120" s="80">
        <f t="shared" si="5"/>
        <v>1.7546630169675913E-2</v>
      </c>
      <c r="M120" s="32">
        <f t="shared" si="6"/>
        <v>5</v>
      </c>
      <c r="N120" s="80">
        <f t="shared" si="7"/>
        <v>1.7546630169675913E-2</v>
      </c>
      <c r="O120" s="32">
        <f t="shared" si="8"/>
        <v>5</v>
      </c>
      <c r="P120" s="3"/>
    </row>
    <row r="121" spans="1:16" ht="18">
      <c r="A121" s="145" t="s">
        <v>224</v>
      </c>
      <c r="B121" s="102" t="s">
        <v>225</v>
      </c>
      <c r="C121" s="112">
        <v>22212</v>
      </c>
      <c r="D121" s="97" t="s">
        <v>4</v>
      </c>
      <c r="E121" s="113">
        <v>3</v>
      </c>
      <c r="F121" s="114">
        <v>0.52639890509027742</v>
      </c>
      <c r="G121" s="114">
        <v>3</v>
      </c>
      <c r="H121" s="113">
        <v>1</v>
      </c>
      <c r="I121" s="114">
        <v>0.17546630169675914</v>
      </c>
      <c r="J121" s="114">
        <v>1</v>
      </c>
      <c r="K121" s="113">
        <v>1</v>
      </c>
      <c r="L121" s="80">
        <f t="shared" si="5"/>
        <v>0.17546630169675914</v>
      </c>
      <c r="M121" s="32">
        <f t="shared" si="6"/>
        <v>1</v>
      </c>
      <c r="N121" s="80">
        <f t="shared" si="7"/>
        <v>0.17546630169675914</v>
      </c>
      <c r="O121" s="32">
        <f t="shared" si="8"/>
        <v>1</v>
      </c>
      <c r="P121" s="3"/>
    </row>
    <row r="122" spans="1:16" ht="18">
      <c r="A122" s="144" t="s">
        <v>226</v>
      </c>
      <c r="B122" s="103" t="s">
        <v>227</v>
      </c>
      <c r="C122" s="112"/>
      <c r="D122" s="97"/>
      <c r="E122" s="113"/>
      <c r="F122" s="114"/>
      <c r="G122" s="114"/>
      <c r="H122" s="113"/>
      <c r="I122" s="114"/>
      <c r="J122" s="114"/>
      <c r="K122" s="113"/>
      <c r="L122" s="80"/>
      <c r="M122" s="32"/>
      <c r="N122" s="80"/>
      <c r="O122" s="32"/>
      <c r="P122" s="3"/>
    </row>
    <row r="123" spans="1:16" ht="18">
      <c r="A123" s="145" t="s">
        <v>228</v>
      </c>
      <c r="B123" s="102" t="s">
        <v>227</v>
      </c>
      <c r="C123" s="112">
        <v>22212</v>
      </c>
      <c r="D123" s="97" t="s">
        <v>5</v>
      </c>
      <c r="E123" s="113">
        <v>15</v>
      </c>
      <c r="F123" s="114">
        <v>0.10527978101805549</v>
      </c>
      <c r="G123" s="114">
        <v>0.6</v>
      </c>
      <c r="H123" s="113">
        <v>15</v>
      </c>
      <c r="I123" s="114">
        <v>3.5093260339351826E-2</v>
      </c>
      <c r="J123" s="114">
        <v>0.2</v>
      </c>
      <c r="K123" s="113">
        <v>15</v>
      </c>
      <c r="L123" s="80">
        <f t="shared" si="5"/>
        <v>3.5093260339351826E-2</v>
      </c>
      <c r="M123" s="32">
        <f t="shared" si="6"/>
        <v>15</v>
      </c>
      <c r="N123" s="80">
        <f t="shared" si="7"/>
        <v>3.5093260339351826E-2</v>
      </c>
      <c r="O123" s="32">
        <f t="shared" si="8"/>
        <v>15</v>
      </c>
      <c r="P123" s="3"/>
    </row>
    <row r="124" spans="1:16" ht="18">
      <c r="A124" s="144" t="s">
        <v>229</v>
      </c>
      <c r="B124" s="103" t="s">
        <v>230</v>
      </c>
      <c r="C124" s="112"/>
      <c r="D124" s="97"/>
      <c r="E124" s="113"/>
      <c r="F124" s="114"/>
      <c r="G124" s="114"/>
      <c r="H124" s="113"/>
      <c r="I124" s="114"/>
      <c r="J124" s="114"/>
      <c r="K124" s="113"/>
      <c r="L124" s="80"/>
      <c r="M124" s="32"/>
      <c r="N124" s="80"/>
      <c r="O124" s="32"/>
      <c r="P124" s="3"/>
    </row>
    <row r="125" spans="1:16" ht="18">
      <c r="A125" s="145" t="s">
        <v>231</v>
      </c>
      <c r="B125" s="102" t="s">
        <v>230</v>
      </c>
      <c r="C125" s="112">
        <v>22212</v>
      </c>
      <c r="D125" s="97" t="s">
        <v>4</v>
      </c>
      <c r="E125" s="113">
        <v>25</v>
      </c>
      <c r="F125" s="114">
        <v>0.17546630169675914</v>
      </c>
      <c r="G125" s="114">
        <v>1</v>
      </c>
      <c r="H125" s="113">
        <v>25</v>
      </c>
      <c r="I125" s="114">
        <v>5.2639890509027745E-2</v>
      </c>
      <c r="J125" s="114">
        <v>0.3</v>
      </c>
      <c r="K125" s="113">
        <v>25</v>
      </c>
      <c r="L125" s="80">
        <f t="shared" si="5"/>
        <v>5.2639890509027745E-2</v>
      </c>
      <c r="M125" s="32">
        <f t="shared" si="6"/>
        <v>25</v>
      </c>
      <c r="N125" s="80">
        <f t="shared" si="7"/>
        <v>5.2639890509027745E-2</v>
      </c>
      <c r="O125" s="32">
        <f t="shared" si="8"/>
        <v>25</v>
      </c>
      <c r="P125" s="3"/>
    </row>
    <row r="126" spans="1:16" ht="18">
      <c r="A126" s="144" t="s">
        <v>232</v>
      </c>
      <c r="B126" s="103" t="s">
        <v>233</v>
      </c>
      <c r="C126" s="112"/>
      <c r="D126" s="97"/>
      <c r="E126" s="113"/>
      <c r="F126" s="114"/>
      <c r="G126" s="114"/>
      <c r="H126" s="113"/>
      <c r="I126" s="114"/>
      <c r="J126" s="114"/>
      <c r="K126" s="113"/>
      <c r="L126" s="80"/>
      <c r="M126" s="32"/>
      <c r="N126" s="80"/>
      <c r="O126" s="32"/>
      <c r="P126" s="3"/>
    </row>
    <row r="127" spans="1:16" ht="18">
      <c r="A127" s="145" t="s">
        <v>234</v>
      </c>
      <c r="B127" s="102" t="s">
        <v>233</v>
      </c>
      <c r="C127" s="112"/>
      <c r="D127" s="97" t="s">
        <v>4</v>
      </c>
      <c r="E127" s="113">
        <v>7</v>
      </c>
      <c r="F127" s="114">
        <v>0.1228264111877314</v>
      </c>
      <c r="G127" s="114">
        <v>0.7</v>
      </c>
      <c r="H127" s="113"/>
      <c r="I127" s="114"/>
      <c r="J127" s="114"/>
      <c r="K127" s="113"/>
      <c r="L127" s="80"/>
      <c r="M127" s="32"/>
      <c r="N127" s="80"/>
      <c r="O127" s="32"/>
      <c r="P127" s="3"/>
    </row>
    <row r="128" spans="1:16" ht="18">
      <c r="A128" s="144" t="s">
        <v>159</v>
      </c>
      <c r="B128" s="103" t="s">
        <v>160</v>
      </c>
      <c r="C128" s="112"/>
      <c r="D128" s="97"/>
      <c r="E128" s="113"/>
      <c r="F128" s="114"/>
      <c r="G128" s="114"/>
      <c r="H128" s="113"/>
      <c r="I128" s="114"/>
      <c r="J128" s="114"/>
      <c r="K128" s="113"/>
      <c r="L128" s="80"/>
      <c r="M128" s="32"/>
      <c r="N128" s="80"/>
      <c r="O128" s="32"/>
      <c r="P128" s="3"/>
    </row>
    <row r="129" spans="1:16" ht="18">
      <c r="A129" s="145" t="s">
        <v>161</v>
      </c>
      <c r="B129" s="102" t="s">
        <v>160</v>
      </c>
      <c r="C129" s="112">
        <v>22311</v>
      </c>
      <c r="D129" s="97" t="s">
        <v>4</v>
      </c>
      <c r="E129" s="113">
        <v>3</v>
      </c>
      <c r="F129" s="114">
        <v>0.17546630169675914</v>
      </c>
      <c r="G129" s="114">
        <v>1</v>
      </c>
      <c r="H129" s="113">
        <v>1</v>
      </c>
      <c r="I129" s="114">
        <v>7.0186520678703651E-2</v>
      </c>
      <c r="J129" s="114">
        <v>0.4</v>
      </c>
      <c r="K129" s="113">
        <v>1</v>
      </c>
      <c r="L129" s="80">
        <f t="shared" si="5"/>
        <v>7.0186520678703651E-2</v>
      </c>
      <c r="M129" s="32">
        <f t="shared" si="6"/>
        <v>1</v>
      </c>
      <c r="N129" s="80">
        <f t="shared" si="7"/>
        <v>7.0186520678703651E-2</v>
      </c>
      <c r="O129" s="32">
        <f t="shared" si="8"/>
        <v>1</v>
      </c>
      <c r="P129" s="3"/>
    </row>
    <row r="130" spans="1:16" ht="18">
      <c r="A130" s="144" t="s">
        <v>235</v>
      </c>
      <c r="B130" s="103" t="s">
        <v>236</v>
      </c>
      <c r="C130" s="112"/>
      <c r="D130" s="97"/>
      <c r="E130" s="113"/>
      <c r="F130" s="114"/>
      <c r="G130" s="114"/>
      <c r="H130" s="113"/>
      <c r="I130" s="114"/>
      <c r="J130" s="114"/>
      <c r="K130" s="113"/>
      <c r="L130" s="80"/>
      <c r="M130" s="32"/>
      <c r="N130" s="80"/>
      <c r="O130" s="32"/>
      <c r="P130" s="3"/>
    </row>
    <row r="131" spans="1:16" ht="18">
      <c r="A131" s="145" t="s">
        <v>237</v>
      </c>
      <c r="B131" s="102" t="s">
        <v>236</v>
      </c>
      <c r="C131" s="112">
        <v>22311</v>
      </c>
      <c r="D131" s="97" t="s">
        <v>4</v>
      </c>
      <c r="E131" s="113">
        <v>3</v>
      </c>
      <c r="F131" s="114">
        <v>0.13159972627256936</v>
      </c>
      <c r="G131" s="114">
        <v>0.75</v>
      </c>
      <c r="H131" s="113">
        <v>1</v>
      </c>
      <c r="I131" s="114">
        <v>4.3866575424189785E-2</v>
      </c>
      <c r="J131" s="114">
        <v>0.25</v>
      </c>
      <c r="K131" s="113">
        <v>1</v>
      </c>
      <c r="L131" s="80">
        <f t="shared" si="5"/>
        <v>4.3866575424189785E-2</v>
      </c>
      <c r="M131" s="32">
        <f t="shared" si="6"/>
        <v>1</v>
      </c>
      <c r="N131" s="80">
        <f t="shared" si="7"/>
        <v>4.3866575424189785E-2</v>
      </c>
      <c r="O131" s="32">
        <f t="shared" si="8"/>
        <v>1</v>
      </c>
      <c r="P131" s="3"/>
    </row>
    <row r="132" spans="1:16" ht="18">
      <c r="A132" s="144" t="s">
        <v>238</v>
      </c>
      <c r="B132" s="103" t="s">
        <v>239</v>
      </c>
      <c r="C132" s="112"/>
      <c r="D132" s="97"/>
      <c r="E132" s="113"/>
      <c r="F132" s="114"/>
      <c r="G132" s="114"/>
      <c r="H132" s="113"/>
      <c r="I132" s="114"/>
      <c r="J132" s="114"/>
      <c r="K132" s="113"/>
      <c r="L132" s="80"/>
      <c r="M132" s="32"/>
      <c r="N132" s="80"/>
      <c r="O132" s="32"/>
      <c r="P132" s="3"/>
    </row>
    <row r="133" spans="1:16" ht="18">
      <c r="A133" s="145" t="s">
        <v>240</v>
      </c>
      <c r="B133" s="102" t="s">
        <v>241</v>
      </c>
      <c r="C133" s="112">
        <v>22311</v>
      </c>
      <c r="D133" s="97" t="s">
        <v>6</v>
      </c>
      <c r="E133" s="113">
        <v>3</v>
      </c>
      <c r="F133" s="114">
        <v>0.13159972627256936</v>
      </c>
      <c r="G133" s="114">
        <v>0.75</v>
      </c>
      <c r="H133" s="113">
        <v>1</v>
      </c>
      <c r="I133" s="114">
        <v>4.3866575424189785E-2</v>
      </c>
      <c r="J133" s="114">
        <v>0.25</v>
      </c>
      <c r="K133" s="113">
        <v>1</v>
      </c>
      <c r="L133" s="80">
        <f t="shared" si="5"/>
        <v>4.3866575424189785E-2</v>
      </c>
      <c r="M133" s="32">
        <f t="shared" si="6"/>
        <v>1</v>
      </c>
      <c r="N133" s="80">
        <f t="shared" si="7"/>
        <v>4.3866575424189785E-2</v>
      </c>
      <c r="O133" s="32">
        <f t="shared" si="8"/>
        <v>1</v>
      </c>
      <c r="P133" s="3"/>
    </row>
    <row r="134" spans="1:16" ht="18">
      <c r="A134" s="144" t="s">
        <v>242</v>
      </c>
      <c r="B134" s="103" t="s">
        <v>243</v>
      </c>
      <c r="C134" s="112"/>
      <c r="D134" s="97"/>
      <c r="E134" s="113"/>
      <c r="F134" s="114"/>
      <c r="G134" s="114"/>
      <c r="H134" s="113"/>
      <c r="I134" s="114"/>
      <c r="J134" s="114"/>
      <c r="K134" s="113"/>
      <c r="L134" s="80"/>
      <c r="M134" s="32"/>
      <c r="N134" s="80"/>
      <c r="O134" s="32"/>
      <c r="P134" s="3"/>
    </row>
    <row r="135" spans="1:16" ht="18">
      <c r="A135" s="145" t="s">
        <v>244</v>
      </c>
      <c r="B135" s="102" t="s">
        <v>243</v>
      </c>
      <c r="C135" s="112">
        <v>22311</v>
      </c>
      <c r="D135" s="97" t="s">
        <v>4</v>
      </c>
      <c r="E135" s="113">
        <v>3</v>
      </c>
      <c r="F135" s="114">
        <v>0.13159972627256936</v>
      </c>
      <c r="G135" s="114">
        <v>0.75</v>
      </c>
      <c r="H135" s="113">
        <v>1</v>
      </c>
      <c r="I135" s="114">
        <v>4.3866575424189785E-2</v>
      </c>
      <c r="J135" s="114">
        <v>0.25</v>
      </c>
      <c r="K135" s="113">
        <v>1</v>
      </c>
      <c r="L135" s="80">
        <f t="shared" si="5"/>
        <v>4.3866575424189785E-2</v>
      </c>
      <c r="M135" s="32">
        <f t="shared" si="6"/>
        <v>1</v>
      </c>
      <c r="N135" s="80">
        <f t="shared" si="7"/>
        <v>4.3866575424189785E-2</v>
      </c>
      <c r="O135" s="32">
        <f t="shared" si="8"/>
        <v>1</v>
      </c>
      <c r="P135" s="3"/>
    </row>
    <row r="136" spans="1:16" ht="18">
      <c r="A136" s="144" t="s">
        <v>245</v>
      </c>
      <c r="B136" s="103" t="s">
        <v>246</v>
      </c>
      <c r="C136" s="112"/>
      <c r="D136" s="97"/>
      <c r="E136" s="113"/>
      <c r="F136" s="114"/>
      <c r="G136" s="114"/>
      <c r="H136" s="113"/>
      <c r="I136" s="114"/>
      <c r="J136" s="114"/>
      <c r="K136" s="113"/>
      <c r="L136" s="80"/>
      <c r="M136" s="32"/>
      <c r="N136" s="80"/>
      <c r="O136" s="32"/>
      <c r="P136" s="3"/>
    </row>
    <row r="137" spans="1:16" ht="18">
      <c r="A137" s="145" t="s">
        <v>247</v>
      </c>
      <c r="B137" s="102" t="s">
        <v>246</v>
      </c>
      <c r="C137" s="112">
        <v>22311</v>
      </c>
      <c r="D137" s="97" t="s">
        <v>4</v>
      </c>
      <c r="E137" s="113">
        <v>3</v>
      </c>
      <c r="F137" s="114">
        <v>0.13159972627256936</v>
      </c>
      <c r="G137" s="114">
        <v>0.75</v>
      </c>
      <c r="H137" s="113">
        <v>1</v>
      </c>
      <c r="I137" s="114">
        <v>4.3866575424189785E-2</v>
      </c>
      <c r="J137" s="114">
        <v>0.25</v>
      </c>
      <c r="K137" s="113">
        <v>1</v>
      </c>
      <c r="L137" s="80">
        <f t="shared" si="5"/>
        <v>4.3866575424189785E-2</v>
      </c>
      <c r="M137" s="32">
        <f t="shared" si="6"/>
        <v>1</v>
      </c>
      <c r="N137" s="80">
        <f t="shared" si="7"/>
        <v>4.3866575424189785E-2</v>
      </c>
      <c r="O137" s="32">
        <f t="shared" si="8"/>
        <v>1</v>
      </c>
      <c r="P137" s="3"/>
    </row>
    <row r="138" spans="1:16" ht="18">
      <c r="A138" s="144" t="s">
        <v>248</v>
      </c>
      <c r="B138" s="103" t="s">
        <v>249</v>
      </c>
      <c r="C138" s="112"/>
      <c r="D138" s="97"/>
      <c r="E138" s="113"/>
      <c r="F138" s="114"/>
      <c r="G138" s="114"/>
      <c r="H138" s="113"/>
      <c r="I138" s="114"/>
      <c r="J138" s="114"/>
      <c r="K138" s="113"/>
      <c r="L138" s="80"/>
      <c r="M138" s="32"/>
      <c r="N138" s="80"/>
      <c r="O138" s="32"/>
      <c r="P138" s="3"/>
    </row>
    <row r="139" spans="1:16" ht="18">
      <c r="A139" s="145" t="s">
        <v>250</v>
      </c>
      <c r="B139" s="102" t="s">
        <v>249</v>
      </c>
      <c r="C139" s="112">
        <v>22412</v>
      </c>
      <c r="D139" s="97" t="s">
        <v>191</v>
      </c>
      <c r="E139" s="113">
        <v>11</v>
      </c>
      <c r="F139" s="114">
        <v>3.2180519731185631</v>
      </c>
      <c r="G139" s="114">
        <v>18.34</v>
      </c>
      <c r="H139" s="113">
        <v>11</v>
      </c>
      <c r="I139" s="114">
        <v>1.0703444403502307</v>
      </c>
      <c r="J139" s="114">
        <v>6.1</v>
      </c>
      <c r="K139" s="113">
        <v>11</v>
      </c>
      <c r="L139" s="80">
        <f t="shared" si="5"/>
        <v>1.0703444403502307</v>
      </c>
      <c r="M139" s="32">
        <f t="shared" si="6"/>
        <v>11</v>
      </c>
      <c r="N139" s="80">
        <f t="shared" si="7"/>
        <v>1.0703444403502307</v>
      </c>
      <c r="O139" s="32">
        <f t="shared" si="8"/>
        <v>11</v>
      </c>
      <c r="P139" s="3"/>
    </row>
    <row r="140" spans="1:16" ht="18">
      <c r="A140" s="144" t="s">
        <v>251</v>
      </c>
      <c r="B140" s="103" t="s">
        <v>252</v>
      </c>
      <c r="C140" s="112"/>
      <c r="D140" s="97"/>
      <c r="E140" s="113"/>
      <c r="F140" s="114"/>
      <c r="G140" s="114"/>
      <c r="H140" s="113"/>
      <c r="I140" s="114"/>
      <c r="J140" s="114"/>
      <c r="K140" s="113"/>
      <c r="L140" s="80"/>
      <c r="M140" s="32"/>
      <c r="N140" s="80"/>
      <c r="O140" s="32"/>
      <c r="P140" s="3"/>
    </row>
    <row r="141" spans="1:16" ht="18">
      <c r="A141" s="145" t="s">
        <v>253</v>
      </c>
      <c r="B141" s="102" t="s">
        <v>254</v>
      </c>
      <c r="C141" s="112">
        <v>22612</v>
      </c>
      <c r="D141" s="97" t="s">
        <v>5</v>
      </c>
      <c r="E141" s="113">
        <v>3</v>
      </c>
      <c r="F141" s="114">
        <v>0.10527978101805549</v>
      </c>
      <c r="G141" s="114">
        <v>0.6</v>
      </c>
      <c r="H141" s="113">
        <v>3</v>
      </c>
      <c r="I141" s="114">
        <v>0.10527978101805549</v>
      </c>
      <c r="J141" s="114">
        <v>0.6</v>
      </c>
      <c r="K141" s="113">
        <v>3</v>
      </c>
      <c r="L141" s="80">
        <f t="shared" si="5"/>
        <v>0.10527978101805549</v>
      </c>
      <c r="M141" s="32">
        <f t="shared" si="6"/>
        <v>3</v>
      </c>
      <c r="N141" s="80">
        <f t="shared" si="7"/>
        <v>0.10527978101805549</v>
      </c>
      <c r="O141" s="32">
        <f t="shared" si="8"/>
        <v>3</v>
      </c>
      <c r="P141" s="3"/>
    </row>
    <row r="142" spans="1:16" ht="18">
      <c r="A142" s="144" t="s">
        <v>255</v>
      </c>
      <c r="B142" s="103" t="s">
        <v>256</v>
      </c>
      <c r="C142" s="112"/>
      <c r="D142" s="97"/>
      <c r="E142" s="113"/>
      <c r="F142" s="114"/>
      <c r="G142" s="114"/>
      <c r="H142" s="113"/>
      <c r="I142" s="114"/>
      <c r="J142" s="114"/>
      <c r="K142" s="113"/>
      <c r="L142" s="80"/>
      <c r="M142" s="32"/>
      <c r="N142" s="80"/>
      <c r="O142" s="32"/>
      <c r="P142" s="3"/>
    </row>
    <row r="143" spans="1:16" ht="18">
      <c r="A143" s="145" t="s">
        <v>257</v>
      </c>
      <c r="B143" s="102" t="s">
        <v>258</v>
      </c>
      <c r="C143" s="112">
        <v>22711</v>
      </c>
      <c r="D143" s="97" t="s">
        <v>4</v>
      </c>
      <c r="E143" s="113">
        <v>3</v>
      </c>
      <c r="F143" s="114">
        <v>4.7375901458124973E-2</v>
      </c>
      <c r="G143" s="114">
        <v>0.27</v>
      </c>
      <c r="H143" s="113">
        <v>1</v>
      </c>
      <c r="I143" s="114">
        <v>1.5791967152708322E-2</v>
      </c>
      <c r="J143" s="114">
        <v>0.09</v>
      </c>
      <c r="K143" s="113">
        <v>1</v>
      </c>
      <c r="L143" s="80">
        <f t="shared" si="5"/>
        <v>1.5791967152708322E-2</v>
      </c>
      <c r="M143" s="32">
        <f t="shared" si="6"/>
        <v>1</v>
      </c>
      <c r="N143" s="80">
        <f t="shared" si="7"/>
        <v>1.5791967152708322E-2</v>
      </c>
      <c r="O143" s="32">
        <f t="shared" si="8"/>
        <v>1</v>
      </c>
      <c r="P143" s="3"/>
    </row>
    <row r="144" spans="1:16" ht="18">
      <c r="A144" s="144" t="s">
        <v>259</v>
      </c>
      <c r="B144" s="103" t="s">
        <v>260</v>
      </c>
      <c r="C144" s="112"/>
      <c r="D144" s="97"/>
      <c r="E144" s="113"/>
      <c r="F144" s="114"/>
      <c r="G144" s="114"/>
      <c r="H144" s="113"/>
      <c r="I144" s="114"/>
      <c r="J144" s="114"/>
      <c r="K144" s="113"/>
      <c r="L144" s="80"/>
      <c r="M144" s="32"/>
      <c r="N144" s="80"/>
      <c r="O144" s="32"/>
      <c r="P144" s="3"/>
    </row>
    <row r="145" spans="1:22" ht="18">
      <c r="A145" s="145" t="s">
        <v>261</v>
      </c>
      <c r="B145" s="102" t="s">
        <v>262</v>
      </c>
      <c r="C145" s="112">
        <v>22711</v>
      </c>
      <c r="D145" s="97" t="s">
        <v>4</v>
      </c>
      <c r="E145" s="113">
        <v>3</v>
      </c>
      <c r="F145" s="114">
        <v>3.1583934305416644E-2</v>
      </c>
      <c r="G145" s="114">
        <v>0.18</v>
      </c>
      <c r="H145" s="113">
        <v>1</v>
      </c>
      <c r="I145" s="114">
        <v>1.0527978101805549E-2</v>
      </c>
      <c r="J145" s="114">
        <v>0.06</v>
      </c>
      <c r="K145" s="113">
        <v>1</v>
      </c>
      <c r="L145" s="80">
        <f t="shared" si="5"/>
        <v>1.0527978101805549E-2</v>
      </c>
      <c r="M145" s="32">
        <f t="shared" si="6"/>
        <v>1</v>
      </c>
      <c r="N145" s="80">
        <f t="shared" si="7"/>
        <v>1.0527978101805549E-2</v>
      </c>
      <c r="O145" s="32">
        <f t="shared" si="8"/>
        <v>1</v>
      </c>
      <c r="P145" s="3"/>
    </row>
    <row r="146" spans="1:22" ht="18">
      <c r="A146" s="144" t="s">
        <v>182</v>
      </c>
      <c r="B146" s="103" t="s">
        <v>183</v>
      </c>
      <c r="C146" s="112"/>
      <c r="D146" s="97" t="s">
        <v>4</v>
      </c>
      <c r="E146" s="113"/>
      <c r="F146" s="114"/>
      <c r="G146" s="114"/>
      <c r="H146" s="113"/>
      <c r="I146" s="114"/>
      <c r="J146" s="114"/>
      <c r="K146" s="113"/>
      <c r="L146" s="80"/>
      <c r="M146" s="32"/>
      <c r="N146" s="80"/>
      <c r="O146" s="32"/>
      <c r="P146" s="3"/>
    </row>
    <row r="147" spans="1:22" ht="19.5" customHeight="1">
      <c r="A147" s="145" t="s">
        <v>263</v>
      </c>
      <c r="B147" s="102" t="s">
        <v>264</v>
      </c>
      <c r="C147" s="112">
        <v>22711</v>
      </c>
      <c r="D147" s="97" t="s">
        <v>4</v>
      </c>
      <c r="E147" s="113">
        <v>12</v>
      </c>
      <c r="F147" s="114">
        <v>6.3167868610833289E-2</v>
      </c>
      <c r="G147" s="114">
        <v>0.36</v>
      </c>
      <c r="H147" s="113">
        <v>4</v>
      </c>
      <c r="I147" s="114">
        <v>2.1055956203611097E-2</v>
      </c>
      <c r="J147" s="114">
        <v>0.12</v>
      </c>
      <c r="K147" s="113">
        <v>4</v>
      </c>
      <c r="L147" s="80">
        <f t="shared" si="5"/>
        <v>2.1055956203611097E-2</v>
      </c>
      <c r="M147" s="32">
        <f t="shared" si="6"/>
        <v>4</v>
      </c>
      <c r="N147" s="80">
        <f t="shared" si="7"/>
        <v>2.1055956203611097E-2</v>
      </c>
      <c r="O147" s="32">
        <f t="shared" si="8"/>
        <v>4</v>
      </c>
      <c r="P147" s="3"/>
    </row>
    <row r="148" spans="1:22" ht="18">
      <c r="A148" s="146">
        <v>15</v>
      </c>
      <c r="B148" s="103" t="s">
        <v>79</v>
      </c>
      <c r="C148" s="112"/>
      <c r="D148" s="97"/>
      <c r="E148" s="113"/>
      <c r="F148" s="114"/>
      <c r="G148" s="114"/>
      <c r="H148" s="113"/>
      <c r="I148" s="114"/>
      <c r="J148" s="114"/>
      <c r="K148" s="113"/>
      <c r="L148" s="80"/>
      <c r="M148" s="32"/>
      <c r="N148" s="80"/>
      <c r="O148" s="32"/>
      <c r="P148" s="3"/>
    </row>
    <row r="149" spans="1:22" ht="18">
      <c r="A149" s="144" t="s">
        <v>229</v>
      </c>
      <c r="B149" s="103" t="s">
        <v>230</v>
      </c>
      <c r="C149" s="112"/>
      <c r="D149" s="97"/>
      <c r="E149" s="113"/>
      <c r="F149" s="114"/>
      <c r="G149" s="114"/>
      <c r="H149" s="113"/>
      <c r="I149" s="114"/>
      <c r="J149" s="114"/>
      <c r="K149" s="113"/>
      <c r="L149" s="80"/>
      <c r="M149" s="32"/>
      <c r="N149" s="80"/>
      <c r="O149" s="32"/>
      <c r="P149" s="3"/>
    </row>
    <row r="150" spans="1:22" ht="18">
      <c r="A150" s="145" t="s">
        <v>265</v>
      </c>
      <c r="B150" s="102" t="s">
        <v>266</v>
      </c>
      <c r="C150" s="112">
        <v>22212</v>
      </c>
      <c r="D150" s="97" t="s">
        <v>4</v>
      </c>
      <c r="E150" s="113">
        <v>1</v>
      </c>
      <c r="F150" s="114">
        <v>0.13159972627256936</v>
      </c>
      <c r="G150" s="114">
        <v>0.75</v>
      </c>
      <c r="H150" s="113">
        <v>1</v>
      </c>
      <c r="I150" s="114">
        <v>0.13159972627256936</v>
      </c>
      <c r="J150" s="114">
        <v>0.75</v>
      </c>
      <c r="K150" s="113">
        <v>1</v>
      </c>
      <c r="L150" s="80">
        <f t="shared" ref="L150" si="9">K150/H150*I150</f>
        <v>0.13159972627256936</v>
      </c>
      <c r="M150" s="32">
        <f t="shared" si="6"/>
        <v>1</v>
      </c>
      <c r="N150" s="80">
        <f t="shared" si="7"/>
        <v>0.13159972627256936</v>
      </c>
      <c r="O150" s="32">
        <f t="shared" si="8"/>
        <v>1</v>
      </c>
      <c r="P150" s="3"/>
    </row>
    <row r="151" spans="1:22" ht="18">
      <c r="A151" s="146" t="s">
        <v>267</v>
      </c>
      <c r="B151" s="96" t="s">
        <v>268</v>
      </c>
      <c r="C151" s="112">
        <v>22311</v>
      </c>
      <c r="D151" s="109"/>
      <c r="E151" s="113"/>
      <c r="F151" s="114">
        <f>SUM(F31:F150)</f>
        <v>81.221790633608762</v>
      </c>
      <c r="G151" s="114">
        <f t="shared" ref="G151:N151" si="10">SUM(G31:G150)</f>
        <v>462.9099999999998</v>
      </c>
      <c r="H151" s="114"/>
      <c r="I151" s="114">
        <f t="shared" si="10"/>
        <v>28.366666842132961</v>
      </c>
      <c r="J151" s="114">
        <f t="shared" si="10"/>
        <v>161.65000000000003</v>
      </c>
      <c r="K151" s="114"/>
      <c r="L151" s="114">
        <f t="shared" si="10"/>
        <v>25.556666842132959</v>
      </c>
      <c r="M151" s="114"/>
      <c r="N151" s="114">
        <f t="shared" si="10"/>
        <v>25.556666842132959</v>
      </c>
      <c r="O151" s="114"/>
      <c r="P151" s="3"/>
    </row>
    <row r="152" spans="1:22" ht="18">
      <c r="A152" s="147"/>
      <c r="B152" s="108" t="s">
        <v>269</v>
      </c>
      <c r="C152" s="3"/>
      <c r="D152" s="109"/>
      <c r="E152" s="113"/>
      <c r="F152" s="114">
        <f>F28+F151</f>
        <v>99.996684915161993</v>
      </c>
      <c r="G152" s="114">
        <f t="shared" ref="G152:L152" si="11">G28+G151</f>
        <v>569.90999999999985</v>
      </c>
      <c r="H152" s="114"/>
      <c r="I152" s="114">
        <f t="shared" si="11"/>
        <v>33.981588496429254</v>
      </c>
      <c r="J152" s="114">
        <f t="shared" si="11"/>
        <v>193.65000000000003</v>
      </c>
      <c r="K152" s="114"/>
      <c r="L152" s="114">
        <f t="shared" si="11"/>
        <v>26.784930954010274</v>
      </c>
      <c r="M152" s="114"/>
      <c r="N152" s="80">
        <f t="shared" si="7"/>
        <v>26.784930954010274</v>
      </c>
      <c r="O152" s="32">
        <f t="shared" si="8"/>
        <v>0</v>
      </c>
      <c r="P152" s="114"/>
    </row>
    <row r="153" spans="1:22" ht="18">
      <c r="A153" s="156"/>
      <c r="B153" s="157"/>
      <c r="C153" s="22"/>
      <c r="D153" s="158"/>
      <c r="E153" s="23"/>
      <c r="F153" s="13"/>
      <c r="G153" s="13"/>
      <c r="H153" s="13"/>
      <c r="I153" s="13"/>
      <c r="J153" s="13"/>
      <c r="K153" s="13"/>
      <c r="L153" s="13"/>
      <c r="M153" s="22"/>
      <c r="N153" s="22"/>
      <c r="O153" s="22"/>
      <c r="P153" s="22"/>
    </row>
    <row r="154" spans="1:22" ht="18">
      <c r="A154" s="156"/>
      <c r="B154" s="157" t="s">
        <v>281</v>
      </c>
      <c r="C154" s="159">
        <f>L152/I152*100</f>
        <v>78.821891910158357</v>
      </c>
      <c r="D154" s="158"/>
      <c r="E154" s="23"/>
      <c r="F154" s="13"/>
      <c r="G154" s="13"/>
      <c r="H154" s="13"/>
      <c r="I154" s="13"/>
      <c r="J154" s="13"/>
      <c r="K154" s="13"/>
      <c r="L154" s="13"/>
      <c r="M154" s="22"/>
      <c r="N154" s="22"/>
      <c r="O154" s="22"/>
      <c r="P154" s="22"/>
    </row>
    <row r="155" spans="1:22" ht="18">
      <c r="A155" s="156"/>
      <c r="B155" s="157" t="s">
        <v>282</v>
      </c>
      <c r="C155" s="159">
        <v>36.770000000000003</v>
      </c>
      <c r="D155" s="158"/>
      <c r="E155" s="23"/>
      <c r="F155" s="13"/>
      <c r="G155" s="13"/>
      <c r="H155" s="13"/>
      <c r="I155" s="13"/>
      <c r="J155" s="13"/>
      <c r="K155" s="13"/>
      <c r="L155" s="13"/>
      <c r="M155" s="22"/>
      <c r="N155" s="22"/>
      <c r="O155" s="22"/>
      <c r="P155" s="22"/>
    </row>
    <row r="157" spans="1:22">
      <c r="B157" s="148" t="s">
        <v>278</v>
      </c>
      <c r="C157" s="17"/>
      <c r="D157" s="149"/>
      <c r="E157" s="18"/>
      <c r="F157" s="18"/>
      <c r="G157" s="18"/>
      <c r="H157" s="17"/>
      <c r="M157" s="17"/>
      <c r="N157" s="18" t="s">
        <v>272</v>
      </c>
      <c r="O157" s="17"/>
      <c r="P157" s="17"/>
      <c r="Q157" s="17"/>
      <c r="R157" s="79"/>
      <c r="S157" s="16"/>
      <c r="T157" s="150"/>
      <c r="U157" s="17"/>
      <c r="V157" s="16"/>
    </row>
    <row r="158" spans="1:22">
      <c r="B158" s="148" t="s">
        <v>273</v>
      </c>
      <c r="C158" s="17"/>
      <c r="D158" s="149"/>
      <c r="E158" s="18"/>
      <c r="F158" s="18"/>
      <c r="G158" s="18"/>
      <c r="H158" s="17"/>
      <c r="M158" s="17"/>
      <c r="N158" s="18" t="s">
        <v>273</v>
      </c>
      <c r="O158" s="17"/>
      <c r="P158" s="17"/>
      <c r="Q158" s="17"/>
      <c r="R158" s="19"/>
      <c r="S158" s="16"/>
      <c r="T158" s="150"/>
      <c r="U158" s="17"/>
      <c r="V158" s="16"/>
    </row>
    <row r="159" spans="1:22">
      <c r="B159" s="148" t="s">
        <v>274</v>
      </c>
      <c r="C159" s="17"/>
      <c r="D159" s="149"/>
      <c r="E159" s="18"/>
      <c r="F159" s="18"/>
      <c r="G159" s="18"/>
      <c r="H159" s="17"/>
      <c r="M159" s="17"/>
      <c r="N159" s="18" t="s">
        <v>275</v>
      </c>
      <c r="O159" s="17"/>
      <c r="P159" s="17"/>
      <c r="Q159" s="17"/>
      <c r="R159" s="19"/>
      <c r="S159" s="16"/>
      <c r="T159" s="150"/>
      <c r="U159" s="17"/>
      <c r="V159" s="16"/>
    </row>
    <row r="160" spans="1:22">
      <c r="B160" s="151" t="s">
        <v>276</v>
      </c>
      <c r="C160" s="17"/>
      <c r="D160" s="149"/>
      <c r="E160" s="18"/>
      <c r="F160" s="18"/>
      <c r="G160" s="18"/>
      <c r="H160" s="17"/>
      <c r="M160" s="17"/>
      <c r="N160" s="18" t="s">
        <v>277</v>
      </c>
      <c r="O160" s="17"/>
      <c r="P160" s="17"/>
      <c r="Q160" s="17"/>
      <c r="R160" s="16"/>
      <c r="S160" s="16"/>
      <c r="T160" s="150"/>
      <c r="U160" s="17"/>
      <c r="V160" s="16"/>
    </row>
  </sheetData>
  <mergeCells count="15">
    <mergeCell ref="A1:P1"/>
    <mergeCell ref="H3:J3"/>
    <mergeCell ref="E11:F11"/>
    <mergeCell ref="A19:A20"/>
    <mergeCell ref="B19:B20"/>
    <mergeCell ref="A22:B22"/>
    <mergeCell ref="Q12:Q17"/>
    <mergeCell ref="C19:C20"/>
    <mergeCell ref="E19:G19"/>
    <mergeCell ref="H19:J19"/>
    <mergeCell ref="K19:L19"/>
    <mergeCell ref="M19:N19"/>
    <mergeCell ref="O14:P14"/>
    <mergeCell ref="O19:O20"/>
    <mergeCell ref="P19:P20"/>
  </mergeCells>
  <pageMargins left="0.43" right="0.2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L8" sqref="L8"/>
    </sheetView>
  </sheetViews>
  <sheetFormatPr defaultRowHeight="15"/>
  <cols>
    <col min="1" max="1" width="3.140625" style="6" customWidth="1"/>
    <col min="2" max="2" width="21.140625" customWidth="1"/>
    <col min="3" max="3" width="9.5703125" customWidth="1"/>
    <col min="4" max="4" width="11.28515625" style="1" customWidth="1"/>
    <col min="5" max="5" width="9.28515625" style="1" customWidth="1"/>
    <col min="6" max="6" width="10.85546875" style="1" bestFit="1" customWidth="1"/>
    <col min="7" max="7" width="11" style="1" customWidth="1"/>
    <col min="8" max="8" width="9.7109375" customWidth="1"/>
    <col min="9" max="9" width="9.5703125" customWidth="1"/>
    <col min="10" max="10" width="10.28515625" customWidth="1"/>
    <col min="11" max="11" width="11.7109375" customWidth="1"/>
    <col min="12" max="12" width="8.5703125" customWidth="1"/>
    <col min="13" max="13" width="13.42578125" customWidth="1"/>
    <col min="14" max="14" width="9" customWidth="1"/>
    <col min="15" max="15" width="17.42578125" customWidth="1"/>
  </cols>
  <sheetData>
    <row r="1" spans="1:18">
      <c r="A1" s="9"/>
      <c r="D1"/>
      <c r="E1"/>
      <c r="F1"/>
      <c r="G1"/>
    </row>
    <row r="2" spans="1:18">
      <c r="D2"/>
      <c r="E2"/>
      <c r="F2"/>
      <c r="G2"/>
    </row>
    <row r="3" spans="1:18" ht="29.25" thickBot="1">
      <c r="A3" s="77" t="s">
        <v>69</v>
      </c>
      <c r="B3" s="77"/>
      <c r="C3" s="77"/>
      <c r="D3"/>
      <c r="E3"/>
      <c r="F3"/>
      <c r="G3"/>
    </row>
    <row r="4" spans="1:18" s="75" customFormat="1" ht="57.75" customHeight="1" thickBot="1">
      <c r="A4" s="179" t="s">
        <v>68</v>
      </c>
      <c r="B4" s="179" t="s">
        <v>67</v>
      </c>
      <c r="C4" s="181" t="s">
        <v>66</v>
      </c>
      <c r="D4" s="182"/>
      <c r="E4" s="181" t="s">
        <v>283</v>
      </c>
      <c r="F4" s="183"/>
      <c r="G4" s="182"/>
      <c r="H4" s="179" t="s">
        <v>284</v>
      </c>
      <c r="I4" s="179" t="s">
        <v>285</v>
      </c>
    </row>
    <row r="5" spans="1:18" s="75" customFormat="1" ht="39.75" thickBot="1">
      <c r="A5" s="180"/>
      <c r="B5" s="180"/>
      <c r="C5" s="76" t="s">
        <v>65</v>
      </c>
      <c r="D5" s="76" t="s">
        <v>286</v>
      </c>
      <c r="E5" s="76" t="s">
        <v>64</v>
      </c>
      <c r="F5" s="76" t="s">
        <v>63</v>
      </c>
      <c r="G5" s="76" t="s">
        <v>62</v>
      </c>
      <c r="H5" s="180"/>
      <c r="I5" s="180"/>
    </row>
    <row r="6" spans="1:18" ht="38.25" customHeight="1" thickBot="1">
      <c r="A6" s="73">
        <v>1</v>
      </c>
      <c r="B6" s="74" t="s">
        <v>1</v>
      </c>
      <c r="C6" s="29">
        <v>54841</v>
      </c>
      <c r="D6" s="26">
        <v>18653</v>
      </c>
      <c r="E6" s="26">
        <v>700</v>
      </c>
      <c r="F6" s="26">
        <v>5976.4679999999998</v>
      </c>
      <c r="G6" s="26">
        <f t="shared" ref="G6:G11" si="0">SUM(E6:F6)</f>
        <v>6676.4679999999998</v>
      </c>
      <c r="H6" s="26">
        <f>(G6/D6)*100</f>
        <v>35.792998445290301</v>
      </c>
      <c r="I6" s="26">
        <v>78.03</v>
      </c>
    </row>
    <row r="7" spans="1:18" ht="39" customHeight="1" thickBot="1">
      <c r="A7" s="73">
        <v>2</v>
      </c>
      <c r="B7" s="74" t="s">
        <v>61</v>
      </c>
      <c r="C7" s="29">
        <v>378</v>
      </c>
      <c r="D7" s="26">
        <v>125</v>
      </c>
      <c r="E7" s="26">
        <v>0</v>
      </c>
      <c r="F7" s="26">
        <v>42.55</v>
      </c>
      <c r="G7" s="26">
        <f t="shared" si="0"/>
        <v>42.55</v>
      </c>
      <c r="H7" s="26">
        <f t="shared" ref="H7:H11" si="1">(G7/D7)*100</f>
        <v>34.04</v>
      </c>
      <c r="I7" s="26">
        <v>100</v>
      </c>
    </row>
    <row r="8" spans="1:18" ht="37.5" customHeight="1" thickBot="1">
      <c r="A8" s="73">
        <v>3</v>
      </c>
      <c r="B8" s="74" t="s">
        <v>60</v>
      </c>
      <c r="C8" s="29">
        <v>443</v>
      </c>
      <c r="D8" s="26">
        <v>147</v>
      </c>
      <c r="E8" s="26">
        <v>0</v>
      </c>
      <c r="F8" s="26">
        <v>16</v>
      </c>
      <c r="G8" s="26">
        <f t="shared" si="0"/>
        <v>16</v>
      </c>
      <c r="H8" s="26">
        <f t="shared" si="1"/>
        <v>10.884353741496598</v>
      </c>
      <c r="I8" s="26">
        <v>100</v>
      </c>
    </row>
    <row r="9" spans="1:18" ht="37.5" customHeight="1" thickBot="1">
      <c r="A9" s="73">
        <v>4</v>
      </c>
      <c r="B9" s="74" t="s">
        <v>59</v>
      </c>
      <c r="C9" s="29">
        <v>443</v>
      </c>
      <c r="D9" s="26">
        <v>147</v>
      </c>
      <c r="E9" s="26">
        <v>0</v>
      </c>
      <c r="F9" s="26">
        <v>109.55000000000001</v>
      </c>
      <c r="G9" s="26">
        <f t="shared" si="0"/>
        <v>109.55000000000001</v>
      </c>
      <c r="H9" s="26">
        <f t="shared" si="1"/>
        <v>74.523809523809533</v>
      </c>
      <c r="I9" s="26">
        <v>100</v>
      </c>
    </row>
    <row r="10" spans="1:18" ht="43.5" customHeight="1" thickBot="1">
      <c r="A10" s="73">
        <v>5</v>
      </c>
      <c r="B10" s="74" t="s">
        <v>58</v>
      </c>
      <c r="C10" s="29">
        <v>443</v>
      </c>
      <c r="D10" s="26">
        <v>147</v>
      </c>
      <c r="E10" s="26">
        <v>0</v>
      </c>
      <c r="F10" s="26">
        <v>160.04999999999998</v>
      </c>
      <c r="G10" s="26">
        <f t="shared" si="0"/>
        <v>160.04999999999998</v>
      </c>
      <c r="H10" s="26">
        <f t="shared" si="1"/>
        <v>108.87755102040815</v>
      </c>
      <c r="I10" s="26">
        <v>100</v>
      </c>
    </row>
    <row r="11" spans="1:18" ht="42.75" customHeight="1" thickBot="1">
      <c r="A11" s="73">
        <v>6</v>
      </c>
      <c r="B11" s="74" t="s">
        <v>57</v>
      </c>
      <c r="C11" s="29">
        <v>443</v>
      </c>
      <c r="D11" s="26">
        <v>147</v>
      </c>
      <c r="E11" s="26">
        <v>0</v>
      </c>
      <c r="F11" s="26">
        <v>117.00500000000001</v>
      </c>
      <c r="G11" s="26">
        <f t="shared" si="0"/>
        <v>117.00500000000001</v>
      </c>
      <c r="H11" s="26">
        <f t="shared" si="1"/>
        <v>79.595238095238102</v>
      </c>
      <c r="I11" s="26">
        <v>100</v>
      </c>
    </row>
    <row r="12" spans="1:18" ht="20.25" thickBot="1">
      <c r="A12" s="73"/>
      <c r="B12" s="72" t="s">
        <v>56</v>
      </c>
      <c r="C12" s="160">
        <f>SUM(C6:C11)</f>
        <v>56991</v>
      </c>
      <c r="D12" s="71">
        <f>SUM(D6:D11)</f>
        <v>19366</v>
      </c>
      <c r="E12" s="71">
        <f>SUM(E6:E11)</f>
        <v>700</v>
      </c>
      <c r="F12" s="71">
        <f>SUM(F6:F11)</f>
        <v>6421.6230000000005</v>
      </c>
      <c r="G12" s="71">
        <f>SUM(G6:G11)</f>
        <v>7121.6230000000005</v>
      </c>
      <c r="H12" s="71">
        <f>(G12/D12)*100</f>
        <v>36.773845915522053</v>
      </c>
      <c r="I12" s="71">
        <v>78.819999999999993</v>
      </c>
    </row>
    <row r="13" spans="1:18" ht="19.5">
      <c r="A13" s="70"/>
      <c r="B13" s="69"/>
      <c r="C13" s="68"/>
      <c r="D13" s="68"/>
      <c r="E13" s="68"/>
      <c r="F13" s="68"/>
      <c r="G13" s="68"/>
      <c r="H13" s="68"/>
      <c r="I13" s="68"/>
    </row>
    <row r="14" spans="1:18" ht="19.5">
      <c r="A14" s="67" t="s">
        <v>287</v>
      </c>
      <c r="F14" s="67" t="s">
        <v>55</v>
      </c>
      <c r="G14" s="67"/>
      <c r="H14" s="67"/>
      <c r="I14" s="1"/>
      <c r="J14" s="1"/>
      <c r="K14" s="1"/>
      <c r="L14" s="1"/>
      <c r="M14" s="1"/>
      <c r="N14" s="1"/>
      <c r="O14" s="67"/>
      <c r="P14" s="67"/>
      <c r="Q14" s="67"/>
      <c r="R14" s="1"/>
    </row>
    <row r="15" spans="1:18" ht="19.5">
      <c r="A15" s="67" t="s">
        <v>54</v>
      </c>
      <c r="F15" s="67" t="s">
        <v>54</v>
      </c>
      <c r="G15"/>
      <c r="I15" s="1"/>
      <c r="J15" s="1"/>
      <c r="K15" s="1"/>
      <c r="L15" s="1"/>
      <c r="M15" s="1"/>
      <c r="N15" s="1"/>
      <c r="O15" s="67"/>
      <c r="R15" s="1"/>
    </row>
    <row r="16" spans="1:18" ht="19.5">
      <c r="A16" s="67" t="s">
        <v>288</v>
      </c>
      <c r="F16" s="67" t="s">
        <v>70</v>
      </c>
      <c r="G16"/>
      <c r="I16" s="67"/>
      <c r="O16" s="67"/>
      <c r="R16" s="67"/>
    </row>
    <row r="17" spans="1:19" ht="19.5">
      <c r="A17" s="67" t="s">
        <v>53</v>
      </c>
      <c r="B17" s="12" t="s">
        <v>73</v>
      </c>
      <c r="F17" s="67" t="s">
        <v>53</v>
      </c>
      <c r="G17" s="12" t="s">
        <v>73</v>
      </c>
      <c r="O17" s="67"/>
      <c r="P17" s="12"/>
      <c r="S17" s="67"/>
    </row>
    <row r="18" spans="1:19" ht="19.5">
      <c r="A18" s="67"/>
      <c r="D18"/>
      <c r="E18"/>
      <c r="F18"/>
      <c r="G18"/>
    </row>
    <row r="19" spans="1:19" ht="19.5">
      <c r="A19" s="67"/>
      <c r="B19" s="12"/>
      <c r="D19"/>
      <c r="E19"/>
      <c r="F19"/>
      <c r="G19"/>
      <c r="H19" s="12"/>
    </row>
  </sheetData>
  <mergeCells count="6">
    <mergeCell ref="H4:H5"/>
    <mergeCell ref="I4:I5"/>
    <mergeCell ref="A4:A5"/>
    <mergeCell ref="B4:B5"/>
    <mergeCell ref="C4:D4"/>
    <mergeCell ref="E4:G4"/>
  </mergeCells>
  <pageMargins left="0.94" right="0.2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Ekmustha Pratham</vt:lpstr>
      <vt:lpstr>Officewise Pratham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2015-12-17T16:06:00Z</dcterms:modified>
</cp:coreProperties>
</file>