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65" windowWidth="14805" windowHeight="7950" firstSheet="2" activeTab="2"/>
  </bookViews>
  <sheets>
    <sheet name="2073-074 Prodction" sheetId="1" r:id="rId1"/>
    <sheet name="2073-074 Prodction (2)" sheetId="4" r:id="rId2"/>
    <sheet name="2073-074 Prodction Neksap)" sheetId="5" r:id="rId3"/>
    <sheet name="2073-074 Prodction Neksap)  (3" sheetId="7" r:id="rId4"/>
    <sheet name="2073-074 Prodction Neksap) (2)" sheetId="6" r:id="rId5"/>
    <sheet name="2069-070" sheetId="2" r:id="rId6"/>
    <sheet name="Unnat + Local" sheetId="3" r:id="rId7"/>
  </sheets>
  <calcPr calcId="144525"/>
</workbook>
</file>

<file path=xl/calcChain.xml><?xml version="1.0" encoding="utf-8"?>
<calcChain xmlns="http://schemas.openxmlformats.org/spreadsheetml/2006/main">
  <c r="H12" i="7" l="1"/>
  <c r="G12" i="7"/>
  <c r="H6" i="7"/>
  <c r="G6" i="7"/>
  <c r="H12" i="6"/>
  <c r="G12" i="6"/>
  <c r="H13" i="6"/>
  <c r="G13" i="6"/>
  <c r="H111" i="5"/>
  <c r="G111" i="5"/>
  <c r="H110" i="5"/>
  <c r="G110" i="5"/>
  <c r="H109" i="5"/>
  <c r="G109" i="5"/>
  <c r="H108" i="5"/>
  <c r="G108" i="5"/>
  <c r="H107" i="5"/>
  <c r="G107" i="5"/>
  <c r="H106" i="5"/>
  <c r="G106" i="5"/>
  <c r="H105" i="5"/>
  <c r="G105" i="5"/>
  <c r="H104" i="5"/>
  <c r="G104" i="5"/>
  <c r="H103" i="5"/>
  <c r="G103" i="5"/>
  <c r="H102" i="5"/>
  <c r="G102" i="5"/>
  <c r="F101" i="5"/>
  <c r="G101" i="5" s="1"/>
  <c r="E101" i="5"/>
  <c r="H101" i="5" s="1"/>
  <c r="D101" i="5"/>
  <c r="C101" i="5"/>
  <c r="H100" i="5"/>
  <c r="G100" i="5"/>
  <c r="H99" i="5"/>
  <c r="G99" i="5"/>
  <c r="H98" i="5"/>
  <c r="G98" i="5"/>
  <c r="H97" i="5"/>
  <c r="G97" i="5"/>
  <c r="H96" i="5"/>
  <c r="G96" i="5"/>
  <c r="H95" i="5"/>
  <c r="G95" i="5"/>
  <c r="H94" i="5"/>
  <c r="G94" i="5"/>
  <c r="H93" i="5"/>
  <c r="G93" i="5"/>
  <c r="H92" i="5"/>
  <c r="G92" i="5"/>
  <c r="H91" i="5"/>
  <c r="G91" i="5"/>
  <c r="H90" i="5"/>
  <c r="G90" i="5"/>
  <c r="H89" i="5"/>
  <c r="G89" i="5"/>
  <c r="H88" i="5"/>
  <c r="G88" i="5"/>
  <c r="H87" i="5"/>
  <c r="G87" i="5"/>
  <c r="H86" i="5"/>
  <c r="G86" i="5"/>
  <c r="H85" i="5"/>
  <c r="G85" i="5"/>
  <c r="H84" i="5"/>
  <c r="G84" i="5"/>
  <c r="H83" i="5"/>
  <c r="G83" i="5"/>
  <c r="H82" i="5"/>
  <c r="G82" i="5"/>
  <c r="H81" i="5"/>
  <c r="G81" i="5"/>
  <c r="H80" i="5"/>
  <c r="G80" i="5"/>
  <c r="H79" i="5"/>
  <c r="G79" i="5"/>
  <c r="H78" i="5"/>
  <c r="G78" i="5"/>
  <c r="H77" i="5"/>
  <c r="G77" i="5"/>
  <c r="H76" i="5"/>
  <c r="G76" i="5"/>
  <c r="H75" i="5"/>
  <c r="G75" i="5"/>
  <c r="H74" i="5"/>
  <c r="G74" i="5"/>
  <c r="H73" i="5"/>
  <c r="G73" i="5"/>
  <c r="H72" i="5"/>
  <c r="G72" i="5"/>
  <c r="H71" i="5"/>
  <c r="G71" i="5"/>
  <c r="H70" i="5"/>
  <c r="G70" i="5"/>
  <c r="H69" i="5"/>
  <c r="G69" i="5"/>
  <c r="H68" i="5"/>
  <c r="G68" i="5"/>
  <c r="H67" i="5"/>
  <c r="G67" i="5"/>
  <c r="H66" i="5"/>
  <c r="G66" i="5"/>
  <c r="H65" i="5"/>
  <c r="G65" i="5"/>
  <c r="H64" i="5"/>
  <c r="G64" i="5"/>
  <c r="H63" i="5"/>
  <c r="G63" i="5"/>
  <c r="H62" i="5"/>
  <c r="G62" i="5"/>
  <c r="H61" i="5"/>
  <c r="G61" i="5"/>
  <c r="H60" i="5"/>
  <c r="G60" i="5"/>
  <c r="H59" i="5"/>
  <c r="G59" i="5"/>
  <c r="H58" i="5"/>
  <c r="G58" i="5"/>
  <c r="H57" i="5"/>
  <c r="G57" i="5"/>
  <c r="H56" i="5"/>
  <c r="G56" i="5"/>
  <c r="F55" i="5"/>
  <c r="G55" i="5" s="1"/>
  <c r="E55" i="5"/>
  <c r="H55" i="5" s="1"/>
  <c r="D55" i="5"/>
  <c r="C55" i="5"/>
  <c r="G54" i="5"/>
  <c r="F54" i="5"/>
  <c r="E54" i="5"/>
  <c r="D54" i="5"/>
  <c r="C54" i="5"/>
  <c r="H54" i="5" s="1"/>
  <c r="H53" i="5"/>
  <c r="G53" i="5"/>
  <c r="H52" i="5"/>
  <c r="G52" i="5"/>
  <c r="H51" i="5"/>
  <c r="G51" i="5"/>
  <c r="H50" i="5"/>
  <c r="G50" i="5"/>
  <c r="H49" i="5"/>
  <c r="G49" i="5"/>
  <c r="G48" i="5"/>
  <c r="F48" i="5"/>
  <c r="E48" i="5"/>
  <c r="D48" i="5"/>
  <c r="C48" i="5"/>
  <c r="H48" i="5" s="1"/>
  <c r="H47" i="5"/>
  <c r="G47" i="5"/>
  <c r="H46" i="5"/>
  <c r="G46" i="5"/>
  <c r="H45" i="5"/>
  <c r="G45" i="5"/>
  <c r="G44" i="5"/>
  <c r="F44" i="5"/>
  <c r="E44" i="5"/>
  <c r="D44" i="5"/>
  <c r="C44" i="5"/>
  <c r="H44" i="5" s="1"/>
  <c r="H42" i="5"/>
  <c r="G42" i="5"/>
  <c r="H41" i="5"/>
  <c r="G41" i="5"/>
  <c r="H40" i="5"/>
  <c r="G40" i="5"/>
  <c r="H39" i="5"/>
  <c r="G39" i="5"/>
  <c r="H38" i="5"/>
  <c r="G38" i="5"/>
  <c r="H37" i="5"/>
  <c r="G37" i="5"/>
  <c r="H36" i="5"/>
  <c r="G36" i="5"/>
  <c r="H35" i="5"/>
  <c r="G35" i="5"/>
  <c r="G34" i="5"/>
  <c r="F34" i="5"/>
  <c r="E34" i="5"/>
  <c r="D34" i="5"/>
  <c r="C34" i="5"/>
  <c r="H34" i="5" s="1"/>
  <c r="H33" i="5"/>
  <c r="G33" i="5"/>
  <c r="H32" i="5"/>
  <c r="G32" i="5"/>
  <c r="H31" i="5"/>
  <c r="G31" i="5"/>
  <c r="H30" i="5"/>
  <c r="G30" i="5"/>
  <c r="H29" i="5"/>
  <c r="G29" i="5"/>
  <c r="H28" i="5"/>
  <c r="G28" i="5"/>
  <c r="H27" i="5"/>
  <c r="G27" i="5"/>
  <c r="H26" i="5"/>
  <c r="G26" i="5"/>
  <c r="H25" i="5"/>
  <c r="G25" i="5"/>
  <c r="H24" i="5"/>
  <c r="G24" i="5"/>
  <c r="H23" i="5"/>
  <c r="G23" i="5"/>
  <c r="H22" i="5"/>
  <c r="G22" i="5"/>
  <c r="H21" i="5"/>
  <c r="G21" i="5"/>
  <c r="G20" i="5"/>
  <c r="F20" i="5"/>
  <c r="E20" i="5"/>
  <c r="D20" i="5"/>
  <c r="C20" i="5"/>
  <c r="H20" i="5" s="1"/>
  <c r="H19" i="5"/>
  <c r="G19" i="5"/>
  <c r="H18" i="5"/>
  <c r="G18" i="5"/>
  <c r="H17" i="5"/>
  <c r="G17" i="5"/>
  <c r="H16" i="5"/>
  <c r="G16" i="5"/>
  <c r="H15" i="5"/>
  <c r="G15" i="5"/>
  <c r="H14" i="5"/>
  <c r="G14" i="5"/>
  <c r="H13" i="5"/>
  <c r="G13" i="5"/>
  <c r="H12" i="5"/>
  <c r="G12" i="5"/>
  <c r="H11" i="5"/>
  <c r="G11" i="5"/>
  <c r="G10" i="5"/>
  <c r="F10" i="5"/>
  <c r="E10" i="5"/>
  <c r="D10" i="5"/>
  <c r="C10" i="5"/>
  <c r="H10" i="5" s="1"/>
  <c r="H9" i="5"/>
  <c r="G9" i="5"/>
  <c r="H8" i="5"/>
  <c r="G8" i="5"/>
  <c r="H7" i="5"/>
  <c r="G7" i="5"/>
  <c r="H6" i="5"/>
  <c r="G6" i="5"/>
  <c r="F5" i="5"/>
  <c r="G5" i="5" s="1"/>
  <c r="E5" i="5"/>
  <c r="H5" i="5" s="1"/>
  <c r="D5" i="5"/>
  <c r="C5" i="5"/>
  <c r="G6" i="4"/>
  <c r="H6" i="4"/>
  <c r="G7" i="4"/>
  <c r="H7" i="4"/>
  <c r="G8" i="4"/>
  <c r="H8" i="4"/>
  <c r="G9" i="4"/>
  <c r="H9" i="4"/>
  <c r="G10" i="4"/>
  <c r="H10" i="4"/>
  <c r="G11" i="4"/>
  <c r="H11" i="4"/>
  <c r="G12" i="4"/>
  <c r="H12" i="4"/>
  <c r="G13" i="4"/>
  <c r="H13" i="4"/>
  <c r="G14" i="4"/>
  <c r="H14" i="4"/>
  <c r="G15" i="4"/>
  <c r="H15" i="4"/>
  <c r="G16" i="4"/>
  <c r="H16" i="4"/>
  <c r="G17" i="4"/>
  <c r="H17" i="4"/>
  <c r="G18" i="4"/>
  <c r="H18" i="4"/>
  <c r="G19" i="4"/>
  <c r="H19" i="4"/>
  <c r="G20" i="4"/>
  <c r="H20" i="4"/>
  <c r="G21" i="4"/>
  <c r="H21" i="4"/>
  <c r="G22" i="4"/>
  <c r="H22" i="4"/>
  <c r="G23" i="4"/>
  <c r="H23" i="4"/>
  <c r="G24" i="4"/>
  <c r="H24" i="4"/>
  <c r="G25" i="4"/>
  <c r="H25" i="4"/>
  <c r="G26" i="4"/>
  <c r="H26" i="4"/>
  <c r="G27" i="4"/>
  <c r="H27" i="4"/>
  <c r="G28" i="4"/>
  <c r="H28" i="4"/>
  <c r="G29" i="4"/>
  <c r="H29" i="4"/>
  <c r="G30" i="4"/>
  <c r="H30" i="4"/>
  <c r="G31" i="4"/>
  <c r="H31" i="4"/>
  <c r="G32" i="4"/>
  <c r="H32" i="4"/>
  <c r="G33" i="4"/>
  <c r="H33" i="4"/>
  <c r="G34" i="4"/>
  <c r="H34" i="4"/>
  <c r="G35" i="4"/>
  <c r="H35" i="4"/>
  <c r="G36" i="4"/>
  <c r="H36" i="4"/>
  <c r="G37" i="4"/>
  <c r="H37" i="4"/>
  <c r="G38" i="4"/>
  <c r="H38" i="4"/>
  <c r="G39" i="4"/>
  <c r="H39" i="4"/>
  <c r="G40" i="4"/>
  <c r="H40" i="4"/>
  <c r="G41" i="4"/>
  <c r="H41" i="4"/>
  <c r="G42" i="4"/>
  <c r="H42" i="4"/>
  <c r="G43" i="4"/>
  <c r="H43" i="4"/>
  <c r="G44" i="4"/>
  <c r="H44" i="4"/>
  <c r="G45" i="4"/>
  <c r="H45" i="4"/>
  <c r="G46" i="4"/>
  <c r="H46" i="4"/>
  <c r="G47" i="4"/>
  <c r="H47" i="4"/>
  <c r="G48" i="4"/>
  <c r="H48" i="4"/>
  <c r="G49" i="4"/>
  <c r="H49" i="4"/>
  <c r="G50" i="4"/>
  <c r="H50" i="4"/>
  <c r="G51" i="4"/>
  <c r="H51" i="4"/>
  <c r="G52" i="4"/>
  <c r="H52" i="4"/>
  <c r="G53" i="4"/>
  <c r="H53" i="4"/>
  <c r="G54" i="4"/>
  <c r="H54" i="4"/>
  <c r="G55" i="4"/>
  <c r="H55" i="4"/>
  <c r="G56" i="4"/>
  <c r="H56" i="4"/>
  <c r="G57" i="4"/>
  <c r="H57" i="4"/>
  <c r="G58" i="4"/>
  <c r="H58" i="4"/>
  <c r="G59" i="4"/>
  <c r="H59" i="4"/>
  <c r="G60" i="4"/>
  <c r="H60" i="4"/>
  <c r="G61" i="4"/>
  <c r="H61" i="4"/>
  <c r="G62" i="4"/>
  <c r="H62" i="4"/>
  <c r="G63" i="4"/>
  <c r="H63" i="4"/>
  <c r="G64" i="4"/>
  <c r="H64" i="4"/>
  <c r="G65" i="4"/>
  <c r="H65" i="4"/>
  <c r="G66" i="4"/>
  <c r="H66" i="4"/>
  <c r="G67" i="4"/>
  <c r="H67" i="4"/>
  <c r="G68" i="4"/>
  <c r="H68" i="4"/>
  <c r="G69" i="4"/>
  <c r="H69" i="4"/>
  <c r="G70" i="4"/>
  <c r="H70" i="4"/>
  <c r="G71" i="4"/>
  <c r="H71" i="4"/>
  <c r="G72" i="4"/>
  <c r="H72" i="4"/>
  <c r="G73" i="4"/>
  <c r="H73" i="4"/>
  <c r="G74" i="4"/>
  <c r="H74" i="4"/>
  <c r="G75" i="4"/>
  <c r="H75" i="4"/>
  <c r="G76" i="4"/>
  <c r="H76" i="4"/>
  <c r="G77" i="4"/>
  <c r="H77" i="4"/>
  <c r="G78" i="4"/>
  <c r="H78" i="4"/>
  <c r="G79" i="4"/>
  <c r="H79" i="4"/>
  <c r="G80" i="4"/>
  <c r="H80" i="4"/>
  <c r="G81" i="4"/>
  <c r="H81" i="4"/>
  <c r="G82" i="4"/>
  <c r="H82" i="4"/>
  <c r="G83" i="4"/>
  <c r="H83" i="4"/>
  <c r="G84" i="4"/>
  <c r="H84" i="4"/>
  <c r="G85" i="4"/>
  <c r="H85" i="4"/>
  <c r="G86" i="4"/>
  <c r="H86" i="4"/>
  <c r="G87" i="4"/>
  <c r="H87" i="4"/>
  <c r="G88" i="4"/>
  <c r="H88" i="4"/>
  <c r="G89" i="4"/>
  <c r="H89" i="4"/>
  <c r="G90" i="4"/>
  <c r="H90" i="4"/>
  <c r="G91" i="4"/>
  <c r="H91" i="4"/>
  <c r="G92" i="4"/>
  <c r="H92" i="4"/>
  <c r="G93" i="4"/>
  <c r="H93" i="4"/>
  <c r="G94" i="4"/>
  <c r="H94" i="4"/>
  <c r="G95" i="4"/>
  <c r="H95" i="4"/>
  <c r="G96" i="4"/>
  <c r="H96" i="4"/>
  <c r="G97" i="4"/>
  <c r="H97" i="4"/>
  <c r="G98" i="4"/>
  <c r="H98" i="4"/>
  <c r="G99" i="4"/>
  <c r="H99" i="4"/>
  <c r="G100" i="4"/>
  <c r="H100" i="4"/>
  <c r="G101" i="4"/>
  <c r="H101" i="4"/>
  <c r="G102" i="4"/>
  <c r="H102" i="4"/>
  <c r="G103" i="4"/>
  <c r="H103" i="4"/>
  <c r="G104" i="4"/>
  <c r="H104" i="4"/>
  <c r="G105" i="4"/>
  <c r="H105" i="4"/>
  <c r="G106" i="4"/>
  <c r="H106" i="4"/>
  <c r="G107" i="4"/>
  <c r="H107" i="4"/>
  <c r="G108" i="4"/>
  <c r="H108" i="4"/>
  <c r="G109" i="4"/>
  <c r="H109" i="4"/>
  <c r="G110" i="4"/>
  <c r="H110" i="4"/>
  <c r="G111" i="4"/>
  <c r="H111" i="4"/>
  <c r="H5" i="4"/>
  <c r="G5" i="4"/>
  <c r="H120" i="2"/>
  <c r="G120" i="2"/>
  <c r="H119" i="2"/>
  <c r="G119" i="2"/>
  <c r="H118" i="2"/>
  <c r="G118" i="2"/>
  <c r="H116" i="2"/>
  <c r="G116" i="2"/>
  <c r="H115" i="2"/>
  <c r="G115" i="2"/>
  <c r="H114" i="2"/>
  <c r="G114" i="2"/>
  <c r="H113" i="2"/>
  <c r="G113" i="2"/>
  <c r="H112" i="2"/>
  <c r="G112" i="2"/>
  <c r="H111" i="2"/>
  <c r="G111" i="2"/>
  <c r="H110" i="2"/>
  <c r="G110" i="2"/>
  <c r="F109" i="2"/>
  <c r="G109" i="2" s="1"/>
  <c r="E109" i="2"/>
  <c r="H109" i="2" s="1"/>
  <c r="D109" i="2"/>
  <c r="C109" i="2"/>
  <c r="H108" i="2"/>
  <c r="G108" i="2"/>
  <c r="H107" i="2"/>
  <c r="H102" i="2"/>
  <c r="G102" i="2"/>
  <c r="H101" i="2"/>
  <c r="H99" i="2"/>
  <c r="G99" i="2"/>
  <c r="H98" i="2"/>
  <c r="H96" i="2"/>
  <c r="G96" i="2"/>
  <c r="H95" i="2"/>
  <c r="H93" i="2"/>
  <c r="G93" i="2"/>
  <c r="H92" i="2"/>
  <c r="H87" i="2"/>
  <c r="G87" i="2"/>
  <c r="H86" i="2"/>
  <c r="H84" i="2"/>
  <c r="G84" i="2"/>
  <c r="H83" i="2"/>
  <c r="H81" i="2"/>
  <c r="G81" i="2"/>
  <c r="H80" i="2"/>
  <c r="H78" i="2"/>
  <c r="G78" i="2"/>
  <c r="H77" i="2"/>
  <c r="H75" i="2"/>
  <c r="G75" i="2"/>
  <c r="H74" i="2"/>
  <c r="H72" i="2"/>
  <c r="G72" i="2"/>
  <c r="H71" i="2"/>
  <c r="H69" i="2"/>
  <c r="G69" i="2"/>
  <c r="H68" i="2"/>
  <c r="H66" i="2"/>
  <c r="G66" i="2"/>
  <c r="H65" i="2"/>
  <c r="H63" i="2"/>
  <c r="G63" i="2"/>
  <c r="H62" i="2"/>
  <c r="H60" i="2"/>
  <c r="G60" i="2"/>
  <c r="H59" i="2"/>
  <c r="H57" i="2"/>
  <c r="F57" i="2"/>
  <c r="G57" i="2" s="1"/>
  <c r="E57" i="2"/>
  <c r="D57" i="2"/>
  <c r="C57" i="2"/>
  <c r="E56" i="2"/>
  <c r="H56" i="2" s="1"/>
  <c r="C56" i="2"/>
  <c r="H55" i="2"/>
  <c r="G55" i="2"/>
  <c r="H53" i="2"/>
  <c r="G53" i="2"/>
  <c r="H52" i="2"/>
  <c r="G52" i="2"/>
  <c r="H51" i="2"/>
  <c r="G51" i="2"/>
  <c r="F50" i="2"/>
  <c r="G50" i="2" s="1"/>
  <c r="E50" i="2"/>
  <c r="H50" i="2" s="1"/>
  <c r="D50" i="2"/>
  <c r="C50" i="2"/>
  <c r="H49" i="2"/>
  <c r="G49" i="2"/>
  <c r="H48" i="2"/>
  <c r="G48" i="2"/>
  <c r="H47" i="2"/>
  <c r="G47" i="2"/>
  <c r="F46" i="2"/>
  <c r="G46" i="2" s="1"/>
  <c r="E46" i="2"/>
  <c r="H46" i="2" s="1"/>
  <c r="D46" i="2"/>
  <c r="C46" i="2"/>
  <c r="H42" i="2"/>
  <c r="G42" i="2"/>
  <c r="H41" i="2"/>
  <c r="G41" i="2"/>
  <c r="H40" i="2"/>
  <c r="G40" i="2"/>
  <c r="H39" i="2"/>
  <c r="G39" i="2"/>
  <c r="H38" i="2"/>
  <c r="G38" i="2"/>
  <c r="H37" i="2"/>
  <c r="G37" i="2"/>
  <c r="H36" i="2"/>
  <c r="G36" i="2"/>
  <c r="F35" i="2"/>
  <c r="G35" i="2" s="1"/>
  <c r="E35" i="2"/>
  <c r="H35" i="2" s="1"/>
  <c r="D35" i="2"/>
  <c r="C35" i="2"/>
  <c r="H33" i="2"/>
  <c r="G33" i="2"/>
  <c r="H32" i="2"/>
  <c r="G32" i="2"/>
  <c r="H31" i="2"/>
  <c r="G31" i="2"/>
  <c r="H30" i="2"/>
  <c r="G30" i="2"/>
  <c r="H29" i="2"/>
  <c r="G29" i="2"/>
  <c r="H28" i="2"/>
  <c r="G28" i="2"/>
  <c r="H27" i="2"/>
  <c r="G27" i="2"/>
  <c r="H26" i="2"/>
  <c r="G26" i="2"/>
  <c r="H25" i="2"/>
  <c r="G25" i="2"/>
  <c r="H24" i="2"/>
  <c r="G24" i="2"/>
  <c r="H23" i="2"/>
  <c r="G23" i="2"/>
  <c r="H22" i="2"/>
  <c r="G22" i="2"/>
  <c r="H21" i="2"/>
  <c r="G21" i="2"/>
  <c r="F20" i="2"/>
  <c r="G20" i="2" s="1"/>
  <c r="E20" i="2"/>
  <c r="H20" i="2" s="1"/>
  <c r="D20" i="2"/>
  <c r="C20" i="2"/>
  <c r="H16" i="2"/>
  <c r="G16" i="2"/>
  <c r="H15" i="2"/>
  <c r="G15" i="2"/>
  <c r="H14" i="2"/>
  <c r="G14" i="2"/>
  <c r="H13" i="2"/>
  <c r="G13" i="2"/>
  <c r="H12" i="2"/>
  <c r="G12" i="2"/>
  <c r="H11" i="2"/>
  <c r="G11" i="2"/>
  <c r="G10" i="2"/>
  <c r="F10" i="2"/>
  <c r="E10" i="2"/>
  <c r="D10" i="2"/>
  <c r="C10" i="2"/>
  <c r="H10" i="2" s="1"/>
  <c r="H9" i="2"/>
  <c r="G9" i="2"/>
  <c r="H7" i="2"/>
  <c r="G7" i="2"/>
  <c r="H6" i="2"/>
  <c r="G6" i="2"/>
  <c r="G5" i="2"/>
  <c r="F5" i="2"/>
  <c r="E5" i="2"/>
  <c r="D5" i="2"/>
  <c r="C5" i="2"/>
  <c r="H5" i="2" s="1"/>
  <c r="F101" i="4"/>
  <c r="E101" i="4"/>
  <c r="D101" i="4"/>
  <c r="C101" i="4"/>
  <c r="F55" i="4"/>
  <c r="E55" i="4"/>
  <c r="D55" i="4"/>
  <c r="C55" i="4"/>
  <c r="F54" i="4"/>
  <c r="E54" i="4"/>
  <c r="D54" i="4"/>
  <c r="C54" i="4"/>
  <c r="F48" i="4"/>
  <c r="E48" i="4"/>
  <c r="D48" i="4"/>
  <c r="C48" i="4"/>
  <c r="F44" i="4"/>
  <c r="E44" i="4"/>
  <c r="D44" i="4"/>
  <c r="C44" i="4"/>
  <c r="F34" i="4"/>
  <c r="E34" i="4"/>
  <c r="E20" i="4" s="1"/>
  <c r="D34" i="4"/>
  <c r="D20" i="4" s="1"/>
  <c r="C34" i="4"/>
  <c r="C20" i="4" s="1"/>
  <c r="F20" i="4"/>
  <c r="F10" i="4"/>
  <c r="E10" i="4"/>
  <c r="D10" i="4"/>
  <c r="C10" i="4"/>
  <c r="F5" i="4"/>
  <c r="E5" i="4"/>
  <c r="D5" i="4"/>
  <c r="C5" i="4"/>
  <c r="M111" i="1" l="1"/>
  <c r="M110" i="1"/>
  <c r="M109" i="1"/>
  <c r="M108" i="1"/>
  <c r="M107" i="1"/>
  <c r="M106" i="1"/>
  <c r="M105" i="1"/>
  <c r="M104" i="1"/>
  <c r="M103" i="1"/>
  <c r="M102" i="1"/>
  <c r="L101" i="1"/>
  <c r="K101" i="1"/>
  <c r="J101" i="1"/>
  <c r="I101" i="1"/>
  <c r="H101" i="1"/>
  <c r="G101" i="1"/>
  <c r="F101" i="1"/>
  <c r="E101" i="1"/>
  <c r="D101" i="1"/>
  <c r="C101" i="1"/>
  <c r="M97" i="1"/>
  <c r="M96" i="1"/>
  <c r="M94" i="1"/>
  <c r="M93" i="1"/>
  <c r="M91" i="1"/>
  <c r="M90" i="1"/>
  <c r="M88" i="1"/>
  <c r="M87" i="1"/>
  <c r="M85" i="1"/>
  <c r="M84" i="1"/>
  <c r="M82" i="1"/>
  <c r="M81" i="1"/>
  <c r="M79" i="1"/>
  <c r="M78" i="1"/>
  <c r="M76" i="1"/>
  <c r="M75" i="1"/>
  <c r="M73" i="1"/>
  <c r="M72" i="1"/>
  <c r="M67" i="1"/>
  <c r="M66" i="1"/>
  <c r="M64" i="1"/>
  <c r="M63" i="1"/>
  <c r="M61" i="1"/>
  <c r="M60" i="1"/>
  <c r="M58" i="1"/>
  <c r="M57" i="1"/>
  <c r="L55" i="1"/>
  <c r="K55" i="1"/>
  <c r="J55" i="1"/>
  <c r="I55" i="1"/>
  <c r="H55" i="1"/>
  <c r="G55" i="1"/>
  <c r="F55" i="1"/>
  <c r="E55" i="1"/>
  <c r="D55" i="1"/>
  <c r="C55" i="1"/>
  <c r="L54" i="1"/>
  <c r="K54" i="1"/>
  <c r="M54" i="1" s="1"/>
  <c r="J54" i="1"/>
  <c r="I54" i="1"/>
  <c r="H54" i="1"/>
  <c r="G54" i="1"/>
  <c r="F54" i="1"/>
  <c r="E54" i="1"/>
  <c r="D54" i="1"/>
  <c r="C54" i="1"/>
  <c r="M52" i="1"/>
  <c r="M51" i="1"/>
  <c r="M50" i="1"/>
  <c r="M49" i="1"/>
  <c r="M48" i="1"/>
  <c r="L48" i="1"/>
  <c r="K48" i="1"/>
  <c r="J48" i="1"/>
  <c r="I48" i="1"/>
  <c r="H48" i="1"/>
  <c r="G48" i="1"/>
  <c r="F48" i="1"/>
  <c r="E48" i="1"/>
  <c r="D48" i="1"/>
  <c r="C48" i="1"/>
  <c r="M47" i="1"/>
  <c r="M46" i="1"/>
  <c r="M45" i="1"/>
  <c r="L44" i="1"/>
  <c r="K44" i="1"/>
  <c r="J44" i="1"/>
  <c r="I44" i="1"/>
  <c r="H44" i="1"/>
  <c r="G44" i="1"/>
  <c r="F44" i="1"/>
  <c r="E44" i="1"/>
  <c r="D44" i="1"/>
  <c r="C44" i="1"/>
  <c r="M42" i="1"/>
  <c r="M41" i="1"/>
  <c r="M40" i="1"/>
  <c r="M39" i="1"/>
  <c r="M38" i="1"/>
  <c r="M37" i="1"/>
  <c r="M36" i="1"/>
  <c r="M35" i="1"/>
  <c r="L34" i="1"/>
  <c r="L20" i="1" s="1"/>
  <c r="K34" i="1"/>
  <c r="K20" i="1" s="1"/>
  <c r="J34" i="1"/>
  <c r="I34" i="1"/>
  <c r="H34" i="1"/>
  <c r="G34" i="1"/>
  <c r="F34" i="1"/>
  <c r="E34" i="1"/>
  <c r="D34" i="1"/>
  <c r="C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J20" i="1"/>
  <c r="I20" i="1"/>
  <c r="H20" i="1"/>
  <c r="G20" i="1"/>
  <c r="F20" i="1"/>
  <c r="E20" i="1"/>
  <c r="D20" i="1"/>
  <c r="C20" i="1"/>
  <c r="M16" i="1"/>
  <c r="M15" i="1"/>
  <c r="M14" i="1"/>
  <c r="M13" i="1"/>
  <c r="M12" i="1"/>
  <c r="M11" i="1"/>
  <c r="L10" i="1"/>
  <c r="K10" i="1"/>
  <c r="M10" i="1" s="1"/>
  <c r="J10" i="1"/>
  <c r="I10" i="1"/>
  <c r="H10" i="1"/>
  <c r="G10" i="1"/>
  <c r="F10" i="1"/>
  <c r="E10" i="1"/>
  <c r="D10" i="1"/>
  <c r="C10" i="1"/>
  <c r="M9" i="1"/>
  <c r="M7" i="1"/>
  <c r="M6" i="1"/>
  <c r="L5" i="1"/>
  <c r="M5" i="1" s="1"/>
  <c r="K5" i="1"/>
  <c r="J5" i="1"/>
  <c r="I5" i="1"/>
  <c r="H5" i="1"/>
  <c r="G5" i="1"/>
  <c r="F5" i="1"/>
  <c r="E5" i="1"/>
  <c r="D5" i="1"/>
  <c r="C5" i="1"/>
  <c r="M101" i="1" l="1"/>
  <c r="M55" i="1"/>
  <c r="M44" i="1"/>
  <c r="M20" i="1"/>
</calcChain>
</file>

<file path=xl/sharedStrings.xml><?xml version="1.0" encoding="utf-8"?>
<sst xmlns="http://schemas.openxmlformats.org/spreadsheetml/2006/main" count="622" uniqueCount="198">
  <si>
    <t>विभिन्न वालीहरुको उत्पादन  स्थिति</t>
  </si>
  <si>
    <t>कार्यालयको नाम : जिल्ला कृषि विकास कार्यालय, सल्यान</t>
  </si>
  <si>
    <t>क्र.सं.</t>
  </si>
  <si>
    <t xml:space="preserve">वालीको नाम </t>
  </si>
  <si>
    <t>आ.व.२०६९/७०</t>
  </si>
  <si>
    <t>आ.व.२०७०/०७१</t>
  </si>
  <si>
    <t>आ.व.२०७१/०७२</t>
  </si>
  <si>
    <t>आ.व.२०७२/०७३</t>
  </si>
  <si>
    <t>आ.व.२०७३/०७४</t>
  </si>
  <si>
    <t>कैफियत</t>
  </si>
  <si>
    <t>क्षेत्रफल हे</t>
  </si>
  <si>
    <t>उत्पादन मे.ट.</t>
  </si>
  <si>
    <t>उत्पादकत्व</t>
  </si>
  <si>
    <t xml:space="preserve">धान </t>
  </si>
  <si>
    <t>चैते</t>
  </si>
  <si>
    <t>बर्षे</t>
  </si>
  <si>
    <t>घैया</t>
  </si>
  <si>
    <t xml:space="preserve">गहुँ </t>
  </si>
  <si>
    <t xml:space="preserve">मकै </t>
  </si>
  <si>
    <t>हिउदे</t>
  </si>
  <si>
    <t>वसन्ते</t>
  </si>
  <si>
    <t>कोदो</t>
  </si>
  <si>
    <t>जौ</t>
  </si>
  <si>
    <t>फापर</t>
  </si>
  <si>
    <t>उवा</t>
  </si>
  <si>
    <t>चिनो</t>
  </si>
  <si>
    <t>कागुनो</t>
  </si>
  <si>
    <t>दलहन एकमुष्ट)</t>
  </si>
  <si>
    <t>मुसुरो</t>
  </si>
  <si>
    <t>चना</t>
  </si>
  <si>
    <t>मास</t>
  </si>
  <si>
    <t>भटमास</t>
  </si>
  <si>
    <t>गहत</t>
  </si>
  <si>
    <t>रहर</t>
  </si>
  <si>
    <t>केराउ</t>
  </si>
  <si>
    <t>राजमा</t>
  </si>
  <si>
    <t>मस्याङ</t>
  </si>
  <si>
    <t>मुग</t>
  </si>
  <si>
    <t>सिल्टुङ्ग</t>
  </si>
  <si>
    <t>बोडी</t>
  </si>
  <si>
    <t>सिमी</t>
  </si>
  <si>
    <t>तेलहनएकमुष्ट</t>
  </si>
  <si>
    <t>तोरि</t>
  </si>
  <si>
    <t>सर्स्यु/रायो</t>
  </si>
  <si>
    <t>तिल</t>
  </si>
  <si>
    <t>आलस</t>
  </si>
  <si>
    <t>वदाम</t>
  </si>
  <si>
    <t>झुसे तिल</t>
  </si>
  <si>
    <t>सूर्यमुखी</t>
  </si>
  <si>
    <t>उखु</t>
  </si>
  <si>
    <t>कपास</t>
  </si>
  <si>
    <t>आलु</t>
  </si>
  <si>
    <t>पिडालु</t>
  </si>
  <si>
    <t xml:space="preserve">तरकारी </t>
  </si>
  <si>
    <t>वेमौसमी/वशन्ते</t>
  </si>
  <si>
    <t>तरकारी वीउ</t>
  </si>
  <si>
    <t xml:space="preserve">फलफुल </t>
  </si>
  <si>
    <t>कूल क्षेत्रफल</t>
  </si>
  <si>
    <t>उत्पादनशिल</t>
  </si>
  <si>
    <t xml:space="preserve">सुन्तला </t>
  </si>
  <si>
    <t xml:space="preserve"> जम्मा क्षेत्रफल</t>
  </si>
  <si>
    <t xml:space="preserve">उत्पादनशिल </t>
  </si>
  <si>
    <t xml:space="preserve">जुनार </t>
  </si>
  <si>
    <t>कागती/निवुवा</t>
  </si>
  <si>
    <t>आँप</t>
  </si>
  <si>
    <t>लिचि</t>
  </si>
  <si>
    <t>केरा</t>
  </si>
  <si>
    <t>अनार</t>
  </si>
  <si>
    <t>अम्वा</t>
  </si>
  <si>
    <t>भुइकटहर</t>
  </si>
  <si>
    <t>उत्पादनशिल क्षेत्रफल</t>
  </si>
  <si>
    <t>रुखकटहर</t>
  </si>
  <si>
    <t>स्याउ</t>
  </si>
  <si>
    <t>नास्पती</t>
  </si>
  <si>
    <t>ओखर</t>
  </si>
  <si>
    <t>आरु</t>
  </si>
  <si>
    <t>कफि</t>
  </si>
  <si>
    <t>मसलावाली</t>
  </si>
  <si>
    <t>अदुवा</t>
  </si>
  <si>
    <t>वेसार</t>
  </si>
  <si>
    <t>लसुन</t>
  </si>
  <si>
    <t>खुर्सानी</t>
  </si>
  <si>
    <t>प्याज</t>
  </si>
  <si>
    <t>धनिया</t>
  </si>
  <si>
    <t xml:space="preserve">अलैची </t>
  </si>
  <si>
    <t>मौरि (घार)/मह</t>
  </si>
  <si>
    <t>माछा</t>
  </si>
  <si>
    <t>कन्ने च्याउ (डल्ला)</t>
  </si>
  <si>
    <t xml:space="preserve">lhNnf s[lif ljsf; sfof{no, ;Nofg </t>
  </si>
  <si>
    <t xml:space="preserve">If]qkmn pTkfbg ljj/0f cf=j=@)^(÷&amp;), afli{fs </t>
  </si>
  <si>
    <t>qm=;+=</t>
  </si>
  <si>
    <t xml:space="preserve">jfnLsf] gfd </t>
  </si>
  <si>
    <t xml:space="preserve">cf=j=@)^*÷^( </t>
  </si>
  <si>
    <t>cf=j=@)^(÷&amp;)</t>
  </si>
  <si>
    <t>km/s k|ltzt  pTkfbg</t>
  </si>
  <si>
    <t>km/s k|ltzt  If]qkmn</t>
  </si>
  <si>
    <t>s}lkmot</t>
  </si>
  <si>
    <t>If]qkmn x]</t>
  </si>
  <si>
    <t>pTkfbg d]=6=</t>
  </si>
  <si>
    <t>wfg s'n</t>
  </si>
  <si>
    <t>r}t]</t>
  </si>
  <si>
    <t>jif]{</t>
  </si>
  <si>
    <t>3}of</t>
  </si>
  <si>
    <t>ux'F hDdf</t>
  </si>
  <si>
    <t>ds} - s ±v±u_</t>
  </si>
  <si>
    <t>s</t>
  </si>
  <si>
    <t>lxpb]</t>
  </si>
  <si>
    <t>v</t>
  </si>
  <si>
    <t>j;Gt]</t>
  </si>
  <si>
    <t>u</t>
  </si>
  <si>
    <t xml:space="preserve">uf=lj=;=sf] 8f6f cWofjlws ubf{ If]qkmn a9\g uPsf] </t>
  </si>
  <si>
    <t>sf]bf]</t>
  </si>
  <si>
    <t>hf}</t>
  </si>
  <si>
    <t>kmfk/</t>
  </si>
  <si>
    <t>pjf</t>
  </si>
  <si>
    <t>lrgf]</t>
  </si>
  <si>
    <t>sfu'gf]</t>
  </si>
  <si>
    <t>bnxg hDdf -!)=! b]lv !)=!% ;Ddsf] Psd'i6_</t>
  </si>
  <si>
    <t>d';'/f]</t>
  </si>
  <si>
    <t>rgf</t>
  </si>
  <si>
    <t>df;</t>
  </si>
  <si>
    <t>e6df;</t>
  </si>
  <si>
    <t>uxt</t>
  </si>
  <si>
    <t>/x/</t>
  </si>
  <si>
    <t>s]/fp</t>
  </si>
  <si>
    <t>/fhdf</t>
  </si>
  <si>
    <t>d:ofª</t>
  </si>
  <si>
    <t>d'u</t>
  </si>
  <si>
    <t>l;N6'ª</t>
  </si>
  <si>
    <t>jf]l8</t>
  </si>
  <si>
    <t>l;dL</t>
  </si>
  <si>
    <t>cGo</t>
  </si>
  <si>
    <t>t]nxg-!!=! b]lv !!=* ;Ddsf] Psd'i6_</t>
  </si>
  <si>
    <t>tf]l/</t>
  </si>
  <si>
    <t>;/\:o'</t>
  </si>
  <si>
    <t>ltn</t>
  </si>
  <si>
    <t>cfn;</t>
  </si>
  <si>
    <t>jbfd</t>
  </si>
  <si>
    <t>em';] ltn</t>
  </si>
  <si>
    <t>;"o{d'vL</t>
  </si>
  <si>
    <t>pv'</t>
  </si>
  <si>
    <t>skf;</t>
  </si>
  <si>
    <t>cfn'</t>
  </si>
  <si>
    <t>lk8fn</t>
  </si>
  <si>
    <t>t/sf/L hDdf</t>
  </si>
  <si>
    <t>j]df};dL÷jZfGt]</t>
  </si>
  <si>
    <t>k/jn</t>
  </si>
  <si>
    <t>t/sf/L jLp</t>
  </si>
  <si>
    <t>kmnkm'n hDdf If]]qkmn</t>
  </si>
  <si>
    <t>kmnkm'n hDdf pTkfbglzn If]]qkmn</t>
  </si>
  <si>
    <t xml:space="preserve">ktem8 </t>
  </si>
  <si>
    <t xml:space="preserve"> hDdf If]]qkmn</t>
  </si>
  <si>
    <t>pTkfbglzn If]]qkmn</t>
  </si>
  <si>
    <t>;bfjxf/ -jif]{ kmnkm'n_</t>
  </si>
  <si>
    <t>;'Gtnfhft</t>
  </si>
  <si>
    <t>15.3.1</t>
  </si>
  <si>
    <t>;'Gtnf dfq</t>
  </si>
  <si>
    <t>cl;gf / v8]/Ln]</t>
  </si>
  <si>
    <t>15.3.2</t>
  </si>
  <si>
    <t>h'gf/ dfq</t>
  </si>
  <si>
    <t>15.3.3</t>
  </si>
  <si>
    <t>cgf/</t>
  </si>
  <si>
    <t>cDjf</t>
  </si>
  <si>
    <t>sfutL÷lgj'jf</t>
  </si>
  <si>
    <t>s]/f</t>
  </si>
  <si>
    <t>cfFk</t>
  </si>
  <si>
    <t>lnlr</t>
  </si>
  <si>
    <t>e'Os6x/</t>
  </si>
  <si>
    <t>?vs6x/</t>
  </si>
  <si>
    <t>:ofp</t>
  </si>
  <si>
    <t>cf]v/</t>
  </si>
  <si>
    <t>slkm</t>
  </si>
  <si>
    <t>d]jf</t>
  </si>
  <si>
    <t>d;nfjfnL</t>
  </si>
  <si>
    <t>cb'jf</t>
  </si>
  <si>
    <t>v8]/Ln]</t>
  </si>
  <si>
    <t>j];f/</t>
  </si>
  <si>
    <t>n;'g</t>
  </si>
  <si>
    <t>v';f{gL</t>
  </si>
  <si>
    <t>Kofh</t>
  </si>
  <si>
    <t>wlgof</t>
  </si>
  <si>
    <t xml:space="preserve">cn}rL </t>
  </si>
  <si>
    <t>df}l/kfng -3f/_</t>
  </si>
  <si>
    <t>df5f</t>
  </si>
  <si>
    <t>Rofp -jf]6n_</t>
  </si>
  <si>
    <t xml:space="preserve"> :yflgo tyf pGgt  jfnLsf] If]qkmn pTkfbg ljj/0f cf=j=@)^(÷&amp;), afli{fs </t>
  </si>
  <si>
    <t>pGgt</t>
  </si>
  <si>
    <t>:yflgo</t>
  </si>
  <si>
    <t xml:space="preserve">wfg </t>
  </si>
  <si>
    <t xml:space="preserve">ux'F </t>
  </si>
  <si>
    <t xml:space="preserve">ds} </t>
  </si>
  <si>
    <t>हिउदे आलु</t>
  </si>
  <si>
    <t>बर्षे तरकारी</t>
  </si>
  <si>
    <t>सुन्तला उत्पादनसिल</t>
  </si>
  <si>
    <t>हिउदे तरकारी</t>
  </si>
  <si>
    <t xml:space="preserve">फरक प्रतिशत उत्पादन </t>
  </si>
  <si>
    <t xml:space="preserve">फरक प्रतिशत क्षेत्रफल </t>
  </si>
  <si>
    <t>अनुमानित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</si>
</sst>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[$-4000439]0"/>
    <numFmt numFmtId="165" formatCode="[$-4000439]0.#"/>
    <numFmt numFmtId="166" formatCode="[$-4000439]0.#########"/>
    <numFmt numFmtId="167" formatCode="[$-4000439]0.###"/>
    <numFmt numFmtId="168" formatCode="[$-4000439]0.0"/>
    <numFmt numFmtId="169" formatCode="[$-4000439]0.###############"/>
    <numFmt numFmtId="170" formatCode="[$-4000439]0.##"/>
    <numFmt numFmtId="171" formatCode="[$-4000439]0.00"/>
    <numFmt numFmtId="172" formatCode="0.0"/>
  </numFmts>
  <fonts count="20">
    <font>
      <sz val="11"/>
      <color theme="1"/>
      <name val="Calibri"/>
      <family val="2"/>
      <scheme val="minor"/>
    </font>
    <font>
      <sz val="14"/>
      <name val="Nirmala UI"/>
      <family val="2"/>
      <charset val="1"/>
    </font>
    <font>
      <sz val="10"/>
      <name val="Nirmala UI"/>
      <family val="2"/>
      <charset val="1"/>
    </font>
    <font>
      <sz val="12"/>
      <name val="Nirmala UI"/>
      <family val="2"/>
      <charset val="1"/>
    </font>
    <font>
      <sz val="9"/>
      <name val="Nirmala UI"/>
      <family val="2"/>
    </font>
    <font>
      <b/>
      <sz val="9"/>
      <name val="Nirmala UI"/>
      <family val="2"/>
    </font>
    <font>
      <b/>
      <sz val="8"/>
      <name val="Fontasy Himali"/>
      <family val="5"/>
    </font>
    <font>
      <sz val="8"/>
      <name val="Fontasy Himali"/>
      <family val="5"/>
    </font>
    <font>
      <sz val="8"/>
      <color theme="1"/>
      <name val="Fontasy Himali"/>
      <family val="5"/>
    </font>
    <font>
      <sz val="9"/>
      <name val="Fontasy Himali"/>
      <family val="5"/>
    </font>
    <font>
      <b/>
      <sz val="16"/>
      <color theme="1"/>
      <name val="Preeti"/>
    </font>
    <font>
      <sz val="14"/>
      <color theme="1"/>
      <name val="Preeti"/>
    </font>
    <font>
      <sz val="16"/>
      <color theme="1"/>
      <name val="Preeti"/>
    </font>
    <font>
      <sz val="10"/>
      <color theme="1"/>
      <name val="Fontasy Himali"/>
      <family val="5"/>
    </font>
    <font>
      <b/>
      <sz val="8"/>
      <color theme="1"/>
      <name val="Fontasy Himali"/>
      <family val="5"/>
    </font>
    <font>
      <sz val="12"/>
      <color theme="1"/>
      <name val="Preeti"/>
    </font>
    <font>
      <sz val="11"/>
      <color theme="1"/>
      <name val="Preeti"/>
    </font>
    <font>
      <sz val="10"/>
      <color theme="1"/>
      <name val="Preeti"/>
    </font>
    <font>
      <sz val="9"/>
      <color theme="1"/>
      <name val="Preeti"/>
    </font>
    <font>
      <sz val="10"/>
      <color theme="1"/>
      <name val="Mangal"/>
      <family val="1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2" borderId="0" xfId="0" applyFont="1" applyFill="1" applyBorder="1" applyAlignment="1"/>
    <xf numFmtId="0" fontId="1" fillId="2" borderId="0" xfId="0" applyFont="1" applyFill="1" applyBorder="1"/>
    <xf numFmtId="0" fontId="2" fillId="2" borderId="0" xfId="0" applyFont="1" applyFill="1"/>
    <xf numFmtId="0" fontId="3" fillId="2" borderId="0" xfId="0" applyFont="1" applyFill="1" applyBorder="1" applyAlignment="1"/>
    <xf numFmtId="0" fontId="2" fillId="2" borderId="0" xfId="0" applyFont="1" applyFill="1" applyBorder="1" applyAlignment="1"/>
    <xf numFmtId="0" fontId="4" fillId="2" borderId="1" xfId="0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/>
    </xf>
    <xf numFmtId="0" fontId="2" fillId="2" borderId="5" xfId="0" applyFont="1" applyFill="1" applyBorder="1"/>
    <xf numFmtId="0" fontId="4" fillId="2" borderId="6" xfId="0" applyFont="1" applyFill="1" applyBorder="1" applyAlignment="1">
      <alignment vertical="center" wrapText="1"/>
    </xf>
    <xf numFmtId="0" fontId="4" fillId="2" borderId="6" xfId="0" applyFont="1" applyFill="1" applyBorder="1" applyAlignment="1">
      <alignment vertical="center"/>
    </xf>
    <xf numFmtId="0" fontId="4" fillId="2" borderId="5" xfId="0" applyFont="1" applyFill="1" applyBorder="1" applyAlignment="1">
      <alignment horizontal="center" vertical="center" wrapText="1"/>
    </xf>
    <xf numFmtId="164" fontId="4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/>
    <xf numFmtId="164" fontId="5" fillId="2" borderId="5" xfId="0" applyNumberFormat="1" applyFont="1" applyFill="1" applyBorder="1" applyAlignment="1">
      <alignment horizontal="center" vertical="center" wrapText="1"/>
    </xf>
    <xf numFmtId="0" fontId="6" fillId="2" borderId="5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2" fontId="6" fillId="3" borderId="5" xfId="0" applyNumberFormat="1" applyFont="1" applyFill="1" applyBorder="1" applyAlignment="1">
      <alignment horizontal="center" vertical="center" wrapText="1"/>
    </xf>
    <xf numFmtId="165" fontId="4" fillId="2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/>
    <xf numFmtId="164" fontId="4" fillId="2" borderId="2" xfId="0" applyNumberFormat="1" applyFont="1" applyFill="1" applyBorder="1" applyAlignment="1">
      <alignment horizontal="center" vertical="center" wrapText="1"/>
    </xf>
    <xf numFmtId="0" fontId="7" fillId="2" borderId="5" xfId="0" applyFont="1" applyFill="1" applyBorder="1" applyAlignment="1">
      <alignment horizontal="center" vertical="center" wrapText="1"/>
    </xf>
    <xf numFmtId="164" fontId="7" fillId="2" borderId="5" xfId="0" applyNumberFormat="1" applyFont="1" applyFill="1" applyBorder="1" applyAlignment="1">
      <alignment horizontal="center" vertical="center" wrapText="1"/>
    </xf>
    <xf numFmtId="164" fontId="7" fillId="3" borderId="5" xfId="0" applyNumberFormat="1" applyFont="1" applyFill="1" applyBorder="1" applyAlignment="1">
      <alignment horizontal="center" vertical="center" wrapText="1"/>
    </xf>
    <xf numFmtId="2" fontId="6" fillId="3" borderId="3" xfId="0" applyNumberFormat="1" applyFont="1" applyFill="1" applyBorder="1" applyAlignment="1">
      <alignment horizontal="center" vertical="center" wrapText="1"/>
    </xf>
    <xf numFmtId="0" fontId="6" fillId="0" borderId="5" xfId="0" applyFont="1" applyBorder="1" applyAlignment="1">
      <alignment wrapText="1"/>
    </xf>
    <xf numFmtId="164" fontId="6" fillId="0" borderId="5" xfId="0" applyNumberFormat="1" applyFont="1" applyBorder="1" applyAlignment="1">
      <alignment wrapText="1"/>
    </xf>
    <xf numFmtId="164" fontId="6" fillId="3" borderId="5" xfId="0" applyNumberFormat="1" applyFont="1" applyFill="1" applyBorder="1" applyAlignment="1">
      <alignment wrapText="1"/>
    </xf>
    <xf numFmtId="0" fontId="8" fillId="2" borderId="5" xfId="0" applyFont="1" applyFill="1" applyBorder="1" applyAlignment="1">
      <alignment horizontal="center" vertical="center" wrapText="1"/>
    </xf>
    <xf numFmtId="0" fontId="8" fillId="3" borderId="5" xfId="0" applyFont="1" applyFill="1" applyBorder="1" applyAlignment="1">
      <alignment horizontal="center" vertical="center" wrapText="1"/>
    </xf>
    <xf numFmtId="0" fontId="7" fillId="3" borderId="5" xfId="0" applyFont="1" applyFill="1" applyBorder="1" applyAlignment="1">
      <alignment horizontal="center" vertical="center" wrapText="1"/>
    </xf>
    <xf numFmtId="165" fontId="5" fillId="2" borderId="5" xfId="0" applyNumberFormat="1" applyFont="1" applyFill="1" applyBorder="1" applyAlignment="1">
      <alignment horizontal="center" vertical="center" wrapText="1"/>
    </xf>
    <xf numFmtId="0" fontId="8" fillId="0" borderId="5" xfId="0" applyFont="1" applyFill="1" applyBorder="1" applyAlignment="1">
      <alignment horizontal="center" vertical="center" wrapText="1"/>
    </xf>
    <xf numFmtId="2" fontId="6" fillId="0" borderId="5" xfId="0" applyNumberFormat="1" applyFont="1" applyBorder="1" applyAlignment="1">
      <alignment horizontal="center" vertical="center" wrapText="1"/>
    </xf>
    <xf numFmtId="0" fontId="8" fillId="0" borderId="3" xfId="0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wrapText="1"/>
    </xf>
    <xf numFmtId="0" fontId="6" fillId="0" borderId="5" xfId="0" applyFont="1" applyBorder="1" applyAlignment="1">
      <alignment horizontal="center" vertical="center" wrapText="1"/>
    </xf>
    <xf numFmtId="164" fontId="7" fillId="0" borderId="5" xfId="0" applyNumberFormat="1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166" fontId="4" fillId="2" borderId="5" xfId="0" applyNumberFormat="1" applyFont="1" applyFill="1" applyBorder="1" applyAlignment="1">
      <alignment horizontal="center" vertical="center" wrapText="1"/>
    </xf>
    <xf numFmtId="167" fontId="4" fillId="2" borderId="5" xfId="0" applyNumberFormat="1" applyFont="1" applyFill="1" applyBorder="1" applyAlignment="1">
      <alignment horizontal="center" vertical="center" wrapText="1"/>
    </xf>
    <xf numFmtId="168" fontId="4" fillId="2" borderId="5" xfId="0" applyNumberFormat="1" applyFont="1" applyFill="1" applyBorder="1" applyAlignment="1">
      <alignment horizontal="center" vertical="center" wrapText="1"/>
    </xf>
    <xf numFmtId="169" fontId="4" fillId="2" borderId="5" xfId="0" applyNumberFormat="1" applyFont="1" applyFill="1" applyBorder="1" applyAlignment="1">
      <alignment horizontal="center" vertical="center" wrapText="1"/>
    </xf>
    <xf numFmtId="0" fontId="5" fillId="2" borderId="5" xfId="0" applyFont="1" applyFill="1" applyBorder="1" applyAlignment="1">
      <alignment vertical="center" wrapText="1"/>
    </xf>
    <xf numFmtId="164" fontId="6" fillId="0" borderId="5" xfId="0" applyNumberFormat="1" applyFont="1" applyBorder="1" applyAlignment="1">
      <alignment horizontal="center" vertical="center" wrapText="1"/>
    </xf>
    <xf numFmtId="0" fontId="9" fillId="0" borderId="5" xfId="0" applyFont="1" applyBorder="1" applyAlignment="1">
      <alignment horizontal="center" vertical="center" wrapText="1"/>
    </xf>
    <xf numFmtId="164" fontId="9" fillId="0" borderId="5" xfId="0" applyNumberFormat="1" applyFont="1" applyBorder="1" applyAlignment="1">
      <alignment horizontal="center" vertical="center" wrapText="1"/>
    </xf>
    <xf numFmtId="164" fontId="5" fillId="4" borderId="5" xfId="0" applyNumberFormat="1" applyFont="1" applyFill="1" applyBorder="1" applyAlignment="1">
      <alignment horizontal="center" vertical="center" wrapText="1"/>
    </xf>
    <xf numFmtId="164" fontId="4" fillId="4" borderId="5" xfId="0" applyNumberFormat="1" applyFont="1" applyFill="1" applyBorder="1" applyAlignment="1">
      <alignment horizontal="center" vertical="center" wrapText="1"/>
    </xf>
    <xf numFmtId="170" fontId="4" fillId="2" borderId="5" xfId="0" applyNumberFormat="1" applyFont="1" applyFill="1" applyBorder="1" applyAlignment="1">
      <alignment horizontal="center" vertical="center" wrapText="1"/>
    </xf>
    <xf numFmtId="168" fontId="4" fillId="4" borderId="5" xfId="0" applyNumberFormat="1" applyFont="1" applyFill="1" applyBorder="1" applyAlignment="1">
      <alignment horizontal="center" vertical="center" wrapText="1"/>
    </xf>
    <xf numFmtId="171" fontId="5" fillId="2" borderId="5" xfId="0" applyNumberFormat="1" applyFont="1" applyFill="1" applyBorder="1" applyAlignment="1">
      <alignment horizontal="center" vertical="center" wrapText="1"/>
    </xf>
    <xf numFmtId="168" fontId="5" fillId="2" borderId="5" xfId="0" applyNumberFormat="1" applyFont="1" applyFill="1" applyBorder="1" applyAlignment="1">
      <alignment horizontal="center" vertical="center" wrapText="1"/>
    </xf>
    <xf numFmtId="168" fontId="5" fillId="4" borderId="5" xfId="0" applyNumberFormat="1" applyFont="1" applyFill="1" applyBorder="1" applyAlignment="1">
      <alignment horizontal="center" vertical="center" wrapText="1"/>
    </xf>
    <xf numFmtId="0" fontId="4" fillId="2" borderId="5" xfId="0" applyFont="1" applyFill="1" applyBorder="1" applyAlignment="1">
      <alignment wrapText="1"/>
    </xf>
    <xf numFmtId="0" fontId="11" fillId="0" borderId="1" xfId="0" applyFont="1" applyFill="1" applyBorder="1" applyAlignment="1">
      <alignment vertical="center" wrapText="1"/>
    </xf>
    <xf numFmtId="0" fontId="11" fillId="0" borderId="6" xfId="0" applyFont="1" applyFill="1" applyBorder="1" applyAlignment="1">
      <alignment vertical="center" wrapText="1"/>
    </xf>
    <xf numFmtId="0" fontId="11" fillId="0" borderId="5" xfId="0" applyFont="1" applyFill="1" applyBorder="1" applyAlignment="1">
      <alignment horizontal="center" vertical="center" wrapText="1"/>
    </xf>
    <xf numFmtId="2" fontId="14" fillId="0" borderId="5" xfId="0" applyNumberFormat="1" applyFont="1" applyFill="1" applyBorder="1" applyAlignment="1">
      <alignment horizontal="center" vertical="center" wrapText="1"/>
    </xf>
    <xf numFmtId="0" fontId="15" fillId="0" borderId="5" xfId="0" applyFont="1" applyFill="1" applyBorder="1" applyAlignment="1">
      <alignment vertical="center" wrapText="1"/>
    </xf>
    <xf numFmtId="0" fontId="13" fillId="0" borderId="5" xfId="0" applyFont="1" applyFill="1" applyBorder="1" applyAlignment="1">
      <alignment horizontal="center" vertical="center" wrapText="1"/>
    </xf>
    <xf numFmtId="0" fontId="16" fillId="2" borderId="5" xfId="0" applyFont="1" applyFill="1" applyBorder="1" applyAlignment="1">
      <alignment horizontal="center" vertical="center" wrapText="1"/>
    </xf>
    <xf numFmtId="0" fontId="11" fillId="2" borderId="5" xfId="0" applyFont="1" applyFill="1" applyBorder="1" applyAlignment="1">
      <alignment horizontal="center" vertical="center" wrapText="1"/>
    </xf>
    <xf numFmtId="2" fontId="14" fillId="2" borderId="5" xfId="0" applyNumberFormat="1" applyFont="1" applyFill="1" applyBorder="1" applyAlignment="1">
      <alignment horizontal="center" vertical="center" wrapText="1"/>
    </xf>
    <xf numFmtId="2" fontId="13" fillId="0" borderId="5" xfId="0" applyNumberFormat="1" applyFont="1" applyFill="1" applyBorder="1" applyAlignment="1">
      <alignment horizontal="center" vertical="center" wrapText="1"/>
    </xf>
    <xf numFmtId="172" fontId="13" fillId="0" borderId="5" xfId="0" applyNumberFormat="1" applyFont="1" applyFill="1" applyBorder="1" applyAlignment="1">
      <alignment horizontal="center" vertical="center" wrapText="1"/>
    </xf>
    <xf numFmtId="0" fontId="17" fillId="0" borderId="5" xfId="0" applyFont="1" applyFill="1" applyBorder="1" applyAlignment="1">
      <alignment horizontal="center" vertical="center" wrapText="1"/>
    </xf>
    <xf numFmtId="1" fontId="13" fillId="0" borderId="5" xfId="0" applyNumberFormat="1" applyFont="1" applyFill="1" applyBorder="1" applyAlignment="1">
      <alignment horizontal="center" vertical="center" wrapText="1"/>
    </xf>
    <xf numFmtId="2" fontId="13" fillId="0" borderId="8" xfId="0" applyNumberFormat="1" applyFont="1" applyFill="1" applyBorder="1" applyAlignment="1">
      <alignment horizontal="center" vertical="center" wrapText="1"/>
    </xf>
    <xf numFmtId="0" fontId="0" fillId="0" borderId="0" xfId="0" applyFont="1" applyFill="1" applyAlignment="1">
      <alignment vertical="center" wrapText="1"/>
    </xf>
    <xf numFmtId="0" fontId="11" fillId="0" borderId="2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1" fontId="6" fillId="2" borderId="5" xfId="0" applyNumberFormat="1" applyFont="1" applyFill="1" applyBorder="1" applyAlignment="1">
      <alignment horizontal="center" vertical="center" wrapText="1"/>
    </xf>
    <xf numFmtId="172" fontId="6" fillId="2" borderId="5" xfId="0" applyNumberFormat="1" applyFont="1" applyFill="1" applyBorder="1" applyAlignment="1">
      <alignment horizontal="center" vertical="center" wrapText="1"/>
    </xf>
    <xf numFmtId="0" fontId="19" fillId="0" borderId="5" xfId="0" applyFont="1" applyBorder="1"/>
    <xf numFmtId="0" fontId="4" fillId="2" borderId="2" xfId="0" applyFont="1" applyFill="1" applyBorder="1" applyAlignment="1">
      <alignment horizontal="center" wrapText="1"/>
    </xf>
    <xf numFmtId="0" fontId="4" fillId="2" borderId="3" xfId="0" applyFont="1" applyFill="1" applyBorder="1" applyAlignment="1">
      <alignment horizontal="center" wrapText="1"/>
    </xf>
    <xf numFmtId="0" fontId="4" fillId="2" borderId="4" xfId="0" applyFont="1" applyFill="1" applyBorder="1" applyAlignment="1">
      <alignment horizontal="center" wrapText="1"/>
    </xf>
    <xf numFmtId="0" fontId="11" fillId="0" borderId="1" xfId="0" applyFont="1" applyFill="1" applyBorder="1" applyAlignment="1">
      <alignment horizontal="center" vertical="center" wrapText="1"/>
    </xf>
    <xf numFmtId="0" fontId="11" fillId="0" borderId="6" xfId="0" applyFont="1" applyFill="1" applyBorder="1" applyAlignment="1">
      <alignment horizontal="center" vertical="center" wrapText="1"/>
    </xf>
    <xf numFmtId="0" fontId="18" fillId="0" borderId="1" xfId="0" applyFont="1" applyFill="1" applyBorder="1" applyAlignment="1">
      <alignment horizontal="center" vertical="center" wrapText="1"/>
    </xf>
    <xf numFmtId="0" fontId="18" fillId="0" borderId="6" xfId="0" applyFont="1" applyFill="1" applyBorder="1" applyAlignment="1">
      <alignment horizontal="center" vertical="center" wrapText="1"/>
    </xf>
    <xf numFmtId="0" fontId="13" fillId="0" borderId="1" xfId="0" applyFont="1" applyFill="1" applyBorder="1" applyAlignment="1">
      <alignment horizontal="center" vertical="center" wrapText="1"/>
    </xf>
    <xf numFmtId="0" fontId="13" fillId="0" borderId="8" xfId="0" applyFont="1" applyFill="1" applyBorder="1" applyAlignment="1">
      <alignment horizontal="center" vertical="center" wrapText="1"/>
    </xf>
    <xf numFmtId="0" fontId="13" fillId="0" borderId="6" xfId="0" applyFont="1" applyFill="1" applyBorder="1" applyAlignment="1">
      <alignment horizontal="center" vertical="center" wrapText="1"/>
    </xf>
    <xf numFmtId="0" fontId="10" fillId="2" borderId="0" xfId="0" applyFont="1" applyFill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1" fillId="0" borderId="2" xfId="0" quotePrefix="1" applyFont="1" applyFill="1" applyBorder="1" applyAlignment="1">
      <alignment horizontal="center" vertical="center" wrapText="1"/>
    </xf>
    <xf numFmtId="0" fontId="11" fillId="0" borderId="3" xfId="0" quotePrefix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wrapText="1"/>
    </xf>
    <xf numFmtId="1" fontId="13" fillId="0" borderId="1" xfId="0" applyNumberFormat="1" applyFont="1" applyFill="1" applyBorder="1" applyAlignment="1">
      <alignment horizontal="center" vertical="center" wrapText="1"/>
    </xf>
    <xf numFmtId="1" fontId="13" fillId="0" borderId="6" xfId="0" applyNumberFormat="1" applyFont="1" applyFill="1" applyBorder="1" applyAlignment="1">
      <alignment horizontal="center" vertical="center" wrapText="1"/>
    </xf>
    <xf numFmtId="2" fontId="13" fillId="0" borderId="1" xfId="0" applyNumberFormat="1" applyFont="1" applyFill="1" applyBorder="1" applyAlignment="1">
      <alignment horizontal="center" vertical="center" wrapText="1"/>
    </xf>
    <xf numFmtId="2" fontId="13" fillId="0" borderId="8" xfId="0" applyNumberFormat="1" applyFont="1" applyFill="1" applyBorder="1" applyAlignment="1">
      <alignment horizontal="center" vertical="center" wrapText="1"/>
    </xf>
    <xf numFmtId="2" fontId="13" fillId="0" borderId="6" xfId="0" applyNumberFormat="1" applyFont="1" applyFill="1" applyBorder="1" applyAlignment="1">
      <alignment horizontal="center" vertical="center" wrapText="1"/>
    </xf>
    <xf numFmtId="172" fontId="13" fillId="0" borderId="1" xfId="0" applyNumberFormat="1" applyFont="1" applyFill="1" applyBorder="1" applyAlignment="1">
      <alignment horizontal="center" vertical="center" wrapText="1"/>
    </xf>
    <xf numFmtId="172" fontId="13" fillId="0" borderId="8" xfId="0" applyNumberFormat="1" applyFont="1" applyFill="1" applyBorder="1" applyAlignment="1">
      <alignment horizontal="center" vertical="center" wrapText="1"/>
    </xf>
    <xf numFmtId="172" fontId="13" fillId="0" borderId="6" xfId="0" applyNumberFormat="1" applyFont="1" applyFill="1" applyBorder="1" applyAlignment="1">
      <alignment horizontal="center" vertical="center" wrapText="1"/>
    </xf>
    <xf numFmtId="0" fontId="11" fillId="0" borderId="8" xfId="0" applyFont="1" applyFill="1" applyBorder="1" applyAlignment="1">
      <alignment horizontal="center" vertical="center" wrapText="1"/>
    </xf>
    <xf numFmtId="0" fontId="11" fillId="0" borderId="4" xfId="0" quotePrefix="1" applyFont="1" applyFill="1" applyBorder="1" applyAlignment="1">
      <alignment horizontal="center" vertical="center" wrapText="1"/>
    </xf>
    <xf numFmtId="0" fontId="12" fillId="0" borderId="5" xfId="0" applyFont="1" applyFill="1" applyBorder="1" applyAlignment="1">
      <alignment horizontal="center" vertical="center" textRotation="90" wrapText="1"/>
    </xf>
    <xf numFmtId="0" fontId="11" fillId="0" borderId="2" xfId="0" applyFont="1" applyFill="1" applyBorder="1" applyAlignment="1">
      <alignment horizontal="center" vertical="center" wrapText="1"/>
    </xf>
    <xf numFmtId="0" fontId="11" fillId="0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Q14" sqref="Q14"/>
    </sheetView>
  </sheetViews>
  <sheetFormatPr defaultRowHeight="15"/>
  <cols>
    <col min="1" max="1" width="7.5703125" customWidth="1"/>
    <col min="2" max="2" width="14.42578125" customWidth="1"/>
    <col min="11" max="11" width="7.28515625" customWidth="1"/>
    <col min="12" max="12" width="8.42578125" customWidth="1"/>
  </cols>
  <sheetData>
    <row r="1" spans="1:14" ht="18">
      <c r="A1" s="1" t="s">
        <v>0</v>
      </c>
      <c r="B1" s="1"/>
      <c r="C1" s="1"/>
      <c r="D1" s="1"/>
      <c r="E1" s="2"/>
      <c r="F1" s="2"/>
      <c r="G1" s="2"/>
      <c r="H1" s="3"/>
      <c r="I1" s="3"/>
      <c r="J1" s="3"/>
      <c r="K1" s="3"/>
      <c r="L1" s="3"/>
      <c r="M1" s="3"/>
      <c r="N1" s="3"/>
    </row>
    <row r="2" spans="1:14" ht="15.75">
      <c r="A2" s="4" t="s">
        <v>1</v>
      </c>
      <c r="B2" s="5"/>
      <c r="C2" s="5"/>
      <c r="D2" s="5"/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>
      <c r="A3" s="6" t="s">
        <v>2</v>
      </c>
      <c r="B3" s="7" t="s">
        <v>3</v>
      </c>
      <c r="C3" s="75" t="s">
        <v>4</v>
      </c>
      <c r="D3" s="76"/>
      <c r="E3" s="75" t="s">
        <v>5</v>
      </c>
      <c r="F3" s="76"/>
      <c r="G3" s="75" t="s">
        <v>6</v>
      </c>
      <c r="H3" s="76"/>
      <c r="I3" s="75" t="s">
        <v>7</v>
      </c>
      <c r="J3" s="76"/>
      <c r="K3" s="75" t="s">
        <v>8</v>
      </c>
      <c r="L3" s="77"/>
      <c r="M3" s="76"/>
      <c r="N3" s="8" t="s">
        <v>9</v>
      </c>
    </row>
    <row r="4" spans="1:14" ht="24">
      <c r="A4" s="9"/>
      <c r="B4" s="10"/>
      <c r="C4" s="11" t="s">
        <v>10</v>
      </c>
      <c r="D4" s="11" t="s">
        <v>11</v>
      </c>
      <c r="E4" s="11" t="s">
        <v>10</v>
      </c>
      <c r="F4" s="11" t="s">
        <v>11</v>
      </c>
      <c r="G4" s="11" t="s">
        <v>10</v>
      </c>
      <c r="H4" s="11" t="s">
        <v>11</v>
      </c>
      <c r="I4" s="11" t="s">
        <v>10</v>
      </c>
      <c r="J4" s="11" t="s">
        <v>11</v>
      </c>
      <c r="K4" s="11" t="s">
        <v>10</v>
      </c>
      <c r="L4" s="11" t="s">
        <v>11</v>
      </c>
      <c r="M4" s="11" t="s">
        <v>12</v>
      </c>
      <c r="N4" s="8"/>
    </row>
    <row r="5" spans="1:14">
      <c r="A5" s="12">
        <v>1</v>
      </c>
      <c r="B5" s="13" t="s">
        <v>13</v>
      </c>
      <c r="C5" s="14">
        <f t="shared" ref="C5:D5" si="0">+C6+C7+C8</f>
        <v>6961</v>
      </c>
      <c r="D5" s="14">
        <f t="shared" si="0"/>
        <v>23294</v>
      </c>
      <c r="E5" s="14">
        <f>+E6+E7+E8</f>
        <v>6964</v>
      </c>
      <c r="F5" s="14">
        <f>+F6+F7+F8</f>
        <v>24572</v>
      </c>
      <c r="G5" s="14">
        <f>+G6+G7+G8</f>
        <v>7024</v>
      </c>
      <c r="H5" s="14">
        <f>+H6+H7+H8</f>
        <v>24987</v>
      </c>
      <c r="I5" s="14">
        <f>+I6+I7+I8</f>
        <v>6951</v>
      </c>
      <c r="J5" s="15">
        <f>J6+J7+J8</f>
        <v>25371</v>
      </c>
      <c r="K5" s="15">
        <f>K6+K7+K8</f>
        <v>7051</v>
      </c>
      <c r="L5" s="16">
        <f>L6+L7+L8</f>
        <v>27602</v>
      </c>
      <c r="M5" s="17">
        <f>L5/K5</f>
        <v>3.9146220394270315</v>
      </c>
      <c r="N5" s="8"/>
    </row>
    <row r="6" spans="1:14">
      <c r="A6" s="18">
        <v>1.1000000000000001</v>
      </c>
      <c r="B6" s="19" t="s">
        <v>14</v>
      </c>
      <c r="C6" s="12">
        <v>30</v>
      </c>
      <c r="D6" s="12">
        <v>75</v>
      </c>
      <c r="E6" s="12">
        <v>30</v>
      </c>
      <c r="F6" s="12">
        <v>75</v>
      </c>
      <c r="G6" s="12">
        <v>32</v>
      </c>
      <c r="H6" s="20">
        <v>77</v>
      </c>
      <c r="I6" s="21">
        <v>32</v>
      </c>
      <c r="J6" s="21">
        <v>77</v>
      </c>
      <c r="K6" s="22">
        <v>65</v>
      </c>
      <c r="L6" s="23">
        <v>285</v>
      </c>
      <c r="M6" s="24">
        <f>L6/K6</f>
        <v>4.384615384615385</v>
      </c>
      <c r="N6" s="8"/>
    </row>
    <row r="7" spans="1:14" ht="15.75">
      <c r="A7" s="18">
        <v>1.2</v>
      </c>
      <c r="B7" s="19" t="s">
        <v>15</v>
      </c>
      <c r="C7" s="12">
        <v>6931</v>
      </c>
      <c r="D7" s="12">
        <v>23219</v>
      </c>
      <c r="E7" s="12">
        <v>6934</v>
      </c>
      <c r="F7" s="12">
        <v>24497</v>
      </c>
      <c r="G7" s="12">
        <v>6992</v>
      </c>
      <c r="H7" s="20">
        <v>24910</v>
      </c>
      <c r="I7" s="25">
        <v>6919</v>
      </c>
      <c r="J7" s="25">
        <v>25294</v>
      </c>
      <c r="K7" s="26">
        <v>6986</v>
      </c>
      <c r="L7" s="27">
        <v>27317</v>
      </c>
      <c r="M7" s="24">
        <f>L7/K7</f>
        <v>3.910249069567707</v>
      </c>
      <c r="N7" s="8"/>
    </row>
    <row r="8" spans="1:14">
      <c r="A8" s="18">
        <v>1.3</v>
      </c>
      <c r="B8" s="19" t="s">
        <v>16</v>
      </c>
      <c r="C8" s="12"/>
      <c r="D8" s="12"/>
      <c r="E8" s="12"/>
      <c r="F8" s="12"/>
      <c r="G8" s="12"/>
      <c r="H8" s="20"/>
      <c r="I8" s="28">
        <v>0</v>
      </c>
      <c r="J8" s="28">
        <v>0</v>
      </c>
      <c r="K8" s="28">
        <v>0</v>
      </c>
      <c r="L8" s="29">
        <v>0</v>
      </c>
      <c r="M8" s="24"/>
      <c r="N8" s="8"/>
    </row>
    <row r="9" spans="1:14">
      <c r="A9" s="14">
        <v>2</v>
      </c>
      <c r="B9" s="13" t="s">
        <v>17</v>
      </c>
      <c r="C9" s="12">
        <v>13613</v>
      </c>
      <c r="D9" s="12">
        <v>21250</v>
      </c>
      <c r="E9" s="12">
        <v>18108</v>
      </c>
      <c r="F9" s="12">
        <v>30635</v>
      </c>
      <c r="G9" s="12">
        <v>15565</v>
      </c>
      <c r="H9" s="12">
        <v>31260</v>
      </c>
      <c r="I9" s="21">
        <v>13230</v>
      </c>
      <c r="J9" s="21">
        <v>25008</v>
      </c>
      <c r="K9" s="21">
        <v>15573</v>
      </c>
      <c r="L9" s="30">
        <v>38972</v>
      </c>
      <c r="M9" s="17">
        <f t="shared" ref="M9:M16" si="1">L9/K9</f>
        <v>2.5025364412765683</v>
      </c>
      <c r="N9" s="8"/>
    </row>
    <row r="10" spans="1:14">
      <c r="A10" s="14">
        <v>3</v>
      </c>
      <c r="B10" s="13" t="s">
        <v>18</v>
      </c>
      <c r="C10" s="14">
        <f t="shared" ref="C10:D10" si="2">+C11+C12+C13</f>
        <v>19425</v>
      </c>
      <c r="D10" s="14">
        <f t="shared" si="2"/>
        <v>38930</v>
      </c>
      <c r="E10" s="14">
        <f>+E11+E12+E13</f>
        <v>19430</v>
      </c>
      <c r="F10" s="14">
        <f>+F11+F12+F13</f>
        <v>38921</v>
      </c>
      <c r="G10" s="14">
        <f>+G11+G12+G13</f>
        <v>19370</v>
      </c>
      <c r="H10" s="14">
        <f>+H11+H12+H13</f>
        <v>40059</v>
      </c>
      <c r="I10" s="15">
        <f>I11+I12+I13</f>
        <v>19395</v>
      </c>
      <c r="J10" s="15">
        <f>J11+J12+J13</f>
        <v>40168</v>
      </c>
      <c r="K10" s="15">
        <f>K11+K12+K13</f>
        <v>19930</v>
      </c>
      <c r="L10" s="16">
        <f>L11+L12+L13</f>
        <v>42149</v>
      </c>
      <c r="M10" s="17">
        <f t="shared" si="1"/>
        <v>2.1148519819367788</v>
      </c>
      <c r="N10" s="8"/>
    </row>
    <row r="11" spans="1:14">
      <c r="A11" s="18">
        <v>3.1</v>
      </c>
      <c r="B11" s="19" t="s">
        <v>19</v>
      </c>
      <c r="C11" s="12">
        <v>42</v>
      </c>
      <c r="D11" s="12">
        <v>105</v>
      </c>
      <c r="E11" s="12">
        <v>43</v>
      </c>
      <c r="F11" s="12">
        <v>109</v>
      </c>
      <c r="G11" s="12">
        <v>45</v>
      </c>
      <c r="H11" s="12">
        <v>115</v>
      </c>
      <c r="I11" s="22">
        <v>70</v>
      </c>
      <c r="J11" s="22">
        <v>224</v>
      </c>
      <c r="K11" s="22">
        <v>70</v>
      </c>
      <c r="L11" s="23">
        <v>224</v>
      </c>
      <c r="M11" s="17">
        <f t="shared" si="1"/>
        <v>3.2</v>
      </c>
      <c r="N11" s="8"/>
    </row>
    <row r="12" spans="1:14">
      <c r="A12" s="18">
        <v>3.2</v>
      </c>
      <c r="B12" s="19" t="s">
        <v>20</v>
      </c>
      <c r="C12" s="12">
        <v>103</v>
      </c>
      <c r="D12" s="12">
        <v>309</v>
      </c>
      <c r="E12" s="12">
        <v>107</v>
      </c>
      <c r="F12" s="12">
        <v>317</v>
      </c>
      <c r="G12" s="12">
        <v>110</v>
      </c>
      <c r="H12" s="12">
        <v>327</v>
      </c>
      <c r="I12" s="21">
        <v>110</v>
      </c>
      <c r="J12" s="21">
        <v>327</v>
      </c>
      <c r="K12" s="21">
        <v>110</v>
      </c>
      <c r="L12" s="30">
        <v>327</v>
      </c>
      <c r="M12" s="17">
        <f t="shared" si="1"/>
        <v>2.9727272727272727</v>
      </c>
      <c r="N12" s="8"/>
    </row>
    <row r="13" spans="1:14">
      <c r="A13" s="18">
        <v>3.3</v>
      </c>
      <c r="B13" s="19" t="s">
        <v>15</v>
      </c>
      <c r="C13" s="12">
        <v>19280</v>
      </c>
      <c r="D13" s="12">
        <v>38516</v>
      </c>
      <c r="E13" s="12">
        <v>19280</v>
      </c>
      <c r="F13" s="12">
        <v>38495</v>
      </c>
      <c r="G13" s="12">
        <v>19215</v>
      </c>
      <c r="H13" s="12">
        <v>39617</v>
      </c>
      <c r="I13" s="21">
        <v>19215</v>
      </c>
      <c r="J13" s="21">
        <v>39617</v>
      </c>
      <c r="K13" s="22">
        <v>19750</v>
      </c>
      <c r="L13" s="23">
        <v>41598</v>
      </c>
      <c r="M13" s="17">
        <f t="shared" si="1"/>
        <v>2.1062278481012657</v>
      </c>
      <c r="N13" s="8"/>
    </row>
    <row r="14" spans="1:14">
      <c r="A14" s="31">
        <v>4</v>
      </c>
      <c r="B14" s="13" t="s">
        <v>21</v>
      </c>
      <c r="C14" s="14">
        <v>1310</v>
      </c>
      <c r="D14" s="14">
        <v>1780</v>
      </c>
      <c r="E14" s="14">
        <v>1110</v>
      </c>
      <c r="F14" s="14">
        <v>1775</v>
      </c>
      <c r="G14" s="14">
        <v>1095</v>
      </c>
      <c r="H14" s="14">
        <v>1698</v>
      </c>
      <c r="I14" s="21">
        <v>1053</v>
      </c>
      <c r="J14" s="21">
        <v>1684</v>
      </c>
      <c r="K14" s="21">
        <v>1045</v>
      </c>
      <c r="L14" s="23">
        <v>1687</v>
      </c>
      <c r="M14" s="17">
        <f t="shared" si="1"/>
        <v>1.614354066985646</v>
      </c>
      <c r="N14" s="8"/>
    </row>
    <row r="15" spans="1:14">
      <c r="A15" s="31">
        <v>5</v>
      </c>
      <c r="B15" s="13" t="s">
        <v>22</v>
      </c>
      <c r="C15" s="14">
        <v>1130</v>
      </c>
      <c r="D15" s="14">
        <v>1060</v>
      </c>
      <c r="E15" s="14">
        <v>1265</v>
      </c>
      <c r="F15" s="14">
        <v>1460</v>
      </c>
      <c r="G15" s="14">
        <v>1270</v>
      </c>
      <c r="H15" s="14">
        <v>1315</v>
      </c>
      <c r="I15" s="22">
        <v>1195</v>
      </c>
      <c r="J15" s="22">
        <v>1485</v>
      </c>
      <c r="K15" s="22">
        <v>1195</v>
      </c>
      <c r="L15" s="23">
        <v>1485</v>
      </c>
      <c r="M15" s="17">
        <f t="shared" si="1"/>
        <v>1.2426778242677825</v>
      </c>
      <c r="N15" s="8"/>
    </row>
    <row r="16" spans="1:14">
      <c r="A16" s="31">
        <v>6</v>
      </c>
      <c r="B16" s="13" t="s">
        <v>23</v>
      </c>
      <c r="C16" s="14">
        <v>70</v>
      </c>
      <c r="D16" s="14">
        <v>70</v>
      </c>
      <c r="E16" s="14">
        <v>65</v>
      </c>
      <c r="F16" s="14">
        <v>71</v>
      </c>
      <c r="G16" s="14">
        <v>63</v>
      </c>
      <c r="H16" s="14">
        <v>69</v>
      </c>
      <c r="I16" s="22">
        <v>63</v>
      </c>
      <c r="J16" s="21">
        <v>73</v>
      </c>
      <c r="K16" s="22">
        <v>62</v>
      </c>
      <c r="L16" s="23">
        <v>71</v>
      </c>
      <c r="M16" s="17">
        <f t="shared" si="1"/>
        <v>1.1451612903225807</v>
      </c>
      <c r="N16" s="8"/>
    </row>
    <row r="17" spans="1:14">
      <c r="A17" s="31">
        <v>7</v>
      </c>
      <c r="B17" s="13" t="s">
        <v>24</v>
      </c>
      <c r="C17" s="14"/>
      <c r="D17" s="14"/>
      <c r="E17" s="14"/>
      <c r="F17" s="14"/>
      <c r="G17" s="14"/>
      <c r="H17" s="14"/>
      <c r="I17" s="32"/>
      <c r="J17" s="32"/>
      <c r="K17" s="32"/>
      <c r="L17" s="32"/>
      <c r="M17" s="33"/>
      <c r="N17" s="8"/>
    </row>
    <row r="18" spans="1:14">
      <c r="A18" s="31">
        <v>8</v>
      </c>
      <c r="B18" s="13" t="s">
        <v>25</v>
      </c>
      <c r="C18" s="14"/>
      <c r="D18" s="14"/>
      <c r="E18" s="14"/>
      <c r="F18" s="14"/>
      <c r="G18" s="14"/>
      <c r="H18" s="14"/>
      <c r="I18" s="34"/>
      <c r="J18" s="34"/>
      <c r="K18" s="34"/>
      <c r="L18" s="34"/>
      <c r="M18" s="33"/>
      <c r="N18" s="8"/>
    </row>
    <row r="19" spans="1:14">
      <c r="A19" s="31">
        <v>9</v>
      </c>
      <c r="B19" s="13" t="s">
        <v>26</v>
      </c>
      <c r="C19" s="14"/>
      <c r="D19" s="14"/>
      <c r="E19" s="14"/>
      <c r="F19" s="14"/>
      <c r="G19" s="14"/>
      <c r="H19" s="14"/>
      <c r="I19" s="34"/>
      <c r="J19" s="34"/>
      <c r="K19" s="34"/>
      <c r="L19" s="34"/>
      <c r="M19" s="33"/>
      <c r="N19" s="8"/>
    </row>
    <row r="20" spans="1:14">
      <c r="A20" s="31">
        <v>10</v>
      </c>
      <c r="B20" s="35" t="s">
        <v>27</v>
      </c>
      <c r="C20" s="14">
        <f t="shared" ref="C20:D20" si="3">+C21+C22+C23+C24+C25+C26+C27+C28+C29+C30+C31+C32+C33</f>
        <v>3961</v>
      </c>
      <c r="D20" s="14">
        <f t="shared" si="3"/>
        <v>3585.7999999999997</v>
      </c>
      <c r="E20" s="14">
        <f>+E21+E22+E23+E24+E25+E26+E27+E28+E29+E30+E31+E32+E33</f>
        <v>4026</v>
      </c>
      <c r="F20" s="14">
        <f>+F21+F22+F23+F24+F25+F26+F27+F28+F29+F30+F31+F32+F33</f>
        <v>4072.1</v>
      </c>
      <c r="G20" s="14">
        <f>+G21+G22+G23+G24+G25+G26+G27+G28+G29+G30+G31+G32+G33</f>
        <v>4233</v>
      </c>
      <c r="H20" s="14">
        <f>+H21+H22+H23+H24+H25+H26+H27+H28+H29+H30+H31+H32+H33</f>
        <v>4538</v>
      </c>
      <c r="I20" s="36">
        <f>I21+I22+I23+I24+I25+I26+I27+I28+I29+I30+I31+I32+I33+I34</f>
        <v>6828</v>
      </c>
      <c r="J20" s="36">
        <f>J21+J22+J23+J24+J25+J26+J27+J28+J29+J30+J31+J32+J33+J34</f>
        <v>7396.6</v>
      </c>
      <c r="K20" s="36">
        <f>K21+K22+K23+K24+K25+K26+K27+K28+K29+K30+K31+K32+K33+K34</f>
        <v>7182</v>
      </c>
      <c r="L20" s="36">
        <f>L21+L22+L23+L24+L25+L26+L27+L28+L29+L30+L31+L32+L33+L34</f>
        <v>8061.3</v>
      </c>
      <c r="M20" s="33">
        <f t="shared" ref="M20:M33" si="4">L20/K20</f>
        <v>1.1224310776942357</v>
      </c>
      <c r="N20" s="8"/>
    </row>
    <row r="21" spans="1:14">
      <c r="A21" s="18">
        <v>10.1</v>
      </c>
      <c r="B21" s="19" t="s">
        <v>28</v>
      </c>
      <c r="C21" s="12">
        <v>985</v>
      </c>
      <c r="D21" s="12">
        <v>615</v>
      </c>
      <c r="E21" s="12">
        <v>1020</v>
      </c>
      <c r="F21" s="12">
        <v>930</v>
      </c>
      <c r="G21" s="12">
        <v>1027</v>
      </c>
      <c r="H21" s="12">
        <v>943</v>
      </c>
      <c r="I21" s="37">
        <v>1030</v>
      </c>
      <c r="J21" s="37">
        <v>955</v>
      </c>
      <c r="K21" s="37">
        <v>1231</v>
      </c>
      <c r="L21" s="37">
        <v>1434</v>
      </c>
      <c r="M21" s="33">
        <f t="shared" si="4"/>
        <v>1.164906580016247</v>
      </c>
      <c r="N21" s="8"/>
    </row>
    <row r="22" spans="1:14">
      <c r="A22" s="18">
        <v>10.199999999999999</v>
      </c>
      <c r="B22" s="19" t="s">
        <v>29</v>
      </c>
      <c r="C22" s="12">
        <v>475</v>
      </c>
      <c r="D22" s="12">
        <v>347</v>
      </c>
      <c r="E22" s="12">
        <v>482</v>
      </c>
      <c r="F22" s="12">
        <v>362</v>
      </c>
      <c r="G22" s="12">
        <v>486</v>
      </c>
      <c r="H22" s="12">
        <v>365</v>
      </c>
      <c r="I22" s="37">
        <v>492</v>
      </c>
      <c r="J22" s="37">
        <v>495</v>
      </c>
      <c r="K22" s="37">
        <v>497</v>
      </c>
      <c r="L22" s="37">
        <v>517</v>
      </c>
      <c r="M22" s="33">
        <f t="shared" si="4"/>
        <v>1.040241448692153</v>
      </c>
      <c r="N22" s="8"/>
    </row>
    <row r="23" spans="1:14">
      <c r="A23" s="18">
        <v>10.3</v>
      </c>
      <c r="B23" s="19" t="s">
        <v>30</v>
      </c>
      <c r="C23" s="12">
        <v>107</v>
      </c>
      <c r="D23" s="12">
        <v>85</v>
      </c>
      <c r="E23" s="12">
        <v>108</v>
      </c>
      <c r="F23" s="12">
        <v>87</v>
      </c>
      <c r="G23" s="12">
        <v>112</v>
      </c>
      <c r="H23" s="12">
        <v>91</v>
      </c>
      <c r="I23" s="38">
        <v>112</v>
      </c>
      <c r="J23" s="38">
        <v>91</v>
      </c>
      <c r="K23" s="38">
        <v>113</v>
      </c>
      <c r="L23" s="38">
        <v>93</v>
      </c>
      <c r="M23" s="33">
        <f t="shared" si="4"/>
        <v>0.82300884955752207</v>
      </c>
      <c r="N23" s="8"/>
    </row>
    <row r="24" spans="1:14">
      <c r="A24" s="18">
        <v>10.4</v>
      </c>
      <c r="B24" s="19" t="s">
        <v>31</v>
      </c>
      <c r="C24" s="12">
        <v>1580</v>
      </c>
      <c r="D24" s="12">
        <v>1662</v>
      </c>
      <c r="E24" s="12">
        <v>1581</v>
      </c>
      <c r="F24" s="12">
        <v>1740</v>
      </c>
      <c r="G24" s="12">
        <v>1610</v>
      </c>
      <c r="H24" s="12">
        <v>1893</v>
      </c>
      <c r="I24" s="38">
        <v>1610</v>
      </c>
      <c r="J24" s="38">
        <v>1893</v>
      </c>
      <c r="K24" s="38">
        <v>1632</v>
      </c>
      <c r="L24" s="38">
        <v>1917</v>
      </c>
      <c r="M24" s="33">
        <f t="shared" si="4"/>
        <v>1.1746323529411764</v>
      </c>
      <c r="N24" s="8"/>
    </row>
    <row r="25" spans="1:14">
      <c r="A25" s="18">
        <v>10.5</v>
      </c>
      <c r="B25" s="19" t="s">
        <v>32</v>
      </c>
      <c r="C25" s="12">
        <v>70</v>
      </c>
      <c r="D25" s="12">
        <v>37</v>
      </c>
      <c r="E25" s="12">
        <v>75</v>
      </c>
      <c r="F25" s="12">
        <v>36</v>
      </c>
      <c r="G25" s="12">
        <v>68</v>
      </c>
      <c r="H25" s="12">
        <v>34</v>
      </c>
      <c r="I25" s="38">
        <v>68</v>
      </c>
      <c r="J25" s="38">
        <v>34</v>
      </c>
      <c r="K25" s="38">
        <v>71</v>
      </c>
      <c r="L25" s="38">
        <v>36</v>
      </c>
      <c r="M25" s="33">
        <f t="shared" si="4"/>
        <v>0.50704225352112675</v>
      </c>
      <c r="N25" s="8"/>
    </row>
    <row r="26" spans="1:14">
      <c r="A26" s="18">
        <v>10.6</v>
      </c>
      <c r="B26" s="19" t="s">
        <v>33</v>
      </c>
      <c r="C26" s="12">
        <v>12</v>
      </c>
      <c r="D26" s="12">
        <v>11</v>
      </c>
      <c r="E26" s="12">
        <v>10</v>
      </c>
      <c r="F26" s="12">
        <v>12</v>
      </c>
      <c r="G26" s="12">
        <v>11</v>
      </c>
      <c r="H26" s="12">
        <v>14</v>
      </c>
      <c r="I26" s="37">
        <v>12</v>
      </c>
      <c r="J26" s="37">
        <v>17</v>
      </c>
      <c r="K26" s="37">
        <v>13</v>
      </c>
      <c r="L26" s="37">
        <v>19</v>
      </c>
      <c r="M26" s="33">
        <f t="shared" si="4"/>
        <v>1.4615384615384615</v>
      </c>
      <c r="N26" s="8"/>
    </row>
    <row r="27" spans="1:14">
      <c r="A27" s="18">
        <v>10.7</v>
      </c>
      <c r="B27" s="19" t="s">
        <v>34</v>
      </c>
      <c r="C27" s="12">
        <v>90</v>
      </c>
      <c r="D27" s="12">
        <v>168</v>
      </c>
      <c r="E27" s="12">
        <v>95</v>
      </c>
      <c r="F27" s="12">
        <v>189</v>
      </c>
      <c r="G27" s="12">
        <v>115</v>
      </c>
      <c r="H27" s="12">
        <v>207</v>
      </c>
      <c r="I27" s="37">
        <v>175</v>
      </c>
      <c r="J27" s="37">
        <v>265</v>
      </c>
      <c r="K27" s="37">
        <v>175</v>
      </c>
      <c r="L27" s="37">
        <v>265</v>
      </c>
      <c r="M27" s="33">
        <f t="shared" si="4"/>
        <v>1.5142857142857142</v>
      </c>
      <c r="N27" s="8"/>
    </row>
    <row r="28" spans="1:14">
      <c r="A28" s="18">
        <v>10.8</v>
      </c>
      <c r="B28" s="19" t="s">
        <v>35</v>
      </c>
      <c r="C28" s="12">
        <v>43</v>
      </c>
      <c r="D28" s="12">
        <v>87</v>
      </c>
      <c r="E28" s="12">
        <v>44</v>
      </c>
      <c r="F28" s="12">
        <v>92</v>
      </c>
      <c r="G28" s="12">
        <v>46</v>
      </c>
      <c r="H28" s="12">
        <v>103</v>
      </c>
      <c r="I28" s="38">
        <v>46</v>
      </c>
      <c r="J28" s="38">
        <v>103</v>
      </c>
      <c r="K28" s="38">
        <v>47</v>
      </c>
      <c r="L28" s="38">
        <v>107</v>
      </c>
      <c r="M28" s="33">
        <f t="shared" si="4"/>
        <v>2.2765957446808511</v>
      </c>
      <c r="N28" s="8"/>
    </row>
    <row r="29" spans="1:14">
      <c r="A29" s="39">
        <v>10.9</v>
      </c>
      <c r="B29" s="19" t="s">
        <v>36</v>
      </c>
      <c r="C29" s="12">
        <v>20</v>
      </c>
      <c r="D29" s="12">
        <v>25</v>
      </c>
      <c r="E29" s="12">
        <v>19</v>
      </c>
      <c r="F29" s="12">
        <v>23</v>
      </c>
      <c r="G29" s="12">
        <v>21</v>
      </c>
      <c r="H29" s="12">
        <v>26</v>
      </c>
      <c r="I29" s="38">
        <v>21</v>
      </c>
      <c r="J29" s="38">
        <v>26</v>
      </c>
      <c r="K29" s="38">
        <v>22</v>
      </c>
      <c r="L29" s="38">
        <v>28</v>
      </c>
      <c r="M29" s="33">
        <f t="shared" si="4"/>
        <v>1.2727272727272727</v>
      </c>
      <c r="N29" s="8"/>
    </row>
    <row r="30" spans="1:14">
      <c r="A30" s="40">
        <v>10.1</v>
      </c>
      <c r="B30" s="19" t="s">
        <v>37</v>
      </c>
      <c r="C30" s="12">
        <v>4</v>
      </c>
      <c r="D30" s="41">
        <v>7.6</v>
      </c>
      <c r="E30" s="12">
        <v>4</v>
      </c>
      <c r="F30" s="41">
        <v>7.6</v>
      </c>
      <c r="G30" s="12">
        <v>5</v>
      </c>
      <c r="H30" s="12">
        <v>9</v>
      </c>
      <c r="I30" s="38">
        <v>5</v>
      </c>
      <c r="J30" s="38">
        <v>9</v>
      </c>
      <c r="K30" s="38">
        <v>7</v>
      </c>
      <c r="L30" s="38">
        <v>12</v>
      </c>
      <c r="M30" s="33">
        <f t="shared" si="4"/>
        <v>1.7142857142857142</v>
      </c>
      <c r="N30" s="8"/>
    </row>
    <row r="31" spans="1:14">
      <c r="A31" s="42">
        <v>10.11</v>
      </c>
      <c r="B31" s="19" t="s">
        <v>38</v>
      </c>
      <c r="C31" s="12">
        <v>5</v>
      </c>
      <c r="D31" s="41">
        <v>7.2</v>
      </c>
      <c r="E31" s="12">
        <v>6</v>
      </c>
      <c r="F31" s="41">
        <v>7.5</v>
      </c>
      <c r="G31" s="12">
        <v>5</v>
      </c>
      <c r="H31" s="12">
        <v>7</v>
      </c>
      <c r="I31" s="38">
        <v>5</v>
      </c>
      <c r="J31" s="38">
        <v>7</v>
      </c>
      <c r="K31" s="38">
        <v>6</v>
      </c>
      <c r="L31" s="38">
        <v>8</v>
      </c>
      <c r="M31" s="33">
        <f t="shared" si="4"/>
        <v>1.3333333333333333</v>
      </c>
      <c r="N31" s="8"/>
    </row>
    <row r="32" spans="1:14">
      <c r="A32" s="42">
        <v>10.119999999999999</v>
      </c>
      <c r="B32" s="19" t="s">
        <v>39</v>
      </c>
      <c r="C32" s="12">
        <v>405</v>
      </c>
      <c r="D32" s="12">
        <v>336</v>
      </c>
      <c r="E32" s="12">
        <v>412</v>
      </c>
      <c r="F32" s="12">
        <v>382</v>
      </c>
      <c r="G32" s="12">
        <v>417</v>
      </c>
      <c r="H32" s="12">
        <v>411</v>
      </c>
      <c r="I32" s="38">
        <v>417</v>
      </c>
      <c r="J32" s="38">
        <v>411</v>
      </c>
      <c r="K32" s="38">
        <v>422</v>
      </c>
      <c r="L32" s="38">
        <v>425</v>
      </c>
      <c r="M32" s="33">
        <f t="shared" si="4"/>
        <v>1.0071090047393365</v>
      </c>
      <c r="N32" s="8"/>
    </row>
    <row r="33" spans="1:14">
      <c r="A33" s="42">
        <v>10.130000000000001</v>
      </c>
      <c r="B33" s="19" t="s">
        <v>40</v>
      </c>
      <c r="C33" s="12">
        <v>165</v>
      </c>
      <c r="D33" s="12">
        <v>198</v>
      </c>
      <c r="E33" s="12">
        <v>170</v>
      </c>
      <c r="F33" s="12">
        <v>204</v>
      </c>
      <c r="G33" s="12">
        <v>310</v>
      </c>
      <c r="H33" s="12">
        <v>435</v>
      </c>
      <c r="I33" s="38">
        <v>310</v>
      </c>
      <c r="J33" s="38">
        <v>435</v>
      </c>
      <c r="K33" s="38">
        <v>317</v>
      </c>
      <c r="L33" s="38">
        <v>443</v>
      </c>
      <c r="M33" s="33">
        <f t="shared" si="4"/>
        <v>1.3974763406940063</v>
      </c>
      <c r="N33" s="8"/>
    </row>
    <row r="34" spans="1:14">
      <c r="A34" s="31">
        <v>11</v>
      </c>
      <c r="B34" s="43" t="s">
        <v>41</v>
      </c>
      <c r="C34" s="14">
        <f t="shared" ref="C34:D34" si="5">+C35+C36+C37+C38+C39+C40+C41</f>
        <v>1115</v>
      </c>
      <c r="D34" s="14">
        <f t="shared" si="5"/>
        <v>884</v>
      </c>
      <c r="E34" s="14">
        <f t="shared" ref="E34:L34" si="6">+E35+E36+E37+E38+E39+E40+E41</f>
        <v>1169</v>
      </c>
      <c r="F34" s="14">
        <f t="shared" si="6"/>
        <v>1021.22</v>
      </c>
      <c r="G34" s="14">
        <f t="shared" si="6"/>
        <v>1168</v>
      </c>
      <c r="H34" s="14">
        <f t="shared" si="6"/>
        <v>1187.5999999999999</v>
      </c>
      <c r="I34" s="14">
        <f t="shared" si="6"/>
        <v>2525</v>
      </c>
      <c r="J34" s="14">
        <f t="shared" si="6"/>
        <v>2655.6</v>
      </c>
      <c r="K34" s="14">
        <f t="shared" si="6"/>
        <v>2629</v>
      </c>
      <c r="L34" s="14">
        <f t="shared" si="6"/>
        <v>2757.3</v>
      </c>
      <c r="M34" s="33"/>
      <c r="N34" s="8"/>
    </row>
    <row r="35" spans="1:14">
      <c r="A35" s="18">
        <v>11.1</v>
      </c>
      <c r="B35" s="19" t="s">
        <v>42</v>
      </c>
      <c r="C35" s="12">
        <v>760</v>
      </c>
      <c r="D35" s="12">
        <v>598</v>
      </c>
      <c r="E35" s="12">
        <v>810</v>
      </c>
      <c r="F35" s="12">
        <v>729</v>
      </c>
      <c r="G35" s="12">
        <v>813</v>
      </c>
      <c r="H35" s="12">
        <v>756</v>
      </c>
      <c r="I35" s="44">
        <v>1205</v>
      </c>
      <c r="J35" s="44">
        <v>1198</v>
      </c>
      <c r="K35" s="44">
        <v>1287</v>
      </c>
      <c r="L35" s="44">
        <v>1208</v>
      </c>
      <c r="M35" s="33">
        <f t="shared" ref="M35:M42" si="7">L35/K35</f>
        <v>0.93861693861693862</v>
      </c>
      <c r="N35" s="8"/>
    </row>
    <row r="36" spans="1:14">
      <c r="A36" s="18">
        <v>11.2</v>
      </c>
      <c r="B36" s="19" t="s">
        <v>43</v>
      </c>
      <c r="C36" s="12">
        <v>16</v>
      </c>
      <c r="D36" s="41">
        <v>14.4</v>
      </c>
      <c r="E36" s="45">
        <v>18</v>
      </c>
      <c r="F36" s="45">
        <v>15.2</v>
      </c>
      <c r="G36" s="45">
        <v>19</v>
      </c>
      <c r="H36" s="46">
        <v>18</v>
      </c>
      <c r="I36" s="38">
        <v>813</v>
      </c>
      <c r="J36" s="37">
        <v>756</v>
      </c>
      <c r="K36" s="38">
        <v>817</v>
      </c>
      <c r="L36" s="37">
        <v>782</v>
      </c>
      <c r="M36" s="33">
        <f t="shared" si="7"/>
        <v>0.95716034271725825</v>
      </c>
      <c r="N36" s="8"/>
    </row>
    <row r="37" spans="1:14">
      <c r="A37" s="18">
        <v>11.3</v>
      </c>
      <c r="B37" s="19" t="s">
        <v>44</v>
      </c>
      <c r="C37" s="12">
        <v>60</v>
      </c>
      <c r="D37" s="12">
        <v>48</v>
      </c>
      <c r="E37" s="45">
        <v>60</v>
      </c>
      <c r="F37" s="45">
        <v>48</v>
      </c>
      <c r="G37" s="45">
        <v>58</v>
      </c>
      <c r="H37" s="45">
        <v>46</v>
      </c>
      <c r="I37" s="38">
        <v>19</v>
      </c>
      <c r="J37" s="37">
        <v>18</v>
      </c>
      <c r="K37" s="38">
        <v>20</v>
      </c>
      <c r="L37" s="37">
        <v>19</v>
      </c>
      <c r="M37" s="33">
        <f t="shared" si="7"/>
        <v>0.95</v>
      </c>
      <c r="N37" s="8"/>
    </row>
    <row r="38" spans="1:14">
      <c r="A38" s="18">
        <v>11.4</v>
      </c>
      <c r="B38" s="19" t="s">
        <v>45</v>
      </c>
      <c r="C38" s="12">
        <v>55</v>
      </c>
      <c r="D38" s="12">
        <v>47</v>
      </c>
      <c r="E38" s="45">
        <v>56</v>
      </c>
      <c r="F38" s="45">
        <v>49</v>
      </c>
      <c r="G38" s="45">
        <v>53</v>
      </c>
      <c r="H38" s="45">
        <v>47</v>
      </c>
      <c r="I38" s="38">
        <v>58</v>
      </c>
      <c r="J38" s="38">
        <v>46</v>
      </c>
      <c r="K38" s="38">
        <v>59</v>
      </c>
      <c r="L38" s="38">
        <v>48</v>
      </c>
      <c r="M38" s="33">
        <f t="shared" si="7"/>
        <v>0.81355932203389836</v>
      </c>
      <c r="N38" s="8"/>
    </row>
    <row r="39" spans="1:14">
      <c r="A39" s="18">
        <v>11.5</v>
      </c>
      <c r="B39" s="19" t="s">
        <v>46</v>
      </c>
      <c r="C39" s="12">
        <v>215</v>
      </c>
      <c r="D39" s="12">
        <v>165</v>
      </c>
      <c r="E39" s="45">
        <v>216</v>
      </c>
      <c r="F39" s="45">
        <v>168</v>
      </c>
      <c r="G39" s="45">
        <v>217</v>
      </c>
      <c r="H39" s="45">
        <v>310</v>
      </c>
      <c r="I39" s="37">
        <v>210</v>
      </c>
      <c r="J39" s="37">
        <v>325</v>
      </c>
      <c r="K39" s="37">
        <v>224</v>
      </c>
      <c r="L39" s="37">
        <v>382</v>
      </c>
      <c r="M39" s="33">
        <f t="shared" si="7"/>
        <v>1.7053571428571428</v>
      </c>
      <c r="N39" s="8"/>
    </row>
    <row r="40" spans="1:14">
      <c r="A40" s="18">
        <v>11.6</v>
      </c>
      <c r="B40" s="19" t="s">
        <v>47</v>
      </c>
      <c r="C40" s="12">
        <v>4</v>
      </c>
      <c r="D40" s="41">
        <v>3.6</v>
      </c>
      <c r="E40" s="45">
        <v>3</v>
      </c>
      <c r="F40" s="45">
        <v>3.02</v>
      </c>
      <c r="G40" s="45">
        <v>3</v>
      </c>
      <c r="H40" s="45">
        <v>2.6</v>
      </c>
      <c r="I40" s="38">
        <v>217</v>
      </c>
      <c r="J40" s="38">
        <v>310</v>
      </c>
      <c r="K40" s="38">
        <v>218</v>
      </c>
      <c r="L40" s="38">
        <v>315</v>
      </c>
      <c r="M40" s="33">
        <f t="shared" si="7"/>
        <v>1.4449541284403671</v>
      </c>
      <c r="N40" s="8"/>
    </row>
    <row r="41" spans="1:14">
      <c r="A41" s="18">
        <v>11.7</v>
      </c>
      <c r="B41" s="19" t="s">
        <v>48</v>
      </c>
      <c r="C41" s="12">
        <v>5</v>
      </c>
      <c r="D41" s="12">
        <v>8</v>
      </c>
      <c r="E41" s="45">
        <v>6</v>
      </c>
      <c r="F41" s="45">
        <v>9</v>
      </c>
      <c r="G41" s="45">
        <v>5</v>
      </c>
      <c r="H41" s="45">
        <v>8</v>
      </c>
      <c r="I41" s="38">
        <v>3</v>
      </c>
      <c r="J41" s="38">
        <v>2.6</v>
      </c>
      <c r="K41" s="38">
        <v>4</v>
      </c>
      <c r="L41" s="38">
        <v>3.3</v>
      </c>
      <c r="M41" s="33">
        <f t="shared" si="7"/>
        <v>0.82499999999999996</v>
      </c>
      <c r="N41" s="8"/>
    </row>
    <row r="42" spans="1:14">
      <c r="A42" s="31">
        <v>12</v>
      </c>
      <c r="B42" s="13" t="s">
        <v>49</v>
      </c>
      <c r="C42" s="14"/>
      <c r="D42" s="14"/>
      <c r="E42" s="14"/>
      <c r="F42" s="14"/>
      <c r="G42" s="14"/>
      <c r="H42" s="14"/>
      <c r="I42" s="37">
        <v>3</v>
      </c>
      <c r="J42" s="37">
        <v>9</v>
      </c>
      <c r="K42" s="37">
        <v>3</v>
      </c>
      <c r="L42" s="37">
        <v>9</v>
      </c>
      <c r="M42" s="33">
        <f t="shared" si="7"/>
        <v>3</v>
      </c>
      <c r="N42" s="8"/>
    </row>
    <row r="43" spans="1:14">
      <c r="A43" s="31">
        <v>13</v>
      </c>
      <c r="B43" s="13" t="s">
        <v>50</v>
      </c>
      <c r="C43" s="14"/>
      <c r="D43" s="14"/>
      <c r="E43" s="14"/>
      <c r="F43" s="14"/>
      <c r="G43" s="14"/>
      <c r="H43" s="14"/>
      <c r="I43" s="32"/>
      <c r="J43" s="32"/>
      <c r="K43" s="32"/>
      <c r="L43" s="32"/>
      <c r="M43" s="33"/>
      <c r="N43" s="8"/>
    </row>
    <row r="44" spans="1:14">
      <c r="A44" s="31">
        <v>14</v>
      </c>
      <c r="B44" s="13" t="s">
        <v>51</v>
      </c>
      <c r="C44" s="14">
        <f t="shared" ref="C44:D44" si="8">+C45+C46</f>
        <v>1000</v>
      </c>
      <c r="D44" s="14">
        <f t="shared" si="8"/>
        <v>9639</v>
      </c>
      <c r="E44" s="14">
        <f t="shared" ref="E44:L44" si="9">+E45+E46</f>
        <v>1062</v>
      </c>
      <c r="F44" s="14">
        <f t="shared" si="9"/>
        <v>10580</v>
      </c>
      <c r="G44" s="14">
        <f t="shared" si="9"/>
        <v>1600</v>
      </c>
      <c r="H44" s="14">
        <f t="shared" si="9"/>
        <v>12892</v>
      </c>
      <c r="I44" s="14">
        <f t="shared" si="9"/>
        <v>1768</v>
      </c>
      <c r="J44" s="14">
        <f t="shared" si="9"/>
        <v>13775</v>
      </c>
      <c r="K44" s="14">
        <f t="shared" si="9"/>
        <v>2609</v>
      </c>
      <c r="L44" s="14">
        <f t="shared" si="9"/>
        <v>21766</v>
      </c>
      <c r="M44" s="33">
        <f t="shared" ref="M44:M52" si="10">L44/K44</f>
        <v>8.3426600229973165</v>
      </c>
      <c r="N44" s="8"/>
    </row>
    <row r="45" spans="1:14">
      <c r="A45" s="18">
        <v>14.1</v>
      </c>
      <c r="B45" s="19" t="s">
        <v>15</v>
      </c>
      <c r="C45" s="12">
        <v>310</v>
      </c>
      <c r="D45" s="12">
        <v>2635</v>
      </c>
      <c r="E45" s="12">
        <v>312</v>
      </c>
      <c r="F45" s="12">
        <v>2705</v>
      </c>
      <c r="G45" s="12">
        <v>365</v>
      </c>
      <c r="H45" s="12">
        <v>2705</v>
      </c>
      <c r="I45" s="12">
        <v>394</v>
      </c>
      <c r="J45" s="12">
        <v>2788</v>
      </c>
      <c r="K45" s="12">
        <v>394</v>
      </c>
      <c r="L45" s="12">
        <v>2788</v>
      </c>
      <c r="M45" s="33">
        <f t="shared" si="10"/>
        <v>7.0761421319796955</v>
      </c>
      <c r="N45" s="8"/>
    </row>
    <row r="46" spans="1:14">
      <c r="A46" s="18">
        <v>14.2</v>
      </c>
      <c r="B46" s="19" t="s">
        <v>19</v>
      </c>
      <c r="C46" s="12">
        <v>690</v>
      </c>
      <c r="D46" s="12">
        <v>7004</v>
      </c>
      <c r="E46" s="12">
        <v>750</v>
      </c>
      <c r="F46" s="12">
        <v>7875</v>
      </c>
      <c r="G46" s="12">
        <v>1235</v>
      </c>
      <c r="H46" s="12">
        <v>10187</v>
      </c>
      <c r="I46" s="12">
        <v>1374</v>
      </c>
      <c r="J46" s="12">
        <v>10987</v>
      </c>
      <c r="K46" s="12">
        <v>2215</v>
      </c>
      <c r="L46" s="12">
        <v>18978</v>
      </c>
      <c r="M46" s="33">
        <f t="shared" si="10"/>
        <v>8.567945823927765</v>
      </c>
      <c r="N46" s="8"/>
    </row>
    <row r="47" spans="1:14">
      <c r="A47" s="31">
        <v>15</v>
      </c>
      <c r="B47" s="13" t="s">
        <v>52</v>
      </c>
      <c r="C47" s="14">
        <v>220</v>
      </c>
      <c r="D47" s="14">
        <v>3580</v>
      </c>
      <c r="E47" s="14">
        <v>221</v>
      </c>
      <c r="F47" s="14">
        <v>3605</v>
      </c>
      <c r="G47" s="14">
        <v>223</v>
      </c>
      <c r="H47" s="14">
        <v>3703</v>
      </c>
      <c r="I47" s="14">
        <v>225</v>
      </c>
      <c r="J47" s="14">
        <v>3739</v>
      </c>
      <c r="K47" s="14">
        <v>225</v>
      </c>
      <c r="L47" s="14">
        <v>3739</v>
      </c>
      <c r="M47" s="33">
        <f t="shared" si="10"/>
        <v>16.617777777777778</v>
      </c>
      <c r="N47" s="8"/>
    </row>
    <row r="48" spans="1:14">
      <c r="A48" s="31">
        <v>16</v>
      </c>
      <c r="B48" s="13" t="s">
        <v>53</v>
      </c>
      <c r="C48" s="14">
        <f t="shared" ref="C48:D48" si="11">+C49+C50+C51</f>
        <v>2450</v>
      </c>
      <c r="D48" s="14">
        <f t="shared" si="11"/>
        <v>25783</v>
      </c>
      <c r="E48" s="14">
        <f t="shared" ref="E48:L48" si="12">+E49+E50+E51</f>
        <v>2450</v>
      </c>
      <c r="F48" s="14">
        <f t="shared" si="12"/>
        <v>25783</v>
      </c>
      <c r="G48" s="14">
        <f t="shared" si="12"/>
        <v>2866</v>
      </c>
      <c r="H48" s="14">
        <f t="shared" si="12"/>
        <v>28689</v>
      </c>
      <c r="I48" s="47">
        <f t="shared" si="12"/>
        <v>2988</v>
      </c>
      <c r="J48" s="47">
        <f t="shared" si="12"/>
        <v>29460</v>
      </c>
      <c r="K48" s="47">
        <f t="shared" si="12"/>
        <v>3241</v>
      </c>
      <c r="L48" s="47">
        <f t="shared" si="12"/>
        <v>36140</v>
      </c>
      <c r="M48" s="33">
        <f t="shared" si="10"/>
        <v>11.15087935822277</v>
      </c>
      <c r="N48" s="8"/>
    </row>
    <row r="49" spans="1:14">
      <c r="A49" s="18">
        <v>16.100000000000001</v>
      </c>
      <c r="B49" s="19" t="s">
        <v>19</v>
      </c>
      <c r="C49" s="12">
        <v>695</v>
      </c>
      <c r="D49" s="12">
        <v>7951</v>
      </c>
      <c r="E49" s="12">
        <v>695</v>
      </c>
      <c r="F49" s="12">
        <v>7951</v>
      </c>
      <c r="G49" s="12">
        <v>975</v>
      </c>
      <c r="H49" s="12">
        <v>10717</v>
      </c>
      <c r="I49" s="48">
        <v>1012</v>
      </c>
      <c r="J49" s="48">
        <v>11015</v>
      </c>
      <c r="K49" s="48">
        <v>1225</v>
      </c>
      <c r="L49" s="48">
        <v>16698</v>
      </c>
      <c r="M49" s="33">
        <f t="shared" si="10"/>
        <v>13.631020408163264</v>
      </c>
      <c r="N49" s="8"/>
    </row>
    <row r="50" spans="1:14">
      <c r="A50" s="18">
        <v>16.2</v>
      </c>
      <c r="B50" s="19" t="s">
        <v>15</v>
      </c>
      <c r="C50" s="12">
        <v>780</v>
      </c>
      <c r="D50" s="12">
        <v>8034</v>
      </c>
      <c r="E50" s="12">
        <v>780</v>
      </c>
      <c r="F50" s="12">
        <v>8034</v>
      </c>
      <c r="G50" s="12">
        <v>886</v>
      </c>
      <c r="H50" s="12">
        <v>8097</v>
      </c>
      <c r="I50" s="48">
        <v>893</v>
      </c>
      <c r="J50" s="48">
        <v>8328</v>
      </c>
      <c r="K50" s="48">
        <v>893</v>
      </c>
      <c r="L50" s="48">
        <v>8328</v>
      </c>
      <c r="M50" s="33">
        <f t="shared" si="10"/>
        <v>9.3258678611422177</v>
      </c>
      <c r="N50" s="8"/>
    </row>
    <row r="51" spans="1:14">
      <c r="A51" s="18">
        <v>16.3</v>
      </c>
      <c r="B51" s="54" t="s">
        <v>54</v>
      </c>
      <c r="C51" s="12">
        <v>975</v>
      </c>
      <c r="D51" s="12">
        <v>9798</v>
      </c>
      <c r="E51" s="12">
        <v>975</v>
      </c>
      <c r="F51" s="12">
        <v>9798</v>
      </c>
      <c r="G51" s="12">
        <v>1005</v>
      </c>
      <c r="H51" s="12">
        <v>9875</v>
      </c>
      <c r="I51" s="48">
        <v>1083</v>
      </c>
      <c r="J51" s="48">
        <v>10117</v>
      </c>
      <c r="K51" s="48">
        <v>1123</v>
      </c>
      <c r="L51" s="48">
        <v>11114</v>
      </c>
      <c r="M51" s="33">
        <f t="shared" si="10"/>
        <v>9.8967052537845053</v>
      </c>
      <c r="N51" s="8"/>
    </row>
    <row r="52" spans="1:14">
      <c r="A52" s="31">
        <v>17</v>
      </c>
      <c r="B52" s="13" t="s">
        <v>55</v>
      </c>
      <c r="C52" s="14">
        <v>195</v>
      </c>
      <c r="D52" s="14">
        <v>380</v>
      </c>
      <c r="E52" s="14">
        <v>198</v>
      </c>
      <c r="F52" s="14">
        <v>385</v>
      </c>
      <c r="G52" s="14">
        <v>208</v>
      </c>
      <c r="H52" s="14">
        <v>397</v>
      </c>
      <c r="I52" s="47">
        <v>213</v>
      </c>
      <c r="J52" s="47">
        <v>403</v>
      </c>
      <c r="K52" s="47">
        <v>267</v>
      </c>
      <c r="L52" s="47">
        <v>620</v>
      </c>
      <c r="M52" s="33">
        <f t="shared" si="10"/>
        <v>2.3220973782771535</v>
      </c>
      <c r="N52" s="8"/>
    </row>
    <row r="53" spans="1:14">
      <c r="A53" s="31">
        <v>18</v>
      </c>
      <c r="B53" s="13" t="s">
        <v>56</v>
      </c>
      <c r="C53" s="14"/>
      <c r="D53" s="14"/>
      <c r="E53" s="14"/>
      <c r="F53" s="14"/>
      <c r="G53" s="14"/>
      <c r="H53" s="14"/>
      <c r="I53" s="47"/>
      <c r="J53" s="47"/>
      <c r="K53" s="47"/>
      <c r="L53" s="47"/>
      <c r="M53" s="33"/>
      <c r="N53" s="8"/>
    </row>
    <row r="54" spans="1:14">
      <c r="A54" s="31"/>
      <c r="B54" s="13" t="s">
        <v>57</v>
      </c>
      <c r="C54" s="14">
        <f t="shared" ref="C54:D55" si="13">C57+C60+C63+C66+C69+C72+C75+C78+C81+C84+C87+C90+C93+C96</f>
        <v>1844</v>
      </c>
      <c r="D54" s="14">
        <f t="shared" si="13"/>
        <v>0</v>
      </c>
      <c r="E54" s="14">
        <f t="shared" ref="E54:L55" si="14">E57+E60+E63+E66+E69+E72+E75+E78+E81+E84+E87+E90+E93+E96</f>
        <v>1909</v>
      </c>
      <c r="F54" s="14">
        <f t="shared" si="14"/>
        <v>0</v>
      </c>
      <c r="G54" s="14">
        <f t="shared" si="14"/>
        <v>1947</v>
      </c>
      <c r="H54" s="14">
        <f t="shared" si="14"/>
        <v>0</v>
      </c>
      <c r="I54" s="47">
        <f t="shared" si="14"/>
        <v>2016</v>
      </c>
      <c r="J54" s="47">
        <f t="shared" si="14"/>
        <v>0</v>
      </c>
      <c r="K54" s="47">
        <f t="shared" si="14"/>
        <v>2114</v>
      </c>
      <c r="L54" s="47">
        <f t="shared" si="14"/>
        <v>0</v>
      </c>
      <c r="M54" s="33">
        <f>L54/K54</f>
        <v>0</v>
      </c>
      <c r="N54" s="8"/>
    </row>
    <row r="55" spans="1:14">
      <c r="A55" s="31"/>
      <c r="B55" s="13" t="s">
        <v>58</v>
      </c>
      <c r="C55" s="14">
        <f t="shared" si="13"/>
        <v>1252</v>
      </c>
      <c r="D55" s="14">
        <f t="shared" si="13"/>
        <v>7097.1</v>
      </c>
      <c r="E55" s="14">
        <f t="shared" si="14"/>
        <v>1328</v>
      </c>
      <c r="F55" s="14">
        <f t="shared" si="14"/>
        <v>11469.1</v>
      </c>
      <c r="G55" s="14">
        <f t="shared" si="14"/>
        <v>1381</v>
      </c>
      <c r="H55" s="14">
        <f t="shared" si="14"/>
        <v>11365.3</v>
      </c>
      <c r="I55" s="47">
        <f t="shared" si="14"/>
        <v>1431</v>
      </c>
      <c r="J55" s="47">
        <f t="shared" si="14"/>
        <v>12062.3</v>
      </c>
      <c r="K55" s="47">
        <f t="shared" si="14"/>
        <v>1512</v>
      </c>
      <c r="L55" s="47">
        <f t="shared" si="14"/>
        <v>12328.3</v>
      </c>
      <c r="M55" s="33">
        <f>L55/K55</f>
        <v>8.1536375661375651</v>
      </c>
      <c r="N55" s="8"/>
    </row>
    <row r="56" spans="1:14">
      <c r="A56" s="18">
        <v>18.100000000000001</v>
      </c>
      <c r="B56" s="19" t="s">
        <v>59</v>
      </c>
      <c r="C56" s="12"/>
      <c r="D56" s="12"/>
      <c r="E56" s="12"/>
      <c r="F56" s="12"/>
      <c r="G56" s="12"/>
      <c r="H56" s="12"/>
      <c r="I56" s="48"/>
      <c r="J56" s="48"/>
      <c r="K56" s="48"/>
      <c r="L56" s="48"/>
      <c r="M56" s="33"/>
      <c r="N56" s="8"/>
    </row>
    <row r="57" spans="1:14">
      <c r="A57" s="18"/>
      <c r="B57" s="19" t="s">
        <v>60</v>
      </c>
      <c r="C57" s="12">
        <v>1250</v>
      </c>
      <c r="D57" s="12"/>
      <c r="E57" s="12">
        <v>1310</v>
      </c>
      <c r="F57" s="12"/>
      <c r="G57" s="12">
        <v>1330</v>
      </c>
      <c r="H57" s="12"/>
      <c r="I57" s="12">
        <v>1390</v>
      </c>
      <c r="J57" s="12"/>
      <c r="K57" s="12">
        <v>1485</v>
      </c>
      <c r="L57" s="12"/>
      <c r="M57" s="33">
        <f>L57/K57</f>
        <v>0</v>
      </c>
      <c r="N57" s="8"/>
    </row>
    <row r="58" spans="1:14">
      <c r="A58" s="18"/>
      <c r="B58" s="19" t="s">
        <v>61</v>
      </c>
      <c r="C58" s="12">
        <v>800</v>
      </c>
      <c r="D58" s="12">
        <v>4400</v>
      </c>
      <c r="E58" s="12">
        <v>860</v>
      </c>
      <c r="F58" s="12">
        <v>8170</v>
      </c>
      <c r="G58" s="12">
        <v>895</v>
      </c>
      <c r="H58" s="12">
        <v>7960</v>
      </c>
      <c r="I58" s="12">
        <v>935</v>
      </c>
      <c r="J58" s="12">
        <v>8608</v>
      </c>
      <c r="K58" s="12">
        <v>1012</v>
      </c>
      <c r="L58" s="12">
        <v>8873</v>
      </c>
      <c r="M58" s="33">
        <f>L58/K58</f>
        <v>8.7677865612648223</v>
      </c>
      <c r="N58" s="8"/>
    </row>
    <row r="59" spans="1:14">
      <c r="A59" s="18">
        <v>18.2</v>
      </c>
      <c r="B59" s="19" t="s">
        <v>62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33"/>
      <c r="N59" s="8"/>
    </row>
    <row r="60" spans="1:14">
      <c r="A60" s="18"/>
      <c r="B60" s="19" t="s">
        <v>60</v>
      </c>
      <c r="C60" s="12">
        <v>10</v>
      </c>
      <c r="D60" s="12"/>
      <c r="E60" s="12">
        <v>10</v>
      </c>
      <c r="F60" s="12"/>
      <c r="G60" s="12">
        <v>10</v>
      </c>
      <c r="H60" s="12"/>
      <c r="I60" s="12">
        <v>9</v>
      </c>
      <c r="J60" s="12"/>
      <c r="K60" s="12">
        <v>10</v>
      </c>
      <c r="L60" s="12"/>
      <c r="M60" s="33">
        <f>L60/K60</f>
        <v>0</v>
      </c>
      <c r="N60" s="8"/>
    </row>
    <row r="61" spans="1:14">
      <c r="A61" s="18"/>
      <c r="B61" s="19" t="s">
        <v>61</v>
      </c>
      <c r="C61" s="12">
        <v>8</v>
      </c>
      <c r="D61" s="12">
        <v>50</v>
      </c>
      <c r="E61" s="12">
        <v>9</v>
      </c>
      <c r="F61" s="12">
        <v>92</v>
      </c>
      <c r="G61" s="12">
        <v>9</v>
      </c>
      <c r="H61" s="12">
        <v>92</v>
      </c>
      <c r="I61" s="12">
        <v>8</v>
      </c>
      <c r="J61" s="12">
        <v>86</v>
      </c>
      <c r="K61" s="12">
        <v>9</v>
      </c>
      <c r="L61" s="12">
        <v>91</v>
      </c>
      <c r="M61" s="33">
        <f>L61/K61</f>
        <v>10.111111111111111</v>
      </c>
      <c r="N61" s="8"/>
    </row>
    <row r="62" spans="1:14">
      <c r="A62" s="18">
        <v>18.3</v>
      </c>
      <c r="B62" s="19" t="s">
        <v>63</v>
      </c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33"/>
      <c r="N62" s="8"/>
    </row>
    <row r="63" spans="1:14">
      <c r="A63" s="18"/>
      <c r="B63" s="19" t="s">
        <v>60</v>
      </c>
      <c r="C63" s="12">
        <v>60</v>
      </c>
      <c r="D63" s="12"/>
      <c r="E63" s="12">
        <v>65</v>
      </c>
      <c r="F63" s="12"/>
      <c r="G63" s="12">
        <v>65</v>
      </c>
      <c r="H63" s="12"/>
      <c r="I63" s="12">
        <v>72</v>
      </c>
      <c r="J63" s="12"/>
      <c r="K63" s="12">
        <v>75</v>
      </c>
      <c r="L63" s="12"/>
      <c r="M63" s="33">
        <f>L63/K63</f>
        <v>0</v>
      </c>
      <c r="N63" s="8"/>
    </row>
    <row r="64" spans="1:14">
      <c r="A64" s="18"/>
      <c r="B64" s="19" t="s">
        <v>61</v>
      </c>
      <c r="C64" s="12">
        <v>37</v>
      </c>
      <c r="D64" s="12">
        <v>180</v>
      </c>
      <c r="E64" s="12">
        <v>46</v>
      </c>
      <c r="F64" s="12">
        <v>348</v>
      </c>
      <c r="G64" s="12">
        <v>48</v>
      </c>
      <c r="H64" s="12">
        <v>362</v>
      </c>
      <c r="I64" s="12">
        <v>59</v>
      </c>
      <c r="J64" s="12">
        <v>417</v>
      </c>
      <c r="K64" s="12">
        <v>63</v>
      </c>
      <c r="L64" s="12">
        <v>422</v>
      </c>
      <c r="M64" s="33">
        <f>L64/K64</f>
        <v>6.6984126984126986</v>
      </c>
      <c r="N64" s="8"/>
    </row>
    <row r="65" spans="1:14">
      <c r="A65" s="18">
        <v>18.399999999999999</v>
      </c>
      <c r="B65" s="19" t="s">
        <v>64</v>
      </c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33"/>
      <c r="N65" s="8"/>
    </row>
    <row r="66" spans="1:14">
      <c r="A66" s="18"/>
      <c r="B66" s="19" t="s">
        <v>60</v>
      </c>
      <c r="C66" s="12">
        <v>165</v>
      </c>
      <c r="D66" s="12"/>
      <c r="E66" s="12">
        <v>170</v>
      </c>
      <c r="F66" s="12"/>
      <c r="G66" s="12">
        <v>177</v>
      </c>
      <c r="H66" s="12"/>
      <c r="I66" s="48">
        <v>177</v>
      </c>
      <c r="J66" s="48"/>
      <c r="K66" s="48">
        <v>178</v>
      </c>
      <c r="L66" s="48"/>
      <c r="M66" s="33">
        <f>L66/K66</f>
        <v>0</v>
      </c>
      <c r="N66" s="8"/>
    </row>
    <row r="67" spans="1:14">
      <c r="A67" s="18"/>
      <c r="B67" s="19" t="s">
        <v>58</v>
      </c>
      <c r="C67" s="12">
        <v>105</v>
      </c>
      <c r="D67" s="12">
        <v>735</v>
      </c>
      <c r="E67" s="12">
        <v>107</v>
      </c>
      <c r="F67" s="12">
        <v>770</v>
      </c>
      <c r="G67" s="12">
        <v>114</v>
      </c>
      <c r="H67" s="12">
        <v>850</v>
      </c>
      <c r="I67" s="48">
        <v>114</v>
      </c>
      <c r="J67" s="48">
        <v>850</v>
      </c>
      <c r="K67" s="48">
        <v>115</v>
      </c>
      <c r="L67" s="48">
        <v>855</v>
      </c>
      <c r="M67" s="33">
        <f>L67/K67</f>
        <v>7.4347826086956523</v>
      </c>
      <c r="N67" s="8"/>
    </row>
    <row r="68" spans="1:14">
      <c r="A68" s="18">
        <v>18.5</v>
      </c>
      <c r="B68" s="19" t="s">
        <v>65</v>
      </c>
      <c r="C68" s="12"/>
      <c r="D68" s="12"/>
      <c r="E68" s="12"/>
      <c r="F68" s="12"/>
      <c r="G68" s="12"/>
      <c r="H68" s="12"/>
      <c r="I68" s="48"/>
      <c r="J68" s="48"/>
      <c r="K68" s="48"/>
      <c r="L68" s="48"/>
      <c r="M68" s="33"/>
      <c r="N68" s="8"/>
    </row>
    <row r="69" spans="1:14">
      <c r="A69" s="18"/>
      <c r="B69" s="19" t="s">
        <v>60</v>
      </c>
      <c r="C69" s="12"/>
      <c r="D69" s="12"/>
      <c r="E69" s="12">
        <v>0</v>
      </c>
      <c r="F69" s="12">
        <v>0</v>
      </c>
      <c r="G69" s="12">
        <v>0</v>
      </c>
      <c r="H69" s="12"/>
      <c r="I69" s="48">
        <v>3</v>
      </c>
      <c r="J69" s="48"/>
      <c r="K69" s="48">
        <v>3</v>
      </c>
      <c r="L69" s="48"/>
      <c r="M69" s="33"/>
      <c r="N69" s="8"/>
    </row>
    <row r="70" spans="1:14">
      <c r="A70" s="18"/>
      <c r="B70" s="19" t="s">
        <v>61</v>
      </c>
      <c r="C70" s="12"/>
      <c r="D70" s="12"/>
      <c r="E70" s="12">
        <v>0</v>
      </c>
      <c r="F70" s="12">
        <v>0</v>
      </c>
      <c r="G70" s="12">
        <v>0</v>
      </c>
      <c r="H70" s="12"/>
      <c r="I70" s="48"/>
      <c r="J70" s="48"/>
      <c r="K70" s="48"/>
      <c r="L70" s="48"/>
      <c r="M70" s="33"/>
      <c r="N70" s="8"/>
    </row>
    <row r="71" spans="1:14">
      <c r="A71" s="18">
        <v>18.600000000000001</v>
      </c>
      <c r="B71" s="19" t="s">
        <v>66</v>
      </c>
      <c r="C71" s="12"/>
      <c r="D71" s="12"/>
      <c r="E71" s="12"/>
      <c r="F71" s="12"/>
      <c r="G71" s="12"/>
      <c r="H71" s="12"/>
      <c r="I71" s="48"/>
      <c r="J71" s="48"/>
      <c r="K71" s="48"/>
      <c r="L71" s="48"/>
      <c r="M71" s="33"/>
      <c r="N71" s="8"/>
    </row>
    <row r="72" spans="1:14">
      <c r="A72" s="18"/>
      <c r="B72" s="19" t="s">
        <v>60</v>
      </c>
      <c r="C72" s="12">
        <v>65</v>
      </c>
      <c r="D72" s="12"/>
      <c r="E72" s="12">
        <v>68</v>
      </c>
      <c r="F72" s="12"/>
      <c r="G72" s="12">
        <v>72</v>
      </c>
      <c r="H72" s="12"/>
      <c r="I72" s="48">
        <v>72</v>
      </c>
      <c r="J72" s="48"/>
      <c r="K72" s="48">
        <v>72</v>
      </c>
      <c r="L72" s="48"/>
      <c r="M72" s="33">
        <f>L72/K72</f>
        <v>0</v>
      </c>
      <c r="N72" s="8"/>
    </row>
    <row r="73" spans="1:14">
      <c r="A73" s="18"/>
      <c r="B73" s="19" t="s">
        <v>58</v>
      </c>
      <c r="C73" s="12">
        <v>55</v>
      </c>
      <c r="D73" s="12">
        <v>435</v>
      </c>
      <c r="E73" s="12">
        <v>57</v>
      </c>
      <c r="F73" s="12">
        <v>473</v>
      </c>
      <c r="G73" s="12">
        <v>61</v>
      </c>
      <c r="H73" s="12">
        <v>475</v>
      </c>
      <c r="I73" s="48">
        <v>61</v>
      </c>
      <c r="J73" s="48">
        <v>475</v>
      </c>
      <c r="K73" s="48">
        <v>61</v>
      </c>
      <c r="L73" s="48">
        <v>475</v>
      </c>
      <c r="M73" s="33">
        <f>L73/K73</f>
        <v>7.7868852459016393</v>
      </c>
      <c r="N73" s="8"/>
    </row>
    <row r="74" spans="1:14">
      <c r="A74" s="18">
        <v>18.7</v>
      </c>
      <c r="B74" s="19" t="s">
        <v>67</v>
      </c>
      <c r="C74" s="12"/>
      <c r="D74" s="12"/>
      <c r="E74" s="12"/>
      <c r="F74" s="12"/>
      <c r="G74" s="12"/>
      <c r="H74" s="12"/>
      <c r="I74" s="48"/>
      <c r="J74" s="48"/>
      <c r="K74" s="48"/>
      <c r="L74" s="48"/>
      <c r="M74" s="33"/>
      <c r="N74" s="8"/>
    </row>
    <row r="75" spans="1:14">
      <c r="A75" s="18"/>
      <c r="B75" s="19" t="s">
        <v>60</v>
      </c>
      <c r="C75" s="12">
        <v>102</v>
      </c>
      <c r="D75" s="12"/>
      <c r="E75" s="12">
        <v>26</v>
      </c>
      <c r="F75" s="12"/>
      <c r="G75" s="12">
        <v>32</v>
      </c>
      <c r="H75" s="12"/>
      <c r="I75" s="48">
        <v>32</v>
      </c>
      <c r="J75" s="48"/>
      <c r="K75" s="48">
        <v>32</v>
      </c>
      <c r="L75" s="48"/>
      <c r="M75" s="33">
        <f>L75/K75</f>
        <v>0</v>
      </c>
      <c r="N75" s="8"/>
    </row>
    <row r="76" spans="1:14">
      <c r="A76" s="18"/>
      <c r="B76" s="19" t="s">
        <v>61</v>
      </c>
      <c r="C76" s="12">
        <v>75</v>
      </c>
      <c r="D76" s="12">
        <v>595</v>
      </c>
      <c r="E76" s="12">
        <v>11</v>
      </c>
      <c r="F76" s="41">
        <v>82.5</v>
      </c>
      <c r="G76" s="12">
        <v>12</v>
      </c>
      <c r="H76" s="12">
        <v>84</v>
      </c>
      <c r="I76" s="48">
        <v>12</v>
      </c>
      <c r="J76" s="48">
        <v>84</v>
      </c>
      <c r="K76" s="48">
        <v>12</v>
      </c>
      <c r="L76" s="48">
        <v>84</v>
      </c>
      <c r="M76" s="33">
        <f>L76/K76</f>
        <v>7</v>
      </c>
      <c r="N76" s="8"/>
    </row>
    <row r="77" spans="1:14">
      <c r="A77" s="18">
        <v>18.8</v>
      </c>
      <c r="B77" s="19" t="s">
        <v>68</v>
      </c>
      <c r="C77" s="12"/>
      <c r="D77" s="12"/>
      <c r="E77" s="12"/>
      <c r="F77" s="12"/>
      <c r="G77" s="12"/>
      <c r="H77" s="12"/>
      <c r="I77" s="48"/>
      <c r="J77" s="48"/>
      <c r="K77" s="48"/>
      <c r="L77" s="48"/>
      <c r="M77" s="33"/>
      <c r="N77" s="8"/>
    </row>
    <row r="78" spans="1:14">
      <c r="A78" s="18"/>
      <c r="B78" s="19" t="s">
        <v>60</v>
      </c>
      <c r="C78" s="12">
        <v>17</v>
      </c>
      <c r="D78" s="12"/>
      <c r="E78" s="12">
        <v>60</v>
      </c>
      <c r="F78" s="12"/>
      <c r="G78" s="12">
        <v>59</v>
      </c>
      <c r="H78" s="12"/>
      <c r="I78" s="48">
        <v>59</v>
      </c>
      <c r="J78" s="48"/>
      <c r="K78" s="48">
        <v>59</v>
      </c>
      <c r="L78" s="48"/>
      <c r="M78" s="33">
        <f>L78/K78</f>
        <v>0</v>
      </c>
      <c r="N78" s="8"/>
    </row>
    <row r="79" spans="1:14">
      <c r="A79" s="18"/>
      <c r="B79" s="19" t="s">
        <v>61</v>
      </c>
      <c r="C79" s="12">
        <v>12</v>
      </c>
      <c r="D79" s="12">
        <v>95</v>
      </c>
      <c r="E79" s="12">
        <v>50</v>
      </c>
      <c r="F79" s="12">
        <v>370</v>
      </c>
      <c r="G79" s="12">
        <v>52</v>
      </c>
      <c r="H79" s="12">
        <v>377</v>
      </c>
      <c r="I79" s="48">
        <v>52</v>
      </c>
      <c r="J79" s="48">
        <v>377</v>
      </c>
      <c r="K79" s="48">
        <v>52</v>
      </c>
      <c r="L79" s="48">
        <v>377</v>
      </c>
      <c r="M79" s="33">
        <f>L79/K79</f>
        <v>7.25</v>
      </c>
      <c r="N79" s="8"/>
    </row>
    <row r="80" spans="1:14">
      <c r="A80" s="18">
        <v>18.899999999999999</v>
      </c>
      <c r="B80" s="19" t="s">
        <v>69</v>
      </c>
      <c r="C80" s="12"/>
      <c r="D80" s="12"/>
      <c r="E80" s="12"/>
      <c r="F80" s="12"/>
      <c r="G80" s="12"/>
      <c r="H80" s="12"/>
      <c r="I80" s="48"/>
      <c r="J80" s="48"/>
      <c r="K80" s="48"/>
      <c r="L80" s="48"/>
      <c r="M80" s="33"/>
      <c r="N80" s="8"/>
    </row>
    <row r="81" spans="1:14">
      <c r="A81" s="18"/>
      <c r="B81" s="19" t="s">
        <v>60</v>
      </c>
      <c r="C81" s="12">
        <v>6</v>
      </c>
      <c r="D81" s="12"/>
      <c r="E81" s="12">
        <v>6</v>
      </c>
      <c r="F81" s="12"/>
      <c r="G81" s="12">
        <v>5</v>
      </c>
      <c r="H81" s="12"/>
      <c r="I81" s="48">
        <v>5</v>
      </c>
      <c r="J81" s="48"/>
      <c r="K81" s="48">
        <v>5</v>
      </c>
      <c r="L81" s="48"/>
      <c r="M81" s="33">
        <f>L81/K81</f>
        <v>0</v>
      </c>
      <c r="N81" s="8"/>
    </row>
    <row r="82" spans="1:14">
      <c r="A82" s="18"/>
      <c r="B82" s="19" t="s">
        <v>70</v>
      </c>
      <c r="C82" s="12">
        <v>5</v>
      </c>
      <c r="D82" s="12">
        <v>33</v>
      </c>
      <c r="E82" s="12">
        <v>5</v>
      </c>
      <c r="F82" s="12">
        <v>33</v>
      </c>
      <c r="G82" s="12">
        <v>4</v>
      </c>
      <c r="H82" s="12">
        <v>27</v>
      </c>
      <c r="I82" s="48">
        <v>4</v>
      </c>
      <c r="J82" s="48">
        <v>27</v>
      </c>
      <c r="K82" s="48">
        <v>4</v>
      </c>
      <c r="L82" s="48">
        <v>27</v>
      </c>
      <c r="M82" s="33">
        <f>L82/K82</f>
        <v>6.75</v>
      </c>
      <c r="N82" s="8"/>
    </row>
    <row r="83" spans="1:14">
      <c r="A83" s="49">
        <v>18.100000000000001</v>
      </c>
      <c r="B83" s="19" t="s">
        <v>71</v>
      </c>
      <c r="C83" s="12"/>
      <c r="D83" s="12"/>
      <c r="E83" s="12"/>
      <c r="F83" s="12"/>
      <c r="G83" s="12"/>
      <c r="H83" s="12"/>
      <c r="I83" s="48"/>
      <c r="J83" s="48"/>
      <c r="K83" s="48"/>
      <c r="L83" s="48"/>
      <c r="M83" s="33"/>
      <c r="N83" s="8"/>
    </row>
    <row r="84" spans="1:14">
      <c r="A84" s="18"/>
      <c r="B84" s="19" t="s">
        <v>60</v>
      </c>
      <c r="C84" s="12">
        <v>6</v>
      </c>
      <c r="D84" s="12"/>
      <c r="E84" s="12">
        <v>17</v>
      </c>
      <c r="F84" s="12"/>
      <c r="G84" s="12">
        <v>17</v>
      </c>
      <c r="H84" s="12"/>
      <c r="I84" s="48">
        <v>17</v>
      </c>
      <c r="J84" s="48"/>
      <c r="K84" s="48">
        <v>15</v>
      </c>
      <c r="L84" s="48"/>
      <c r="M84" s="33">
        <f>L84/K84</f>
        <v>0</v>
      </c>
      <c r="N84" s="8"/>
    </row>
    <row r="85" spans="1:14">
      <c r="A85" s="18"/>
      <c r="B85" s="19" t="s">
        <v>70</v>
      </c>
      <c r="C85" s="12">
        <v>3</v>
      </c>
      <c r="D85" s="12">
        <v>25</v>
      </c>
      <c r="E85" s="12">
        <v>15</v>
      </c>
      <c r="F85" s="12">
        <v>157.5</v>
      </c>
      <c r="G85" s="12">
        <v>16</v>
      </c>
      <c r="H85" s="12">
        <v>159</v>
      </c>
      <c r="I85" s="48">
        <v>16</v>
      </c>
      <c r="J85" s="48">
        <v>159</v>
      </c>
      <c r="K85" s="48">
        <v>14</v>
      </c>
      <c r="L85" s="48">
        <v>145</v>
      </c>
      <c r="M85" s="33">
        <f>L85/K85</f>
        <v>10.357142857142858</v>
      </c>
      <c r="N85" s="8"/>
    </row>
    <row r="86" spans="1:14">
      <c r="A86" s="49">
        <v>18.11</v>
      </c>
      <c r="B86" s="19" t="s">
        <v>72</v>
      </c>
      <c r="C86" s="12"/>
      <c r="D86" s="12"/>
      <c r="E86" s="12"/>
      <c r="F86" s="12"/>
      <c r="G86" s="12"/>
      <c r="H86" s="12"/>
      <c r="I86" s="48"/>
      <c r="J86" s="48"/>
      <c r="K86" s="48"/>
      <c r="L86" s="48"/>
      <c r="M86" s="33"/>
      <c r="N86" s="8"/>
    </row>
    <row r="87" spans="1:14">
      <c r="A87" s="18"/>
      <c r="B87" s="19" t="s">
        <v>60</v>
      </c>
      <c r="C87" s="12">
        <v>62</v>
      </c>
      <c r="D87" s="12"/>
      <c r="E87" s="12">
        <v>62</v>
      </c>
      <c r="F87" s="12"/>
      <c r="G87" s="12">
        <v>62</v>
      </c>
      <c r="H87" s="12"/>
      <c r="I87" s="48">
        <v>62</v>
      </c>
      <c r="J87" s="48"/>
      <c r="K87" s="48">
        <v>62</v>
      </c>
      <c r="L87" s="48"/>
      <c r="M87" s="33">
        <f>L87/K87</f>
        <v>0</v>
      </c>
      <c r="N87" s="8"/>
    </row>
    <row r="88" spans="1:14">
      <c r="A88" s="18"/>
      <c r="B88" s="19" t="s">
        <v>70</v>
      </c>
      <c r="C88" s="12">
        <v>60</v>
      </c>
      <c r="D88" s="12">
        <v>270</v>
      </c>
      <c r="E88" s="12">
        <v>60</v>
      </c>
      <c r="F88" s="12">
        <v>270</v>
      </c>
      <c r="G88" s="12">
        <v>61</v>
      </c>
      <c r="H88" s="12">
        <v>272</v>
      </c>
      <c r="I88" s="48">
        <v>61</v>
      </c>
      <c r="J88" s="48">
        <v>272</v>
      </c>
      <c r="K88" s="48">
        <v>61</v>
      </c>
      <c r="L88" s="48">
        <v>272</v>
      </c>
      <c r="M88" s="33">
        <f>L88/K88</f>
        <v>4.4590163934426226</v>
      </c>
      <c r="N88" s="8"/>
    </row>
    <row r="89" spans="1:14">
      <c r="A89" s="49">
        <v>18.12</v>
      </c>
      <c r="B89" s="19" t="s">
        <v>73</v>
      </c>
      <c r="C89" s="12"/>
      <c r="D89" s="12"/>
      <c r="E89" s="12"/>
      <c r="F89" s="12"/>
      <c r="G89" s="12"/>
      <c r="H89" s="12"/>
      <c r="I89" s="48"/>
      <c r="J89" s="48"/>
      <c r="K89" s="48"/>
      <c r="L89" s="48"/>
      <c r="M89" s="33"/>
      <c r="N89" s="8"/>
    </row>
    <row r="90" spans="1:14">
      <c r="A90" s="49"/>
      <c r="B90" s="19" t="s">
        <v>60</v>
      </c>
      <c r="C90" s="12">
        <v>24</v>
      </c>
      <c r="D90" s="12"/>
      <c r="E90" s="12">
        <v>26</v>
      </c>
      <c r="F90" s="12"/>
      <c r="G90" s="12">
        <v>26</v>
      </c>
      <c r="H90" s="12"/>
      <c r="I90" s="48">
        <v>26</v>
      </c>
      <c r="J90" s="48"/>
      <c r="K90" s="48">
        <v>26</v>
      </c>
      <c r="L90" s="48"/>
      <c r="M90" s="33">
        <f>L90/K90</f>
        <v>0</v>
      </c>
      <c r="N90" s="8"/>
    </row>
    <row r="91" spans="1:14">
      <c r="A91" s="49"/>
      <c r="B91" s="19" t="s">
        <v>58</v>
      </c>
      <c r="C91" s="12">
        <v>22</v>
      </c>
      <c r="D91" s="12">
        <v>198</v>
      </c>
      <c r="E91" s="12">
        <v>24</v>
      </c>
      <c r="F91" s="12">
        <v>212</v>
      </c>
      <c r="G91" s="12">
        <v>24</v>
      </c>
      <c r="H91" s="12">
        <v>213</v>
      </c>
      <c r="I91" s="48">
        <v>24</v>
      </c>
      <c r="J91" s="48">
        <v>213</v>
      </c>
      <c r="K91" s="48">
        <v>24</v>
      </c>
      <c r="L91" s="48">
        <v>213</v>
      </c>
      <c r="M91" s="33">
        <f>L91/K91</f>
        <v>8.875</v>
      </c>
      <c r="N91" s="8"/>
    </row>
    <row r="92" spans="1:14">
      <c r="A92" s="49">
        <v>18.13</v>
      </c>
      <c r="B92" s="19" t="s">
        <v>74</v>
      </c>
      <c r="C92" s="12"/>
      <c r="D92" s="12"/>
      <c r="E92" s="12"/>
      <c r="F92" s="12"/>
      <c r="G92" s="12"/>
      <c r="H92" s="12"/>
      <c r="I92" s="48"/>
      <c r="J92" s="48"/>
      <c r="K92" s="48"/>
      <c r="L92" s="48"/>
      <c r="M92" s="33"/>
      <c r="N92" s="8"/>
    </row>
    <row r="93" spans="1:14">
      <c r="A93" s="49"/>
      <c r="B93" s="19" t="s">
        <v>60</v>
      </c>
      <c r="C93" s="12">
        <v>7</v>
      </c>
      <c r="D93" s="12"/>
      <c r="E93" s="12">
        <v>9</v>
      </c>
      <c r="F93" s="12"/>
      <c r="G93" s="12">
        <v>10</v>
      </c>
      <c r="H93" s="12"/>
      <c r="I93" s="48">
        <v>10</v>
      </c>
      <c r="J93" s="48"/>
      <c r="K93" s="48">
        <v>10</v>
      </c>
      <c r="L93" s="48"/>
      <c r="M93" s="33">
        <f>L93/K93</f>
        <v>0</v>
      </c>
      <c r="N93" s="8"/>
    </row>
    <row r="94" spans="1:14">
      <c r="A94" s="49"/>
      <c r="B94" s="19" t="s">
        <v>61</v>
      </c>
      <c r="C94" s="12">
        <v>5</v>
      </c>
      <c r="D94" s="41">
        <v>9.1</v>
      </c>
      <c r="E94" s="12">
        <v>6</v>
      </c>
      <c r="F94" s="41">
        <v>11.1</v>
      </c>
      <c r="G94" s="12">
        <v>7</v>
      </c>
      <c r="H94" s="41">
        <v>12.3</v>
      </c>
      <c r="I94" s="48">
        <v>7</v>
      </c>
      <c r="J94" s="50">
        <v>12.3</v>
      </c>
      <c r="K94" s="48">
        <v>7</v>
      </c>
      <c r="L94" s="50">
        <v>12.3</v>
      </c>
      <c r="M94" s="33">
        <f>L94/K94</f>
        <v>1.7571428571428573</v>
      </c>
      <c r="N94" s="8"/>
    </row>
    <row r="95" spans="1:14">
      <c r="A95" s="49">
        <v>18.14</v>
      </c>
      <c r="B95" s="19" t="s">
        <v>75</v>
      </c>
      <c r="C95" s="12"/>
      <c r="D95" s="12"/>
      <c r="E95" s="12"/>
      <c r="F95" s="12"/>
      <c r="G95" s="12"/>
      <c r="H95" s="12"/>
      <c r="I95" s="48"/>
      <c r="J95" s="48"/>
      <c r="K95" s="48"/>
      <c r="L95" s="48"/>
      <c r="M95" s="33"/>
      <c r="N95" s="8"/>
    </row>
    <row r="96" spans="1:14">
      <c r="A96" s="18"/>
      <c r="B96" s="19" t="s">
        <v>60</v>
      </c>
      <c r="C96" s="12">
        <v>70</v>
      </c>
      <c r="D96" s="12"/>
      <c r="E96" s="12">
        <v>80</v>
      </c>
      <c r="F96" s="12"/>
      <c r="G96" s="12">
        <v>82</v>
      </c>
      <c r="H96" s="12"/>
      <c r="I96" s="48">
        <v>82</v>
      </c>
      <c r="J96" s="48"/>
      <c r="K96" s="48">
        <v>82</v>
      </c>
      <c r="L96" s="48"/>
      <c r="M96" s="33">
        <f>L96/K96</f>
        <v>0</v>
      </c>
      <c r="N96" s="8"/>
    </row>
    <row r="97" spans="1:14">
      <c r="A97" s="18"/>
      <c r="B97" s="19" t="s">
        <v>61</v>
      </c>
      <c r="C97" s="12">
        <v>65</v>
      </c>
      <c r="D97" s="12">
        <v>72</v>
      </c>
      <c r="E97" s="12">
        <v>78</v>
      </c>
      <c r="F97" s="12">
        <v>480</v>
      </c>
      <c r="G97" s="12">
        <v>78</v>
      </c>
      <c r="H97" s="12">
        <v>482</v>
      </c>
      <c r="I97" s="48">
        <v>78</v>
      </c>
      <c r="J97" s="48">
        <v>482</v>
      </c>
      <c r="K97" s="48">
        <v>78</v>
      </c>
      <c r="L97" s="48">
        <v>482</v>
      </c>
      <c r="M97" s="33">
        <f>L97/K97</f>
        <v>6.1794871794871797</v>
      </c>
      <c r="N97" s="8"/>
    </row>
    <row r="98" spans="1:14">
      <c r="A98" s="14">
        <v>19</v>
      </c>
      <c r="B98" s="13" t="s">
        <v>76</v>
      </c>
      <c r="C98" s="12"/>
      <c r="D98" s="12"/>
      <c r="E98" s="12"/>
      <c r="F98" s="12"/>
      <c r="G98" s="12"/>
      <c r="H98" s="12"/>
      <c r="I98" s="48"/>
      <c r="J98" s="48"/>
      <c r="K98" s="48"/>
      <c r="L98" s="48"/>
      <c r="M98" s="33"/>
      <c r="N98" s="8"/>
    </row>
    <row r="99" spans="1:14">
      <c r="A99" s="18"/>
      <c r="B99" s="19" t="s">
        <v>60</v>
      </c>
      <c r="C99" s="12"/>
      <c r="D99" s="12"/>
      <c r="E99" s="12"/>
      <c r="F99" s="12"/>
      <c r="G99" s="12"/>
      <c r="H99" s="12"/>
      <c r="I99" s="48"/>
      <c r="J99" s="48"/>
      <c r="K99" s="48"/>
      <c r="L99" s="48"/>
      <c r="M99" s="33"/>
      <c r="N99" s="8"/>
    </row>
    <row r="100" spans="1:14">
      <c r="A100" s="18"/>
      <c r="B100" s="19" t="s">
        <v>61</v>
      </c>
      <c r="C100" s="12"/>
      <c r="D100" s="12"/>
      <c r="E100" s="12"/>
      <c r="F100" s="12"/>
      <c r="G100" s="12"/>
      <c r="H100" s="12"/>
      <c r="I100" s="48"/>
      <c r="J100" s="48"/>
      <c r="K100" s="48"/>
      <c r="L100" s="48"/>
      <c r="M100" s="33"/>
      <c r="N100" s="8"/>
    </row>
    <row r="101" spans="1:14">
      <c r="A101" s="14">
        <v>20</v>
      </c>
      <c r="B101" s="13" t="s">
        <v>77</v>
      </c>
      <c r="C101" s="14">
        <f t="shared" ref="C101:D101" si="15">+C102+C103+C104+C105+C106+C107+C108</f>
        <v>2917</v>
      </c>
      <c r="D101" s="14">
        <f t="shared" si="15"/>
        <v>24536.799999999999</v>
      </c>
      <c r="E101" s="14">
        <f t="shared" ref="E101:L101" si="16">+E102+E103+E104+E105+E106+E107+E108</f>
        <v>2933</v>
      </c>
      <c r="F101" s="14">
        <f t="shared" si="16"/>
        <v>29961.8</v>
      </c>
      <c r="G101" s="14">
        <f t="shared" si="16"/>
        <v>2974</v>
      </c>
      <c r="H101" s="14">
        <f t="shared" si="16"/>
        <v>30157.8</v>
      </c>
      <c r="I101" s="47">
        <f t="shared" si="16"/>
        <v>3086</v>
      </c>
      <c r="J101" s="47">
        <f t="shared" si="16"/>
        <v>30666.799999999999</v>
      </c>
      <c r="K101" s="47">
        <f t="shared" si="16"/>
        <v>3267</v>
      </c>
      <c r="L101" s="47">
        <f t="shared" si="16"/>
        <v>32081.5</v>
      </c>
      <c r="M101" s="33">
        <f t="shared" ref="M101:M111" si="17">L101/K101</f>
        <v>9.8198653198653201</v>
      </c>
      <c r="N101" s="8"/>
    </row>
    <row r="102" spans="1:14">
      <c r="A102" s="18">
        <v>20.100000000000001</v>
      </c>
      <c r="B102" s="19" t="s">
        <v>78</v>
      </c>
      <c r="C102" s="12">
        <v>1985</v>
      </c>
      <c r="D102" s="12">
        <v>19431</v>
      </c>
      <c r="E102" s="12">
        <v>1990</v>
      </c>
      <c r="F102" s="12">
        <v>24477</v>
      </c>
      <c r="G102" s="12">
        <v>1995</v>
      </c>
      <c r="H102" s="12">
        <v>24310</v>
      </c>
      <c r="I102" s="48">
        <v>2007</v>
      </c>
      <c r="J102" s="48">
        <v>24621</v>
      </c>
      <c r="K102" s="48">
        <v>2045</v>
      </c>
      <c r="L102" s="48">
        <v>25617</v>
      </c>
      <c r="M102" s="33">
        <f t="shared" si="17"/>
        <v>12.526650366748166</v>
      </c>
      <c r="N102" s="8"/>
    </row>
    <row r="103" spans="1:14">
      <c r="A103" s="18">
        <v>20.2</v>
      </c>
      <c r="B103" s="19" t="s">
        <v>79</v>
      </c>
      <c r="C103" s="12">
        <v>195</v>
      </c>
      <c r="D103" s="12">
        <v>1938</v>
      </c>
      <c r="E103" s="12">
        <v>198</v>
      </c>
      <c r="F103" s="12">
        <v>2156</v>
      </c>
      <c r="G103" s="12">
        <v>203</v>
      </c>
      <c r="H103" s="12">
        <v>2215</v>
      </c>
      <c r="I103" s="48">
        <v>209</v>
      </c>
      <c r="J103" s="48">
        <v>2317</v>
      </c>
      <c r="K103" s="48">
        <v>213</v>
      </c>
      <c r="L103" s="48">
        <v>2412</v>
      </c>
      <c r="M103" s="33">
        <f t="shared" si="17"/>
        <v>11.32394366197183</v>
      </c>
      <c r="N103" s="8"/>
    </row>
    <row r="104" spans="1:14">
      <c r="A104" s="18">
        <v>20.3</v>
      </c>
      <c r="B104" s="19" t="s">
        <v>80</v>
      </c>
      <c r="C104" s="12">
        <v>380</v>
      </c>
      <c r="D104" s="12">
        <v>1620</v>
      </c>
      <c r="E104" s="12">
        <v>385</v>
      </c>
      <c r="F104" s="12">
        <v>1750</v>
      </c>
      <c r="G104" s="12">
        <v>412</v>
      </c>
      <c r="H104" s="12">
        <v>1925</v>
      </c>
      <c r="I104" s="48">
        <v>498</v>
      </c>
      <c r="J104" s="48">
        <v>2014</v>
      </c>
      <c r="K104" s="48">
        <v>499</v>
      </c>
      <c r="L104" s="48">
        <v>2112</v>
      </c>
      <c r="M104" s="33">
        <f t="shared" si="17"/>
        <v>4.2324649298597192</v>
      </c>
      <c r="N104" s="8"/>
    </row>
    <row r="105" spans="1:14">
      <c r="A105" s="18">
        <v>20.399999999999999</v>
      </c>
      <c r="B105" s="19" t="s">
        <v>81</v>
      </c>
      <c r="C105" s="12">
        <v>165</v>
      </c>
      <c r="D105" s="12">
        <v>210</v>
      </c>
      <c r="E105" s="12">
        <v>165</v>
      </c>
      <c r="F105" s="12">
        <v>210</v>
      </c>
      <c r="G105" s="12">
        <v>167</v>
      </c>
      <c r="H105" s="12">
        <v>287</v>
      </c>
      <c r="I105" s="48">
        <v>167</v>
      </c>
      <c r="J105" s="48">
        <v>287</v>
      </c>
      <c r="K105" s="48">
        <v>300</v>
      </c>
      <c r="L105" s="48">
        <v>502</v>
      </c>
      <c r="M105" s="33">
        <f t="shared" si="17"/>
        <v>1.6733333333333333</v>
      </c>
      <c r="N105" s="8"/>
    </row>
    <row r="106" spans="1:14">
      <c r="A106" s="18">
        <v>20.5</v>
      </c>
      <c r="B106" s="19" t="s">
        <v>82</v>
      </c>
      <c r="C106" s="12">
        <v>165</v>
      </c>
      <c r="D106" s="12">
        <v>1320</v>
      </c>
      <c r="E106" s="12">
        <v>167</v>
      </c>
      <c r="F106" s="12">
        <v>1350</v>
      </c>
      <c r="G106" s="12">
        <v>171</v>
      </c>
      <c r="H106" s="12">
        <v>1404</v>
      </c>
      <c r="I106" s="48">
        <v>178</v>
      </c>
      <c r="J106" s="48">
        <v>1409</v>
      </c>
      <c r="K106" s="48">
        <v>182</v>
      </c>
      <c r="L106" s="48">
        <v>1419</v>
      </c>
      <c r="M106" s="33">
        <f t="shared" si="17"/>
        <v>7.7967032967032965</v>
      </c>
      <c r="N106" s="8"/>
    </row>
    <row r="107" spans="1:14">
      <c r="A107" s="18">
        <v>20.6</v>
      </c>
      <c r="B107" s="19" t="s">
        <v>83</v>
      </c>
      <c r="C107" s="12">
        <v>16</v>
      </c>
      <c r="D107" s="12">
        <v>12</v>
      </c>
      <c r="E107" s="12">
        <v>17</v>
      </c>
      <c r="F107" s="12">
        <v>13</v>
      </c>
      <c r="G107" s="12">
        <v>16</v>
      </c>
      <c r="H107" s="12">
        <v>12</v>
      </c>
      <c r="I107" s="48">
        <v>17</v>
      </c>
      <c r="J107" s="48">
        <v>14</v>
      </c>
      <c r="K107" s="48">
        <v>17</v>
      </c>
      <c r="L107" s="48">
        <v>14</v>
      </c>
      <c r="M107" s="33">
        <f t="shared" si="17"/>
        <v>0.82352941176470584</v>
      </c>
      <c r="N107" s="8"/>
    </row>
    <row r="108" spans="1:14">
      <c r="A108" s="18">
        <v>20.7</v>
      </c>
      <c r="B108" s="19" t="s">
        <v>84</v>
      </c>
      <c r="C108" s="12">
        <v>11</v>
      </c>
      <c r="D108" s="41">
        <v>5.8</v>
      </c>
      <c r="E108" s="12">
        <v>11</v>
      </c>
      <c r="F108" s="41">
        <v>5.8</v>
      </c>
      <c r="G108" s="12">
        <v>10</v>
      </c>
      <c r="H108" s="41">
        <v>4.8</v>
      </c>
      <c r="I108" s="48">
        <v>10</v>
      </c>
      <c r="J108" s="50">
        <v>4.8</v>
      </c>
      <c r="K108" s="48">
        <v>11</v>
      </c>
      <c r="L108" s="50">
        <v>5.5</v>
      </c>
      <c r="M108" s="33">
        <f t="shared" si="17"/>
        <v>0.5</v>
      </c>
      <c r="N108" s="8"/>
    </row>
    <row r="109" spans="1:14">
      <c r="A109" s="31">
        <v>21</v>
      </c>
      <c r="B109" s="35" t="s">
        <v>85</v>
      </c>
      <c r="C109" s="14">
        <v>1065</v>
      </c>
      <c r="D109" s="14">
        <v>17</v>
      </c>
      <c r="E109" s="14">
        <v>1085</v>
      </c>
      <c r="F109" s="14">
        <v>22</v>
      </c>
      <c r="G109" s="14">
        <v>1174</v>
      </c>
      <c r="H109" s="14">
        <v>27</v>
      </c>
      <c r="I109" s="47">
        <v>1174</v>
      </c>
      <c r="J109" s="47">
        <v>32</v>
      </c>
      <c r="K109" s="47">
        <v>1495</v>
      </c>
      <c r="L109" s="47">
        <v>48</v>
      </c>
      <c r="M109" s="33">
        <f t="shared" si="17"/>
        <v>3.2107023411371234E-2</v>
      </c>
      <c r="N109" s="8"/>
    </row>
    <row r="110" spans="1:14">
      <c r="A110" s="31">
        <v>22</v>
      </c>
      <c r="B110" s="35" t="s">
        <v>86</v>
      </c>
      <c r="C110" s="14">
        <v>7</v>
      </c>
      <c r="D110" s="14">
        <v>29</v>
      </c>
      <c r="E110" s="14">
        <v>8</v>
      </c>
      <c r="F110" s="14">
        <v>62</v>
      </c>
      <c r="G110" s="14">
        <v>9</v>
      </c>
      <c r="H110" s="14">
        <v>67</v>
      </c>
      <c r="I110" s="47">
        <v>9</v>
      </c>
      <c r="J110" s="47">
        <v>69</v>
      </c>
      <c r="K110" s="47">
        <v>12</v>
      </c>
      <c r="L110" s="47">
        <v>79</v>
      </c>
      <c r="M110" s="33">
        <f t="shared" si="17"/>
        <v>6.583333333333333</v>
      </c>
      <c r="N110" s="8"/>
    </row>
    <row r="111" spans="1:14" ht="24.75">
      <c r="A111" s="31">
        <v>23</v>
      </c>
      <c r="B111" s="35" t="s">
        <v>87</v>
      </c>
      <c r="C111" s="14">
        <v>1300</v>
      </c>
      <c r="D111" s="51">
        <v>4.55</v>
      </c>
      <c r="E111" s="14">
        <v>1450</v>
      </c>
      <c r="F111" s="52">
        <v>5.8</v>
      </c>
      <c r="G111" s="14">
        <v>1760</v>
      </c>
      <c r="H111" s="52">
        <v>6.3</v>
      </c>
      <c r="I111" s="47">
        <v>1775</v>
      </c>
      <c r="J111" s="53">
        <v>6.8</v>
      </c>
      <c r="K111" s="47">
        <v>1775</v>
      </c>
      <c r="L111" s="53">
        <v>6.8</v>
      </c>
      <c r="M111" s="33">
        <f t="shared" si="17"/>
        <v>3.8309859154929578E-3</v>
      </c>
      <c r="N111" s="8"/>
    </row>
  </sheetData>
  <mergeCells count="5">
    <mergeCell ref="C3:D3"/>
    <mergeCell ref="E3:F3"/>
    <mergeCell ref="G3:H3"/>
    <mergeCell ref="I3:J3"/>
    <mergeCell ref="K3:M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E14" sqref="E14:H14"/>
    </sheetView>
  </sheetViews>
  <sheetFormatPr defaultRowHeight="15"/>
  <cols>
    <col min="1" max="1" width="7.5703125" customWidth="1"/>
    <col min="2" max="2" width="14.42578125" customWidth="1"/>
    <col min="5" max="5" width="7.28515625" customWidth="1"/>
    <col min="6" max="6" width="8.42578125" customWidth="1"/>
  </cols>
  <sheetData>
    <row r="1" spans="1:9" ht="18">
      <c r="A1" s="1" t="s">
        <v>0</v>
      </c>
      <c r="B1" s="1"/>
      <c r="C1" s="3"/>
      <c r="D1" s="3"/>
      <c r="E1" s="3"/>
      <c r="F1" s="3"/>
      <c r="G1" s="3"/>
      <c r="H1" s="3"/>
      <c r="I1" s="3"/>
    </row>
    <row r="2" spans="1:9" ht="15.75">
      <c r="A2" s="4" t="s">
        <v>1</v>
      </c>
      <c r="B2" s="5"/>
      <c r="C2" s="3"/>
      <c r="D2" s="3"/>
      <c r="E2" s="3"/>
      <c r="F2" s="3"/>
      <c r="G2" s="3"/>
      <c r="H2" s="3"/>
      <c r="I2" s="3"/>
    </row>
    <row r="3" spans="1:9" ht="15" customHeight="1">
      <c r="A3" s="6" t="s">
        <v>2</v>
      </c>
      <c r="B3" s="7" t="s">
        <v>3</v>
      </c>
      <c r="C3" s="75" t="s">
        <v>7</v>
      </c>
      <c r="D3" s="76"/>
      <c r="E3" s="75" t="s">
        <v>8</v>
      </c>
      <c r="F3" s="77"/>
      <c r="G3" s="78" t="s">
        <v>94</v>
      </c>
      <c r="H3" s="78" t="s">
        <v>95</v>
      </c>
      <c r="I3" s="8" t="s">
        <v>9</v>
      </c>
    </row>
    <row r="4" spans="1:9" ht="45" customHeight="1">
      <c r="A4" s="9"/>
      <c r="B4" s="10"/>
      <c r="C4" s="11" t="s">
        <v>10</v>
      </c>
      <c r="D4" s="11" t="s">
        <v>11</v>
      </c>
      <c r="E4" s="11" t="s">
        <v>10</v>
      </c>
      <c r="F4" s="11" t="s">
        <v>11</v>
      </c>
      <c r="G4" s="79"/>
      <c r="H4" s="79"/>
      <c r="I4" s="8"/>
    </row>
    <row r="5" spans="1:9">
      <c r="A5" s="12">
        <v>1</v>
      </c>
      <c r="B5" s="13" t="s">
        <v>13</v>
      </c>
      <c r="C5" s="14">
        <f>+C6+C7+C8</f>
        <v>6951</v>
      </c>
      <c r="D5" s="15">
        <f>D6+D7+D8</f>
        <v>25371</v>
      </c>
      <c r="E5" s="15">
        <f>E6+E7+E8</f>
        <v>7051</v>
      </c>
      <c r="F5" s="16">
        <f>F6+F7+F8</f>
        <v>27602</v>
      </c>
      <c r="G5" s="58">
        <f t="shared" ref="G5" si="0">(F5-D5)/F5*100</f>
        <v>8.0827476269835525</v>
      </c>
      <c r="H5" s="58">
        <f>(E5-C5)/E5*100</f>
        <v>1.4182385477237271</v>
      </c>
      <c r="I5" s="8"/>
    </row>
    <row r="6" spans="1:9">
      <c r="A6" s="18">
        <v>1.1000000000000001</v>
      </c>
      <c r="B6" s="19" t="s">
        <v>14</v>
      </c>
      <c r="C6" s="21">
        <v>32</v>
      </c>
      <c r="D6" s="21">
        <v>77</v>
      </c>
      <c r="E6" s="22">
        <v>65</v>
      </c>
      <c r="F6" s="23">
        <v>285</v>
      </c>
      <c r="G6" s="58">
        <f t="shared" ref="G6:G69" si="1">(F6-D6)/F6*100</f>
        <v>72.982456140350877</v>
      </c>
      <c r="H6" s="58">
        <f t="shared" ref="H6:H69" si="2">(E6-C6)/E6*100</f>
        <v>50.769230769230766</v>
      </c>
      <c r="I6" s="8"/>
    </row>
    <row r="7" spans="1:9" ht="15.75">
      <c r="A7" s="18">
        <v>1.2</v>
      </c>
      <c r="B7" s="19" t="s">
        <v>15</v>
      </c>
      <c r="C7" s="25">
        <v>6919</v>
      </c>
      <c r="D7" s="25">
        <v>25294</v>
      </c>
      <c r="E7" s="26">
        <v>6986</v>
      </c>
      <c r="F7" s="27">
        <v>27317</v>
      </c>
      <c r="G7" s="58">
        <f t="shared" si="1"/>
        <v>7.4056448365486691</v>
      </c>
      <c r="H7" s="58">
        <f t="shared" si="2"/>
        <v>0.95906097910105925</v>
      </c>
      <c r="I7" s="8"/>
    </row>
    <row r="8" spans="1:9">
      <c r="A8" s="18">
        <v>1.3</v>
      </c>
      <c r="B8" s="19" t="s">
        <v>16</v>
      </c>
      <c r="C8" s="28">
        <v>0</v>
      </c>
      <c r="D8" s="28">
        <v>0</v>
      </c>
      <c r="E8" s="28">
        <v>0</v>
      </c>
      <c r="F8" s="29">
        <v>0</v>
      </c>
      <c r="G8" s="58" t="e">
        <f t="shared" si="1"/>
        <v>#DIV/0!</v>
      </c>
      <c r="H8" s="58" t="e">
        <f t="shared" si="2"/>
        <v>#DIV/0!</v>
      </c>
      <c r="I8" s="8"/>
    </row>
    <row r="9" spans="1:9">
      <c r="A9" s="14">
        <v>2</v>
      </c>
      <c r="B9" s="13" t="s">
        <v>17</v>
      </c>
      <c r="C9" s="21">
        <v>13230</v>
      </c>
      <c r="D9" s="21">
        <v>25008</v>
      </c>
      <c r="E9" s="21">
        <v>15573</v>
      </c>
      <c r="F9" s="30">
        <v>38972</v>
      </c>
      <c r="G9" s="58">
        <f t="shared" si="1"/>
        <v>35.83085292004516</v>
      </c>
      <c r="H9" s="58">
        <f t="shared" si="2"/>
        <v>15.045270660759005</v>
      </c>
      <c r="I9" s="8"/>
    </row>
    <row r="10" spans="1:9">
      <c r="A10" s="14">
        <v>3</v>
      </c>
      <c r="B10" s="13" t="s">
        <v>18</v>
      </c>
      <c r="C10" s="15">
        <f>C11+C12+C13</f>
        <v>19395</v>
      </c>
      <c r="D10" s="15">
        <f>D11+D12+D13</f>
        <v>40168</v>
      </c>
      <c r="E10" s="15">
        <f>E11+E12+E13</f>
        <v>19930</v>
      </c>
      <c r="F10" s="16">
        <f>F11+F12+F13</f>
        <v>42149</v>
      </c>
      <c r="G10" s="58">
        <f t="shared" si="1"/>
        <v>4.6999928823934143</v>
      </c>
      <c r="H10" s="58">
        <f t="shared" si="2"/>
        <v>2.684395383843452</v>
      </c>
      <c r="I10" s="8"/>
    </row>
    <row r="11" spans="1:9">
      <c r="A11" s="18">
        <v>3.1</v>
      </c>
      <c r="B11" s="19" t="s">
        <v>19</v>
      </c>
      <c r="C11" s="22">
        <v>70</v>
      </c>
      <c r="D11" s="22">
        <v>224</v>
      </c>
      <c r="E11" s="22">
        <v>70</v>
      </c>
      <c r="F11" s="23">
        <v>224</v>
      </c>
      <c r="G11" s="58">
        <f t="shared" si="1"/>
        <v>0</v>
      </c>
      <c r="H11" s="58">
        <f t="shared" si="2"/>
        <v>0</v>
      </c>
      <c r="I11" s="8"/>
    </row>
    <row r="12" spans="1:9">
      <c r="A12" s="18">
        <v>3.2</v>
      </c>
      <c r="B12" s="19" t="s">
        <v>20</v>
      </c>
      <c r="C12" s="21">
        <v>110</v>
      </c>
      <c r="D12" s="21">
        <v>327</v>
      </c>
      <c r="E12" s="21">
        <v>110</v>
      </c>
      <c r="F12" s="30">
        <v>327</v>
      </c>
      <c r="G12" s="58">
        <f t="shared" si="1"/>
        <v>0</v>
      </c>
      <c r="H12" s="58">
        <f t="shared" si="2"/>
        <v>0</v>
      </c>
      <c r="I12" s="8"/>
    </row>
    <row r="13" spans="1:9">
      <c r="A13" s="18">
        <v>3.3</v>
      </c>
      <c r="B13" s="19" t="s">
        <v>15</v>
      </c>
      <c r="C13" s="21">
        <v>19215</v>
      </c>
      <c r="D13" s="21">
        <v>39617</v>
      </c>
      <c r="E13" s="22">
        <v>19750</v>
      </c>
      <c r="F13" s="23">
        <v>41598</v>
      </c>
      <c r="G13" s="58">
        <f t="shared" si="1"/>
        <v>4.7622481850088949</v>
      </c>
      <c r="H13" s="58">
        <f t="shared" si="2"/>
        <v>2.7088607594936707</v>
      </c>
      <c r="I13" s="8"/>
    </row>
    <row r="14" spans="1:9">
      <c r="A14" s="31">
        <v>4</v>
      </c>
      <c r="B14" s="13" t="s">
        <v>21</v>
      </c>
      <c r="C14" s="21">
        <v>1053</v>
      </c>
      <c r="D14" s="21">
        <v>1684</v>
      </c>
      <c r="E14" s="21">
        <v>1045</v>
      </c>
      <c r="F14" s="23">
        <v>1687</v>
      </c>
      <c r="G14" s="58">
        <f t="shared" si="1"/>
        <v>0.17783046828689983</v>
      </c>
      <c r="H14" s="58">
        <f t="shared" si="2"/>
        <v>-0.76555023923444976</v>
      </c>
      <c r="I14" s="8"/>
    </row>
    <row r="15" spans="1:9">
      <c r="A15" s="31">
        <v>5</v>
      </c>
      <c r="B15" s="13" t="s">
        <v>22</v>
      </c>
      <c r="C15" s="22">
        <v>1195</v>
      </c>
      <c r="D15" s="22">
        <v>1485</v>
      </c>
      <c r="E15" s="22">
        <v>1217</v>
      </c>
      <c r="F15" s="23">
        <v>1542</v>
      </c>
      <c r="G15" s="58">
        <f t="shared" si="1"/>
        <v>3.6964980544747084</v>
      </c>
      <c r="H15" s="58">
        <f t="shared" si="2"/>
        <v>1.8077239112571899</v>
      </c>
      <c r="I15" s="8"/>
    </row>
    <row r="16" spans="1:9">
      <c r="A16" s="31">
        <v>6</v>
      </c>
      <c r="B16" s="13" t="s">
        <v>23</v>
      </c>
      <c r="C16" s="22">
        <v>63</v>
      </c>
      <c r="D16" s="21">
        <v>73</v>
      </c>
      <c r="E16" s="22">
        <v>62</v>
      </c>
      <c r="F16" s="23">
        <v>71</v>
      </c>
      <c r="G16" s="58">
        <f t="shared" si="1"/>
        <v>-2.8169014084507045</v>
      </c>
      <c r="H16" s="58">
        <f t="shared" si="2"/>
        <v>-1.6129032258064515</v>
      </c>
      <c r="I16" s="8"/>
    </row>
    <row r="17" spans="1:9">
      <c r="A17" s="31">
        <v>7</v>
      </c>
      <c r="B17" s="13" t="s">
        <v>24</v>
      </c>
      <c r="C17" s="32"/>
      <c r="D17" s="32"/>
      <c r="E17" s="32"/>
      <c r="F17" s="32"/>
      <c r="G17" s="58" t="e">
        <f t="shared" si="1"/>
        <v>#DIV/0!</v>
      </c>
      <c r="H17" s="58" t="e">
        <f t="shared" si="2"/>
        <v>#DIV/0!</v>
      </c>
      <c r="I17" s="8"/>
    </row>
    <row r="18" spans="1:9">
      <c r="A18" s="31">
        <v>8</v>
      </c>
      <c r="B18" s="13" t="s">
        <v>25</v>
      </c>
      <c r="C18" s="34"/>
      <c r="D18" s="34"/>
      <c r="E18" s="34"/>
      <c r="F18" s="34"/>
      <c r="G18" s="58" t="e">
        <f t="shared" si="1"/>
        <v>#DIV/0!</v>
      </c>
      <c r="H18" s="58" t="e">
        <f t="shared" si="2"/>
        <v>#DIV/0!</v>
      </c>
      <c r="I18" s="8"/>
    </row>
    <row r="19" spans="1:9">
      <c r="A19" s="31">
        <v>9</v>
      </c>
      <c r="B19" s="13" t="s">
        <v>26</v>
      </c>
      <c r="C19" s="34"/>
      <c r="D19" s="34"/>
      <c r="E19" s="34"/>
      <c r="F19" s="34"/>
      <c r="G19" s="58" t="e">
        <f t="shared" si="1"/>
        <v>#DIV/0!</v>
      </c>
      <c r="H19" s="58" t="e">
        <f t="shared" si="2"/>
        <v>#DIV/0!</v>
      </c>
      <c r="I19" s="8"/>
    </row>
    <row r="20" spans="1:9">
      <c r="A20" s="31">
        <v>10</v>
      </c>
      <c r="B20" s="35" t="s">
        <v>27</v>
      </c>
      <c r="C20" s="36">
        <f>C21+C22+C23+C24+C25+C26+C27+C28+C29+C30+C31+C32+C33+C34</f>
        <v>6828</v>
      </c>
      <c r="D20" s="36">
        <f>D21+D22+D23+D24+D25+D26+D27+D28+D29+D30+D31+D32+D33+D34</f>
        <v>7396.6</v>
      </c>
      <c r="E20" s="36">
        <f>E21+E22+E23+E24+E25+E26+E27+E28+E29+E30+E31+E32+E33+E34</f>
        <v>7182</v>
      </c>
      <c r="F20" s="36">
        <f>F21+F22+F23+F24+F25+F26+F27+F28+F29+F30+F31+F32+F33+F34</f>
        <v>8061.3</v>
      </c>
      <c r="G20" s="58">
        <f t="shared" si="1"/>
        <v>8.2455683326510592</v>
      </c>
      <c r="H20" s="58">
        <f t="shared" si="2"/>
        <v>4.9289891395154548</v>
      </c>
      <c r="I20" s="8"/>
    </row>
    <row r="21" spans="1:9">
      <c r="A21" s="18">
        <v>10.1</v>
      </c>
      <c r="B21" s="19" t="s">
        <v>28</v>
      </c>
      <c r="C21" s="37">
        <v>1030</v>
      </c>
      <c r="D21" s="37">
        <v>955</v>
      </c>
      <c r="E21" s="37">
        <v>1231</v>
      </c>
      <c r="F21" s="37">
        <v>1434</v>
      </c>
      <c r="G21" s="58">
        <f t="shared" si="1"/>
        <v>33.403068340306838</v>
      </c>
      <c r="H21" s="58">
        <f t="shared" si="2"/>
        <v>16.328188464662876</v>
      </c>
      <c r="I21" s="8"/>
    </row>
    <row r="22" spans="1:9">
      <c r="A22" s="18">
        <v>10.199999999999999</v>
      </c>
      <c r="B22" s="19" t="s">
        <v>29</v>
      </c>
      <c r="C22" s="37">
        <v>492</v>
      </c>
      <c r="D22" s="37">
        <v>495</v>
      </c>
      <c r="E22" s="37">
        <v>497</v>
      </c>
      <c r="F22" s="37">
        <v>517</v>
      </c>
      <c r="G22" s="58">
        <f t="shared" si="1"/>
        <v>4.2553191489361701</v>
      </c>
      <c r="H22" s="58">
        <f t="shared" si="2"/>
        <v>1.0060362173038229</v>
      </c>
      <c r="I22" s="8"/>
    </row>
    <row r="23" spans="1:9">
      <c r="A23" s="18">
        <v>10.3</v>
      </c>
      <c r="B23" s="19" t="s">
        <v>30</v>
      </c>
      <c r="C23" s="38">
        <v>112</v>
      </c>
      <c r="D23" s="38">
        <v>91</v>
      </c>
      <c r="E23" s="38">
        <v>113</v>
      </c>
      <c r="F23" s="38">
        <v>93</v>
      </c>
      <c r="G23" s="58">
        <f t="shared" si="1"/>
        <v>2.1505376344086025</v>
      </c>
      <c r="H23" s="58">
        <f t="shared" si="2"/>
        <v>0.88495575221238942</v>
      </c>
      <c r="I23" s="8"/>
    </row>
    <row r="24" spans="1:9">
      <c r="A24" s="18">
        <v>10.4</v>
      </c>
      <c r="B24" s="19" t="s">
        <v>31</v>
      </c>
      <c r="C24" s="38">
        <v>1610</v>
      </c>
      <c r="D24" s="38">
        <v>1893</v>
      </c>
      <c r="E24" s="38">
        <v>1632</v>
      </c>
      <c r="F24" s="38">
        <v>1917</v>
      </c>
      <c r="G24" s="58">
        <f t="shared" si="1"/>
        <v>1.2519561815336464</v>
      </c>
      <c r="H24" s="58">
        <f t="shared" si="2"/>
        <v>1.3480392156862746</v>
      </c>
      <c r="I24" s="8"/>
    </row>
    <row r="25" spans="1:9">
      <c r="A25" s="18">
        <v>10.5</v>
      </c>
      <c r="B25" s="19" t="s">
        <v>32</v>
      </c>
      <c r="C25" s="38">
        <v>68</v>
      </c>
      <c r="D25" s="38">
        <v>34</v>
      </c>
      <c r="E25" s="38">
        <v>71</v>
      </c>
      <c r="F25" s="38">
        <v>36</v>
      </c>
      <c r="G25" s="58">
        <f t="shared" si="1"/>
        <v>5.5555555555555554</v>
      </c>
      <c r="H25" s="58">
        <f t="shared" si="2"/>
        <v>4.225352112676056</v>
      </c>
      <c r="I25" s="8"/>
    </row>
    <row r="26" spans="1:9">
      <c r="A26" s="18">
        <v>10.6</v>
      </c>
      <c r="B26" s="19" t="s">
        <v>33</v>
      </c>
      <c r="C26" s="37">
        <v>12</v>
      </c>
      <c r="D26" s="37">
        <v>17</v>
      </c>
      <c r="E26" s="37">
        <v>13</v>
      </c>
      <c r="F26" s="37">
        <v>19</v>
      </c>
      <c r="G26" s="58">
        <f t="shared" si="1"/>
        <v>10.526315789473683</v>
      </c>
      <c r="H26" s="58">
        <f t="shared" si="2"/>
        <v>7.6923076923076925</v>
      </c>
      <c r="I26" s="8"/>
    </row>
    <row r="27" spans="1:9">
      <c r="A27" s="18">
        <v>10.7</v>
      </c>
      <c r="B27" s="19" t="s">
        <v>34</v>
      </c>
      <c r="C27" s="37">
        <v>175</v>
      </c>
      <c r="D27" s="37">
        <v>265</v>
      </c>
      <c r="E27" s="37">
        <v>175</v>
      </c>
      <c r="F27" s="37">
        <v>265</v>
      </c>
      <c r="G27" s="58">
        <f t="shared" si="1"/>
        <v>0</v>
      </c>
      <c r="H27" s="58">
        <f t="shared" si="2"/>
        <v>0</v>
      </c>
      <c r="I27" s="8"/>
    </row>
    <row r="28" spans="1:9">
      <c r="A28" s="18">
        <v>10.8</v>
      </c>
      <c r="B28" s="19" t="s">
        <v>35</v>
      </c>
      <c r="C28" s="38">
        <v>46</v>
      </c>
      <c r="D28" s="38">
        <v>103</v>
      </c>
      <c r="E28" s="38">
        <v>47</v>
      </c>
      <c r="F28" s="38">
        <v>107</v>
      </c>
      <c r="G28" s="58">
        <f t="shared" si="1"/>
        <v>3.7383177570093453</v>
      </c>
      <c r="H28" s="58">
        <f t="shared" si="2"/>
        <v>2.1276595744680851</v>
      </c>
      <c r="I28" s="8"/>
    </row>
    <row r="29" spans="1:9">
      <c r="A29" s="39">
        <v>10.9</v>
      </c>
      <c r="B29" s="19" t="s">
        <v>36</v>
      </c>
      <c r="C29" s="38">
        <v>21</v>
      </c>
      <c r="D29" s="38">
        <v>26</v>
      </c>
      <c r="E29" s="38">
        <v>22</v>
      </c>
      <c r="F29" s="38">
        <v>28</v>
      </c>
      <c r="G29" s="58">
        <f t="shared" si="1"/>
        <v>7.1428571428571423</v>
      </c>
      <c r="H29" s="58">
        <f t="shared" si="2"/>
        <v>4.5454545454545459</v>
      </c>
      <c r="I29" s="8"/>
    </row>
    <row r="30" spans="1:9">
      <c r="A30" s="40">
        <v>10.1</v>
      </c>
      <c r="B30" s="19" t="s">
        <v>37</v>
      </c>
      <c r="C30" s="38">
        <v>5</v>
      </c>
      <c r="D30" s="38">
        <v>9</v>
      </c>
      <c r="E30" s="38">
        <v>7</v>
      </c>
      <c r="F30" s="38">
        <v>12</v>
      </c>
      <c r="G30" s="58">
        <f t="shared" si="1"/>
        <v>25</v>
      </c>
      <c r="H30" s="58">
        <f t="shared" si="2"/>
        <v>28.571428571428569</v>
      </c>
      <c r="I30" s="8"/>
    </row>
    <row r="31" spans="1:9">
      <c r="A31" s="42">
        <v>10.11</v>
      </c>
      <c r="B31" s="19" t="s">
        <v>38</v>
      </c>
      <c r="C31" s="38">
        <v>5</v>
      </c>
      <c r="D31" s="38">
        <v>7</v>
      </c>
      <c r="E31" s="38">
        <v>6</v>
      </c>
      <c r="F31" s="38">
        <v>8</v>
      </c>
      <c r="G31" s="58">
        <f t="shared" si="1"/>
        <v>12.5</v>
      </c>
      <c r="H31" s="58">
        <f t="shared" si="2"/>
        <v>16.666666666666664</v>
      </c>
      <c r="I31" s="8"/>
    </row>
    <row r="32" spans="1:9">
      <c r="A32" s="42">
        <v>10.119999999999999</v>
      </c>
      <c r="B32" s="19" t="s">
        <v>39</v>
      </c>
      <c r="C32" s="38">
        <v>417</v>
      </c>
      <c r="D32" s="38">
        <v>411</v>
      </c>
      <c r="E32" s="38">
        <v>422</v>
      </c>
      <c r="F32" s="38">
        <v>425</v>
      </c>
      <c r="G32" s="58">
        <f t="shared" si="1"/>
        <v>3.2941176470588238</v>
      </c>
      <c r="H32" s="58">
        <f t="shared" si="2"/>
        <v>1.1848341232227488</v>
      </c>
      <c r="I32" s="8"/>
    </row>
    <row r="33" spans="1:9">
      <c r="A33" s="42">
        <v>10.130000000000001</v>
      </c>
      <c r="B33" s="19" t="s">
        <v>40</v>
      </c>
      <c r="C33" s="38">
        <v>310</v>
      </c>
      <c r="D33" s="38">
        <v>435</v>
      </c>
      <c r="E33" s="38">
        <v>317</v>
      </c>
      <c r="F33" s="38">
        <v>443</v>
      </c>
      <c r="G33" s="58">
        <f t="shared" si="1"/>
        <v>1.8058690744920991</v>
      </c>
      <c r="H33" s="58">
        <f t="shared" si="2"/>
        <v>2.2082018927444795</v>
      </c>
      <c r="I33" s="8"/>
    </row>
    <row r="34" spans="1:9">
      <c r="A34" s="31">
        <v>11</v>
      </c>
      <c r="B34" s="43" t="s">
        <v>41</v>
      </c>
      <c r="C34" s="14">
        <f t="shared" ref="C34:F34" si="3">+C35+C36+C37+C38+C39+C40+C41</f>
        <v>2525</v>
      </c>
      <c r="D34" s="14">
        <f t="shared" si="3"/>
        <v>2655.6</v>
      </c>
      <c r="E34" s="14">
        <f t="shared" si="3"/>
        <v>2629</v>
      </c>
      <c r="F34" s="14">
        <f t="shared" si="3"/>
        <v>2757.3</v>
      </c>
      <c r="G34" s="58">
        <f t="shared" si="1"/>
        <v>3.6883908171036985</v>
      </c>
      <c r="H34" s="58">
        <f t="shared" si="2"/>
        <v>3.9558767592240396</v>
      </c>
      <c r="I34" s="8"/>
    </row>
    <row r="35" spans="1:9">
      <c r="A35" s="18">
        <v>11.1</v>
      </c>
      <c r="B35" s="19" t="s">
        <v>42</v>
      </c>
      <c r="C35" s="44">
        <v>1205</v>
      </c>
      <c r="D35" s="44">
        <v>1198</v>
      </c>
      <c r="E35" s="44">
        <v>1287</v>
      </c>
      <c r="F35" s="44">
        <v>1208</v>
      </c>
      <c r="G35" s="58">
        <f t="shared" si="1"/>
        <v>0.82781456953642385</v>
      </c>
      <c r="H35" s="58">
        <f t="shared" si="2"/>
        <v>6.3714063714063709</v>
      </c>
      <c r="I35" s="8"/>
    </row>
    <row r="36" spans="1:9">
      <c r="A36" s="18">
        <v>11.2</v>
      </c>
      <c r="B36" s="19" t="s">
        <v>43</v>
      </c>
      <c r="C36" s="38">
        <v>813</v>
      </c>
      <c r="D36" s="37">
        <v>756</v>
      </c>
      <c r="E36" s="38">
        <v>817</v>
      </c>
      <c r="F36" s="37">
        <v>782</v>
      </c>
      <c r="G36" s="58">
        <f t="shared" si="1"/>
        <v>3.3248081841432229</v>
      </c>
      <c r="H36" s="58">
        <f t="shared" si="2"/>
        <v>0.48959608323133408</v>
      </c>
      <c r="I36" s="8"/>
    </row>
    <row r="37" spans="1:9">
      <c r="A37" s="18">
        <v>11.3</v>
      </c>
      <c r="B37" s="19" t="s">
        <v>44</v>
      </c>
      <c r="C37" s="38">
        <v>19</v>
      </c>
      <c r="D37" s="37">
        <v>18</v>
      </c>
      <c r="E37" s="38">
        <v>20</v>
      </c>
      <c r="F37" s="37">
        <v>19</v>
      </c>
      <c r="G37" s="58">
        <f t="shared" si="1"/>
        <v>5.2631578947368416</v>
      </c>
      <c r="H37" s="58">
        <f t="shared" si="2"/>
        <v>5</v>
      </c>
      <c r="I37" s="8"/>
    </row>
    <row r="38" spans="1:9">
      <c r="A38" s="18">
        <v>11.4</v>
      </c>
      <c r="B38" s="19" t="s">
        <v>45</v>
      </c>
      <c r="C38" s="38">
        <v>58</v>
      </c>
      <c r="D38" s="38">
        <v>46</v>
      </c>
      <c r="E38" s="38">
        <v>59</v>
      </c>
      <c r="F38" s="38">
        <v>48</v>
      </c>
      <c r="G38" s="58">
        <f t="shared" si="1"/>
        <v>4.1666666666666661</v>
      </c>
      <c r="H38" s="58">
        <f t="shared" si="2"/>
        <v>1.6949152542372881</v>
      </c>
      <c r="I38" s="8"/>
    </row>
    <row r="39" spans="1:9">
      <c r="A39" s="18">
        <v>11.5</v>
      </c>
      <c r="B39" s="19" t="s">
        <v>46</v>
      </c>
      <c r="C39" s="37">
        <v>210</v>
      </c>
      <c r="D39" s="37">
        <v>325</v>
      </c>
      <c r="E39" s="37">
        <v>224</v>
      </c>
      <c r="F39" s="37">
        <v>382</v>
      </c>
      <c r="G39" s="58">
        <f t="shared" si="1"/>
        <v>14.921465968586386</v>
      </c>
      <c r="H39" s="58">
        <f t="shared" si="2"/>
        <v>6.25</v>
      </c>
      <c r="I39" s="8"/>
    </row>
    <row r="40" spans="1:9">
      <c r="A40" s="18">
        <v>11.6</v>
      </c>
      <c r="B40" s="19" t="s">
        <v>47</v>
      </c>
      <c r="C40" s="38">
        <v>217</v>
      </c>
      <c r="D40" s="38">
        <v>310</v>
      </c>
      <c r="E40" s="38">
        <v>218</v>
      </c>
      <c r="F40" s="38">
        <v>315</v>
      </c>
      <c r="G40" s="58">
        <f t="shared" si="1"/>
        <v>1.5873015873015872</v>
      </c>
      <c r="H40" s="58">
        <f t="shared" si="2"/>
        <v>0.45871559633027525</v>
      </c>
      <c r="I40" s="8"/>
    </row>
    <row r="41" spans="1:9">
      <c r="A41" s="18">
        <v>11.7</v>
      </c>
      <c r="B41" s="19" t="s">
        <v>48</v>
      </c>
      <c r="C41" s="38">
        <v>3</v>
      </c>
      <c r="D41" s="38">
        <v>2.6</v>
      </c>
      <c r="E41" s="38">
        <v>4</v>
      </c>
      <c r="F41" s="38">
        <v>3.3</v>
      </c>
      <c r="G41" s="58">
        <f t="shared" si="1"/>
        <v>21.212121212121204</v>
      </c>
      <c r="H41" s="58">
        <f t="shared" si="2"/>
        <v>25</v>
      </c>
      <c r="I41" s="8"/>
    </row>
    <row r="42" spans="1:9">
      <c r="A42" s="31">
        <v>12</v>
      </c>
      <c r="B42" s="13" t="s">
        <v>49</v>
      </c>
      <c r="C42" s="37">
        <v>3</v>
      </c>
      <c r="D42" s="37">
        <v>9</v>
      </c>
      <c r="E42" s="37">
        <v>3</v>
      </c>
      <c r="F42" s="37">
        <v>9</v>
      </c>
      <c r="G42" s="58">
        <f t="shared" si="1"/>
        <v>0</v>
      </c>
      <c r="H42" s="58">
        <f t="shared" si="2"/>
        <v>0</v>
      </c>
      <c r="I42" s="8"/>
    </row>
    <row r="43" spans="1:9">
      <c r="A43" s="31">
        <v>13</v>
      </c>
      <c r="B43" s="13" t="s">
        <v>50</v>
      </c>
      <c r="C43" s="32"/>
      <c r="D43" s="32"/>
      <c r="E43" s="32"/>
      <c r="F43" s="32"/>
      <c r="G43" s="58" t="e">
        <f t="shared" si="1"/>
        <v>#DIV/0!</v>
      </c>
      <c r="H43" s="58" t="e">
        <f t="shared" si="2"/>
        <v>#DIV/0!</v>
      </c>
      <c r="I43" s="8"/>
    </row>
    <row r="44" spans="1:9">
      <c r="A44" s="31">
        <v>14</v>
      </c>
      <c r="B44" s="13" t="s">
        <v>51</v>
      </c>
      <c r="C44" s="14">
        <f t="shared" ref="C44:F44" si="4">+C45+C46</f>
        <v>1768</v>
      </c>
      <c r="D44" s="14">
        <f t="shared" si="4"/>
        <v>13775</v>
      </c>
      <c r="E44" s="14">
        <f t="shared" si="4"/>
        <v>2609</v>
      </c>
      <c r="F44" s="14">
        <f t="shared" si="4"/>
        <v>21766</v>
      </c>
      <c r="G44" s="58">
        <f t="shared" si="1"/>
        <v>36.713222457043095</v>
      </c>
      <c r="H44" s="58">
        <f t="shared" si="2"/>
        <v>32.234572633192791</v>
      </c>
      <c r="I44" s="8"/>
    </row>
    <row r="45" spans="1:9">
      <c r="A45" s="18">
        <v>14.1</v>
      </c>
      <c r="B45" s="19" t="s">
        <v>15</v>
      </c>
      <c r="C45" s="12">
        <v>394</v>
      </c>
      <c r="D45" s="12">
        <v>2788</v>
      </c>
      <c r="E45" s="12">
        <v>394</v>
      </c>
      <c r="F45" s="12">
        <v>2788</v>
      </c>
      <c r="G45" s="58">
        <f t="shared" si="1"/>
        <v>0</v>
      </c>
      <c r="H45" s="58">
        <f t="shared" si="2"/>
        <v>0</v>
      </c>
      <c r="I45" s="8"/>
    </row>
    <row r="46" spans="1:9">
      <c r="A46" s="18">
        <v>14.2</v>
      </c>
      <c r="B46" s="19" t="s">
        <v>19</v>
      </c>
      <c r="C46" s="12">
        <v>1374</v>
      </c>
      <c r="D46" s="12">
        <v>10987</v>
      </c>
      <c r="E46" s="12">
        <v>2215</v>
      </c>
      <c r="F46" s="12">
        <v>18978</v>
      </c>
      <c r="G46" s="58">
        <f t="shared" si="1"/>
        <v>42.106649805037414</v>
      </c>
      <c r="H46" s="58">
        <f t="shared" si="2"/>
        <v>37.968397291196389</v>
      </c>
      <c r="I46" s="8"/>
    </row>
    <row r="47" spans="1:9">
      <c r="A47" s="31">
        <v>15</v>
      </c>
      <c r="B47" s="13" t="s">
        <v>52</v>
      </c>
      <c r="C47" s="14">
        <v>225</v>
      </c>
      <c r="D47" s="14">
        <v>3739</v>
      </c>
      <c r="E47" s="14">
        <v>225</v>
      </c>
      <c r="F47" s="14">
        <v>3739</v>
      </c>
      <c r="G47" s="58">
        <f t="shared" si="1"/>
        <v>0</v>
      </c>
      <c r="H47" s="58">
        <f t="shared" si="2"/>
        <v>0</v>
      </c>
      <c r="I47" s="8"/>
    </row>
    <row r="48" spans="1:9">
      <c r="A48" s="31">
        <v>16</v>
      </c>
      <c r="B48" s="13" t="s">
        <v>53</v>
      </c>
      <c r="C48" s="47">
        <f t="shared" ref="C48:F48" si="5">+C49+C50+C51</f>
        <v>2988</v>
      </c>
      <c r="D48" s="47">
        <f t="shared" si="5"/>
        <v>29460</v>
      </c>
      <c r="E48" s="47">
        <f t="shared" si="5"/>
        <v>3241</v>
      </c>
      <c r="F48" s="47">
        <f t="shared" si="5"/>
        <v>36140</v>
      </c>
      <c r="G48" s="58">
        <f t="shared" si="1"/>
        <v>18.483674598782514</v>
      </c>
      <c r="H48" s="58">
        <f t="shared" si="2"/>
        <v>7.8062326442456031</v>
      </c>
      <c r="I48" s="8"/>
    </row>
    <row r="49" spans="1:9">
      <c r="A49" s="18">
        <v>16.100000000000001</v>
      </c>
      <c r="B49" s="19" t="s">
        <v>19</v>
      </c>
      <c r="C49" s="48">
        <v>1012</v>
      </c>
      <c r="D49" s="48">
        <v>11015</v>
      </c>
      <c r="E49" s="48">
        <v>1225</v>
      </c>
      <c r="F49" s="48">
        <v>16698</v>
      </c>
      <c r="G49" s="58">
        <f t="shared" si="1"/>
        <v>34.034016049826327</v>
      </c>
      <c r="H49" s="58">
        <f t="shared" si="2"/>
        <v>17.387755102040817</v>
      </c>
      <c r="I49" s="8"/>
    </row>
    <row r="50" spans="1:9">
      <c r="A50" s="18">
        <v>16.2</v>
      </c>
      <c r="B50" s="19" t="s">
        <v>15</v>
      </c>
      <c r="C50" s="48">
        <v>893</v>
      </c>
      <c r="D50" s="48">
        <v>8328</v>
      </c>
      <c r="E50" s="48">
        <v>893</v>
      </c>
      <c r="F50" s="48">
        <v>8328</v>
      </c>
      <c r="G50" s="58">
        <f t="shared" si="1"/>
        <v>0</v>
      </c>
      <c r="H50" s="58">
        <f t="shared" si="2"/>
        <v>0</v>
      </c>
      <c r="I50" s="8"/>
    </row>
    <row r="51" spans="1:9">
      <c r="A51" s="18">
        <v>16.3</v>
      </c>
      <c r="B51" s="54" t="s">
        <v>54</v>
      </c>
      <c r="C51" s="48">
        <v>1083</v>
      </c>
      <c r="D51" s="48">
        <v>10117</v>
      </c>
      <c r="E51" s="48">
        <v>1123</v>
      </c>
      <c r="F51" s="48">
        <v>11114</v>
      </c>
      <c r="G51" s="58">
        <f t="shared" si="1"/>
        <v>8.9706676264171303</v>
      </c>
      <c r="H51" s="58">
        <f t="shared" si="2"/>
        <v>3.5618878005342829</v>
      </c>
      <c r="I51" s="8"/>
    </row>
    <row r="52" spans="1:9">
      <c r="A52" s="31">
        <v>17</v>
      </c>
      <c r="B52" s="13" t="s">
        <v>55</v>
      </c>
      <c r="C52" s="47">
        <v>213</v>
      </c>
      <c r="D52" s="47">
        <v>403</v>
      </c>
      <c r="E52" s="47">
        <v>267</v>
      </c>
      <c r="F52" s="47">
        <v>620</v>
      </c>
      <c r="G52" s="58">
        <f t="shared" si="1"/>
        <v>35</v>
      </c>
      <c r="H52" s="58">
        <f t="shared" si="2"/>
        <v>20.224719101123593</v>
      </c>
      <c r="I52" s="8"/>
    </row>
    <row r="53" spans="1:9">
      <c r="A53" s="31">
        <v>18</v>
      </c>
      <c r="B53" s="13" t="s">
        <v>56</v>
      </c>
      <c r="C53" s="47"/>
      <c r="D53" s="47"/>
      <c r="E53" s="47"/>
      <c r="F53" s="47"/>
      <c r="G53" s="58" t="e">
        <f t="shared" si="1"/>
        <v>#DIV/0!</v>
      </c>
      <c r="H53" s="58" t="e">
        <f t="shared" si="2"/>
        <v>#DIV/0!</v>
      </c>
      <c r="I53" s="8"/>
    </row>
    <row r="54" spans="1:9">
      <c r="A54" s="31"/>
      <c r="B54" s="13" t="s">
        <v>57</v>
      </c>
      <c r="C54" s="47">
        <f t="shared" ref="C54:F55" si="6">C57+C60+C63+C66+C69+C72+C75+C78+C81+C84+C87+C90+C93+C96</f>
        <v>2016</v>
      </c>
      <c r="D54" s="47">
        <f t="shared" si="6"/>
        <v>0</v>
      </c>
      <c r="E54" s="47">
        <f t="shared" si="6"/>
        <v>2114</v>
      </c>
      <c r="F54" s="47">
        <f t="shared" si="6"/>
        <v>0</v>
      </c>
      <c r="G54" s="58" t="e">
        <f t="shared" si="1"/>
        <v>#DIV/0!</v>
      </c>
      <c r="H54" s="58">
        <f t="shared" si="2"/>
        <v>4.6357615894039732</v>
      </c>
      <c r="I54" s="8"/>
    </row>
    <row r="55" spans="1:9">
      <c r="A55" s="31"/>
      <c r="B55" s="13" t="s">
        <v>58</v>
      </c>
      <c r="C55" s="47">
        <f t="shared" si="6"/>
        <v>1431</v>
      </c>
      <c r="D55" s="47">
        <f t="shared" si="6"/>
        <v>12062.3</v>
      </c>
      <c r="E55" s="47">
        <f t="shared" si="6"/>
        <v>1512</v>
      </c>
      <c r="F55" s="47">
        <f t="shared" si="6"/>
        <v>12328.3</v>
      </c>
      <c r="G55" s="58">
        <f t="shared" si="1"/>
        <v>2.1576373060357068</v>
      </c>
      <c r="H55" s="58">
        <f t="shared" si="2"/>
        <v>5.3571428571428568</v>
      </c>
      <c r="I55" s="8"/>
    </row>
    <row r="56" spans="1:9">
      <c r="A56" s="18">
        <v>18.100000000000001</v>
      </c>
      <c r="B56" s="19" t="s">
        <v>59</v>
      </c>
      <c r="C56" s="48"/>
      <c r="D56" s="48"/>
      <c r="E56" s="48"/>
      <c r="F56" s="48"/>
      <c r="G56" s="58" t="e">
        <f t="shared" si="1"/>
        <v>#DIV/0!</v>
      </c>
      <c r="H56" s="58" t="e">
        <f t="shared" si="2"/>
        <v>#DIV/0!</v>
      </c>
      <c r="I56" s="8"/>
    </row>
    <row r="57" spans="1:9">
      <c r="A57" s="18"/>
      <c r="B57" s="19" t="s">
        <v>60</v>
      </c>
      <c r="C57" s="12">
        <v>1390</v>
      </c>
      <c r="D57" s="12"/>
      <c r="E57" s="12">
        <v>1485</v>
      </c>
      <c r="F57" s="12"/>
      <c r="G57" s="58" t="e">
        <f t="shared" si="1"/>
        <v>#DIV/0!</v>
      </c>
      <c r="H57" s="58">
        <f t="shared" si="2"/>
        <v>6.3973063973063971</v>
      </c>
      <c r="I57" s="8"/>
    </row>
    <row r="58" spans="1:9">
      <c r="A58" s="18"/>
      <c r="B58" s="19" t="s">
        <v>61</v>
      </c>
      <c r="C58" s="12">
        <v>935</v>
      </c>
      <c r="D58" s="12">
        <v>8608</v>
      </c>
      <c r="E58" s="12">
        <v>1012</v>
      </c>
      <c r="F58" s="12">
        <v>8873</v>
      </c>
      <c r="G58" s="58">
        <f t="shared" si="1"/>
        <v>2.9865885269919978</v>
      </c>
      <c r="H58" s="58">
        <f t="shared" si="2"/>
        <v>7.608695652173914</v>
      </c>
      <c r="I58" s="8"/>
    </row>
    <row r="59" spans="1:9">
      <c r="A59" s="18">
        <v>18.2</v>
      </c>
      <c r="B59" s="19" t="s">
        <v>62</v>
      </c>
      <c r="C59" s="12"/>
      <c r="D59" s="12"/>
      <c r="E59" s="12"/>
      <c r="F59" s="12"/>
      <c r="G59" s="58" t="e">
        <f t="shared" si="1"/>
        <v>#DIV/0!</v>
      </c>
      <c r="H59" s="58" t="e">
        <f t="shared" si="2"/>
        <v>#DIV/0!</v>
      </c>
      <c r="I59" s="8"/>
    </row>
    <row r="60" spans="1:9">
      <c r="A60" s="18"/>
      <c r="B60" s="19" t="s">
        <v>60</v>
      </c>
      <c r="C60" s="12">
        <v>9</v>
      </c>
      <c r="D60" s="12"/>
      <c r="E60" s="12">
        <v>10</v>
      </c>
      <c r="F60" s="12"/>
      <c r="G60" s="58" t="e">
        <f t="shared" si="1"/>
        <v>#DIV/0!</v>
      </c>
      <c r="H60" s="58">
        <f t="shared" si="2"/>
        <v>10</v>
      </c>
      <c r="I60" s="8"/>
    </row>
    <row r="61" spans="1:9">
      <c r="A61" s="18"/>
      <c r="B61" s="19" t="s">
        <v>61</v>
      </c>
      <c r="C61" s="12">
        <v>8</v>
      </c>
      <c r="D61" s="12">
        <v>86</v>
      </c>
      <c r="E61" s="12">
        <v>9</v>
      </c>
      <c r="F61" s="12">
        <v>91</v>
      </c>
      <c r="G61" s="58">
        <f t="shared" si="1"/>
        <v>5.4945054945054945</v>
      </c>
      <c r="H61" s="58">
        <f t="shared" si="2"/>
        <v>11.111111111111111</v>
      </c>
      <c r="I61" s="8"/>
    </row>
    <row r="62" spans="1:9">
      <c r="A62" s="18">
        <v>18.3</v>
      </c>
      <c r="B62" s="19" t="s">
        <v>63</v>
      </c>
      <c r="C62" s="12"/>
      <c r="D62" s="12"/>
      <c r="E62" s="12"/>
      <c r="F62" s="12"/>
      <c r="G62" s="58" t="e">
        <f t="shared" si="1"/>
        <v>#DIV/0!</v>
      </c>
      <c r="H62" s="58" t="e">
        <f t="shared" si="2"/>
        <v>#DIV/0!</v>
      </c>
      <c r="I62" s="8"/>
    </row>
    <row r="63" spans="1:9">
      <c r="A63" s="18"/>
      <c r="B63" s="19" t="s">
        <v>60</v>
      </c>
      <c r="C63" s="12">
        <v>72</v>
      </c>
      <c r="D63" s="12"/>
      <c r="E63" s="12">
        <v>75</v>
      </c>
      <c r="F63" s="12"/>
      <c r="G63" s="58" t="e">
        <f t="shared" si="1"/>
        <v>#DIV/0!</v>
      </c>
      <c r="H63" s="58">
        <f t="shared" si="2"/>
        <v>4</v>
      </c>
      <c r="I63" s="8"/>
    </row>
    <row r="64" spans="1:9">
      <c r="A64" s="18"/>
      <c r="B64" s="19" t="s">
        <v>61</v>
      </c>
      <c r="C64" s="12">
        <v>59</v>
      </c>
      <c r="D64" s="12">
        <v>417</v>
      </c>
      <c r="E64" s="12">
        <v>63</v>
      </c>
      <c r="F64" s="12">
        <v>422</v>
      </c>
      <c r="G64" s="58">
        <f t="shared" si="1"/>
        <v>1.1848341232227488</v>
      </c>
      <c r="H64" s="58">
        <f t="shared" si="2"/>
        <v>6.3492063492063489</v>
      </c>
      <c r="I64" s="8"/>
    </row>
    <row r="65" spans="1:9">
      <c r="A65" s="18">
        <v>18.399999999999999</v>
      </c>
      <c r="B65" s="19" t="s">
        <v>64</v>
      </c>
      <c r="C65" s="12"/>
      <c r="D65" s="12"/>
      <c r="E65" s="12"/>
      <c r="F65" s="12"/>
      <c r="G65" s="58" t="e">
        <f t="shared" si="1"/>
        <v>#DIV/0!</v>
      </c>
      <c r="H65" s="58" t="e">
        <f t="shared" si="2"/>
        <v>#DIV/0!</v>
      </c>
      <c r="I65" s="8"/>
    </row>
    <row r="66" spans="1:9">
      <c r="A66" s="18"/>
      <c r="B66" s="19" t="s">
        <v>60</v>
      </c>
      <c r="C66" s="48">
        <v>177</v>
      </c>
      <c r="D66" s="48"/>
      <c r="E66" s="48">
        <v>178</v>
      </c>
      <c r="F66" s="48"/>
      <c r="G66" s="58" t="e">
        <f t="shared" si="1"/>
        <v>#DIV/0!</v>
      </c>
      <c r="H66" s="58">
        <f t="shared" si="2"/>
        <v>0.5617977528089888</v>
      </c>
      <c r="I66" s="8"/>
    </row>
    <row r="67" spans="1:9">
      <c r="A67" s="18"/>
      <c r="B67" s="19" t="s">
        <v>58</v>
      </c>
      <c r="C67" s="48">
        <v>114</v>
      </c>
      <c r="D67" s="48">
        <v>850</v>
      </c>
      <c r="E67" s="48">
        <v>115</v>
      </c>
      <c r="F67" s="48">
        <v>855</v>
      </c>
      <c r="G67" s="58">
        <f t="shared" si="1"/>
        <v>0.58479532163742687</v>
      </c>
      <c r="H67" s="58">
        <f t="shared" si="2"/>
        <v>0.86956521739130432</v>
      </c>
      <c r="I67" s="8"/>
    </row>
    <row r="68" spans="1:9">
      <c r="A68" s="18">
        <v>18.5</v>
      </c>
      <c r="B68" s="19" t="s">
        <v>65</v>
      </c>
      <c r="C68" s="48"/>
      <c r="D68" s="48"/>
      <c r="E68" s="48"/>
      <c r="F68" s="48"/>
      <c r="G68" s="58" t="e">
        <f t="shared" si="1"/>
        <v>#DIV/0!</v>
      </c>
      <c r="H68" s="58" t="e">
        <f t="shared" si="2"/>
        <v>#DIV/0!</v>
      </c>
      <c r="I68" s="8"/>
    </row>
    <row r="69" spans="1:9">
      <c r="A69" s="18"/>
      <c r="B69" s="19" t="s">
        <v>60</v>
      </c>
      <c r="C69" s="48">
        <v>3</v>
      </c>
      <c r="D69" s="48"/>
      <c r="E69" s="48">
        <v>3</v>
      </c>
      <c r="F69" s="48"/>
      <c r="G69" s="58" t="e">
        <f t="shared" si="1"/>
        <v>#DIV/0!</v>
      </c>
      <c r="H69" s="58">
        <f t="shared" si="2"/>
        <v>0</v>
      </c>
      <c r="I69" s="8"/>
    </row>
    <row r="70" spans="1:9">
      <c r="A70" s="18"/>
      <c r="B70" s="19" t="s">
        <v>61</v>
      </c>
      <c r="C70" s="48"/>
      <c r="D70" s="48"/>
      <c r="E70" s="48"/>
      <c r="F70" s="48"/>
      <c r="G70" s="58" t="e">
        <f t="shared" ref="G70:G111" si="7">(F70-D70)/F70*100</f>
        <v>#DIV/0!</v>
      </c>
      <c r="H70" s="58" t="e">
        <f t="shared" ref="H70:H111" si="8">(E70-C70)/E70*100</f>
        <v>#DIV/0!</v>
      </c>
      <c r="I70" s="8"/>
    </row>
    <row r="71" spans="1:9">
      <c r="A71" s="18">
        <v>18.600000000000001</v>
      </c>
      <c r="B71" s="19" t="s">
        <v>66</v>
      </c>
      <c r="C71" s="48"/>
      <c r="D71" s="48"/>
      <c r="E71" s="48"/>
      <c r="F71" s="48"/>
      <c r="G71" s="58" t="e">
        <f t="shared" si="7"/>
        <v>#DIV/0!</v>
      </c>
      <c r="H71" s="58" t="e">
        <f t="shared" si="8"/>
        <v>#DIV/0!</v>
      </c>
      <c r="I71" s="8"/>
    </row>
    <row r="72" spans="1:9">
      <c r="A72" s="18"/>
      <c r="B72" s="19" t="s">
        <v>60</v>
      </c>
      <c r="C72" s="48">
        <v>72</v>
      </c>
      <c r="D72" s="48"/>
      <c r="E72" s="48">
        <v>72</v>
      </c>
      <c r="F72" s="48"/>
      <c r="G72" s="58" t="e">
        <f t="shared" si="7"/>
        <v>#DIV/0!</v>
      </c>
      <c r="H72" s="58">
        <f t="shared" si="8"/>
        <v>0</v>
      </c>
      <c r="I72" s="8"/>
    </row>
    <row r="73" spans="1:9">
      <c r="A73" s="18"/>
      <c r="B73" s="19" t="s">
        <v>58</v>
      </c>
      <c r="C73" s="48">
        <v>61</v>
      </c>
      <c r="D73" s="48">
        <v>475</v>
      </c>
      <c r="E73" s="48">
        <v>61</v>
      </c>
      <c r="F73" s="48">
        <v>475</v>
      </c>
      <c r="G73" s="58">
        <f t="shared" si="7"/>
        <v>0</v>
      </c>
      <c r="H73" s="58">
        <f t="shared" si="8"/>
        <v>0</v>
      </c>
      <c r="I73" s="8"/>
    </row>
    <row r="74" spans="1:9">
      <c r="A74" s="18">
        <v>18.7</v>
      </c>
      <c r="B74" s="19" t="s">
        <v>67</v>
      </c>
      <c r="C74" s="48"/>
      <c r="D74" s="48"/>
      <c r="E74" s="48"/>
      <c r="F74" s="48"/>
      <c r="G74" s="58" t="e">
        <f t="shared" si="7"/>
        <v>#DIV/0!</v>
      </c>
      <c r="H74" s="58" t="e">
        <f t="shared" si="8"/>
        <v>#DIV/0!</v>
      </c>
      <c r="I74" s="8"/>
    </row>
    <row r="75" spans="1:9">
      <c r="A75" s="18"/>
      <c r="B75" s="19" t="s">
        <v>60</v>
      </c>
      <c r="C75" s="48">
        <v>32</v>
      </c>
      <c r="D75" s="48"/>
      <c r="E75" s="48">
        <v>32</v>
      </c>
      <c r="F75" s="48"/>
      <c r="G75" s="58" t="e">
        <f t="shared" si="7"/>
        <v>#DIV/0!</v>
      </c>
      <c r="H75" s="58">
        <f t="shared" si="8"/>
        <v>0</v>
      </c>
      <c r="I75" s="8"/>
    </row>
    <row r="76" spans="1:9">
      <c r="A76" s="18"/>
      <c r="B76" s="19" t="s">
        <v>61</v>
      </c>
      <c r="C76" s="48">
        <v>12</v>
      </c>
      <c r="D76" s="48">
        <v>84</v>
      </c>
      <c r="E76" s="48">
        <v>12</v>
      </c>
      <c r="F76" s="48">
        <v>84</v>
      </c>
      <c r="G76" s="58">
        <f t="shared" si="7"/>
        <v>0</v>
      </c>
      <c r="H76" s="58">
        <f t="shared" si="8"/>
        <v>0</v>
      </c>
      <c r="I76" s="8"/>
    </row>
    <row r="77" spans="1:9">
      <c r="A77" s="18">
        <v>18.8</v>
      </c>
      <c r="B77" s="19" t="s">
        <v>68</v>
      </c>
      <c r="C77" s="48"/>
      <c r="D77" s="48"/>
      <c r="E77" s="48"/>
      <c r="F77" s="48"/>
      <c r="G77" s="58" t="e">
        <f t="shared" si="7"/>
        <v>#DIV/0!</v>
      </c>
      <c r="H77" s="58" t="e">
        <f t="shared" si="8"/>
        <v>#DIV/0!</v>
      </c>
      <c r="I77" s="8"/>
    </row>
    <row r="78" spans="1:9">
      <c r="A78" s="18"/>
      <c r="B78" s="19" t="s">
        <v>60</v>
      </c>
      <c r="C78" s="48">
        <v>59</v>
      </c>
      <c r="D78" s="48"/>
      <c r="E78" s="48">
        <v>59</v>
      </c>
      <c r="F78" s="48"/>
      <c r="G78" s="58" t="e">
        <f t="shared" si="7"/>
        <v>#DIV/0!</v>
      </c>
      <c r="H78" s="58">
        <f t="shared" si="8"/>
        <v>0</v>
      </c>
      <c r="I78" s="8"/>
    </row>
    <row r="79" spans="1:9">
      <c r="A79" s="18"/>
      <c r="B79" s="19" t="s">
        <v>61</v>
      </c>
      <c r="C79" s="48">
        <v>52</v>
      </c>
      <c r="D79" s="48">
        <v>377</v>
      </c>
      <c r="E79" s="48">
        <v>52</v>
      </c>
      <c r="F79" s="48">
        <v>377</v>
      </c>
      <c r="G79" s="58">
        <f t="shared" si="7"/>
        <v>0</v>
      </c>
      <c r="H79" s="58">
        <f t="shared" si="8"/>
        <v>0</v>
      </c>
      <c r="I79" s="8"/>
    </row>
    <row r="80" spans="1:9">
      <c r="A80" s="18">
        <v>18.899999999999999</v>
      </c>
      <c r="B80" s="19" t="s">
        <v>69</v>
      </c>
      <c r="C80" s="48"/>
      <c r="D80" s="48"/>
      <c r="E80" s="48"/>
      <c r="F80" s="48"/>
      <c r="G80" s="58" t="e">
        <f t="shared" si="7"/>
        <v>#DIV/0!</v>
      </c>
      <c r="H80" s="58" t="e">
        <f t="shared" si="8"/>
        <v>#DIV/0!</v>
      </c>
      <c r="I80" s="8"/>
    </row>
    <row r="81" spans="1:9">
      <c r="A81" s="18"/>
      <c r="B81" s="19" t="s">
        <v>60</v>
      </c>
      <c r="C81" s="48">
        <v>5</v>
      </c>
      <c r="D81" s="48"/>
      <c r="E81" s="48">
        <v>5</v>
      </c>
      <c r="F81" s="48"/>
      <c r="G81" s="58" t="e">
        <f t="shared" si="7"/>
        <v>#DIV/0!</v>
      </c>
      <c r="H81" s="58">
        <f t="shared" si="8"/>
        <v>0</v>
      </c>
      <c r="I81" s="8"/>
    </row>
    <row r="82" spans="1:9">
      <c r="A82" s="18"/>
      <c r="B82" s="19" t="s">
        <v>70</v>
      </c>
      <c r="C82" s="48">
        <v>4</v>
      </c>
      <c r="D82" s="48">
        <v>27</v>
      </c>
      <c r="E82" s="48">
        <v>4</v>
      </c>
      <c r="F82" s="48">
        <v>27</v>
      </c>
      <c r="G82" s="58">
        <f t="shared" si="7"/>
        <v>0</v>
      </c>
      <c r="H82" s="58">
        <f t="shared" si="8"/>
        <v>0</v>
      </c>
      <c r="I82" s="8"/>
    </row>
    <row r="83" spans="1:9">
      <c r="A83" s="49">
        <v>18.100000000000001</v>
      </c>
      <c r="B83" s="19" t="s">
        <v>71</v>
      </c>
      <c r="C83" s="48"/>
      <c r="D83" s="48"/>
      <c r="E83" s="48"/>
      <c r="F83" s="48"/>
      <c r="G83" s="58" t="e">
        <f t="shared" si="7"/>
        <v>#DIV/0!</v>
      </c>
      <c r="H83" s="58" t="e">
        <f t="shared" si="8"/>
        <v>#DIV/0!</v>
      </c>
      <c r="I83" s="8"/>
    </row>
    <row r="84" spans="1:9">
      <c r="A84" s="18"/>
      <c r="B84" s="19" t="s">
        <v>60</v>
      </c>
      <c r="C84" s="48">
        <v>17</v>
      </c>
      <c r="D84" s="48"/>
      <c r="E84" s="48">
        <v>15</v>
      </c>
      <c r="F84" s="48"/>
      <c r="G84" s="58" t="e">
        <f t="shared" si="7"/>
        <v>#DIV/0!</v>
      </c>
      <c r="H84" s="58">
        <f t="shared" si="8"/>
        <v>-13.333333333333334</v>
      </c>
      <c r="I84" s="8"/>
    </row>
    <row r="85" spans="1:9">
      <c r="A85" s="18"/>
      <c r="B85" s="19" t="s">
        <v>70</v>
      </c>
      <c r="C85" s="48">
        <v>16</v>
      </c>
      <c r="D85" s="48">
        <v>159</v>
      </c>
      <c r="E85" s="48">
        <v>14</v>
      </c>
      <c r="F85" s="48">
        <v>145</v>
      </c>
      <c r="G85" s="58">
        <f t="shared" si="7"/>
        <v>-9.6551724137931032</v>
      </c>
      <c r="H85" s="58">
        <f t="shared" si="8"/>
        <v>-14.285714285714285</v>
      </c>
      <c r="I85" s="8"/>
    </row>
    <row r="86" spans="1:9">
      <c r="A86" s="49">
        <v>18.11</v>
      </c>
      <c r="B86" s="19" t="s">
        <v>72</v>
      </c>
      <c r="C86" s="48"/>
      <c r="D86" s="48"/>
      <c r="E86" s="48"/>
      <c r="F86" s="48"/>
      <c r="G86" s="58" t="e">
        <f t="shared" si="7"/>
        <v>#DIV/0!</v>
      </c>
      <c r="H86" s="58" t="e">
        <f t="shared" si="8"/>
        <v>#DIV/0!</v>
      </c>
      <c r="I86" s="8"/>
    </row>
    <row r="87" spans="1:9">
      <c r="A87" s="18"/>
      <c r="B87" s="19" t="s">
        <v>60</v>
      </c>
      <c r="C87" s="48">
        <v>62</v>
      </c>
      <c r="D87" s="48"/>
      <c r="E87" s="48">
        <v>62</v>
      </c>
      <c r="F87" s="48"/>
      <c r="G87" s="58" t="e">
        <f t="shared" si="7"/>
        <v>#DIV/0!</v>
      </c>
      <c r="H87" s="58">
        <f t="shared" si="8"/>
        <v>0</v>
      </c>
      <c r="I87" s="8"/>
    </row>
    <row r="88" spans="1:9">
      <c r="A88" s="18"/>
      <c r="B88" s="19" t="s">
        <v>70</v>
      </c>
      <c r="C88" s="48">
        <v>61</v>
      </c>
      <c r="D88" s="48">
        <v>272</v>
      </c>
      <c r="E88" s="48">
        <v>61</v>
      </c>
      <c r="F88" s="48">
        <v>272</v>
      </c>
      <c r="G88" s="58">
        <f t="shared" si="7"/>
        <v>0</v>
      </c>
      <c r="H88" s="58">
        <f t="shared" si="8"/>
        <v>0</v>
      </c>
      <c r="I88" s="8"/>
    </row>
    <row r="89" spans="1:9">
      <c r="A89" s="49">
        <v>18.12</v>
      </c>
      <c r="B89" s="19" t="s">
        <v>73</v>
      </c>
      <c r="C89" s="48"/>
      <c r="D89" s="48"/>
      <c r="E89" s="48"/>
      <c r="F89" s="48"/>
      <c r="G89" s="58" t="e">
        <f t="shared" si="7"/>
        <v>#DIV/0!</v>
      </c>
      <c r="H89" s="58" t="e">
        <f t="shared" si="8"/>
        <v>#DIV/0!</v>
      </c>
      <c r="I89" s="8"/>
    </row>
    <row r="90" spans="1:9">
      <c r="A90" s="49"/>
      <c r="B90" s="19" t="s">
        <v>60</v>
      </c>
      <c r="C90" s="48">
        <v>26</v>
      </c>
      <c r="D90" s="48"/>
      <c r="E90" s="48">
        <v>26</v>
      </c>
      <c r="F90" s="48"/>
      <c r="G90" s="58" t="e">
        <f t="shared" si="7"/>
        <v>#DIV/0!</v>
      </c>
      <c r="H90" s="58">
        <f t="shared" si="8"/>
        <v>0</v>
      </c>
      <c r="I90" s="8"/>
    </row>
    <row r="91" spans="1:9">
      <c r="A91" s="49"/>
      <c r="B91" s="19" t="s">
        <v>58</v>
      </c>
      <c r="C91" s="48">
        <v>24</v>
      </c>
      <c r="D91" s="48">
        <v>213</v>
      </c>
      <c r="E91" s="48">
        <v>24</v>
      </c>
      <c r="F91" s="48">
        <v>213</v>
      </c>
      <c r="G91" s="58">
        <f t="shared" si="7"/>
        <v>0</v>
      </c>
      <c r="H91" s="58">
        <f t="shared" si="8"/>
        <v>0</v>
      </c>
      <c r="I91" s="8"/>
    </row>
    <row r="92" spans="1:9">
      <c r="A92" s="49">
        <v>18.13</v>
      </c>
      <c r="B92" s="19" t="s">
        <v>74</v>
      </c>
      <c r="C92" s="48"/>
      <c r="D92" s="48"/>
      <c r="E92" s="48"/>
      <c r="F92" s="48"/>
      <c r="G92" s="58" t="e">
        <f t="shared" si="7"/>
        <v>#DIV/0!</v>
      </c>
      <c r="H92" s="58" t="e">
        <f t="shared" si="8"/>
        <v>#DIV/0!</v>
      </c>
      <c r="I92" s="8"/>
    </row>
    <row r="93" spans="1:9">
      <c r="A93" s="49"/>
      <c r="B93" s="19" t="s">
        <v>60</v>
      </c>
      <c r="C93" s="48">
        <v>10</v>
      </c>
      <c r="D93" s="48"/>
      <c r="E93" s="48">
        <v>10</v>
      </c>
      <c r="F93" s="48"/>
      <c r="G93" s="58" t="e">
        <f t="shared" si="7"/>
        <v>#DIV/0!</v>
      </c>
      <c r="H93" s="58">
        <f t="shared" si="8"/>
        <v>0</v>
      </c>
      <c r="I93" s="8"/>
    </row>
    <row r="94" spans="1:9">
      <c r="A94" s="49"/>
      <c r="B94" s="19" t="s">
        <v>61</v>
      </c>
      <c r="C94" s="48">
        <v>7</v>
      </c>
      <c r="D94" s="50">
        <v>12.3</v>
      </c>
      <c r="E94" s="48">
        <v>7</v>
      </c>
      <c r="F94" s="50">
        <v>12.3</v>
      </c>
      <c r="G94" s="58">
        <f t="shared" si="7"/>
        <v>0</v>
      </c>
      <c r="H94" s="58">
        <f t="shared" si="8"/>
        <v>0</v>
      </c>
      <c r="I94" s="8"/>
    </row>
    <row r="95" spans="1:9">
      <c r="A95" s="49">
        <v>18.14</v>
      </c>
      <c r="B95" s="19" t="s">
        <v>75</v>
      </c>
      <c r="C95" s="48"/>
      <c r="D95" s="48"/>
      <c r="E95" s="48"/>
      <c r="F95" s="48"/>
      <c r="G95" s="58" t="e">
        <f t="shared" si="7"/>
        <v>#DIV/0!</v>
      </c>
      <c r="H95" s="58" t="e">
        <f t="shared" si="8"/>
        <v>#DIV/0!</v>
      </c>
      <c r="I95" s="8"/>
    </row>
    <row r="96" spans="1:9">
      <c r="A96" s="18"/>
      <c r="B96" s="19" t="s">
        <v>60</v>
      </c>
      <c r="C96" s="48">
        <v>82</v>
      </c>
      <c r="D96" s="48"/>
      <c r="E96" s="48">
        <v>82</v>
      </c>
      <c r="F96" s="48"/>
      <c r="G96" s="58" t="e">
        <f t="shared" si="7"/>
        <v>#DIV/0!</v>
      </c>
      <c r="H96" s="58">
        <f t="shared" si="8"/>
        <v>0</v>
      </c>
      <c r="I96" s="8"/>
    </row>
    <row r="97" spans="1:9">
      <c r="A97" s="18"/>
      <c r="B97" s="19" t="s">
        <v>61</v>
      </c>
      <c r="C97" s="48">
        <v>78</v>
      </c>
      <c r="D97" s="48">
        <v>482</v>
      </c>
      <c r="E97" s="48">
        <v>78</v>
      </c>
      <c r="F97" s="48">
        <v>482</v>
      </c>
      <c r="G97" s="58">
        <f t="shared" si="7"/>
        <v>0</v>
      </c>
      <c r="H97" s="58">
        <f t="shared" si="8"/>
        <v>0</v>
      </c>
      <c r="I97" s="8"/>
    </row>
    <row r="98" spans="1:9">
      <c r="A98" s="14">
        <v>19</v>
      </c>
      <c r="B98" s="13" t="s">
        <v>76</v>
      </c>
      <c r="C98" s="48"/>
      <c r="D98" s="48"/>
      <c r="E98" s="48"/>
      <c r="F98" s="48"/>
      <c r="G98" s="58" t="e">
        <f t="shared" si="7"/>
        <v>#DIV/0!</v>
      </c>
      <c r="H98" s="58" t="e">
        <f t="shared" si="8"/>
        <v>#DIV/0!</v>
      </c>
      <c r="I98" s="8"/>
    </row>
    <row r="99" spans="1:9">
      <c r="A99" s="18"/>
      <c r="B99" s="19" t="s">
        <v>60</v>
      </c>
      <c r="C99" s="48"/>
      <c r="D99" s="48"/>
      <c r="E99" s="48"/>
      <c r="F99" s="48"/>
      <c r="G99" s="58" t="e">
        <f t="shared" si="7"/>
        <v>#DIV/0!</v>
      </c>
      <c r="H99" s="58" t="e">
        <f t="shared" si="8"/>
        <v>#DIV/0!</v>
      </c>
      <c r="I99" s="8"/>
    </row>
    <row r="100" spans="1:9">
      <c r="A100" s="18"/>
      <c r="B100" s="19" t="s">
        <v>61</v>
      </c>
      <c r="C100" s="48"/>
      <c r="D100" s="48"/>
      <c r="E100" s="48"/>
      <c r="F100" s="48"/>
      <c r="G100" s="58" t="e">
        <f t="shared" si="7"/>
        <v>#DIV/0!</v>
      </c>
      <c r="H100" s="58" t="e">
        <f t="shared" si="8"/>
        <v>#DIV/0!</v>
      </c>
      <c r="I100" s="8"/>
    </row>
    <row r="101" spans="1:9">
      <c r="A101" s="14">
        <v>20</v>
      </c>
      <c r="B101" s="13" t="s">
        <v>77</v>
      </c>
      <c r="C101" s="47">
        <f t="shared" ref="C101:F101" si="9">+C102+C103+C104+C105+C106+C107+C108</f>
        <v>3086</v>
      </c>
      <c r="D101" s="47">
        <f t="shared" si="9"/>
        <v>30666.799999999999</v>
      </c>
      <c r="E101" s="47">
        <f t="shared" si="9"/>
        <v>3267</v>
      </c>
      <c r="F101" s="47">
        <f t="shared" si="9"/>
        <v>32081.5</v>
      </c>
      <c r="G101" s="58">
        <f t="shared" si="7"/>
        <v>4.4097065286847581</v>
      </c>
      <c r="H101" s="58">
        <f t="shared" si="8"/>
        <v>5.5402509947964491</v>
      </c>
      <c r="I101" s="8"/>
    </row>
    <row r="102" spans="1:9">
      <c r="A102" s="18">
        <v>20.100000000000001</v>
      </c>
      <c r="B102" s="19" t="s">
        <v>78</v>
      </c>
      <c r="C102" s="48">
        <v>2007</v>
      </c>
      <c r="D102" s="48">
        <v>24621</v>
      </c>
      <c r="E102" s="48">
        <v>2045</v>
      </c>
      <c r="F102" s="48">
        <v>25617</v>
      </c>
      <c r="G102" s="58">
        <f t="shared" si="7"/>
        <v>3.8880430963813093</v>
      </c>
      <c r="H102" s="58">
        <f t="shared" si="8"/>
        <v>1.8581907090464547</v>
      </c>
      <c r="I102" s="8"/>
    </row>
    <row r="103" spans="1:9">
      <c r="A103" s="18">
        <v>20.2</v>
      </c>
      <c r="B103" s="19" t="s">
        <v>79</v>
      </c>
      <c r="C103" s="48">
        <v>209</v>
      </c>
      <c r="D103" s="48">
        <v>2317</v>
      </c>
      <c r="E103" s="48">
        <v>213</v>
      </c>
      <c r="F103" s="48">
        <v>2412</v>
      </c>
      <c r="G103" s="58">
        <f t="shared" si="7"/>
        <v>3.9386401326699834</v>
      </c>
      <c r="H103" s="58">
        <f t="shared" si="8"/>
        <v>1.8779342723004695</v>
      </c>
      <c r="I103" s="8"/>
    </row>
    <row r="104" spans="1:9">
      <c r="A104" s="18">
        <v>20.3</v>
      </c>
      <c r="B104" s="19" t="s">
        <v>80</v>
      </c>
      <c r="C104" s="48">
        <v>498</v>
      </c>
      <c r="D104" s="48">
        <v>2014</v>
      </c>
      <c r="E104" s="48">
        <v>499</v>
      </c>
      <c r="F104" s="48">
        <v>2112</v>
      </c>
      <c r="G104" s="58">
        <f t="shared" si="7"/>
        <v>4.6401515151515156</v>
      </c>
      <c r="H104" s="58">
        <f t="shared" si="8"/>
        <v>0.20040080160320639</v>
      </c>
      <c r="I104" s="8"/>
    </row>
    <row r="105" spans="1:9">
      <c r="A105" s="18">
        <v>20.399999999999999</v>
      </c>
      <c r="B105" s="19" t="s">
        <v>81</v>
      </c>
      <c r="C105" s="48">
        <v>167</v>
      </c>
      <c r="D105" s="48">
        <v>287</v>
      </c>
      <c r="E105" s="48">
        <v>300</v>
      </c>
      <c r="F105" s="48">
        <v>502</v>
      </c>
      <c r="G105" s="58">
        <f t="shared" si="7"/>
        <v>42.828685258964143</v>
      </c>
      <c r="H105" s="58">
        <f t="shared" si="8"/>
        <v>44.333333333333336</v>
      </c>
      <c r="I105" s="8"/>
    </row>
    <row r="106" spans="1:9">
      <c r="A106" s="18">
        <v>20.5</v>
      </c>
      <c r="B106" s="19" t="s">
        <v>82</v>
      </c>
      <c r="C106" s="48">
        <v>178</v>
      </c>
      <c r="D106" s="48">
        <v>1409</v>
      </c>
      <c r="E106" s="48">
        <v>182</v>
      </c>
      <c r="F106" s="48">
        <v>1419</v>
      </c>
      <c r="G106" s="58">
        <f t="shared" si="7"/>
        <v>0.70472163495419315</v>
      </c>
      <c r="H106" s="58">
        <f t="shared" si="8"/>
        <v>2.197802197802198</v>
      </c>
      <c r="I106" s="8"/>
    </row>
    <row r="107" spans="1:9">
      <c r="A107" s="18">
        <v>20.6</v>
      </c>
      <c r="B107" s="19" t="s">
        <v>83</v>
      </c>
      <c r="C107" s="48">
        <v>17</v>
      </c>
      <c r="D107" s="48">
        <v>14</v>
      </c>
      <c r="E107" s="48">
        <v>17</v>
      </c>
      <c r="F107" s="48">
        <v>14</v>
      </c>
      <c r="G107" s="58">
        <f t="shared" si="7"/>
        <v>0</v>
      </c>
      <c r="H107" s="58">
        <f t="shared" si="8"/>
        <v>0</v>
      </c>
      <c r="I107" s="8"/>
    </row>
    <row r="108" spans="1:9">
      <c r="A108" s="18">
        <v>20.7</v>
      </c>
      <c r="B108" s="19" t="s">
        <v>84</v>
      </c>
      <c r="C108" s="48">
        <v>10</v>
      </c>
      <c r="D108" s="50">
        <v>4.8</v>
      </c>
      <c r="E108" s="48">
        <v>11</v>
      </c>
      <c r="F108" s="50">
        <v>5.5</v>
      </c>
      <c r="G108" s="58">
        <f t="shared" si="7"/>
        <v>12.727272727272732</v>
      </c>
      <c r="H108" s="58">
        <f t="shared" si="8"/>
        <v>9.0909090909090917</v>
      </c>
      <c r="I108" s="8"/>
    </row>
    <row r="109" spans="1:9">
      <c r="A109" s="31">
        <v>21</v>
      </c>
      <c r="B109" s="35" t="s">
        <v>85</v>
      </c>
      <c r="C109" s="47">
        <v>1174</v>
      </c>
      <c r="D109" s="47">
        <v>32</v>
      </c>
      <c r="E109" s="47">
        <v>1495</v>
      </c>
      <c r="F109" s="47">
        <v>48</v>
      </c>
      <c r="G109" s="58">
        <f t="shared" si="7"/>
        <v>33.333333333333329</v>
      </c>
      <c r="H109" s="58">
        <f t="shared" si="8"/>
        <v>21.471571906354512</v>
      </c>
      <c r="I109" s="8"/>
    </row>
    <row r="110" spans="1:9">
      <c r="A110" s="31">
        <v>22</v>
      </c>
      <c r="B110" s="35" t="s">
        <v>86</v>
      </c>
      <c r="C110" s="47">
        <v>9</v>
      </c>
      <c r="D110" s="47">
        <v>69</v>
      </c>
      <c r="E110" s="47">
        <v>12</v>
      </c>
      <c r="F110" s="47">
        <v>79</v>
      </c>
      <c r="G110" s="58">
        <f t="shared" si="7"/>
        <v>12.658227848101266</v>
      </c>
      <c r="H110" s="58">
        <f t="shared" si="8"/>
        <v>25</v>
      </c>
      <c r="I110" s="8"/>
    </row>
    <row r="111" spans="1:9" ht="24.75">
      <c r="A111" s="31">
        <v>23</v>
      </c>
      <c r="B111" s="35" t="s">
        <v>87</v>
      </c>
      <c r="C111" s="47">
        <v>1775</v>
      </c>
      <c r="D111" s="53">
        <v>6.8</v>
      </c>
      <c r="E111" s="47">
        <v>1775</v>
      </c>
      <c r="F111" s="53">
        <v>6.8</v>
      </c>
      <c r="G111" s="58">
        <f t="shared" si="7"/>
        <v>0</v>
      </c>
      <c r="H111" s="58">
        <f t="shared" si="8"/>
        <v>0</v>
      </c>
      <c r="I111" s="8"/>
    </row>
  </sheetData>
  <mergeCells count="4">
    <mergeCell ref="C3:D3"/>
    <mergeCell ref="E3:F3"/>
    <mergeCell ref="G3:G4"/>
    <mergeCell ref="H3:H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11"/>
  <sheetViews>
    <sheetView tabSelected="1" workbookViewId="0">
      <pane xSplit="1" ySplit="4" topLeftCell="B97" activePane="bottomRight" state="frozen"/>
      <selection pane="topRight" activeCell="B1" sqref="B1"/>
      <selection pane="bottomLeft" activeCell="A5" sqref="A5"/>
      <selection pane="bottomRight" sqref="A1:I111"/>
    </sheetView>
  </sheetViews>
  <sheetFormatPr defaultRowHeight="15"/>
  <cols>
    <col min="1" max="1" width="7.5703125" customWidth="1"/>
    <col min="2" max="2" width="14.42578125" customWidth="1"/>
    <col min="5" max="5" width="7.28515625" customWidth="1"/>
    <col min="6" max="6" width="8.42578125" customWidth="1"/>
  </cols>
  <sheetData>
    <row r="1" spans="1:9" ht="18">
      <c r="A1" s="1" t="s">
        <v>0</v>
      </c>
      <c r="B1" s="1"/>
      <c r="C1" s="3"/>
      <c r="D1" s="3"/>
      <c r="E1" s="3"/>
      <c r="F1" s="3"/>
      <c r="G1" s="3"/>
      <c r="H1" s="3"/>
      <c r="I1" s="3"/>
    </row>
    <row r="2" spans="1:9" ht="15.75">
      <c r="A2" s="4" t="s">
        <v>1</v>
      </c>
      <c r="B2" s="5"/>
      <c r="C2" s="3"/>
      <c r="D2" s="3"/>
      <c r="E2" s="3"/>
      <c r="F2" s="3"/>
      <c r="G2" s="3"/>
      <c r="H2" s="3"/>
      <c r="I2" s="3"/>
    </row>
    <row r="3" spans="1:9" ht="15" customHeight="1">
      <c r="A3" s="6" t="s">
        <v>2</v>
      </c>
      <c r="B3" s="7" t="s">
        <v>3</v>
      </c>
      <c r="C3" s="75" t="s">
        <v>7</v>
      </c>
      <c r="D3" s="76"/>
      <c r="E3" s="75" t="s">
        <v>8</v>
      </c>
      <c r="F3" s="77"/>
      <c r="G3" s="78" t="s">
        <v>94</v>
      </c>
      <c r="H3" s="78" t="s">
        <v>95</v>
      </c>
      <c r="I3" s="8" t="s">
        <v>9</v>
      </c>
    </row>
    <row r="4" spans="1:9" ht="45" customHeight="1">
      <c r="A4" s="9"/>
      <c r="B4" s="10"/>
      <c r="C4" s="11" t="s">
        <v>10</v>
      </c>
      <c r="D4" s="11" t="s">
        <v>11</v>
      </c>
      <c r="E4" s="11" t="s">
        <v>10</v>
      </c>
      <c r="F4" s="11" t="s">
        <v>11</v>
      </c>
      <c r="G4" s="79"/>
      <c r="H4" s="79"/>
      <c r="I4" s="8"/>
    </row>
    <row r="5" spans="1:9">
      <c r="A5" s="12">
        <v>1</v>
      </c>
      <c r="B5" s="13" t="s">
        <v>13</v>
      </c>
      <c r="C5" s="14">
        <f>+C6+C7+C8</f>
        <v>6951</v>
      </c>
      <c r="D5" s="15">
        <f>D6+D7+D8</f>
        <v>25371</v>
      </c>
      <c r="E5" s="15">
        <f>E6+E7+E8</f>
        <v>7051</v>
      </c>
      <c r="F5" s="16">
        <f>F6+F7+F8</f>
        <v>27602</v>
      </c>
      <c r="G5" s="58">
        <f t="shared" ref="G5:G68" si="0">(F5-D5)/F5*100</f>
        <v>8.0827476269835525</v>
      </c>
      <c r="H5" s="58">
        <f>(E5-C5)/E5*100</f>
        <v>1.4182385477237271</v>
      </c>
      <c r="I5" s="8"/>
    </row>
    <row r="6" spans="1:9">
      <c r="A6" s="18">
        <v>1.1000000000000001</v>
      </c>
      <c r="B6" s="19" t="s">
        <v>14</v>
      </c>
      <c r="C6" s="21">
        <v>32</v>
      </c>
      <c r="D6" s="21">
        <v>77</v>
      </c>
      <c r="E6" s="22">
        <v>65</v>
      </c>
      <c r="F6" s="23">
        <v>285</v>
      </c>
      <c r="G6" s="58">
        <f t="shared" si="0"/>
        <v>72.982456140350877</v>
      </c>
      <c r="H6" s="58">
        <f t="shared" ref="H6:H69" si="1">(E6-C6)/E6*100</f>
        <v>50.769230769230766</v>
      </c>
      <c r="I6" s="8"/>
    </row>
    <row r="7" spans="1:9" ht="15.75">
      <c r="A7" s="18">
        <v>1.2</v>
      </c>
      <c r="B7" s="19" t="s">
        <v>15</v>
      </c>
      <c r="C7" s="25">
        <v>6919</v>
      </c>
      <c r="D7" s="25">
        <v>25294</v>
      </c>
      <c r="E7" s="26">
        <v>6986</v>
      </c>
      <c r="F7" s="27">
        <v>27317</v>
      </c>
      <c r="G7" s="58">
        <f t="shared" si="0"/>
        <v>7.4056448365486691</v>
      </c>
      <c r="H7" s="58">
        <f t="shared" si="1"/>
        <v>0.95906097910105925</v>
      </c>
      <c r="I7" s="8"/>
    </row>
    <row r="8" spans="1:9">
      <c r="A8" s="18">
        <v>1.3</v>
      </c>
      <c r="B8" s="19" t="s">
        <v>16</v>
      </c>
      <c r="C8" s="28">
        <v>0</v>
      </c>
      <c r="D8" s="28">
        <v>0</v>
      </c>
      <c r="E8" s="28">
        <v>0</v>
      </c>
      <c r="F8" s="29">
        <v>0</v>
      </c>
      <c r="G8" s="58" t="e">
        <f t="shared" si="0"/>
        <v>#DIV/0!</v>
      </c>
      <c r="H8" s="58" t="e">
        <f t="shared" si="1"/>
        <v>#DIV/0!</v>
      </c>
      <c r="I8" s="8"/>
    </row>
    <row r="9" spans="1:9">
      <c r="A9" s="14">
        <v>2</v>
      </c>
      <c r="B9" s="13" t="s">
        <v>17</v>
      </c>
      <c r="C9" s="21">
        <v>13230</v>
      </c>
      <c r="D9" s="21">
        <v>25008</v>
      </c>
      <c r="E9" s="21">
        <v>15573</v>
      </c>
      <c r="F9" s="30">
        <v>38972</v>
      </c>
      <c r="G9" s="58">
        <f t="shared" si="0"/>
        <v>35.83085292004516</v>
      </c>
      <c r="H9" s="58">
        <f t="shared" si="1"/>
        <v>15.045270660759005</v>
      </c>
      <c r="I9" s="8"/>
    </row>
    <row r="10" spans="1:9">
      <c r="A10" s="14">
        <v>3</v>
      </c>
      <c r="B10" s="13" t="s">
        <v>18</v>
      </c>
      <c r="C10" s="15">
        <f>C11+C12+C13</f>
        <v>19395</v>
      </c>
      <c r="D10" s="15">
        <f>D11+D12+D13</f>
        <v>40168</v>
      </c>
      <c r="E10" s="15">
        <f>E11+E12+E13</f>
        <v>19930</v>
      </c>
      <c r="F10" s="16">
        <f>F11+F12+F13</f>
        <v>42149</v>
      </c>
      <c r="G10" s="58">
        <f t="shared" si="0"/>
        <v>4.6999928823934143</v>
      </c>
      <c r="H10" s="58">
        <f t="shared" si="1"/>
        <v>2.684395383843452</v>
      </c>
      <c r="I10" s="8"/>
    </row>
    <row r="11" spans="1:9">
      <c r="A11" s="18">
        <v>3.1</v>
      </c>
      <c r="B11" s="19" t="s">
        <v>19</v>
      </c>
      <c r="C11" s="22">
        <v>70</v>
      </c>
      <c r="D11" s="22">
        <v>224</v>
      </c>
      <c r="E11" s="22">
        <v>70</v>
      </c>
      <c r="F11" s="23">
        <v>224</v>
      </c>
      <c r="G11" s="58">
        <f t="shared" si="0"/>
        <v>0</v>
      </c>
      <c r="H11" s="58">
        <f t="shared" si="1"/>
        <v>0</v>
      </c>
      <c r="I11" s="8"/>
    </row>
    <row r="12" spans="1:9">
      <c r="A12" s="18">
        <v>3.2</v>
      </c>
      <c r="B12" s="19" t="s">
        <v>20</v>
      </c>
      <c r="C12" s="21">
        <v>110</v>
      </c>
      <c r="D12" s="21">
        <v>327</v>
      </c>
      <c r="E12" s="21">
        <v>110</v>
      </c>
      <c r="F12" s="30">
        <v>327</v>
      </c>
      <c r="G12" s="58">
        <f t="shared" si="0"/>
        <v>0</v>
      </c>
      <c r="H12" s="58">
        <f t="shared" si="1"/>
        <v>0</v>
      </c>
      <c r="I12" s="8"/>
    </row>
    <row r="13" spans="1:9">
      <c r="A13" s="18">
        <v>3.3</v>
      </c>
      <c r="B13" s="19" t="s">
        <v>15</v>
      </c>
      <c r="C13" s="21">
        <v>19215</v>
      </c>
      <c r="D13" s="21">
        <v>39617</v>
      </c>
      <c r="E13" s="22">
        <v>19750</v>
      </c>
      <c r="F13" s="23">
        <v>41598</v>
      </c>
      <c r="G13" s="58">
        <f t="shared" si="0"/>
        <v>4.7622481850088949</v>
      </c>
      <c r="H13" s="58">
        <f t="shared" si="1"/>
        <v>2.7088607594936707</v>
      </c>
      <c r="I13" s="8"/>
    </row>
    <row r="14" spans="1:9">
      <c r="A14" s="31">
        <v>4</v>
      </c>
      <c r="B14" s="13" t="s">
        <v>21</v>
      </c>
      <c r="C14" s="21">
        <v>1053</v>
      </c>
      <c r="D14" s="21">
        <v>1684</v>
      </c>
      <c r="E14" s="21">
        <v>1045</v>
      </c>
      <c r="F14" s="23">
        <v>1687</v>
      </c>
      <c r="G14" s="58">
        <f t="shared" si="0"/>
        <v>0.17783046828689983</v>
      </c>
      <c r="H14" s="58">
        <f t="shared" si="1"/>
        <v>-0.76555023923444976</v>
      </c>
      <c r="I14" s="8"/>
    </row>
    <row r="15" spans="1:9">
      <c r="A15" s="31">
        <v>5</v>
      </c>
      <c r="B15" s="13" t="s">
        <v>22</v>
      </c>
      <c r="C15" s="22">
        <v>1195</v>
      </c>
      <c r="D15" s="22">
        <v>1485</v>
      </c>
      <c r="E15" s="22">
        <v>1195</v>
      </c>
      <c r="F15" s="23">
        <v>1485</v>
      </c>
      <c r="G15" s="58">
        <f t="shared" si="0"/>
        <v>0</v>
      </c>
      <c r="H15" s="58">
        <f t="shared" si="1"/>
        <v>0</v>
      </c>
      <c r="I15" s="8"/>
    </row>
    <row r="16" spans="1:9">
      <c r="A16" s="31">
        <v>6</v>
      </c>
      <c r="B16" s="13" t="s">
        <v>23</v>
      </c>
      <c r="C16" s="22">
        <v>63</v>
      </c>
      <c r="D16" s="21">
        <v>73</v>
      </c>
      <c r="E16" s="22">
        <v>62</v>
      </c>
      <c r="F16" s="23">
        <v>71</v>
      </c>
      <c r="G16" s="58">
        <f t="shared" si="0"/>
        <v>-2.8169014084507045</v>
      </c>
      <c r="H16" s="58">
        <f t="shared" si="1"/>
        <v>-1.6129032258064515</v>
      </c>
      <c r="I16" s="8"/>
    </row>
    <row r="17" spans="1:9">
      <c r="A17" s="31">
        <v>7</v>
      </c>
      <c r="B17" s="13" t="s">
        <v>24</v>
      </c>
      <c r="C17" s="32"/>
      <c r="D17" s="32"/>
      <c r="E17" s="32"/>
      <c r="F17" s="32"/>
      <c r="G17" s="58" t="e">
        <f t="shared" si="0"/>
        <v>#DIV/0!</v>
      </c>
      <c r="H17" s="58" t="e">
        <f t="shared" si="1"/>
        <v>#DIV/0!</v>
      </c>
      <c r="I17" s="8"/>
    </row>
    <row r="18" spans="1:9">
      <c r="A18" s="31">
        <v>8</v>
      </c>
      <c r="B18" s="13" t="s">
        <v>25</v>
      </c>
      <c r="C18" s="34"/>
      <c r="D18" s="34"/>
      <c r="E18" s="34"/>
      <c r="F18" s="34"/>
      <c r="G18" s="58" t="e">
        <f t="shared" si="0"/>
        <v>#DIV/0!</v>
      </c>
      <c r="H18" s="58" t="e">
        <f t="shared" si="1"/>
        <v>#DIV/0!</v>
      </c>
      <c r="I18" s="8"/>
    </row>
    <row r="19" spans="1:9">
      <c r="A19" s="31">
        <v>9</v>
      </c>
      <c r="B19" s="13" t="s">
        <v>26</v>
      </c>
      <c r="C19" s="34"/>
      <c r="D19" s="34"/>
      <c r="E19" s="34"/>
      <c r="F19" s="34"/>
      <c r="G19" s="58" t="e">
        <f t="shared" si="0"/>
        <v>#DIV/0!</v>
      </c>
      <c r="H19" s="58" t="e">
        <f t="shared" si="1"/>
        <v>#DIV/0!</v>
      </c>
      <c r="I19" s="8"/>
    </row>
    <row r="20" spans="1:9">
      <c r="A20" s="31">
        <v>10</v>
      </c>
      <c r="B20" s="35" t="s">
        <v>27</v>
      </c>
      <c r="C20" s="36">
        <f>C21+C22+C23+C24+C25+C26+C27+C28+C29+C30+C31+C32+C33+C34</f>
        <v>6828</v>
      </c>
      <c r="D20" s="36">
        <f>D21+D22+D23+D24+D25+D26+D27+D28+D29+D30+D31+D32+D33+D34</f>
        <v>7396.6</v>
      </c>
      <c r="E20" s="36">
        <f>E21+E22+E23+E24+E25+E26+E27+E28+E29+E30+E31+E32+E33+E34</f>
        <v>7182</v>
      </c>
      <c r="F20" s="36">
        <f>F21+F22+F23+F24+F25+F26+F27+F28+F29+F30+F31+F32+F33+F34</f>
        <v>8061.3</v>
      </c>
      <c r="G20" s="58">
        <f t="shared" si="0"/>
        <v>8.2455683326510592</v>
      </c>
      <c r="H20" s="58">
        <f t="shared" si="1"/>
        <v>4.9289891395154548</v>
      </c>
      <c r="I20" s="8"/>
    </row>
    <row r="21" spans="1:9">
      <c r="A21" s="18">
        <v>10.1</v>
      </c>
      <c r="B21" s="19" t="s">
        <v>28</v>
      </c>
      <c r="C21" s="37">
        <v>1030</v>
      </c>
      <c r="D21" s="37">
        <v>955</v>
      </c>
      <c r="E21" s="37">
        <v>1231</v>
      </c>
      <c r="F21" s="37">
        <v>1434</v>
      </c>
      <c r="G21" s="58">
        <f t="shared" si="0"/>
        <v>33.403068340306838</v>
      </c>
      <c r="H21" s="58">
        <f t="shared" si="1"/>
        <v>16.328188464662876</v>
      </c>
      <c r="I21" s="8"/>
    </row>
    <row r="22" spans="1:9">
      <c r="A22" s="18">
        <v>10.199999999999999</v>
      </c>
      <c r="B22" s="19" t="s">
        <v>29</v>
      </c>
      <c r="C22" s="37">
        <v>492</v>
      </c>
      <c r="D22" s="37">
        <v>495</v>
      </c>
      <c r="E22" s="37">
        <v>497</v>
      </c>
      <c r="F22" s="37">
        <v>517</v>
      </c>
      <c r="G22" s="58">
        <f t="shared" si="0"/>
        <v>4.2553191489361701</v>
      </c>
      <c r="H22" s="58">
        <f t="shared" si="1"/>
        <v>1.0060362173038229</v>
      </c>
      <c r="I22" s="8"/>
    </row>
    <row r="23" spans="1:9">
      <c r="A23" s="18">
        <v>10.3</v>
      </c>
      <c r="B23" s="19" t="s">
        <v>30</v>
      </c>
      <c r="C23" s="38">
        <v>112</v>
      </c>
      <c r="D23" s="38">
        <v>91</v>
      </c>
      <c r="E23" s="38">
        <v>113</v>
      </c>
      <c r="F23" s="38">
        <v>93</v>
      </c>
      <c r="G23" s="58">
        <f t="shared" si="0"/>
        <v>2.1505376344086025</v>
      </c>
      <c r="H23" s="58">
        <f t="shared" si="1"/>
        <v>0.88495575221238942</v>
      </c>
      <c r="I23" s="8"/>
    </row>
    <row r="24" spans="1:9">
      <c r="A24" s="18">
        <v>10.4</v>
      </c>
      <c r="B24" s="19" t="s">
        <v>31</v>
      </c>
      <c r="C24" s="38">
        <v>1610</v>
      </c>
      <c r="D24" s="38">
        <v>1893</v>
      </c>
      <c r="E24" s="38">
        <v>1632</v>
      </c>
      <c r="F24" s="38">
        <v>1917</v>
      </c>
      <c r="G24" s="58">
        <f t="shared" si="0"/>
        <v>1.2519561815336464</v>
      </c>
      <c r="H24" s="58">
        <f t="shared" si="1"/>
        <v>1.3480392156862746</v>
      </c>
      <c r="I24" s="8"/>
    </row>
    <row r="25" spans="1:9">
      <c r="A25" s="18">
        <v>10.5</v>
      </c>
      <c r="B25" s="19" t="s">
        <v>32</v>
      </c>
      <c r="C25" s="38">
        <v>68</v>
      </c>
      <c r="D25" s="38">
        <v>34</v>
      </c>
      <c r="E25" s="38">
        <v>71</v>
      </c>
      <c r="F25" s="38">
        <v>36</v>
      </c>
      <c r="G25" s="58">
        <f t="shared" si="0"/>
        <v>5.5555555555555554</v>
      </c>
      <c r="H25" s="58">
        <f t="shared" si="1"/>
        <v>4.225352112676056</v>
      </c>
      <c r="I25" s="8"/>
    </row>
    <row r="26" spans="1:9">
      <c r="A26" s="18">
        <v>10.6</v>
      </c>
      <c r="B26" s="19" t="s">
        <v>33</v>
      </c>
      <c r="C26" s="37">
        <v>12</v>
      </c>
      <c r="D26" s="37">
        <v>17</v>
      </c>
      <c r="E26" s="37">
        <v>13</v>
      </c>
      <c r="F26" s="37">
        <v>19</v>
      </c>
      <c r="G26" s="58">
        <f t="shared" si="0"/>
        <v>10.526315789473683</v>
      </c>
      <c r="H26" s="58">
        <f t="shared" si="1"/>
        <v>7.6923076923076925</v>
      </c>
      <c r="I26" s="8"/>
    </row>
    <row r="27" spans="1:9">
      <c r="A27" s="18">
        <v>10.7</v>
      </c>
      <c r="B27" s="19" t="s">
        <v>34</v>
      </c>
      <c r="C27" s="37">
        <v>175</v>
      </c>
      <c r="D27" s="37">
        <v>265</v>
      </c>
      <c r="E27" s="37">
        <v>175</v>
      </c>
      <c r="F27" s="37">
        <v>265</v>
      </c>
      <c r="G27" s="58">
        <f t="shared" si="0"/>
        <v>0</v>
      </c>
      <c r="H27" s="58">
        <f t="shared" si="1"/>
        <v>0</v>
      </c>
      <c r="I27" s="8"/>
    </row>
    <row r="28" spans="1:9">
      <c r="A28" s="18">
        <v>10.8</v>
      </c>
      <c r="B28" s="19" t="s">
        <v>35</v>
      </c>
      <c r="C28" s="38">
        <v>46</v>
      </c>
      <c r="D28" s="38">
        <v>103</v>
      </c>
      <c r="E28" s="38">
        <v>47</v>
      </c>
      <c r="F28" s="38">
        <v>107</v>
      </c>
      <c r="G28" s="58">
        <f t="shared" si="0"/>
        <v>3.7383177570093453</v>
      </c>
      <c r="H28" s="58">
        <f t="shared" si="1"/>
        <v>2.1276595744680851</v>
      </c>
      <c r="I28" s="8"/>
    </row>
    <row r="29" spans="1:9">
      <c r="A29" s="39">
        <v>10.9</v>
      </c>
      <c r="B29" s="19" t="s">
        <v>36</v>
      </c>
      <c r="C29" s="38">
        <v>21</v>
      </c>
      <c r="D29" s="38">
        <v>26</v>
      </c>
      <c r="E29" s="38">
        <v>22</v>
      </c>
      <c r="F29" s="38">
        <v>28</v>
      </c>
      <c r="G29" s="58">
        <f t="shared" si="0"/>
        <v>7.1428571428571423</v>
      </c>
      <c r="H29" s="58">
        <f t="shared" si="1"/>
        <v>4.5454545454545459</v>
      </c>
      <c r="I29" s="8"/>
    </row>
    <row r="30" spans="1:9">
      <c r="A30" s="40">
        <v>10.1</v>
      </c>
      <c r="B30" s="19" t="s">
        <v>37</v>
      </c>
      <c r="C30" s="38">
        <v>5</v>
      </c>
      <c r="D30" s="38">
        <v>9</v>
      </c>
      <c r="E30" s="38">
        <v>7</v>
      </c>
      <c r="F30" s="38">
        <v>12</v>
      </c>
      <c r="G30" s="58">
        <f t="shared" si="0"/>
        <v>25</v>
      </c>
      <c r="H30" s="58">
        <f t="shared" si="1"/>
        <v>28.571428571428569</v>
      </c>
      <c r="I30" s="8"/>
    </row>
    <row r="31" spans="1:9">
      <c r="A31" s="42">
        <v>10.11</v>
      </c>
      <c r="B31" s="19" t="s">
        <v>38</v>
      </c>
      <c r="C31" s="38">
        <v>5</v>
      </c>
      <c r="D31" s="38">
        <v>7</v>
      </c>
      <c r="E31" s="38">
        <v>6</v>
      </c>
      <c r="F31" s="38">
        <v>8</v>
      </c>
      <c r="G31" s="58">
        <f t="shared" si="0"/>
        <v>12.5</v>
      </c>
      <c r="H31" s="58">
        <f t="shared" si="1"/>
        <v>16.666666666666664</v>
      </c>
      <c r="I31" s="8"/>
    </row>
    <row r="32" spans="1:9">
      <c r="A32" s="42">
        <v>10.119999999999999</v>
      </c>
      <c r="B32" s="19" t="s">
        <v>39</v>
      </c>
      <c r="C32" s="38">
        <v>417</v>
      </c>
      <c r="D32" s="38">
        <v>411</v>
      </c>
      <c r="E32" s="38">
        <v>422</v>
      </c>
      <c r="F32" s="38">
        <v>425</v>
      </c>
      <c r="G32" s="58">
        <f t="shared" si="0"/>
        <v>3.2941176470588238</v>
      </c>
      <c r="H32" s="58">
        <f t="shared" si="1"/>
        <v>1.1848341232227488</v>
      </c>
      <c r="I32" s="8"/>
    </row>
    <row r="33" spans="1:9">
      <c r="A33" s="42">
        <v>10.130000000000001</v>
      </c>
      <c r="B33" s="19" t="s">
        <v>40</v>
      </c>
      <c r="C33" s="38">
        <v>310</v>
      </c>
      <c r="D33" s="38">
        <v>435</v>
      </c>
      <c r="E33" s="38">
        <v>317</v>
      </c>
      <c r="F33" s="38">
        <v>443</v>
      </c>
      <c r="G33" s="58">
        <f t="shared" si="0"/>
        <v>1.8058690744920991</v>
      </c>
      <c r="H33" s="58">
        <f t="shared" si="1"/>
        <v>2.2082018927444795</v>
      </c>
      <c r="I33" s="8"/>
    </row>
    <row r="34" spans="1:9">
      <c r="A34" s="31">
        <v>11</v>
      </c>
      <c r="B34" s="43" t="s">
        <v>41</v>
      </c>
      <c r="C34" s="14">
        <f t="shared" ref="C34:F34" si="2">+C35+C36+C37+C38+C39+C40+C41</f>
        <v>2525</v>
      </c>
      <c r="D34" s="14">
        <f t="shared" si="2"/>
        <v>2655.6</v>
      </c>
      <c r="E34" s="14">
        <f t="shared" si="2"/>
        <v>2629</v>
      </c>
      <c r="F34" s="14">
        <f t="shared" si="2"/>
        <v>2757.3</v>
      </c>
      <c r="G34" s="58">
        <f t="shared" si="0"/>
        <v>3.6883908171036985</v>
      </c>
      <c r="H34" s="58">
        <f t="shared" si="1"/>
        <v>3.9558767592240396</v>
      </c>
      <c r="I34" s="8"/>
    </row>
    <row r="35" spans="1:9">
      <c r="A35" s="18">
        <v>11.1</v>
      </c>
      <c r="B35" s="19" t="s">
        <v>42</v>
      </c>
      <c r="C35" s="44">
        <v>1205</v>
      </c>
      <c r="D35" s="44">
        <v>1198</v>
      </c>
      <c r="E35" s="44">
        <v>1287</v>
      </c>
      <c r="F35" s="44">
        <v>1208</v>
      </c>
      <c r="G35" s="58">
        <f t="shared" si="0"/>
        <v>0.82781456953642385</v>
      </c>
      <c r="H35" s="58">
        <f t="shared" si="1"/>
        <v>6.3714063714063709</v>
      </c>
      <c r="I35" s="8"/>
    </row>
    <row r="36" spans="1:9">
      <c r="A36" s="18">
        <v>11.2</v>
      </c>
      <c r="B36" s="19" t="s">
        <v>43</v>
      </c>
      <c r="C36" s="38">
        <v>813</v>
      </c>
      <c r="D36" s="37">
        <v>756</v>
      </c>
      <c r="E36" s="38">
        <v>817</v>
      </c>
      <c r="F36" s="37">
        <v>782</v>
      </c>
      <c r="G36" s="58">
        <f t="shared" si="0"/>
        <v>3.3248081841432229</v>
      </c>
      <c r="H36" s="58">
        <f t="shared" si="1"/>
        <v>0.48959608323133408</v>
      </c>
      <c r="I36" s="8"/>
    </row>
    <row r="37" spans="1:9">
      <c r="A37" s="18">
        <v>11.3</v>
      </c>
      <c r="B37" s="19" t="s">
        <v>44</v>
      </c>
      <c r="C37" s="38">
        <v>19</v>
      </c>
      <c r="D37" s="37">
        <v>18</v>
      </c>
      <c r="E37" s="38">
        <v>20</v>
      </c>
      <c r="F37" s="37">
        <v>19</v>
      </c>
      <c r="G37" s="58">
        <f t="shared" si="0"/>
        <v>5.2631578947368416</v>
      </c>
      <c r="H37" s="58">
        <f t="shared" si="1"/>
        <v>5</v>
      </c>
      <c r="I37" s="8"/>
    </row>
    <row r="38" spans="1:9">
      <c r="A38" s="18">
        <v>11.4</v>
      </c>
      <c r="B38" s="19" t="s">
        <v>45</v>
      </c>
      <c r="C38" s="38">
        <v>58</v>
      </c>
      <c r="D38" s="38">
        <v>46</v>
      </c>
      <c r="E38" s="38">
        <v>59</v>
      </c>
      <c r="F38" s="38">
        <v>48</v>
      </c>
      <c r="G38" s="58">
        <f t="shared" si="0"/>
        <v>4.1666666666666661</v>
      </c>
      <c r="H38" s="58">
        <f t="shared" si="1"/>
        <v>1.6949152542372881</v>
      </c>
      <c r="I38" s="8"/>
    </row>
    <row r="39" spans="1:9">
      <c r="A39" s="18">
        <v>11.5</v>
      </c>
      <c r="B39" s="19" t="s">
        <v>46</v>
      </c>
      <c r="C39" s="37">
        <v>210</v>
      </c>
      <c r="D39" s="37">
        <v>325</v>
      </c>
      <c r="E39" s="37">
        <v>224</v>
      </c>
      <c r="F39" s="37">
        <v>382</v>
      </c>
      <c r="G39" s="58">
        <f t="shared" si="0"/>
        <v>14.921465968586386</v>
      </c>
      <c r="H39" s="58">
        <f t="shared" si="1"/>
        <v>6.25</v>
      </c>
      <c r="I39" s="8"/>
    </row>
    <row r="40" spans="1:9">
      <c r="A40" s="18">
        <v>11.6</v>
      </c>
      <c r="B40" s="19" t="s">
        <v>47</v>
      </c>
      <c r="C40" s="38">
        <v>217</v>
      </c>
      <c r="D40" s="38">
        <v>310</v>
      </c>
      <c r="E40" s="38">
        <v>218</v>
      </c>
      <c r="F40" s="38">
        <v>315</v>
      </c>
      <c r="G40" s="58">
        <f t="shared" si="0"/>
        <v>1.5873015873015872</v>
      </c>
      <c r="H40" s="58">
        <f t="shared" si="1"/>
        <v>0.45871559633027525</v>
      </c>
      <c r="I40" s="8"/>
    </row>
    <row r="41" spans="1:9">
      <c r="A41" s="18">
        <v>11.7</v>
      </c>
      <c r="B41" s="19" t="s">
        <v>48</v>
      </c>
      <c r="C41" s="38">
        <v>3</v>
      </c>
      <c r="D41" s="38">
        <v>2.6</v>
      </c>
      <c r="E41" s="38">
        <v>4</v>
      </c>
      <c r="F41" s="38">
        <v>3.3</v>
      </c>
      <c r="G41" s="58">
        <f t="shared" si="0"/>
        <v>21.212121212121204</v>
      </c>
      <c r="H41" s="58">
        <f t="shared" si="1"/>
        <v>25</v>
      </c>
      <c r="I41" s="8"/>
    </row>
    <row r="42" spans="1:9">
      <c r="A42" s="31">
        <v>12</v>
      </c>
      <c r="B42" s="13" t="s">
        <v>49</v>
      </c>
      <c r="C42" s="37">
        <v>3</v>
      </c>
      <c r="D42" s="37">
        <v>9</v>
      </c>
      <c r="E42" s="37">
        <v>3</v>
      </c>
      <c r="F42" s="37">
        <v>9</v>
      </c>
      <c r="G42" s="58">
        <f t="shared" si="0"/>
        <v>0</v>
      </c>
      <c r="H42" s="58">
        <f t="shared" si="1"/>
        <v>0</v>
      </c>
      <c r="I42" s="8"/>
    </row>
    <row r="43" spans="1:9">
      <c r="A43" s="31">
        <v>13</v>
      </c>
      <c r="B43" s="13" t="s">
        <v>50</v>
      </c>
      <c r="C43" s="32"/>
      <c r="D43" s="32"/>
      <c r="E43" s="32"/>
      <c r="F43" s="32"/>
      <c r="G43" s="58"/>
      <c r="H43" s="58"/>
      <c r="I43" s="8"/>
    </row>
    <row r="44" spans="1:9">
      <c r="A44" s="31">
        <v>14</v>
      </c>
      <c r="B44" s="13" t="s">
        <v>51</v>
      </c>
      <c r="C44" s="14">
        <f t="shared" ref="C44:F44" si="3">+C45+C46</f>
        <v>1768</v>
      </c>
      <c r="D44" s="14">
        <f t="shared" si="3"/>
        <v>13775</v>
      </c>
      <c r="E44" s="14">
        <f t="shared" si="3"/>
        <v>2609</v>
      </c>
      <c r="F44" s="14">
        <f t="shared" si="3"/>
        <v>21766</v>
      </c>
      <c r="G44" s="58">
        <f t="shared" si="0"/>
        <v>36.713222457043095</v>
      </c>
      <c r="H44" s="58">
        <f t="shared" si="1"/>
        <v>32.234572633192791</v>
      </c>
      <c r="I44" s="8"/>
    </row>
    <row r="45" spans="1:9">
      <c r="A45" s="18">
        <v>14.1</v>
      </c>
      <c r="B45" s="19" t="s">
        <v>15</v>
      </c>
      <c r="C45" s="12">
        <v>394</v>
      </c>
      <c r="D45" s="12">
        <v>2788</v>
      </c>
      <c r="E45" s="12">
        <v>394</v>
      </c>
      <c r="F45" s="12">
        <v>2788</v>
      </c>
      <c r="G45" s="58">
        <f t="shared" si="0"/>
        <v>0</v>
      </c>
      <c r="H45" s="58">
        <f t="shared" si="1"/>
        <v>0</v>
      </c>
      <c r="I45" s="8"/>
    </row>
    <row r="46" spans="1:9">
      <c r="A46" s="18">
        <v>14.2</v>
      </c>
      <c r="B46" s="19" t="s">
        <v>19</v>
      </c>
      <c r="C46" s="12">
        <v>1374</v>
      </c>
      <c r="D46" s="12">
        <v>10987</v>
      </c>
      <c r="E46" s="12">
        <v>2215</v>
      </c>
      <c r="F46" s="12">
        <v>18978</v>
      </c>
      <c r="G46" s="58">
        <f t="shared" si="0"/>
        <v>42.106649805037414</v>
      </c>
      <c r="H46" s="58">
        <f t="shared" si="1"/>
        <v>37.968397291196389</v>
      </c>
      <c r="I46" s="8"/>
    </row>
    <row r="47" spans="1:9">
      <c r="A47" s="31">
        <v>15</v>
      </c>
      <c r="B47" s="13" t="s">
        <v>52</v>
      </c>
      <c r="C47" s="14">
        <v>225</v>
      </c>
      <c r="D47" s="14">
        <v>3739</v>
      </c>
      <c r="E47" s="14">
        <v>225</v>
      </c>
      <c r="F47" s="14">
        <v>3739</v>
      </c>
      <c r="G47" s="58">
        <f t="shared" si="0"/>
        <v>0</v>
      </c>
      <c r="H47" s="58">
        <f t="shared" si="1"/>
        <v>0</v>
      </c>
      <c r="I47" s="8"/>
    </row>
    <row r="48" spans="1:9">
      <c r="A48" s="31">
        <v>16</v>
      </c>
      <c r="B48" s="13" t="s">
        <v>53</v>
      </c>
      <c r="C48" s="47">
        <f t="shared" ref="C48:F48" si="4">+C49+C50+C51</f>
        <v>2988</v>
      </c>
      <c r="D48" s="47">
        <f t="shared" si="4"/>
        <v>29460</v>
      </c>
      <c r="E48" s="47">
        <f t="shared" si="4"/>
        <v>3241</v>
      </c>
      <c r="F48" s="47">
        <f t="shared" si="4"/>
        <v>36140</v>
      </c>
      <c r="G48" s="58">
        <f t="shared" si="0"/>
        <v>18.483674598782514</v>
      </c>
      <c r="H48" s="58">
        <f t="shared" si="1"/>
        <v>7.8062326442456031</v>
      </c>
      <c r="I48" s="8"/>
    </row>
    <row r="49" spans="1:9">
      <c r="A49" s="18">
        <v>16.100000000000001</v>
      </c>
      <c r="B49" s="19" t="s">
        <v>19</v>
      </c>
      <c r="C49" s="48">
        <v>1012</v>
      </c>
      <c r="D49" s="48">
        <v>11015</v>
      </c>
      <c r="E49" s="48">
        <v>1225</v>
      </c>
      <c r="F49" s="48">
        <v>16698</v>
      </c>
      <c r="G49" s="58">
        <f t="shared" si="0"/>
        <v>34.034016049826327</v>
      </c>
      <c r="H49" s="58">
        <f t="shared" si="1"/>
        <v>17.387755102040817</v>
      </c>
      <c r="I49" s="8"/>
    </row>
    <row r="50" spans="1:9">
      <c r="A50" s="18">
        <v>16.2</v>
      </c>
      <c r="B50" s="19" t="s">
        <v>15</v>
      </c>
      <c r="C50" s="48">
        <v>893</v>
      </c>
      <c r="D50" s="48">
        <v>8328</v>
      </c>
      <c r="E50" s="48">
        <v>893</v>
      </c>
      <c r="F50" s="48">
        <v>8328</v>
      </c>
      <c r="G50" s="58">
        <f t="shared" si="0"/>
        <v>0</v>
      </c>
      <c r="H50" s="58">
        <f t="shared" si="1"/>
        <v>0</v>
      </c>
      <c r="I50" s="8"/>
    </row>
    <row r="51" spans="1:9">
      <c r="A51" s="18">
        <v>16.3</v>
      </c>
      <c r="B51" s="54" t="s">
        <v>54</v>
      </c>
      <c r="C51" s="48">
        <v>1083</v>
      </c>
      <c r="D51" s="48">
        <v>10117</v>
      </c>
      <c r="E51" s="48">
        <v>1123</v>
      </c>
      <c r="F51" s="48">
        <v>11114</v>
      </c>
      <c r="G51" s="58">
        <f t="shared" si="0"/>
        <v>8.9706676264171303</v>
      </c>
      <c r="H51" s="58">
        <f t="shared" si="1"/>
        <v>3.5618878005342829</v>
      </c>
      <c r="I51" s="8"/>
    </row>
    <row r="52" spans="1:9">
      <c r="A52" s="31">
        <v>17</v>
      </c>
      <c r="B52" s="13" t="s">
        <v>55</v>
      </c>
      <c r="C52" s="47">
        <v>213</v>
      </c>
      <c r="D52" s="47">
        <v>403</v>
      </c>
      <c r="E52" s="47">
        <v>267</v>
      </c>
      <c r="F52" s="47">
        <v>620</v>
      </c>
      <c r="G52" s="58">
        <f t="shared" si="0"/>
        <v>35</v>
      </c>
      <c r="H52" s="58">
        <f t="shared" si="1"/>
        <v>20.224719101123593</v>
      </c>
      <c r="I52" s="8"/>
    </row>
    <row r="53" spans="1:9">
      <c r="A53" s="31">
        <v>18</v>
      </c>
      <c r="B53" s="13" t="s">
        <v>56</v>
      </c>
      <c r="C53" s="47"/>
      <c r="D53" s="47"/>
      <c r="E53" s="47"/>
      <c r="F53" s="47"/>
      <c r="G53" s="58" t="e">
        <f t="shared" si="0"/>
        <v>#DIV/0!</v>
      </c>
      <c r="H53" s="58" t="e">
        <f t="shared" si="1"/>
        <v>#DIV/0!</v>
      </c>
      <c r="I53" s="8"/>
    </row>
    <row r="54" spans="1:9">
      <c r="A54" s="31"/>
      <c r="B54" s="13" t="s">
        <v>57</v>
      </c>
      <c r="C54" s="47">
        <f t="shared" ref="C54:F55" si="5">C57+C60+C63+C66+C69+C72+C75+C78+C81+C84+C87+C90+C93+C96</f>
        <v>2016</v>
      </c>
      <c r="D54" s="47">
        <f t="shared" si="5"/>
        <v>0</v>
      </c>
      <c r="E54" s="47">
        <f t="shared" si="5"/>
        <v>2114</v>
      </c>
      <c r="F54" s="47">
        <f t="shared" si="5"/>
        <v>0</v>
      </c>
      <c r="G54" s="58" t="e">
        <f t="shared" si="0"/>
        <v>#DIV/0!</v>
      </c>
      <c r="H54" s="58">
        <f t="shared" si="1"/>
        <v>4.6357615894039732</v>
      </c>
      <c r="I54" s="8"/>
    </row>
    <row r="55" spans="1:9">
      <c r="A55" s="31"/>
      <c r="B55" s="13" t="s">
        <v>58</v>
      </c>
      <c r="C55" s="47">
        <f t="shared" si="5"/>
        <v>1431</v>
      </c>
      <c r="D55" s="47">
        <f t="shared" si="5"/>
        <v>12062.3</v>
      </c>
      <c r="E55" s="47">
        <f t="shared" si="5"/>
        <v>1512</v>
      </c>
      <c r="F55" s="47">
        <f t="shared" si="5"/>
        <v>12328.3</v>
      </c>
      <c r="G55" s="58">
        <f t="shared" si="0"/>
        <v>2.1576373060357068</v>
      </c>
      <c r="H55" s="58">
        <f t="shared" si="1"/>
        <v>5.3571428571428568</v>
      </c>
      <c r="I55" s="8"/>
    </row>
    <row r="56" spans="1:9">
      <c r="A56" s="18">
        <v>18.100000000000001</v>
      </c>
      <c r="B56" s="19" t="s">
        <v>59</v>
      </c>
      <c r="C56" s="48"/>
      <c r="D56" s="48"/>
      <c r="E56" s="48"/>
      <c r="F56" s="48"/>
      <c r="G56" s="58" t="e">
        <f t="shared" si="0"/>
        <v>#DIV/0!</v>
      </c>
      <c r="H56" s="58" t="e">
        <f t="shared" si="1"/>
        <v>#DIV/0!</v>
      </c>
      <c r="I56" s="8"/>
    </row>
    <row r="57" spans="1:9">
      <c r="A57" s="18"/>
      <c r="B57" s="19" t="s">
        <v>60</v>
      </c>
      <c r="C57" s="12">
        <v>1390</v>
      </c>
      <c r="D57" s="12"/>
      <c r="E57" s="12">
        <v>1485</v>
      </c>
      <c r="F57" s="12"/>
      <c r="G57" s="58" t="e">
        <f t="shared" si="0"/>
        <v>#DIV/0!</v>
      </c>
      <c r="H57" s="58">
        <f t="shared" si="1"/>
        <v>6.3973063973063971</v>
      </c>
      <c r="I57" s="8"/>
    </row>
    <row r="58" spans="1:9">
      <c r="A58" s="18"/>
      <c r="B58" s="19" t="s">
        <v>61</v>
      </c>
      <c r="C58" s="12">
        <v>935</v>
      </c>
      <c r="D58" s="12">
        <v>8608</v>
      </c>
      <c r="E58" s="12">
        <v>1012</v>
      </c>
      <c r="F58" s="12">
        <v>8873</v>
      </c>
      <c r="G58" s="58">
        <f t="shared" si="0"/>
        <v>2.9865885269919978</v>
      </c>
      <c r="H58" s="58">
        <f t="shared" si="1"/>
        <v>7.608695652173914</v>
      </c>
      <c r="I58" s="8"/>
    </row>
    <row r="59" spans="1:9">
      <c r="A59" s="18">
        <v>18.2</v>
      </c>
      <c r="B59" s="19" t="s">
        <v>62</v>
      </c>
      <c r="C59" s="12"/>
      <c r="D59" s="12"/>
      <c r="E59" s="12"/>
      <c r="F59" s="12"/>
      <c r="G59" s="58" t="e">
        <f t="shared" si="0"/>
        <v>#DIV/0!</v>
      </c>
      <c r="H59" s="58" t="e">
        <f t="shared" si="1"/>
        <v>#DIV/0!</v>
      </c>
      <c r="I59" s="8"/>
    </row>
    <row r="60" spans="1:9">
      <c r="A60" s="18"/>
      <c r="B60" s="19" t="s">
        <v>60</v>
      </c>
      <c r="C60" s="12">
        <v>9</v>
      </c>
      <c r="D60" s="12"/>
      <c r="E60" s="12">
        <v>10</v>
      </c>
      <c r="F60" s="12"/>
      <c r="G60" s="58" t="e">
        <f t="shared" si="0"/>
        <v>#DIV/0!</v>
      </c>
      <c r="H60" s="58">
        <f t="shared" si="1"/>
        <v>10</v>
      </c>
      <c r="I60" s="8"/>
    </row>
    <row r="61" spans="1:9">
      <c r="A61" s="18"/>
      <c r="B61" s="19" t="s">
        <v>61</v>
      </c>
      <c r="C61" s="12">
        <v>8</v>
      </c>
      <c r="D61" s="12">
        <v>86</v>
      </c>
      <c r="E61" s="12">
        <v>9</v>
      </c>
      <c r="F61" s="12">
        <v>91</v>
      </c>
      <c r="G61" s="58">
        <f t="shared" si="0"/>
        <v>5.4945054945054945</v>
      </c>
      <c r="H61" s="58">
        <f t="shared" si="1"/>
        <v>11.111111111111111</v>
      </c>
      <c r="I61" s="8"/>
    </row>
    <row r="62" spans="1:9">
      <c r="A62" s="18">
        <v>18.3</v>
      </c>
      <c r="B62" s="19" t="s">
        <v>63</v>
      </c>
      <c r="C62" s="12"/>
      <c r="D62" s="12"/>
      <c r="E62" s="12"/>
      <c r="F62" s="12"/>
      <c r="G62" s="58" t="e">
        <f t="shared" si="0"/>
        <v>#DIV/0!</v>
      </c>
      <c r="H62" s="58" t="e">
        <f t="shared" si="1"/>
        <v>#DIV/0!</v>
      </c>
      <c r="I62" s="8"/>
    </row>
    <row r="63" spans="1:9">
      <c r="A63" s="18"/>
      <c r="B63" s="19" t="s">
        <v>60</v>
      </c>
      <c r="C63" s="12">
        <v>72</v>
      </c>
      <c r="D63" s="12"/>
      <c r="E63" s="12">
        <v>75</v>
      </c>
      <c r="F63" s="12"/>
      <c r="G63" s="58" t="e">
        <f t="shared" si="0"/>
        <v>#DIV/0!</v>
      </c>
      <c r="H63" s="58">
        <f t="shared" si="1"/>
        <v>4</v>
      </c>
      <c r="I63" s="8"/>
    </row>
    <row r="64" spans="1:9">
      <c r="A64" s="18"/>
      <c r="B64" s="19" t="s">
        <v>61</v>
      </c>
      <c r="C64" s="12">
        <v>59</v>
      </c>
      <c r="D64" s="12">
        <v>417</v>
      </c>
      <c r="E64" s="12">
        <v>63</v>
      </c>
      <c r="F64" s="12">
        <v>422</v>
      </c>
      <c r="G64" s="58">
        <f t="shared" si="0"/>
        <v>1.1848341232227488</v>
      </c>
      <c r="H64" s="58">
        <f t="shared" si="1"/>
        <v>6.3492063492063489</v>
      </c>
      <c r="I64" s="8"/>
    </row>
    <row r="65" spans="1:9">
      <c r="A65" s="18">
        <v>18.399999999999999</v>
      </c>
      <c r="B65" s="19" t="s">
        <v>64</v>
      </c>
      <c r="C65" s="12"/>
      <c r="D65" s="12"/>
      <c r="E65" s="12"/>
      <c r="F65" s="12"/>
      <c r="G65" s="58" t="e">
        <f t="shared" si="0"/>
        <v>#DIV/0!</v>
      </c>
      <c r="H65" s="58" t="e">
        <f t="shared" si="1"/>
        <v>#DIV/0!</v>
      </c>
      <c r="I65" s="8"/>
    </row>
    <row r="66" spans="1:9">
      <c r="A66" s="18"/>
      <c r="B66" s="19" t="s">
        <v>60</v>
      </c>
      <c r="C66" s="48">
        <v>177</v>
      </c>
      <c r="D66" s="48"/>
      <c r="E66" s="48">
        <v>178</v>
      </c>
      <c r="F66" s="48"/>
      <c r="G66" s="58" t="e">
        <f t="shared" si="0"/>
        <v>#DIV/0!</v>
      </c>
      <c r="H66" s="58">
        <f t="shared" si="1"/>
        <v>0.5617977528089888</v>
      </c>
      <c r="I66" s="8"/>
    </row>
    <row r="67" spans="1:9">
      <c r="A67" s="18"/>
      <c r="B67" s="19" t="s">
        <v>58</v>
      </c>
      <c r="C67" s="48">
        <v>114</v>
      </c>
      <c r="D67" s="48">
        <v>850</v>
      </c>
      <c r="E67" s="48">
        <v>115</v>
      </c>
      <c r="F67" s="48">
        <v>855</v>
      </c>
      <c r="G67" s="58">
        <f t="shared" si="0"/>
        <v>0.58479532163742687</v>
      </c>
      <c r="H67" s="58">
        <f t="shared" si="1"/>
        <v>0.86956521739130432</v>
      </c>
      <c r="I67" s="8"/>
    </row>
    <row r="68" spans="1:9">
      <c r="A68" s="18">
        <v>18.5</v>
      </c>
      <c r="B68" s="19" t="s">
        <v>65</v>
      </c>
      <c r="C68" s="48"/>
      <c r="D68" s="48"/>
      <c r="E68" s="48"/>
      <c r="F68" s="48"/>
      <c r="G68" s="58" t="e">
        <f t="shared" si="0"/>
        <v>#DIV/0!</v>
      </c>
      <c r="H68" s="58" t="e">
        <f t="shared" si="1"/>
        <v>#DIV/0!</v>
      </c>
      <c r="I68" s="8"/>
    </row>
    <row r="69" spans="1:9">
      <c r="A69" s="18"/>
      <c r="B69" s="19" t="s">
        <v>60</v>
      </c>
      <c r="C69" s="48">
        <v>3</v>
      </c>
      <c r="D69" s="48"/>
      <c r="E69" s="48">
        <v>3</v>
      </c>
      <c r="F69" s="48"/>
      <c r="G69" s="58" t="e">
        <f t="shared" ref="G69:G111" si="6">(F69-D69)/F69*100</f>
        <v>#DIV/0!</v>
      </c>
      <c r="H69" s="58">
        <f t="shared" si="1"/>
        <v>0</v>
      </c>
      <c r="I69" s="8"/>
    </row>
    <row r="70" spans="1:9">
      <c r="A70" s="18"/>
      <c r="B70" s="19" t="s">
        <v>61</v>
      </c>
      <c r="C70" s="48"/>
      <c r="D70" s="48"/>
      <c r="E70" s="48"/>
      <c r="F70" s="48"/>
      <c r="G70" s="58" t="e">
        <f t="shared" si="6"/>
        <v>#DIV/0!</v>
      </c>
      <c r="H70" s="58" t="e">
        <f t="shared" ref="H70:H111" si="7">(E70-C70)/E70*100</f>
        <v>#DIV/0!</v>
      </c>
      <c r="I70" s="8"/>
    </row>
    <row r="71" spans="1:9">
      <c r="A71" s="18">
        <v>18.600000000000001</v>
      </c>
      <c r="B71" s="19" t="s">
        <v>66</v>
      </c>
      <c r="C71" s="48"/>
      <c r="D71" s="48"/>
      <c r="E71" s="48"/>
      <c r="F71" s="48"/>
      <c r="G71" s="58" t="e">
        <f t="shared" si="6"/>
        <v>#DIV/0!</v>
      </c>
      <c r="H71" s="58" t="e">
        <f t="shared" si="7"/>
        <v>#DIV/0!</v>
      </c>
      <c r="I71" s="8"/>
    </row>
    <row r="72" spans="1:9">
      <c r="A72" s="18"/>
      <c r="B72" s="19" t="s">
        <v>60</v>
      </c>
      <c r="C72" s="48">
        <v>72</v>
      </c>
      <c r="D72" s="48"/>
      <c r="E72" s="48">
        <v>72</v>
      </c>
      <c r="F72" s="48"/>
      <c r="G72" s="58" t="e">
        <f t="shared" si="6"/>
        <v>#DIV/0!</v>
      </c>
      <c r="H72" s="58">
        <f t="shared" si="7"/>
        <v>0</v>
      </c>
      <c r="I72" s="8"/>
    </row>
    <row r="73" spans="1:9">
      <c r="A73" s="18"/>
      <c r="B73" s="19" t="s">
        <v>58</v>
      </c>
      <c r="C73" s="48">
        <v>61</v>
      </c>
      <c r="D73" s="48">
        <v>475</v>
      </c>
      <c r="E73" s="48">
        <v>61</v>
      </c>
      <c r="F73" s="48">
        <v>475</v>
      </c>
      <c r="G73" s="58">
        <f t="shared" si="6"/>
        <v>0</v>
      </c>
      <c r="H73" s="58">
        <f t="shared" si="7"/>
        <v>0</v>
      </c>
      <c r="I73" s="8"/>
    </row>
    <row r="74" spans="1:9">
      <c r="A74" s="18">
        <v>18.7</v>
      </c>
      <c r="B74" s="19" t="s">
        <v>67</v>
      </c>
      <c r="C74" s="48"/>
      <c r="D74" s="48"/>
      <c r="E74" s="48"/>
      <c r="F74" s="48"/>
      <c r="G74" s="58" t="e">
        <f t="shared" si="6"/>
        <v>#DIV/0!</v>
      </c>
      <c r="H74" s="58" t="e">
        <f t="shared" si="7"/>
        <v>#DIV/0!</v>
      </c>
      <c r="I74" s="8"/>
    </row>
    <row r="75" spans="1:9">
      <c r="A75" s="18"/>
      <c r="B75" s="19" t="s">
        <v>60</v>
      </c>
      <c r="C75" s="48">
        <v>32</v>
      </c>
      <c r="D75" s="48"/>
      <c r="E75" s="48">
        <v>32</v>
      </c>
      <c r="F75" s="48"/>
      <c r="G75" s="58" t="e">
        <f t="shared" si="6"/>
        <v>#DIV/0!</v>
      </c>
      <c r="H75" s="58">
        <f t="shared" si="7"/>
        <v>0</v>
      </c>
      <c r="I75" s="8"/>
    </row>
    <row r="76" spans="1:9">
      <c r="A76" s="18"/>
      <c r="B76" s="19" t="s">
        <v>61</v>
      </c>
      <c r="C76" s="48">
        <v>12</v>
      </c>
      <c r="D76" s="48">
        <v>84</v>
      </c>
      <c r="E76" s="48">
        <v>12</v>
      </c>
      <c r="F76" s="48">
        <v>84</v>
      </c>
      <c r="G76" s="58">
        <f t="shared" si="6"/>
        <v>0</v>
      </c>
      <c r="H76" s="58">
        <f t="shared" si="7"/>
        <v>0</v>
      </c>
      <c r="I76" s="8"/>
    </row>
    <row r="77" spans="1:9">
      <c r="A77" s="18">
        <v>18.8</v>
      </c>
      <c r="B77" s="19" t="s">
        <v>68</v>
      </c>
      <c r="C77" s="48"/>
      <c r="D77" s="48"/>
      <c r="E77" s="48"/>
      <c r="F77" s="48"/>
      <c r="G77" s="58" t="e">
        <f t="shared" si="6"/>
        <v>#DIV/0!</v>
      </c>
      <c r="H77" s="58" t="e">
        <f t="shared" si="7"/>
        <v>#DIV/0!</v>
      </c>
      <c r="I77" s="8"/>
    </row>
    <row r="78" spans="1:9">
      <c r="A78" s="18"/>
      <c r="B78" s="19" t="s">
        <v>60</v>
      </c>
      <c r="C78" s="48">
        <v>59</v>
      </c>
      <c r="D78" s="48"/>
      <c r="E78" s="48">
        <v>59</v>
      </c>
      <c r="F78" s="48"/>
      <c r="G78" s="58" t="e">
        <f t="shared" si="6"/>
        <v>#DIV/0!</v>
      </c>
      <c r="H78" s="58">
        <f t="shared" si="7"/>
        <v>0</v>
      </c>
      <c r="I78" s="8"/>
    </row>
    <row r="79" spans="1:9">
      <c r="A79" s="18"/>
      <c r="B79" s="19" t="s">
        <v>61</v>
      </c>
      <c r="C79" s="48">
        <v>52</v>
      </c>
      <c r="D79" s="48">
        <v>377</v>
      </c>
      <c r="E79" s="48">
        <v>52</v>
      </c>
      <c r="F79" s="48">
        <v>377</v>
      </c>
      <c r="G79" s="58">
        <f t="shared" si="6"/>
        <v>0</v>
      </c>
      <c r="H79" s="58">
        <f t="shared" si="7"/>
        <v>0</v>
      </c>
      <c r="I79" s="8"/>
    </row>
    <row r="80" spans="1:9">
      <c r="A80" s="18">
        <v>18.899999999999999</v>
      </c>
      <c r="B80" s="19" t="s">
        <v>69</v>
      </c>
      <c r="C80" s="48"/>
      <c r="D80" s="48"/>
      <c r="E80" s="48"/>
      <c r="F80" s="48"/>
      <c r="G80" s="58" t="e">
        <f t="shared" si="6"/>
        <v>#DIV/0!</v>
      </c>
      <c r="H80" s="58" t="e">
        <f t="shared" si="7"/>
        <v>#DIV/0!</v>
      </c>
      <c r="I80" s="8"/>
    </row>
    <row r="81" spans="1:9">
      <c r="A81" s="18"/>
      <c r="B81" s="19" t="s">
        <v>60</v>
      </c>
      <c r="C81" s="48">
        <v>5</v>
      </c>
      <c r="D81" s="48"/>
      <c r="E81" s="48">
        <v>5</v>
      </c>
      <c r="F81" s="48"/>
      <c r="G81" s="58" t="e">
        <f t="shared" si="6"/>
        <v>#DIV/0!</v>
      </c>
      <c r="H81" s="58">
        <f t="shared" si="7"/>
        <v>0</v>
      </c>
      <c r="I81" s="8"/>
    </row>
    <row r="82" spans="1:9">
      <c r="A82" s="18"/>
      <c r="B82" s="19" t="s">
        <v>70</v>
      </c>
      <c r="C82" s="48">
        <v>4</v>
      </c>
      <c r="D82" s="48">
        <v>27</v>
      </c>
      <c r="E82" s="48">
        <v>4</v>
      </c>
      <c r="F82" s="48">
        <v>27</v>
      </c>
      <c r="G82" s="58">
        <f t="shared" si="6"/>
        <v>0</v>
      </c>
      <c r="H82" s="58">
        <f t="shared" si="7"/>
        <v>0</v>
      </c>
      <c r="I82" s="8"/>
    </row>
    <row r="83" spans="1:9">
      <c r="A83" s="49">
        <v>18.100000000000001</v>
      </c>
      <c r="B83" s="19" t="s">
        <v>71</v>
      </c>
      <c r="C83" s="48"/>
      <c r="D83" s="48"/>
      <c r="E83" s="48"/>
      <c r="F83" s="48"/>
      <c r="G83" s="58" t="e">
        <f t="shared" si="6"/>
        <v>#DIV/0!</v>
      </c>
      <c r="H83" s="58" t="e">
        <f t="shared" si="7"/>
        <v>#DIV/0!</v>
      </c>
      <c r="I83" s="8"/>
    </row>
    <row r="84" spans="1:9">
      <c r="A84" s="18"/>
      <c r="B84" s="19" t="s">
        <v>60</v>
      </c>
      <c r="C84" s="48">
        <v>17</v>
      </c>
      <c r="D84" s="48"/>
      <c r="E84" s="48">
        <v>15</v>
      </c>
      <c r="F84" s="48"/>
      <c r="G84" s="58" t="e">
        <f t="shared" si="6"/>
        <v>#DIV/0!</v>
      </c>
      <c r="H84" s="58">
        <f t="shared" si="7"/>
        <v>-13.333333333333334</v>
      </c>
      <c r="I84" s="8"/>
    </row>
    <row r="85" spans="1:9">
      <c r="A85" s="18"/>
      <c r="B85" s="19" t="s">
        <v>70</v>
      </c>
      <c r="C85" s="48">
        <v>16</v>
      </c>
      <c r="D85" s="48">
        <v>159</v>
      </c>
      <c r="E85" s="48">
        <v>14</v>
      </c>
      <c r="F85" s="48">
        <v>145</v>
      </c>
      <c r="G85" s="58">
        <f t="shared" si="6"/>
        <v>-9.6551724137931032</v>
      </c>
      <c r="H85" s="58">
        <f t="shared" si="7"/>
        <v>-14.285714285714285</v>
      </c>
      <c r="I85" s="8"/>
    </row>
    <row r="86" spans="1:9">
      <c r="A86" s="49">
        <v>18.11</v>
      </c>
      <c r="B86" s="19" t="s">
        <v>72</v>
      </c>
      <c r="C86" s="48"/>
      <c r="D86" s="48"/>
      <c r="E86" s="48"/>
      <c r="F86" s="48"/>
      <c r="G86" s="58" t="e">
        <f t="shared" si="6"/>
        <v>#DIV/0!</v>
      </c>
      <c r="H86" s="58" t="e">
        <f t="shared" si="7"/>
        <v>#DIV/0!</v>
      </c>
      <c r="I86" s="8"/>
    </row>
    <row r="87" spans="1:9">
      <c r="A87" s="18"/>
      <c r="B87" s="19" t="s">
        <v>60</v>
      </c>
      <c r="C87" s="48">
        <v>62</v>
      </c>
      <c r="D87" s="48"/>
      <c r="E87" s="48">
        <v>62</v>
      </c>
      <c r="F87" s="48"/>
      <c r="G87" s="58" t="e">
        <f t="shared" si="6"/>
        <v>#DIV/0!</v>
      </c>
      <c r="H87" s="58">
        <f t="shared" si="7"/>
        <v>0</v>
      </c>
      <c r="I87" s="8"/>
    </row>
    <row r="88" spans="1:9">
      <c r="A88" s="18"/>
      <c r="B88" s="19" t="s">
        <v>70</v>
      </c>
      <c r="C88" s="48">
        <v>61</v>
      </c>
      <c r="D88" s="48">
        <v>272</v>
      </c>
      <c r="E88" s="48">
        <v>61</v>
      </c>
      <c r="F88" s="48">
        <v>272</v>
      </c>
      <c r="G88" s="58">
        <f t="shared" si="6"/>
        <v>0</v>
      </c>
      <c r="H88" s="58">
        <f t="shared" si="7"/>
        <v>0</v>
      </c>
      <c r="I88" s="8"/>
    </row>
    <row r="89" spans="1:9">
      <c r="A89" s="49">
        <v>18.12</v>
      </c>
      <c r="B89" s="19" t="s">
        <v>73</v>
      </c>
      <c r="C89" s="48"/>
      <c r="D89" s="48"/>
      <c r="E89" s="48"/>
      <c r="F89" s="48"/>
      <c r="G89" s="58" t="e">
        <f t="shared" si="6"/>
        <v>#DIV/0!</v>
      </c>
      <c r="H89" s="58" t="e">
        <f t="shared" si="7"/>
        <v>#DIV/0!</v>
      </c>
      <c r="I89" s="8"/>
    </row>
    <row r="90" spans="1:9">
      <c r="A90" s="49"/>
      <c r="B90" s="19" t="s">
        <v>60</v>
      </c>
      <c r="C90" s="48">
        <v>26</v>
      </c>
      <c r="D90" s="48"/>
      <c r="E90" s="48">
        <v>26</v>
      </c>
      <c r="F90" s="48"/>
      <c r="G90" s="58" t="e">
        <f t="shared" si="6"/>
        <v>#DIV/0!</v>
      </c>
      <c r="H90" s="58">
        <f t="shared" si="7"/>
        <v>0</v>
      </c>
      <c r="I90" s="8"/>
    </row>
    <row r="91" spans="1:9">
      <c r="A91" s="49"/>
      <c r="B91" s="19" t="s">
        <v>58</v>
      </c>
      <c r="C91" s="48">
        <v>24</v>
      </c>
      <c r="D91" s="48">
        <v>213</v>
      </c>
      <c r="E91" s="48">
        <v>24</v>
      </c>
      <c r="F91" s="48">
        <v>213</v>
      </c>
      <c r="G91" s="58">
        <f t="shared" si="6"/>
        <v>0</v>
      </c>
      <c r="H91" s="58">
        <f t="shared" si="7"/>
        <v>0</v>
      </c>
      <c r="I91" s="8"/>
    </row>
    <row r="92" spans="1:9">
      <c r="A92" s="49">
        <v>18.13</v>
      </c>
      <c r="B92" s="19" t="s">
        <v>74</v>
      </c>
      <c r="C92" s="48"/>
      <c r="D92" s="48"/>
      <c r="E92" s="48"/>
      <c r="F92" s="48"/>
      <c r="G92" s="58" t="e">
        <f t="shared" si="6"/>
        <v>#DIV/0!</v>
      </c>
      <c r="H92" s="58" t="e">
        <f t="shared" si="7"/>
        <v>#DIV/0!</v>
      </c>
      <c r="I92" s="8"/>
    </row>
    <row r="93" spans="1:9">
      <c r="A93" s="49"/>
      <c r="B93" s="19" t="s">
        <v>60</v>
      </c>
      <c r="C93" s="48">
        <v>10</v>
      </c>
      <c r="D93" s="48"/>
      <c r="E93" s="48">
        <v>10</v>
      </c>
      <c r="F93" s="48"/>
      <c r="G93" s="58" t="e">
        <f t="shared" si="6"/>
        <v>#DIV/0!</v>
      </c>
      <c r="H93" s="58">
        <f t="shared" si="7"/>
        <v>0</v>
      </c>
      <c r="I93" s="8"/>
    </row>
    <row r="94" spans="1:9">
      <c r="A94" s="49"/>
      <c r="B94" s="19" t="s">
        <v>61</v>
      </c>
      <c r="C94" s="48">
        <v>7</v>
      </c>
      <c r="D94" s="50">
        <v>12.3</v>
      </c>
      <c r="E94" s="48">
        <v>7</v>
      </c>
      <c r="F94" s="50">
        <v>12.3</v>
      </c>
      <c r="G94" s="58">
        <f t="shared" si="6"/>
        <v>0</v>
      </c>
      <c r="H94" s="58">
        <f t="shared" si="7"/>
        <v>0</v>
      </c>
      <c r="I94" s="8"/>
    </row>
    <row r="95" spans="1:9">
      <c r="A95" s="49">
        <v>18.14</v>
      </c>
      <c r="B95" s="19" t="s">
        <v>75</v>
      </c>
      <c r="C95" s="48"/>
      <c r="D95" s="48"/>
      <c r="E95" s="48"/>
      <c r="F95" s="48"/>
      <c r="G95" s="58" t="e">
        <f t="shared" si="6"/>
        <v>#DIV/0!</v>
      </c>
      <c r="H95" s="58" t="e">
        <f t="shared" si="7"/>
        <v>#DIV/0!</v>
      </c>
      <c r="I95" s="8"/>
    </row>
    <row r="96" spans="1:9">
      <c r="A96" s="18"/>
      <c r="B96" s="19" t="s">
        <v>60</v>
      </c>
      <c r="C96" s="48">
        <v>82</v>
      </c>
      <c r="D96" s="48"/>
      <c r="E96" s="48">
        <v>82</v>
      </c>
      <c r="F96" s="48"/>
      <c r="G96" s="58" t="e">
        <f t="shared" si="6"/>
        <v>#DIV/0!</v>
      </c>
      <c r="H96" s="58">
        <f t="shared" si="7"/>
        <v>0</v>
      </c>
      <c r="I96" s="8"/>
    </row>
    <row r="97" spans="1:9">
      <c r="A97" s="18"/>
      <c r="B97" s="19" t="s">
        <v>61</v>
      </c>
      <c r="C97" s="48">
        <v>78</v>
      </c>
      <c r="D97" s="48">
        <v>482</v>
      </c>
      <c r="E97" s="48">
        <v>78</v>
      </c>
      <c r="F97" s="48">
        <v>482</v>
      </c>
      <c r="G97" s="58">
        <f t="shared" si="6"/>
        <v>0</v>
      </c>
      <c r="H97" s="58">
        <f t="shared" si="7"/>
        <v>0</v>
      </c>
      <c r="I97" s="8"/>
    </row>
    <row r="98" spans="1:9">
      <c r="A98" s="14">
        <v>19</v>
      </c>
      <c r="B98" s="13" t="s">
        <v>76</v>
      </c>
      <c r="C98" s="48"/>
      <c r="D98" s="48"/>
      <c r="E98" s="48"/>
      <c r="F98" s="48"/>
      <c r="G98" s="58" t="e">
        <f t="shared" si="6"/>
        <v>#DIV/0!</v>
      </c>
      <c r="H98" s="58" t="e">
        <f t="shared" si="7"/>
        <v>#DIV/0!</v>
      </c>
      <c r="I98" s="8"/>
    </row>
    <row r="99" spans="1:9">
      <c r="A99" s="18"/>
      <c r="B99" s="19" t="s">
        <v>60</v>
      </c>
      <c r="C99" s="48"/>
      <c r="D99" s="48"/>
      <c r="E99" s="48"/>
      <c r="F99" s="48"/>
      <c r="G99" s="58" t="e">
        <f t="shared" si="6"/>
        <v>#DIV/0!</v>
      </c>
      <c r="H99" s="58" t="e">
        <f t="shared" si="7"/>
        <v>#DIV/0!</v>
      </c>
      <c r="I99" s="8"/>
    </row>
    <row r="100" spans="1:9">
      <c r="A100" s="18"/>
      <c r="B100" s="19" t="s">
        <v>61</v>
      </c>
      <c r="C100" s="48"/>
      <c r="D100" s="48"/>
      <c r="E100" s="48"/>
      <c r="F100" s="48"/>
      <c r="G100" s="58" t="e">
        <f t="shared" si="6"/>
        <v>#DIV/0!</v>
      </c>
      <c r="H100" s="58" t="e">
        <f t="shared" si="7"/>
        <v>#DIV/0!</v>
      </c>
      <c r="I100" s="8"/>
    </row>
    <row r="101" spans="1:9">
      <c r="A101" s="14">
        <v>20</v>
      </c>
      <c r="B101" s="13" t="s">
        <v>77</v>
      </c>
      <c r="C101" s="47">
        <f t="shared" ref="C101:F101" si="8">+C102+C103+C104+C105+C106+C107+C108</f>
        <v>3086</v>
      </c>
      <c r="D101" s="47">
        <f t="shared" si="8"/>
        <v>30666.799999999999</v>
      </c>
      <c r="E101" s="47">
        <f t="shared" si="8"/>
        <v>3267</v>
      </c>
      <c r="F101" s="47">
        <f t="shared" si="8"/>
        <v>32081.5</v>
      </c>
      <c r="G101" s="58">
        <f t="shared" si="6"/>
        <v>4.4097065286847581</v>
      </c>
      <c r="H101" s="58">
        <f t="shared" si="7"/>
        <v>5.5402509947964491</v>
      </c>
      <c r="I101" s="8"/>
    </row>
    <row r="102" spans="1:9">
      <c r="A102" s="18">
        <v>20.100000000000001</v>
      </c>
      <c r="B102" s="19" t="s">
        <v>78</v>
      </c>
      <c r="C102" s="48">
        <v>2007</v>
      </c>
      <c r="D102" s="48">
        <v>24621</v>
      </c>
      <c r="E102" s="48">
        <v>2045</v>
      </c>
      <c r="F102" s="48">
        <v>25617</v>
      </c>
      <c r="G102" s="58">
        <f t="shared" si="6"/>
        <v>3.8880430963813093</v>
      </c>
      <c r="H102" s="58">
        <f t="shared" si="7"/>
        <v>1.8581907090464547</v>
      </c>
      <c r="I102" s="8"/>
    </row>
    <row r="103" spans="1:9">
      <c r="A103" s="18">
        <v>20.2</v>
      </c>
      <c r="B103" s="19" t="s">
        <v>79</v>
      </c>
      <c r="C103" s="48">
        <v>209</v>
      </c>
      <c r="D103" s="48">
        <v>2317</v>
      </c>
      <c r="E103" s="48">
        <v>213</v>
      </c>
      <c r="F103" s="48">
        <v>2412</v>
      </c>
      <c r="G103" s="58">
        <f t="shared" si="6"/>
        <v>3.9386401326699834</v>
      </c>
      <c r="H103" s="58">
        <f t="shared" si="7"/>
        <v>1.8779342723004695</v>
      </c>
      <c r="I103" s="8"/>
    </row>
    <row r="104" spans="1:9">
      <c r="A104" s="18">
        <v>20.3</v>
      </c>
      <c r="B104" s="19" t="s">
        <v>80</v>
      </c>
      <c r="C104" s="48">
        <v>498</v>
      </c>
      <c r="D104" s="48">
        <v>2014</v>
      </c>
      <c r="E104" s="48">
        <v>499</v>
      </c>
      <c r="F104" s="48">
        <v>2112</v>
      </c>
      <c r="G104" s="58">
        <f t="shared" si="6"/>
        <v>4.6401515151515156</v>
      </c>
      <c r="H104" s="58">
        <f t="shared" si="7"/>
        <v>0.20040080160320639</v>
      </c>
      <c r="I104" s="8"/>
    </row>
    <row r="105" spans="1:9">
      <c r="A105" s="18">
        <v>20.399999999999999</v>
      </c>
      <c r="B105" s="19" t="s">
        <v>81</v>
      </c>
      <c r="C105" s="48">
        <v>167</v>
      </c>
      <c r="D105" s="48">
        <v>287</v>
      </c>
      <c r="E105" s="48">
        <v>300</v>
      </c>
      <c r="F105" s="48">
        <v>502</v>
      </c>
      <c r="G105" s="58">
        <f t="shared" si="6"/>
        <v>42.828685258964143</v>
      </c>
      <c r="H105" s="58">
        <f t="shared" si="7"/>
        <v>44.333333333333336</v>
      </c>
      <c r="I105" s="8"/>
    </row>
    <row r="106" spans="1:9">
      <c r="A106" s="18">
        <v>20.5</v>
      </c>
      <c r="B106" s="19" t="s">
        <v>82</v>
      </c>
      <c r="C106" s="48">
        <v>178</v>
      </c>
      <c r="D106" s="48">
        <v>1409</v>
      </c>
      <c r="E106" s="48">
        <v>182</v>
      </c>
      <c r="F106" s="48">
        <v>1419</v>
      </c>
      <c r="G106" s="58">
        <f t="shared" si="6"/>
        <v>0.70472163495419315</v>
      </c>
      <c r="H106" s="58">
        <f t="shared" si="7"/>
        <v>2.197802197802198</v>
      </c>
      <c r="I106" s="8"/>
    </row>
    <row r="107" spans="1:9">
      <c r="A107" s="18">
        <v>20.6</v>
      </c>
      <c r="B107" s="19" t="s">
        <v>83</v>
      </c>
      <c r="C107" s="48">
        <v>17</v>
      </c>
      <c r="D107" s="48">
        <v>14</v>
      </c>
      <c r="E107" s="48">
        <v>17</v>
      </c>
      <c r="F107" s="48">
        <v>14</v>
      </c>
      <c r="G107" s="58">
        <f t="shared" si="6"/>
        <v>0</v>
      </c>
      <c r="H107" s="58">
        <f t="shared" si="7"/>
        <v>0</v>
      </c>
      <c r="I107" s="8"/>
    </row>
    <row r="108" spans="1:9">
      <c r="A108" s="18">
        <v>20.7</v>
      </c>
      <c r="B108" s="19" t="s">
        <v>84</v>
      </c>
      <c r="C108" s="48">
        <v>10</v>
      </c>
      <c r="D108" s="50">
        <v>4.8</v>
      </c>
      <c r="E108" s="48">
        <v>11</v>
      </c>
      <c r="F108" s="50">
        <v>5.5</v>
      </c>
      <c r="G108" s="58">
        <f t="shared" si="6"/>
        <v>12.727272727272732</v>
      </c>
      <c r="H108" s="58">
        <f t="shared" si="7"/>
        <v>9.0909090909090917</v>
      </c>
      <c r="I108" s="8"/>
    </row>
    <row r="109" spans="1:9">
      <c r="A109" s="31">
        <v>21</v>
      </c>
      <c r="B109" s="35" t="s">
        <v>85</v>
      </c>
      <c r="C109" s="47">
        <v>1174</v>
      </c>
      <c r="D109" s="47">
        <v>32</v>
      </c>
      <c r="E109" s="47">
        <v>1495</v>
      </c>
      <c r="F109" s="47">
        <v>48</v>
      </c>
      <c r="G109" s="58">
        <f t="shared" si="6"/>
        <v>33.333333333333329</v>
      </c>
      <c r="H109" s="58">
        <f t="shared" si="7"/>
        <v>21.471571906354512</v>
      </c>
      <c r="I109" s="8"/>
    </row>
    <row r="110" spans="1:9">
      <c r="A110" s="31">
        <v>22</v>
      </c>
      <c r="B110" s="35" t="s">
        <v>86</v>
      </c>
      <c r="C110" s="47">
        <v>9</v>
      </c>
      <c r="D110" s="47">
        <v>69</v>
      </c>
      <c r="E110" s="47">
        <v>12</v>
      </c>
      <c r="F110" s="47">
        <v>79</v>
      </c>
      <c r="G110" s="58">
        <f t="shared" si="6"/>
        <v>12.658227848101266</v>
      </c>
      <c r="H110" s="58">
        <f t="shared" si="7"/>
        <v>25</v>
      </c>
      <c r="I110" s="8"/>
    </row>
    <row r="111" spans="1:9" ht="24.75">
      <c r="A111" s="31">
        <v>23</v>
      </c>
      <c r="B111" s="35" t="s">
        <v>87</v>
      </c>
      <c r="C111" s="47">
        <v>1775</v>
      </c>
      <c r="D111" s="53">
        <v>6.8</v>
      </c>
      <c r="E111" s="47">
        <v>1775</v>
      </c>
      <c r="F111" s="53">
        <v>6.8</v>
      </c>
      <c r="G111" s="58">
        <f t="shared" si="6"/>
        <v>0</v>
      </c>
      <c r="H111" s="58">
        <f t="shared" si="7"/>
        <v>0</v>
      </c>
      <c r="I111" s="8"/>
    </row>
  </sheetData>
  <mergeCells count="4">
    <mergeCell ref="C3:D3"/>
    <mergeCell ref="E3:F3"/>
    <mergeCell ref="G3:G4"/>
    <mergeCell ref="H3:H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L7" sqref="L7"/>
    </sheetView>
  </sheetViews>
  <sheetFormatPr defaultRowHeight="15"/>
  <cols>
    <col min="1" max="1" width="7.5703125" customWidth="1"/>
    <col min="2" max="2" width="14.42578125" customWidth="1"/>
    <col min="5" max="5" width="7.28515625" customWidth="1"/>
    <col min="6" max="6" width="8.42578125" customWidth="1"/>
  </cols>
  <sheetData>
    <row r="1" spans="1:9" ht="18">
      <c r="A1" s="1" t="s">
        <v>0</v>
      </c>
      <c r="B1" s="1"/>
      <c r="C1" s="3"/>
      <c r="D1" s="3"/>
      <c r="E1" s="3"/>
      <c r="F1" s="3"/>
      <c r="G1" s="3"/>
      <c r="H1" s="3"/>
      <c r="I1" s="3"/>
    </row>
    <row r="2" spans="1:9" ht="15.75">
      <c r="A2" s="4" t="s">
        <v>1</v>
      </c>
      <c r="B2" s="5"/>
      <c r="C2" s="3"/>
      <c r="D2" s="3"/>
      <c r="E2" s="3"/>
      <c r="F2" s="3"/>
      <c r="G2" s="3"/>
      <c r="H2" s="3"/>
      <c r="I2" s="3"/>
    </row>
    <row r="3" spans="1:9" ht="15" customHeight="1">
      <c r="A3" s="6" t="s">
        <v>2</v>
      </c>
      <c r="B3" s="7" t="s">
        <v>3</v>
      </c>
      <c r="C3" s="75" t="s">
        <v>7</v>
      </c>
      <c r="D3" s="76"/>
      <c r="E3" s="75" t="s">
        <v>8</v>
      </c>
      <c r="F3" s="77"/>
      <c r="G3" s="80" t="s">
        <v>195</v>
      </c>
      <c r="H3" s="80" t="s">
        <v>196</v>
      </c>
      <c r="I3" s="8" t="s">
        <v>9</v>
      </c>
    </row>
    <row r="4" spans="1:9" ht="45" customHeight="1">
      <c r="A4" s="9"/>
      <c r="B4" s="10"/>
      <c r="C4" s="11" t="s">
        <v>10</v>
      </c>
      <c r="D4" s="11" t="s">
        <v>11</v>
      </c>
      <c r="E4" s="11" t="s">
        <v>10</v>
      </c>
      <c r="F4" s="11" t="s">
        <v>11</v>
      </c>
      <c r="G4" s="81"/>
      <c r="H4" s="81"/>
      <c r="I4" s="8"/>
    </row>
    <row r="5" spans="1:9" ht="19.5">
      <c r="A5" s="14">
        <v>2</v>
      </c>
      <c r="B5" s="13" t="s">
        <v>17</v>
      </c>
      <c r="C5" s="21">
        <v>13230</v>
      </c>
      <c r="D5" s="21">
        <v>25008</v>
      </c>
      <c r="E5" s="21">
        <v>15573</v>
      </c>
      <c r="F5" s="30">
        <v>38972</v>
      </c>
      <c r="G5" s="58">
        <v>35.83085292004516</v>
      </c>
      <c r="H5" s="58">
        <v>15.045270660759005</v>
      </c>
      <c r="I5" s="74" t="s">
        <v>197</v>
      </c>
    </row>
    <row r="6" spans="1:9" ht="19.5">
      <c r="A6" s="31">
        <v>5</v>
      </c>
      <c r="B6" s="13" t="s">
        <v>22</v>
      </c>
      <c r="C6" s="22">
        <v>1195</v>
      </c>
      <c r="D6" s="22">
        <v>1485</v>
      </c>
      <c r="E6" s="21">
        <v>1045</v>
      </c>
      <c r="F6" s="23">
        <v>1687</v>
      </c>
      <c r="G6" s="58">
        <f t="shared" ref="G6" si="0">(F6-D6)/F6*100</f>
        <v>11.973918197984588</v>
      </c>
      <c r="H6" s="58">
        <f t="shared" ref="H6" si="1">(E6-C6)/E6*100</f>
        <v>-14.354066985645932</v>
      </c>
      <c r="I6" s="74"/>
    </row>
    <row r="7" spans="1:9" ht="19.5">
      <c r="A7" s="31">
        <v>10</v>
      </c>
      <c r="B7" s="35" t="s">
        <v>27</v>
      </c>
      <c r="C7" s="36">
        <v>6828</v>
      </c>
      <c r="D7" s="36">
        <v>7396.6</v>
      </c>
      <c r="E7" s="36">
        <v>7182</v>
      </c>
      <c r="F7" s="36">
        <v>8061.3</v>
      </c>
      <c r="G7" s="58">
        <v>8.2455683326510592</v>
      </c>
      <c r="H7" s="58">
        <v>4.9289891395154548</v>
      </c>
      <c r="I7" s="74"/>
    </row>
    <row r="8" spans="1:9" ht="19.5">
      <c r="A8" s="31">
        <v>11</v>
      </c>
      <c r="B8" s="43" t="s">
        <v>41</v>
      </c>
      <c r="C8" s="14">
        <v>2525</v>
      </c>
      <c r="D8" s="14">
        <v>2655.6</v>
      </c>
      <c r="E8" s="14">
        <v>2629</v>
      </c>
      <c r="F8" s="14">
        <v>2757.3</v>
      </c>
      <c r="G8" s="58">
        <v>3.6883908171036985</v>
      </c>
      <c r="H8" s="58">
        <v>3.9558767592240396</v>
      </c>
      <c r="I8" s="74"/>
    </row>
    <row r="9" spans="1:9" ht="19.5">
      <c r="A9" s="18">
        <v>14.2</v>
      </c>
      <c r="B9" s="19" t="s">
        <v>191</v>
      </c>
      <c r="C9" s="12">
        <v>1374</v>
      </c>
      <c r="D9" s="12">
        <v>10987</v>
      </c>
      <c r="E9" s="12">
        <v>2215</v>
      </c>
      <c r="F9" s="12">
        <v>18978</v>
      </c>
      <c r="G9" s="58">
        <v>42.106649805037414</v>
      </c>
      <c r="H9" s="58">
        <v>37.968397291196389</v>
      </c>
      <c r="I9" s="74"/>
    </row>
    <row r="10" spans="1:9" ht="19.5">
      <c r="A10" s="18">
        <v>16.100000000000001</v>
      </c>
      <c r="B10" s="19" t="s">
        <v>194</v>
      </c>
      <c r="C10" s="48">
        <v>1012</v>
      </c>
      <c r="D10" s="48">
        <v>11015</v>
      </c>
      <c r="E10" s="48">
        <v>1225</v>
      </c>
      <c r="F10" s="48">
        <v>16698</v>
      </c>
      <c r="G10" s="58">
        <v>34.034016049826327</v>
      </c>
      <c r="H10" s="58">
        <v>17.387755102040817</v>
      </c>
      <c r="I10" s="74"/>
    </row>
    <row r="11" spans="1:9" ht="19.5">
      <c r="A11" s="31">
        <v>17</v>
      </c>
      <c r="B11" s="13" t="s">
        <v>55</v>
      </c>
      <c r="C11" s="47">
        <v>213</v>
      </c>
      <c r="D11" s="47">
        <v>403</v>
      </c>
      <c r="E11" s="47">
        <v>267</v>
      </c>
      <c r="F11" s="47">
        <v>620</v>
      </c>
      <c r="G11" s="58">
        <v>35</v>
      </c>
      <c r="H11" s="58">
        <v>20.224719101123593</v>
      </c>
      <c r="I11" s="74"/>
    </row>
    <row r="12" spans="1:9" ht="42" customHeight="1">
      <c r="A12" s="31">
        <v>23</v>
      </c>
      <c r="B12" s="35" t="s">
        <v>87</v>
      </c>
      <c r="C12" s="47">
        <v>1775</v>
      </c>
      <c r="D12" s="53">
        <v>6.8</v>
      </c>
      <c r="E12" s="47">
        <v>1815</v>
      </c>
      <c r="F12" s="53">
        <v>7.2</v>
      </c>
      <c r="G12" s="58">
        <f t="shared" ref="G12" si="2">(F12-D12)/F12*100</f>
        <v>5.5555555555555598</v>
      </c>
      <c r="H12" s="58">
        <f t="shared" ref="H12" si="3">(E12-C12)/E12*100</f>
        <v>2.2038567493112948</v>
      </c>
      <c r="I12" s="74"/>
    </row>
  </sheetData>
  <mergeCells count="4">
    <mergeCell ref="C3:D3"/>
    <mergeCell ref="E3:F3"/>
    <mergeCell ref="G3:G4"/>
    <mergeCell ref="H3:H4"/>
  </mergeCells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A3" sqref="A3:I21"/>
    </sheetView>
  </sheetViews>
  <sheetFormatPr defaultRowHeight="15"/>
  <cols>
    <col min="1" max="1" width="7.5703125" customWidth="1"/>
    <col min="2" max="2" width="14.5703125" customWidth="1"/>
    <col min="5" max="5" width="7.28515625" customWidth="1"/>
    <col min="6" max="6" width="8.42578125" customWidth="1"/>
  </cols>
  <sheetData>
    <row r="1" spans="1:9" ht="18">
      <c r="A1" s="1" t="s">
        <v>0</v>
      </c>
      <c r="B1" s="1"/>
      <c r="C1" s="3"/>
      <c r="D1" s="3"/>
      <c r="E1" s="3"/>
      <c r="F1" s="3"/>
      <c r="G1" s="3"/>
      <c r="H1" s="3"/>
      <c r="I1" s="3"/>
    </row>
    <row r="2" spans="1:9" ht="15.75">
      <c r="A2" s="4" t="s">
        <v>1</v>
      </c>
      <c r="B2" s="5"/>
      <c r="C2" s="3"/>
      <c r="D2" s="3"/>
      <c r="E2" s="3"/>
      <c r="F2" s="3"/>
      <c r="G2" s="3"/>
      <c r="H2" s="3"/>
      <c r="I2" s="3"/>
    </row>
    <row r="3" spans="1:9" ht="15" customHeight="1">
      <c r="A3" s="6" t="s">
        <v>2</v>
      </c>
      <c r="B3" s="7" t="s">
        <v>3</v>
      </c>
      <c r="C3" s="75" t="s">
        <v>7</v>
      </c>
      <c r="D3" s="76"/>
      <c r="E3" s="75" t="s">
        <v>8</v>
      </c>
      <c r="F3" s="77"/>
      <c r="G3" s="80" t="s">
        <v>195</v>
      </c>
      <c r="H3" s="80" t="s">
        <v>196</v>
      </c>
      <c r="I3" s="8" t="s">
        <v>9</v>
      </c>
    </row>
    <row r="4" spans="1:9" ht="45" customHeight="1">
      <c r="A4" s="9"/>
      <c r="B4" s="10"/>
      <c r="C4" s="11" t="s">
        <v>10</v>
      </c>
      <c r="D4" s="11" t="s">
        <v>11</v>
      </c>
      <c r="E4" s="11" t="s">
        <v>10</v>
      </c>
      <c r="F4" s="11" t="s">
        <v>11</v>
      </c>
      <c r="G4" s="81"/>
      <c r="H4" s="81"/>
      <c r="I4" s="8"/>
    </row>
    <row r="5" spans="1:9">
      <c r="A5" s="12">
        <v>1</v>
      </c>
      <c r="B5" s="13" t="s">
        <v>13</v>
      </c>
      <c r="C5" s="14">
        <v>6951</v>
      </c>
      <c r="D5" s="15">
        <v>25371</v>
      </c>
      <c r="E5" s="15">
        <v>7051</v>
      </c>
      <c r="F5" s="15">
        <v>27602</v>
      </c>
      <c r="G5" s="58">
        <v>8.0827476269835525</v>
      </c>
      <c r="H5" s="58">
        <v>1.4182385477237271</v>
      </c>
      <c r="I5" s="8"/>
    </row>
    <row r="6" spans="1:9">
      <c r="A6" s="14">
        <v>3</v>
      </c>
      <c r="B6" s="13" t="s">
        <v>18</v>
      </c>
      <c r="C6" s="15">
        <v>19395</v>
      </c>
      <c r="D6" s="15">
        <v>40168</v>
      </c>
      <c r="E6" s="15">
        <v>19930</v>
      </c>
      <c r="F6" s="15">
        <v>42149</v>
      </c>
      <c r="G6" s="58">
        <v>4.6999928823934143</v>
      </c>
      <c r="H6" s="58">
        <v>2.684395383843452</v>
      </c>
      <c r="I6" s="8"/>
    </row>
    <row r="7" spans="1:9">
      <c r="A7" s="31">
        <v>4</v>
      </c>
      <c r="B7" s="13" t="s">
        <v>21</v>
      </c>
      <c r="C7" s="21">
        <v>1053</v>
      </c>
      <c r="D7" s="21">
        <v>1684</v>
      </c>
      <c r="E7" s="21">
        <v>1045</v>
      </c>
      <c r="F7" s="22">
        <v>1687</v>
      </c>
      <c r="G7" s="58">
        <v>0.17783046828689983</v>
      </c>
      <c r="H7" s="58">
        <v>-0.76555023923444976</v>
      </c>
      <c r="I7" s="8"/>
    </row>
    <row r="8" spans="1:9">
      <c r="A8" s="31">
        <v>6</v>
      </c>
      <c r="B8" s="13" t="s">
        <v>23</v>
      </c>
      <c r="C8" s="22">
        <v>63</v>
      </c>
      <c r="D8" s="21">
        <v>73</v>
      </c>
      <c r="E8" s="22">
        <v>62</v>
      </c>
      <c r="F8" s="22">
        <v>71</v>
      </c>
      <c r="G8" s="58">
        <v>-2.8169014084507045</v>
      </c>
      <c r="H8" s="58">
        <v>-1.6129032258064515</v>
      </c>
      <c r="I8" s="8"/>
    </row>
    <row r="9" spans="1:9">
      <c r="A9" s="18">
        <v>10.4</v>
      </c>
      <c r="B9" s="19" t="s">
        <v>31</v>
      </c>
      <c r="C9" s="21">
        <v>1610</v>
      </c>
      <c r="D9" s="21">
        <v>1893</v>
      </c>
      <c r="E9" s="21">
        <v>1632</v>
      </c>
      <c r="F9" s="21">
        <v>1917</v>
      </c>
      <c r="G9" s="58">
        <v>1.2519561815336464</v>
      </c>
      <c r="H9" s="58">
        <v>1.3480392156862746</v>
      </c>
      <c r="I9" s="8"/>
    </row>
    <row r="10" spans="1:9">
      <c r="A10" s="18">
        <v>11.5</v>
      </c>
      <c r="B10" s="19" t="s">
        <v>46</v>
      </c>
      <c r="C10" s="22">
        <v>210</v>
      </c>
      <c r="D10" s="22">
        <v>325</v>
      </c>
      <c r="E10" s="22">
        <v>224</v>
      </c>
      <c r="F10" s="22">
        <v>382</v>
      </c>
      <c r="G10" s="58">
        <v>14.921465968586386</v>
      </c>
      <c r="H10" s="58">
        <v>6.25</v>
      </c>
      <c r="I10" s="8"/>
    </row>
    <row r="11" spans="1:9">
      <c r="A11" s="18">
        <v>14.2</v>
      </c>
      <c r="B11" s="19" t="s">
        <v>191</v>
      </c>
      <c r="C11" s="12">
        <v>1374</v>
      </c>
      <c r="D11" s="12">
        <v>10987</v>
      </c>
      <c r="E11" s="12">
        <v>2215</v>
      </c>
      <c r="F11" s="12">
        <v>18978</v>
      </c>
      <c r="G11" s="58">
        <v>42.106649805037414</v>
      </c>
      <c r="H11" s="58">
        <v>37.968397291196389</v>
      </c>
      <c r="I11" s="8"/>
    </row>
    <row r="12" spans="1:9">
      <c r="A12" s="31">
        <v>15</v>
      </c>
      <c r="B12" s="13" t="s">
        <v>52</v>
      </c>
      <c r="C12" s="14">
        <v>225</v>
      </c>
      <c r="D12" s="14">
        <v>3739</v>
      </c>
      <c r="E12" s="14">
        <v>227</v>
      </c>
      <c r="F12" s="14">
        <v>3814</v>
      </c>
      <c r="G12" s="58">
        <f t="shared" ref="G12" si="0">(F12-D12)/F12*100</f>
        <v>1.9664394336654432</v>
      </c>
      <c r="H12" s="58">
        <f t="shared" ref="H12" si="1">(E12-C12)/E12*100</f>
        <v>0.88105726872246704</v>
      </c>
      <c r="I12" s="8"/>
    </row>
    <row r="13" spans="1:9">
      <c r="A13" s="18">
        <v>16.2</v>
      </c>
      <c r="B13" s="19" t="s">
        <v>192</v>
      </c>
      <c r="C13" s="12">
        <v>893</v>
      </c>
      <c r="D13" s="12">
        <v>8328</v>
      </c>
      <c r="E13" s="12">
        <v>914</v>
      </c>
      <c r="F13" s="12">
        <v>8917</v>
      </c>
      <c r="G13" s="58">
        <f t="shared" ref="G13" si="2">(F13-D13)/F13*100</f>
        <v>6.6053605472692611</v>
      </c>
      <c r="H13" s="58">
        <f t="shared" ref="H13" si="3">(E13-C13)/E13*100</f>
        <v>2.2975929978118161</v>
      </c>
      <c r="I13" s="8"/>
    </row>
    <row r="14" spans="1:9">
      <c r="A14" s="18">
        <v>16.3</v>
      </c>
      <c r="B14" s="54" t="s">
        <v>54</v>
      </c>
      <c r="C14" s="12">
        <v>1083</v>
      </c>
      <c r="D14" s="12">
        <v>10117</v>
      </c>
      <c r="E14" s="12">
        <v>1123</v>
      </c>
      <c r="F14" s="12">
        <v>11114</v>
      </c>
      <c r="G14" s="58">
        <v>8.9706676264171303</v>
      </c>
      <c r="H14" s="58">
        <v>3.5618878005342829</v>
      </c>
      <c r="I14" s="8"/>
    </row>
    <row r="15" spans="1:9">
      <c r="A15" s="31">
        <v>17</v>
      </c>
      <c r="B15" s="13" t="s">
        <v>55</v>
      </c>
      <c r="C15" s="14">
        <v>213</v>
      </c>
      <c r="D15" s="14">
        <v>403</v>
      </c>
      <c r="E15" s="14">
        <v>267</v>
      </c>
      <c r="F15" s="14">
        <v>620</v>
      </c>
      <c r="G15" s="58">
        <v>35</v>
      </c>
      <c r="H15" s="58">
        <v>20.224719101123593</v>
      </c>
      <c r="I15" s="8"/>
    </row>
    <row r="16" spans="1:9" ht="18.75" customHeight="1">
      <c r="A16" s="18">
        <v>18.100000000000001</v>
      </c>
      <c r="B16" s="19" t="s">
        <v>193</v>
      </c>
      <c r="C16" s="12">
        <v>935</v>
      </c>
      <c r="D16" s="12">
        <v>8608</v>
      </c>
      <c r="E16" s="12">
        <v>1012</v>
      </c>
      <c r="F16" s="12">
        <v>8873</v>
      </c>
      <c r="G16" s="58">
        <v>2.9865885269919978</v>
      </c>
      <c r="H16" s="58">
        <v>7.608695652173914</v>
      </c>
      <c r="I16" s="8"/>
    </row>
    <row r="17" spans="1:9">
      <c r="A17" s="18">
        <v>20.100000000000001</v>
      </c>
      <c r="B17" s="19" t="s">
        <v>78</v>
      </c>
      <c r="C17" s="12">
        <v>2007</v>
      </c>
      <c r="D17" s="12">
        <v>24621</v>
      </c>
      <c r="E17" s="12">
        <v>2045</v>
      </c>
      <c r="F17" s="12">
        <v>25617</v>
      </c>
      <c r="G17" s="58">
        <v>3.8880430963813093</v>
      </c>
      <c r="H17" s="58">
        <v>1.8581907090464547</v>
      </c>
      <c r="I17" s="8"/>
    </row>
    <row r="18" spans="1:9">
      <c r="A18" s="18">
        <v>20.2</v>
      </c>
      <c r="B18" s="19" t="s">
        <v>79</v>
      </c>
      <c r="C18" s="12">
        <v>209</v>
      </c>
      <c r="D18" s="12">
        <v>2317</v>
      </c>
      <c r="E18" s="12">
        <v>213</v>
      </c>
      <c r="F18" s="12">
        <v>2412</v>
      </c>
      <c r="G18" s="58">
        <v>3.9386401326699834</v>
      </c>
      <c r="H18" s="58">
        <v>1.8779342723004695</v>
      </c>
      <c r="I18" s="8"/>
    </row>
    <row r="19" spans="1:9">
      <c r="A19" s="31">
        <v>21</v>
      </c>
      <c r="B19" s="35" t="s">
        <v>85</v>
      </c>
      <c r="C19" s="14">
        <v>1174</v>
      </c>
      <c r="D19" s="14">
        <v>32</v>
      </c>
      <c r="E19" s="14">
        <v>1495</v>
      </c>
      <c r="F19" s="14">
        <v>48</v>
      </c>
      <c r="G19" s="58">
        <v>33.333333333333329</v>
      </c>
      <c r="H19" s="58">
        <v>21.471571906354512</v>
      </c>
      <c r="I19" s="8"/>
    </row>
    <row r="20" spans="1:9">
      <c r="A20" s="31">
        <v>22</v>
      </c>
      <c r="B20" s="35" t="s">
        <v>86</v>
      </c>
      <c r="C20" s="14">
        <v>9</v>
      </c>
      <c r="D20" s="14">
        <v>69</v>
      </c>
      <c r="E20" s="14">
        <v>12</v>
      </c>
      <c r="F20" s="14">
        <v>79</v>
      </c>
      <c r="G20" s="58">
        <v>12.658227848101266</v>
      </c>
      <c r="H20" s="58">
        <v>25</v>
      </c>
      <c r="I20" s="8"/>
    </row>
    <row r="21" spans="1:9" ht="24.75">
      <c r="A21" s="31">
        <v>23</v>
      </c>
      <c r="B21" s="35" t="s">
        <v>87</v>
      </c>
      <c r="C21" s="14">
        <v>1775</v>
      </c>
      <c r="D21" s="52">
        <v>6.8</v>
      </c>
      <c r="E21" s="14">
        <v>1775</v>
      </c>
      <c r="F21" s="52">
        <v>6.8</v>
      </c>
      <c r="G21" s="58">
        <v>0</v>
      </c>
      <c r="H21" s="58">
        <v>0</v>
      </c>
      <c r="I21" s="8"/>
    </row>
  </sheetData>
  <mergeCells count="4">
    <mergeCell ref="C3:D3"/>
    <mergeCell ref="E3:F3"/>
    <mergeCell ref="G3:G4"/>
    <mergeCell ref="H3:H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0"/>
  <sheetViews>
    <sheetView workbookViewId="0">
      <selection activeCell="G5" sqref="G5"/>
    </sheetView>
  </sheetViews>
  <sheetFormatPr defaultRowHeight="15"/>
  <sheetData>
    <row r="1" spans="1:9" ht="19.5">
      <c r="A1" s="85" t="s">
        <v>88</v>
      </c>
      <c r="B1" s="85"/>
      <c r="C1" s="85"/>
      <c r="D1" s="85"/>
      <c r="E1" s="85"/>
      <c r="F1" s="85"/>
      <c r="G1" s="85"/>
      <c r="H1" s="85"/>
    </row>
    <row r="2" spans="1:9" ht="19.5">
      <c r="A2" s="86" t="s">
        <v>89</v>
      </c>
      <c r="B2" s="86"/>
      <c r="C2" s="86"/>
      <c r="D2" s="86"/>
      <c r="E2" s="86"/>
      <c r="F2" s="86"/>
      <c r="G2" s="86"/>
      <c r="H2" s="86"/>
    </row>
    <row r="3" spans="1:9" ht="36">
      <c r="A3" s="55" t="s">
        <v>90</v>
      </c>
      <c r="B3" s="55" t="s">
        <v>91</v>
      </c>
      <c r="C3" s="87" t="s">
        <v>92</v>
      </c>
      <c r="D3" s="88"/>
      <c r="E3" s="87" t="s">
        <v>93</v>
      </c>
      <c r="F3" s="88"/>
      <c r="G3" s="78" t="s">
        <v>94</v>
      </c>
      <c r="H3" s="78" t="s">
        <v>95</v>
      </c>
      <c r="I3" s="89" t="s">
        <v>96</v>
      </c>
    </row>
    <row r="4" spans="1:9" ht="36">
      <c r="A4" s="56"/>
      <c r="B4" s="56"/>
      <c r="C4" s="57" t="s">
        <v>97</v>
      </c>
      <c r="D4" s="57" t="s">
        <v>98</v>
      </c>
      <c r="E4" s="57" t="s">
        <v>97</v>
      </c>
      <c r="F4" s="57" t="s">
        <v>98</v>
      </c>
      <c r="G4" s="79"/>
      <c r="H4" s="79"/>
      <c r="I4" s="89"/>
    </row>
    <row r="5" spans="1:9" ht="18">
      <c r="A5" s="82">
        <v>1</v>
      </c>
      <c r="B5" s="57" t="s">
        <v>99</v>
      </c>
      <c r="C5" s="36">
        <f>C6+C7+C8</f>
        <v>6951</v>
      </c>
      <c r="D5" s="36">
        <f>D6+D7+D8</f>
        <v>24520</v>
      </c>
      <c r="E5" s="36">
        <f>E6+E7+E8</f>
        <v>6961</v>
      </c>
      <c r="F5" s="36">
        <f>F6+F7+F8</f>
        <v>23294</v>
      </c>
      <c r="G5" s="58">
        <f t="shared" ref="G5:G16" si="0">(F5-D5)/F5*100</f>
        <v>-5.2631578947368416</v>
      </c>
      <c r="H5" s="58">
        <f t="shared" ref="H5:H16" si="1">(E5-C5)/E5*100</f>
        <v>0.14365752047119665</v>
      </c>
      <c r="I5" s="59"/>
    </row>
    <row r="6" spans="1:9" ht="18">
      <c r="A6" s="83"/>
      <c r="B6" s="57" t="s">
        <v>100</v>
      </c>
      <c r="C6" s="38">
        <v>25</v>
      </c>
      <c r="D6" s="38">
        <v>55</v>
      </c>
      <c r="E6" s="38">
        <v>30</v>
      </c>
      <c r="F6" s="38">
        <v>75</v>
      </c>
      <c r="G6" s="58">
        <f t="shared" si="0"/>
        <v>26.666666666666668</v>
      </c>
      <c r="H6" s="58">
        <f t="shared" si="1"/>
        <v>16.666666666666664</v>
      </c>
      <c r="I6" s="59"/>
    </row>
    <row r="7" spans="1:9" ht="18">
      <c r="A7" s="83"/>
      <c r="B7" s="57" t="s">
        <v>101</v>
      </c>
      <c r="C7" s="38">
        <v>6926</v>
      </c>
      <c r="D7" s="38">
        <v>24465</v>
      </c>
      <c r="E7" s="38">
        <v>6931</v>
      </c>
      <c r="F7" s="38">
        <v>23219</v>
      </c>
      <c r="G7" s="58">
        <f t="shared" si="0"/>
        <v>-5.3662948447392225</v>
      </c>
      <c r="H7" s="58">
        <f t="shared" si="1"/>
        <v>7.2139662386380032E-2</v>
      </c>
      <c r="I7" s="59"/>
    </row>
    <row r="8" spans="1:9" ht="18">
      <c r="A8" s="84"/>
      <c r="B8" s="57" t="s">
        <v>102</v>
      </c>
      <c r="C8" s="32">
        <v>0</v>
      </c>
      <c r="D8" s="32">
        <v>0</v>
      </c>
      <c r="E8" s="32">
        <v>0</v>
      </c>
      <c r="F8" s="32">
        <v>0</v>
      </c>
      <c r="G8" s="58"/>
      <c r="H8" s="58"/>
      <c r="I8" s="59"/>
    </row>
    <row r="9" spans="1:9" ht="18">
      <c r="A9" s="60">
        <v>2</v>
      </c>
      <c r="B9" s="57" t="s">
        <v>103</v>
      </c>
      <c r="C9" s="38">
        <v>15120</v>
      </c>
      <c r="D9" s="38">
        <v>28755</v>
      </c>
      <c r="E9" s="38">
        <v>13613</v>
      </c>
      <c r="F9" s="38">
        <v>21250</v>
      </c>
      <c r="G9" s="58">
        <f t="shared" si="0"/>
        <v>-35.317647058823532</v>
      </c>
      <c r="H9" s="58">
        <f t="shared" si="1"/>
        <v>-11.070300448101079</v>
      </c>
      <c r="I9" s="59"/>
    </row>
    <row r="10" spans="1:9" ht="36">
      <c r="A10" s="60">
        <v>3</v>
      </c>
      <c r="B10" s="57" t="s">
        <v>104</v>
      </c>
      <c r="C10" s="36">
        <f>C11+C12+C13</f>
        <v>11588</v>
      </c>
      <c r="D10" s="36">
        <f>D11+D12+D13</f>
        <v>27803</v>
      </c>
      <c r="E10" s="36">
        <f>E11+E12+E13</f>
        <v>19425</v>
      </c>
      <c r="F10" s="36">
        <f>F11+F12+F13</f>
        <v>38930</v>
      </c>
      <c r="G10" s="58">
        <f t="shared" si="0"/>
        <v>28.582070382738252</v>
      </c>
      <c r="H10" s="58">
        <f t="shared" si="1"/>
        <v>40.344916344916342</v>
      </c>
      <c r="I10" s="59"/>
    </row>
    <row r="11" spans="1:9" ht="18">
      <c r="A11" s="61" t="s">
        <v>105</v>
      </c>
      <c r="B11" s="62" t="s">
        <v>106</v>
      </c>
      <c r="C11" s="21">
        <v>35</v>
      </c>
      <c r="D11" s="21">
        <v>87</v>
      </c>
      <c r="E11" s="21">
        <v>42</v>
      </c>
      <c r="F11" s="21">
        <v>105</v>
      </c>
      <c r="G11" s="63">
        <f t="shared" si="0"/>
        <v>17.142857142857142</v>
      </c>
      <c r="H11" s="63">
        <f t="shared" si="1"/>
        <v>16.666666666666664</v>
      </c>
      <c r="I11" s="59"/>
    </row>
    <row r="12" spans="1:9" ht="18">
      <c r="A12" s="61" t="s">
        <v>107</v>
      </c>
      <c r="B12" s="62" t="s">
        <v>108</v>
      </c>
      <c r="C12" s="21">
        <v>86</v>
      </c>
      <c r="D12" s="21">
        <v>266</v>
      </c>
      <c r="E12" s="21">
        <v>103</v>
      </c>
      <c r="F12" s="21">
        <v>309</v>
      </c>
      <c r="G12" s="63">
        <f t="shared" si="0"/>
        <v>13.915857605177994</v>
      </c>
      <c r="H12" s="63">
        <f t="shared" si="1"/>
        <v>16.50485436893204</v>
      </c>
      <c r="I12" s="59"/>
    </row>
    <row r="13" spans="1:9" ht="90">
      <c r="A13" s="61" t="s">
        <v>109</v>
      </c>
      <c r="B13" s="62" t="s">
        <v>101</v>
      </c>
      <c r="C13" s="21">
        <v>11467</v>
      </c>
      <c r="D13" s="21">
        <v>27450</v>
      </c>
      <c r="E13" s="21">
        <v>19280</v>
      </c>
      <c r="F13" s="21">
        <v>38516</v>
      </c>
      <c r="G13" s="63">
        <f t="shared" si="0"/>
        <v>28.730917021497561</v>
      </c>
      <c r="H13" s="63">
        <f t="shared" si="1"/>
        <v>40.523858921161825</v>
      </c>
      <c r="I13" s="59" t="s">
        <v>110</v>
      </c>
    </row>
    <row r="14" spans="1:9" ht="18">
      <c r="A14" s="60">
        <v>4</v>
      </c>
      <c r="B14" s="57" t="s">
        <v>111</v>
      </c>
      <c r="C14" s="38">
        <v>1780</v>
      </c>
      <c r="D14" s="38">
        <v>2320</v>
      </c>
      <c r="E14" s="38">
        <v>1130</v>
      </c>
      <c r="F14" s="38">
        <v>1780</v>
      </c>
      <c r="G14" s="58">
        <f t="shared" si="0"/>
        <v>-30.337078651685395</v>
      </c>
      <c r="H14" s="58">
        <f t="shared" si="1"/>
        <v>-57.522123893805308</v>
      </c>
      <c r="I14" s="59"/>
    </row>
    <row r="15" spans="1:9" ht="18">
      <c r="A15" s="60">
        <v>5</v>
      </c>
      <c r="B15" s="57" t="s">
        <v>112</v>
      </c>
      <c r="C15" s="38">
        <v>1270</v>
      </c>
      <c r="D15" s="38">
        <v>1410</v>
      </c>
      <c r="E15" s="38">
        <v>1130</v>
      </c>
      <c r="F15" s="38">
        <v>1060</v>
      </c>
      <c r="G15" s="58">
        <f t="shared" si="0"/>
        <v>-33.018867924528301</v>
      </c>
      <c r="H15" s="58">
        <f t="shared" si="1"/>
        <v>-12.389380530973451</v>
      </c>
      <c r="I15" s="59"/>
    </row>
    <row r="16" spans="1:9" ht="18">
      <c r="A16" s="60">
        <v>6</v>
      </c>
      <c r="B16" s="57" t="s">
        <v>113</v>
      </c>
      <c r="C16" s="38">
        <v>75</v>
      </c>
      <c r="D16" s="38">
        <v>80</v>
      </c>
      <c r="E16" s="38">
        <v>70</v>
      </c>
      <c r="F16" s="38">
        <v>70</v>
      </c>
      <c r="G16" s="58">
        <f t="shared" si="0"/>
        <v>-14.285714285714285</v>
      </c>
      <c r="H16" s="58">
        <f t="shared" si="1"/>
        <v>-7.1428571428571423</v>
      </c>
      <c r="I16" s="59"/>
    </row>
    <row r="17" spans="1:9" ht="18">
      <c r="A17" s="60">
        <v>7</v>
      </c>
      <c r="B17" s="57" t="s">
        <v>114</v>
      </c>
      <c r="C17" s="32"/>
      <c r="D17" s="32"/>
      <c r="E17" s="32"/>
      <c r="F17" s="32"/>
      <c r="G17" s="58"/>
      <c r="H17" s="58"/>
      <c r="I17" s="59"/>
    </row>
    <row r="18" spans="1:9" ht="18">
      <c r="A18" s="60">
        <v>8</v>
      </c>
      <c r="B18" s="57" t="s">
        <v>115</v>
      </c>
      <c r="C18" s="34"/>
      <c r="D18" s="34"/>
      <c r="E18" s="34"/>
      <c r="F18" s="34"/>
      <c r="G18" s="58"/>
      <c r="H18" s="58"/>
      <c r="I18" s="59"/>
    </row>
    <row r="19" spans="1:9" ht="18">
      <c r="A19" s="60">
        <v>9</v>
      </c>
      <c r="B19" s="57" t="s">
        <v>116</v>
      </c>
      <c r="C19" s="34"/>
      <c r="D19" s="34"/>
      <c r="E19" s="34"/>
      <c r="F19" s="34"/>
      <c r="G19" s="58"/>
      <c r="H19" s="58"/>
      <c r="I19" s="59"/>
    </row>
    <row r="20" spans="1:9" ht="126">
      <c r="A20" s="60">
        <v>10</v>
      </c>
      <c r="B20" s="57" t="s">
        <v>117</v>
      </c>
      <c r="C20" s="36">
        <f>C21+C22+C23+C24+C25+C26+C27+C28+C29+C30+C31+C32+C33+C34</f>
        <v>3946</v>
      </c>
      <c r="D20" s="36">
        <f>D21+D22+D23+D24+D25+D26+D27+D28+D29+D30+D31+D32+D33+D34</f>
        <v>3545.5</v>
      </c>
      <c r="E20" s="36">
        <f>E21+E22+E23+E24+E25+E26+E27+E28+E29+E30+E31+E32+E33+E34</f>
        <v>3961</v>
      </c>
      <c r="F20" s="36">
        <f>F21+F22+F23+F24+F25+F26+F27+F28+F29+F30+F31+F32+F33+F34</f>
        <v>3585.7999999999997</v>
      </c>
      <c r="G20" s="58">
        <f t="shared" ref="G20:G66" si="2">(F20-D20)/F20*100</f>
        <v>1.1238775168720991</v>
      </c>
      <c r="H20" s="58">
        <f t="shared" ref="H20:H83" si="3">(E20-C20)/E20*100</f>
        <v>0.37869224943196161</v>
      </c>
      <c r="I20" s="59"/>
    </row>
    <row r="21" spans="1:9" ht="18">
      <c r="A21" s="60">
        <v>10.1</v>
      </c>
      <c r="B21" s="57" t="s">
        <v>118</v>
      </c>
      <c r="C21" s="38">
        <v>985</v>
      </c>
      <c r="D21" s="38">
        <v>585</v>
      </c>
      <c r="E21" s="38">
        <v>985</v>
      </c>
      <c r="F21" s="38">
        <v>615</v>
      </c>
      <c r="G21" s="58">
        <f t="shared" si="2"/>
        <v>4.8780487804878048</v>
      </c>
      <c r="H21" s="58">
        <f t="shared" si="3"/>
        <v>0</v>
      </c>
      <c r="I21" s="59"/>
    </row>
    <row r="22" spans="1:9" ht="18">
      <c r="A22" s="60">
        <v>10.199999999999999</v>
      </c>
      <c r="B22" s="57" t="s">
        <v>119</v>
      </c>
      <c r="C22" s="38">
        <v>475</v>
      </c>
      <c r="D22" s="38">
        <v>340</v>
      </c>
      <c r="E22" s="38">
        <v>475</v>
      </c>
      <c r="F22" s="38">
        <v>347</v>
      </c>
      <c r="G22" s="58">
        <f t="shared" si="2"/>
        <v>2.0172910662824206</v>
      </c>
      <c r="H22" s="58">
        <f t="shared" si="3"/>
        <v>0</v>
      </c>
      <c r="I22" s="59"/>
    </row>
    <row r="23" spans="1:9" ht="18">
      <c r="A23" s="60">
        <v>10.3</v>
      </c>
      <c r="B23" s="57" t="s">
        <v>120</v>
      </c>
      <c r="C23" s="38">
        <v>107</v>
      </c>
      <c r="D23" s="38">
        <v>85</v>
      </c>
      <c r="E23" s="38">
        <v>107</v>
      </c>
      <c r="F23" s="38">
        <v>85</v>
      </c>
      <c r="G23" s="58">
        <f t="shared" si="2"/>
        <v>0</v>
      </c>
      <c r="H23" s="58">
        <f t="shared" si="3"/>
        <v>0</v>
      </c>
      <c r="I23" s="59"/>
    </row>
    <row r="24" spans="1:9" ht="18">
      <c r="A24" s="60">
        <v>10.4</v>
      </c>
      <c r="B24" s="57" t="s">
        <v>121</v>
      </c>
      <c r="C24" s="38">
        <v>1580</v>
      </c>
      <c r="D24" s="38">
        <v>1696</v>
      </c>
      <c r="E24" s="38">
        <v>1580</v>
      </c>
      <c r="F24" s="38">
        <v>1662</v>
      </c>
      <c r="G24" s="58">
        <f t="shared" si="2"/>
        <v>-2.0457280385078223</v>
      </c>
      <c r="H24" s="58">
        <f t="shared" si="3"/>
        <v>0</v>
      </c>
      <c r="I24" s="59"/>
    </row>
    <row r="25" spans="1:9" ht="18">
      <c r="A25" s="60">
        <v>10.5</v>
      </c>
      <c r="B25" s="57" t="s">
        <v>122</v>
      </c>
      <c r="C25" s="38">
        <v>70</v>
      </c>
      <c r="D25" s="38">
        <v>38</v>
      </c>
      <c r="E25" s="38">
        <v>70</v>
      </c>
      <c r="F25" s="38">
        <v>37</v>
      </c>
      <c r="G25" s="58">
        <f t="shared" si="2"/>
        <v>-2.7027027027027026</v>
      </c>
      <c r="H25" s="58">
        <f t="shared" si="3"/>
        <v>0</v>
      </c>
      <c r="I25" s="59"/>
    </row>
    <row r="26" spans="1:9" ht="18">
      <c r="A26" s="60">
        <v>10.6</v>
      </c>
      <c r="B26" s="57" t="s">
        <v>123</v>
      </c>
      <c r="C26" s="38">
        <v>12</v>
      </c>
      <c r="D26" s="38">
        <v>10</v>
      </c>
      <c r="E26" s="38">
        <v>12</v>
      </c>
      <c r="F26" s="38">
        <v>11</v>
      </c>
      <c r="G26" s="58">
        <f t="shared" si="2"/>
        <v>9.0909090909090917</v>
      </c>
      <c r="H26" s="58">
        <f t="shared" si="3"/>
        <v>0</v>
      </c>
      <c r="I26" s="59"/>
    </row>
    <row r="27" spans="1:9" ht="18">
      <c r="A27" s="60">
        <v>10.7</v>
      </c>
      <c r="B27" s="57" t="s">
        <v>124</v>
      </c>
      <c r="C27" s="38">
        <v>90</v>
      </c>
      <c r="D27" s="38">
        <v>155</v>
      </c>
      <c r="E27" s="38">
        <v>90</v>
      </c>
      <c r="F27" s="38">
        <v>168</v>
      </c>
      <c r="G27" s="58">
        <f t="shared" si="2"/>
        <v>7.7380952380952381</v>
      </c>
      <c r="H27" s="58">
        <f t="shared" si="3"/>
        <v>0</v>
      </c>
      <c r="I27" s="59"/>
    </row>
    <row r="28" spans="1:9" ht="18">
      <c r="A28" s="60">
        <v>10.8</v>
      </c>
      <c r="B28" s="57" t="s">
        <v>125</v>
      </c>
      <c r="C28" s="38">
        <v>35</v>
      </c>
      <c r="D28" s="38">
        <v>70</v>
      </c>
      <c r="E28" s="38">
        <v>43</v>
      </c>
      <c r="F28" s="38">
        <v>87</v>
      </c>
      <c r="G28" s="58">
        <f t="shared" si="2"/>
        <v>19.540229885057471</v>
      </c>
      <c r="H28" s="58">
        <f t="shared" si="3"/>
        <v>18.604651162790699</v>
      </c>
      <c r="I28" s="59"/>
    </row>
    <row r="29" spans="1:9" ht="18">
      <c r="A29" s="60">
        <v>10.9</v>
      </c>
      <c r="B29" s="57" t="s">
        <v>126</v>
      </c>
      <c r="C29" s="38">
        <v>20</v>
      </c>
      <c r="D29" s="38">
        <v>23</v>
      </c>
      <c r="E29" s="38">
        <v>20</v>
      </c>
      <c r="F29" s="38">
        <v>25</v>
      </c>
      <c r="G29" s="58">
        <f t="shared" si="2"/>
        <v>8</v>
      </c>
      <c r="H29" s="58">
        <f t="shared" si="3"/>
        <v>0</v>
      </c>
      <c r="I29" s="59"/>
    </row>
    <row r="30" spans="1:9" ht="18">
      <c r="A30" s="64">
        <v>10.1</v>
      </c>
      <c r="B30" s="57" t="s">
        <v>127</v>
      </c>
      <c r="C30" s="38">
        <v>3</v>
      </c>
      <c r="D30" s="38">
        <v>6.5</v>
      </c>
      <c r="E30" s="38">
        <v>4</v>
      </c>
      <c r="F30" s="38">
        <v>7.6</v>
      </c>
      <c r="G30" s="58">
        <f t="shared" si="2"/>
        <v>14.473684210526311</v>
      </c>
      <c r="H30" s="58">
        <f t="shared" si="3"/>
        <v>25</v>
      </c>
      <c r="I30" s="59"/>
    </row>
    <row r="31" spans="1:9" ht="18">
      <c r="A31" s="60">
        <v>10.11</v>
      </c>
      <c r="B31" s="57" t="s">
        <v>128</v>
      </c>
      <c r="C31" s="38">
        <v>4</v>
      </c>
      <c r="D31" s="38">
        <v>6</v>
      </c>
      <c r="E31" s="38">
        <v>5</v>
      </c>
      <c r="F31" s="38">
        <v>7.2</v>
      </c>
      <c r="G31" s="58">
        <f t="shared" si="2"/>
        <v>16.666666666666668</v>
      </c>
      <c r="H31" s="58">
        <f t="shared" si="3"/>
        <v>20</v>
      </c>
      <c r="I31" s="59"/>
    </row>
    <row r="32" spans="1:9" ht="18">
      <c r="A32" s="64">
        <v>10.119999999999999</v>
      </c>
      <c r="B32" s="57" t="s">
        <v>129</v>
      </c>
      <c r="C32" s="38">
        <v>405</v>
      </c>
      <c r="D32" s="38">
        <v>336</v>
      </c>
      <c r="E32" s="38">
        <v>405</v>
      </c>
      <c r="F32" s="38">
        <v>336</v>
      </c>
      <c r="G32" s="58">
        <f t="shared" si="2"/>
        <v>0</v>
      </c>
      <c r="H32" s="58">
        <f t="shared" si="3"/>
        <v>0</v>
      </c>
      <c r="I32" s="59"/>
    </row>
    <row r="33" spans="1:9" ht="18">
      <c r="A33" s="60">
        <v>10.130000000000001</v>
      </c>
      <c r="B33" s="57" t="s">
        <v>130</v>
      </c>
      <c r="C33" s="38">
        <v>160</v>
      </c>
      <c r="D33" s="38">
        <v>195</v>
      </c>
      <c r="E33" s="38">
        <v>165</v>
      </c>
      <c r="F33" s="38">
        <v>198</v>
      </c>
      <c r="G33" s="58">
        <f t="shared" si="2"/>
        <v>1.5151515151515151</v>
      </c>
      <c r="H33" s="58">
        <f t="shared" si="3"/>
        <v>3.0303030303030303</v>
      </c>
      <c r="I33" s="59"/>
    </row>
    <row r="34" spans="1:9" ht="18">
      <c r="A34" s="64">
        <v>10.14</v>
      </c>
      <c r="B34" s="57" t="s">
        <v>131</v>
      </c>
      <c r="C34" s="38"/>
      <c r="D34" s="38"/>
      <c r="E34" s="38"/>
      <c r="F34" s="38"/>
      <c r="G34" s="58"/>
      <c r="H34" s="58"/>
      <c r="I34" s="59"/>
    </row>
    <row r="35" spans="1:9" ht="108">
      <c r="A35" s="64">
        <v>11</v>
      </c>
      <c r="B35" s="57" t="s">
        <v>132</v>
      </c>
      <c r="C35" s="36">
        <f>C36+C37+C38+C39+C40+C41+C42+C43</f>
        <v>1108</v>
      </c>
      <c r="D35" s="36">
        <f>D36+D37+D38+D39+D40+D41+D42+D43</f>
        <v>883.9</v>
      </c>
      <c r="E35" s="36">
        <f>E36+E37+E38+E39+E40+E41+E42+E43</f>
        <v>1115</v>
      </c>
      <c r="F35" s="36">
        <f>F36+F37+F38+F39+F40+F41+F42+F43</f>
        <v>884</v>
      </c>
      <c r="G35" s="58">
        <f t="shared" si="2"/>
        <v>1.1312217194572708E-2</v>
      </c>
      <c r="H35" s="58">
        <f t="shared" si="3"/>
        <v>0.62780269058295957</v>
      </c>
      <c r="I35" s="59"/>
    </row>
    <row r="36" spans="1:9" ht="18">
      <c r="A36" s="65">
        <v>11.1</v>
      </c>
      <c r="B36" s="57" t="s">
        <v>133</v>
      </c>
      <c r="C36" s="38">
        <v>760</v>
      </c>
      <c r="D36" s="38">
        <v>595</v>
      </c>
      <c r="E36" s="38">
        <v>760</v>
      </c>
      <c r="F36" s="38">
        <v>598</v>
      </c>
      <c r="G36" s="58">
        <f t="shared" si="2"/>
        <v>0.50167224080267558</v>
      </c>
      <c r="H36" s="58">
        <f t="shared" si="3"/>
        <v>0</v>
      </c>
      <c r="I36" s="59"/>
    </row>
    <row r="37" spans="1:9" ht="18">
      <c r="A37" s="65">
        <v>11.2</v>
      </c>
      <c r="B37" s="57" t="s">
        <v>134</v>
      </c>
      <c r="C37" s="38">
        <v>15</v>
      </c>
      <c r="D37" s="38">
        <v>12</v>
      </c>
      <c r="E37" s="38">
        <v>16</v>
      </c>
      <c r="F37" s="38">
        <v>14.4</v>
      </c>
      <c r="G37" s="58">
        <f t="shared" si="2"/>
        <v>16.666666666666668</v>
      </c>
      <c r="H37" s="58">
        <f t="shared" si="3"/>
        <v>6.25</v>
      </c>
      <c r="I37" s="59"/>
    </row>
    <row r="38" spans="1:9" ht="18">
      <c r="A38" s="65">
        <v>11.3</v>
      </c>
      <c r="B38" s="57" t="s">
        <v>135</v>
      </c>
      <c r="C38" s="38">
        <v>60</v>
      </c>
      <c r="D38" s="38">
        <v>48</v>
      </c>
      <c r="E38" s="38">
        <v>60</v>
      </c>
      <c r="F38" s="38">
        <v>48</v>
      </c>
      <c r="G38" s="58">
        <f t="shared" si="2"/>
        <v>0</v>
      </c>
      <c r="H38" s="58">
        <f t="shared" si="3"/>
        <v>0</v>
      </c>
      <c r="I38" s="59"/>
    </row>
    <row r="39" spans="1:9" ht="18">
      <c r="A39" s="65">
        <v>11.4</v>
      </c>
      <c r="B39" s="57" t="s">
        <v>136</v>
      </c>
      <c r="C39" s="38">
        <v>50</v>
      </c>
      <c r="D39" s="38">
        <v>44</v>
      </c>
      <c r="E39" s="38">
        <v>55</v>
      </c>
      <c r="F39" s="38">
        <v>47</v>
      </c>
      <c r="G39" s="58">
        <f t="shared" si="2"/>
        <v>6.3829787234042552</v>
      </c>
      <c r="H39" s="58">
        <f t="shared" si="3"/>
        <v>9.0909090909090917</v>
      </c>
      <c r="I39" s="59"/>
    </row>
    <row r="40" spans="1:9" ht="18">
      <c r="A40" s="65">
        <v>11.5</v>
      </c>
      <c r="B40" s="57" t="s">
        <v>137</v>
      </c>
      <c r="C40" s="38">
        <v>215</v>
      </c>
      <c r="D40" s="38">
        <v>175</v>
      </c>
      <c r="E40" s="38">
        <v>215</v>
      </c>
      <c r="F40" s="38">
        <v>165</v>
      </c>
      <c r="G40" s="58">
        <f t="shared" si="2"/>
        <v>-6.0606060606060606</v>
      </c>
      <c r="H40" s="58">
        <f t="shared" si="3"/>
        <v>0</v>
      </c>
      <c r="I40" s="59"/>
    </row>
    <row r="41" spans="1:9" ht="18">
      <c r="A41" s="65">
        <v>11.6</v>
      </c>
      <c r="B41" s="57" t="s">
        <v>138</v>
      </c>
      <c r="C41" s="38">
        <v>3</v>
      </c>
      <c r="D41" s="38">
        <v>2.4</v>
      </c>
      <c r="E41" s="38">
        <v>4</v>
      </c>
      <c r="F41" s="38">
        <v>3.6</v>
      </c>
      <c r="G41" s="58">
        <f t="shared" si="2"/>
        <v>33.333333333333336</v>
      </c>
      <c r="H41" s="58">
        <f t="shared" si="3"/>
        <v>25</v>
      </c>
      <c r="I41" s="59"/>
    </row>
    <row r="42" spans="1:9" ht="18">
      <c r="A42" s="65">
        <v>11.7</v>
      </c>
      <c r="B42" s="57" t="s">
        <v>139</v>
      </c>
      <c r="C42" s="38">
        <v>5</v>
      </c>
      <c r="D42" s="38">
        <v>7.5</v>
      </c>
      <c r="E42" s="38">
        <v>5</v>
      </c>
      <c r="F42" s="38">
        <v>8</v>
      </c>
      <c r="G42" s="58">
        <f t="shared" si="2"/>
        <v>6.25</v>
      </c>
      <c r="H42" s="58">
        <f t="shared" si="3"/>
        <v>0</v>
      </c>
      <c r="I42" s="59"/>
    </row>
    <row r="43" spans="1:9" ht="18">
      <c r="A43" s="65">
        <v>11.8</v>
      </c>
      <c r="B43" s="57" t="s">
        <v>131</v>
      </c>
      <c r="C43" s="32"/>
      <c r="D43" s="32"/>
      <c r="E43" s="32"/>
      <c r="F43" s="32"/>
      <c r="G43" s="58"/>
      <c r="H43" s="58"/>
      <c r="I43" s="59"/>
    </row>
    <row r="44" spans="1:9" ht="18">
      <c r="A44" s="66"/>
      <c r="B44" s="57" t="s">
        <v>140</v>
      </c>
      <c r="C44" s="38"/>
      <c r="D44" s="38"/>
      <c r="E44" s="38"/>
      <c r="F44" s="38"/>
      <c r="G44" s="58"/>
      <c r="H44" s="58"/>
      <c r="I44" s="59"/>
    </row>
    <row r="45" spans="1:9" ht="18">
      <c r="A45" s="66"/>
      <c r="B45" s="57" t="s">
        <v>141</v>
      </c>
      <c r="C45" s="38"/>
      <c r="D45" s="38"/>
      <c r="E45" s="38"/>
      <c r="F45" s="38"/>
      <c r="G45" s="58"/>
      <c r="H45" s="58"/>
      <c r="I45" s="59"/>
    </row>
    <row r="46" spans="1:9" ht="18">
      <c r="A46" s="67">
        <v>12</v>
      </c>
      <c r="B46" s="57" t="s">
        <v>142</v>
      </c>
      <c r="C46" s="36">
        <f>C47+C48</f>
        <v>860</v>
      </c>
      <c r="D46" s="36">
        <f>D47+D48</f>
        <v>7610</v>
      </c>
      <c r="E46" s="36">
        <f>E47+E48</f>
        <v>1000</v>
      </c>
      <c r="F46" s="36">
        <f>F47+F48</f>
        <v>9639</v>
      </c>
      <c r="G46" s="58">
        <f t="shared" si="2"/>
        <v>21.049901442058307</v>
      </c>
      <c r="H46" s="58">
        <f t="shared" si="3"/>
        <v>14.000000000000002</v>
      </c>
      <c r="I46" s="59"/>
    </row>
    <row r="47" spans="1:9" ht="18">
      <c r="A47" s="66" t="s">
        <v>105</v>
      </c>
      <c r="B47" s="57" t="s">
        <v>101</v>
      </c>
      <c r="C47" s="38">
        <v>240</v>
      </c>
      <c r="D47" s="38">
        <v>1930</v>
      </c>
      <c r="E47" s="38">
        <v>310</v>
      </c>
      <c r="F47" s="38">
        <v>2635</v>
      </c>
      <c r="G47" s="58">
        <f t="shared" si="2"/>
        <v>26.755218216318788</v>
      </c>
      <c r="H47" s="58">
        <f t="shared" si="3"/>
        <v>22.58064516129032</v>
      </c>
      <c r="I47" s="59"/>
    </row>
    <row r="48" spans="1:9" ht="18">
      <c r="A48" s="66" t="s">
        <v>107</v>
      </c>
      <c r="B48" s="57" t="s">
        <v>106</v>
      </c>
      <c r="C48" s="38">
        <v>620</v>
      </c>
      <c r="D48" s="38">
        <v>5680</v>
      </c>
      <c r="E48" s="38">
        <v>690</v>
      </c>
      <c r="F48" s="38">
        <v>7004</v>
      </c>
      <c r="G48" s="58">
        <f t="shared" si="2"/>
        <v>18.903483723586522</v>
      </c>
      <c r="H48" s="58">
        <f t="shared" si="3"/>
        <v>10.144927536231885</v>
      </c>
      <c r="I48" s="59"/>
    </row>
    <row r="49" spans="1:9" ht="18">
      <c r="A49" s="66"/>
      <c r="B49" s="57" t="s">
        <v>143</v>
      </c>
      <c r="C49" s="38">
        <v>220</v>
      </c>
      <c r="D49" s="38">
        <v>3580</v>
      </c>
      <c r="E49" s="38">
        <v>220</v>
      </c>
      <c r="F49" s="38">
        <v>3580</v>
      </c>
      <c r="G49" s="58">
        <f t="shared" si="2"/>
        <v>0</v>
      </c>
      <c r="H49" s="58">
        <f t="shared" si="3"/>
        <v>0</v>
      </c>
      <c r="I49" s="59"/>
    </row>
    <row r="50" spans="1:9" ht="36">
      <c r="A50" s="67">
        <v>13</v>
      </c>
      <c r="B50" s="57" t="s">
        <v>144</v>
      </c>
      <c r="C50" s="36">
        <f>C51+C52+C53+C54</f>
        <v>2370</v>
      </c>
      <c r="D50" s="36">
        <f>D51+D52+D53+D54</f>
        <v>24950</v>
      </c>
      <c r="E50" s="36">
        <f>E51+E52+E53+E54</f>
        <v>2450</v>
      </c>
      <c r="F50" s="36">
        <f>F51+F52+F53+F54</f>
        <v>25783</v>
      </c>
      <c r="G50" s="58">
        <f t="shared" si="2"/>
        <v>3.2308109994957914</v>
      </c>
      <c r="H50" s="58">
        <f t="shared" si="3"/>
        <v>3.2653061224489797</v>
      </c>
      <c r="I50" s="59"/>
    </row>
    <row r="51" spans="1:9" ht="18">
      <c r="A51" s="65">
        <v>13.1</v>
      </c>
      <c r="B51" s="57" t="s">
        <v>106</v>
      </c>
      <c r="C51" s="38">
        <v>675</v>
      </c>
      <c r="D51" s="38">
        <v>7780</v>
      </c>
      <c r="E51" s="38">
        <v>695</v>
      </c>
      <c r="F51" s="38">
        <v>7951</v>
      </c>
      <c r="G51" s="58">
        <f t="shared" si="2"/>
        <v>2.1506728713369387</v>
      </c>
      <c r="H51" s="58">
        <f t="shared" si="3"/>
        <v>2.877697841726619</v>
      </c>
      <c r="I51" s="59"/>
    </row>
    <row r="52" spans="1:9" ht="18">
      <c r="A52" s="65">
        <v>13.2</v>
      </c>
      <c r="B52" s="57" t="s">
        <v>101</v>
      </c>
      <c r="C52" s="38">
        <v>745</v>
      </c>
      <c r="D52" s="38">
        <v>7650</v>
      </c>
      <c r="E52" s="38">
        <v>780</v>
      </c>
      <c r="F52" s="38">
        <v>8034</v>
      </c>
      <c r="G52" s="58">
        <f t="shared" si="2"/>
        <v>4.7796863330843919</v>
      </c>
      <c r="H52" s="58">
        <f t="shared" si="3"/>
        <v>4.4871794871794872</v>
      </c>
      <c r="I52" s="59"/>
    </row>
    <row r="53" spans="1:9" ht="36">
      <c r="A53" s="65">
        <v>13.3</v>
      </c>
      <c r="B53" s="57" t="s">
        <v>145</v>
      </c>
      <c r="C53" s="38">
        <v>950</v>
      </c>
      <c r="D53" s="38">
        <v>9520</v>
      </c>
      <c r="E53" s="38">
        <v>975</v>
      </c>
      <c r="F53" s="38">
        <v>9798</v>
      </c>
      <c r="G53" s="58">
        <f t="shared" si="2"/>
        <v>2.8373137374974484</v>
      </c>
      <c r="H53" s="58">
        <f t="shared" si="3"/>
        <v>2.5641025641025639</v>
      </c>
      <c r="I53" s="59"/>
    </row>
    <row r="54" spans="1:9" ht="18">
      <c r="A54" s="65">
        <v>13.4</v>
      </c>
      <c r="B54" s="57" t="s">
        <v>146</v>
      </c>
      <c r="C54" s="32"/>
      <c r="D54" s="32"/>
      <c r="E54" s="32"/>
      <c r="F54" s="32"/>
      <c r="G54" s="58"/>
      <c r="H54" s="58"/>
      <c r="I54" s="59"/>
    </row>
    <row r="55" spans="1:9" ht="36">
      <c r="A55" s="67">
        <v>14</v>
      </c>
      <c r="B55" s="57" t="s">
        <v>147</v>
      </c>
      <c r="C55" s="32">
        <v>190</v>
      </c>
      <c r="D55" s="32">
        <v>370.5</v>
      </c>
      <c r="E55" s="32">
        <v>195</v>
      </c>
      <c r="F55" s="32">
        <v>380</v>
      </c>
      <c r="G55" s="58">
        <f t="shared" si="2"/>
        <v>2.5</v>
      </c>
      <c r="H55" s="58">
        <f t="shared" si="3"/>
        <v>2.5641025641025639</v>
      </c>
      <c r="I55" s="59"/>
    </row>
    <row r="56" spans="1:9" ht="54">
      <c r="A56" s="90">
        <v>15</v>
      </c>
      <c r="B56" s="57" t="s">
        <v>148</v>
      </c>
      <c r="C56" s="36">
        <f>C59+C62+C65</f>
        <v>1806</v>
      </c>
      <c r="D56" s="36"/>
      <c r="E56" s="36">
        <f>E59+E62+E65</f>
        <v>1806</v>
      </c>
      <c r="F56" s="36"/>
      <c r="G56" s="58"/>
      <c r="H56" s="58">
        <f t="shared" si="3"/>
        <v>0</v>
      </c>
      <c r="I56" s="59"/>
    </row>
    <row r="57" spans="1:9" ht="90">
      <c r="A57" s="91"/>
      <c r="B57" s="57" t="s">
        <v>149</v>
      </c>
      <c r="C57" s="36">
        <f>C60+C63+C66</f>
        <v>1242</v>
      </c>
      <c r="D57" s="36">
        <f>D60+D63+D66</f>
        <v>12280</v>
      </c>
      <c r="E57" s="36">
        <f>E60+E63+E66</f>
        <v>1242</v>
      </c>
      <c r="F57" s="36">
        <f>F60+F63+F66</f>
        <v>3460</v>
      </c>
      <c r="G57" s="58">
        <f t="shared" si="2"/>
        <v>-254.91329479768785</v>
      </c>
      <c r="H57" s="58">
        <f t="shared" si="3"/>
        <v>0</v>
      </c>
      <c r="I57" s="59"/>
    </row>
    <row r="58" spans="1:9" ht="18">
      <c r="A58" s="82">
        <v>15.1</v>
      </c>
      <c r="B58" s="57" t="s">
        <v>150</v>
      </c>
      <c r="C58" s="38"/>
      <c r="D58" s="38"/>
      <c r="E58" s="38"/>
      <c r="F58" s="38"/>
      <c r="G58" s="58"/>
      <c r="H58" s="58"/>
      <c r="I58" s="59"/>
    </row>
    <row r="59" spans="1:9" ht="36">
      <c r="A59" s="83"/>
      <c r="B59" s="57" t="s">
        <v>151</v>
      </c>
      <c r="C59" s="38">
        <v>192</v>
      </c>
      <c r="D59" s="38"/>
      <c r="E59" s="38">
        <v>192</v>
      </c>
      <c r="F59" s="38"/>
      <c r="G59" s="58"/>
      <c r="H59" s="58">
        <f t="shared" si="3"/>
        <v>0</v>
      </c>
      <c r="I59" s="59"/>
    </row>
    <row r="60" spans="1:9" ht="54">
      <c r="A60" s="84"/>
      <c r="B60" s="57" t="s">
        <v>152</v>
      </c>
      <c r="C60" s="38">
        <v>171</v>
      </c>
      <c r="D60" s="38">
        <v>1063</v>
      </c>
      <c r="E60" s="38">
        <v>171</v>
      </c>
      <c r="F60" s="38">
        <v>880</v>
      </c>
      <c r="G60" s="58">
        <f t="shared" si="2"/>
        <v>-20.795454545454543</v>
      </c>
      <c r="H60" s="58">
        <f t="shared" si="3"/>
        <v>0</v>
      </c>
      <c r="I60" s="59"/>
    </row>
    <row r="61" spans="1:9" ht="54">
      <c r="A61" s="82">
        <v>15.2</v>
      </c>
      <c r="B61" s="57" t="s">
        <v>153</v>
      </c>
      <c r="C61" s="38"/>
      <c r="D61" s="38"/>
      <c r="E61" s="38"/>
      <c r="F61" s="38"/>
      <c r="G61" s="58"/>
      <c r="H61" s="58"/>
      <c r="I61" s="59"/>
    </row>
    <row r="62" spans="1:9" ht="36">
      <c r="A62" s="83"/>
      <c r="B62" s="57" t="s">
        <v>151</v>
      </c>
      <c r="C62" s="38">
        <v>306</v>
      </c>
      <c r="D62" s="38"/>
      <c r="E62" s="38">
        <v>306</v>
      </c>
      <c r="F62" s="38"/>
      <c r="G62" s="58"/>
      <c r="H62" s="58">
        <f t="shared" si="3"/>
        <v>0</v>
      </c>
      <c r="I62" s="59"/>
    </row>
    <row r="63" spans="1:9" ht="54">
      <c r="A63" s="84"/>
      <c r="B63" s="57" t="s">
        <v>152</v>
      </c>
      <c r="C63" s="38">
        <v>230</v>
      </c>
      <c r="D63" s="38">
        <v>1706</v>
      </c>
      <c r="E63" s="38">
        <v>230</v>
      </c>
      <c r="F63" s="38">
        <v>1739</v>
      </c>
      <c r="G63" s="58">
        <f t="shared" si="2"/>
        <v>1.8976423231742381</v>
      </c>
      <c r="H63" s="58">
        <f t="shared" si="3"/>
        <v>0</v>
      </c>
      <c r="I63" s="59"/>
    </row>
    <row r="64" spans="1:9" ht="36">
      <c r="A64" s="82">
        <v>15.3</v>
      </c>
      <c r="B64" s="57" t="s">
        <v>154</v>
      </c>
      <c r="C64" s="38"/>
      <c r="D64" s="38"/>
      <c r="E64" s="38"/>
      <c r="F64" s="38"/>
      <c r="G64" s="58"/>
      <c r="H64" s="58"/>
      <c r="I64" s="59"/>
    </row>
    <row r="65" spans="1:9" ht="36">
      <c r="A65" s="83"/>
      <c r="B65" s="57" t="s">
        <v>151</v>
      </c>
      <c r="C65" s="38">
        <v>1308</v>
      </c>
      <c r="D65" s="38"/>
      <c r="E65" s="38">
        <v>1308</v>
      </c>
      <c r="F65" s="38"/>
      <c r="G65" s="58"/>
      <c r="H65" s="58">
        <f t="shared" si="3"/>
        <v>0</v>
      </c>
      <c r="I65" s="59"/>
    </row>
    <row r="66" spans="1:9" ht="54">
      <c r="A66" s="84"/>
      <c r="B66" s="57" t="s">
        <v>152</v>
      </c>
      <c r="C66" s="32">
        <v>841</v>
      </c>
      <c r="D66" s="32">
        <v>9511</v>
      </c>
      <c r="E66" s="32">
        <v>841</v>
      </c>
      <c r="F66" s="32">
        <v>841</v>
      </c>
      <c r="G66" s="58">
        <f t="shared" si="2"/>
        <v>-1030.9155766944114</v>
      </c>
      <c r="H66" s="58">
        <f t="shared" si="3"/>
        <v>0</v>
      </c>
      <c r="I66" s="59"/>
    </row>
    <row r="67" spans="1:9" ht="36">
      <c r="A67" s="82" t="s">
        <v>155</v>
      </c>
      <c r="B67" s="57" t="s">
        <v>156</v>
      </c>
      <c r="C67" s="38"/>
      <c r="D67" s="38"/>
      <c r="E67" s="38"/>
      <c r="F67" s="38"/>
      <c r="G67" s="58"/>
      <c r="H67" s="58"/>
      <c r="I67" s="59"/>
    </row>
    <row r="68" spans="1:9" ht="36">
      <c r="A68" s="83"/>
      <c r="B68" s="57" t="s">
        <v>151</v>
      </c>
      <c r="C68" s="38">
        <v>1250</v>
      </c>
      <c r="D68" s="38"/>
      <c r="E68" s="38">
        <v>1250</v>
      </c>
      <c r="F68" s="38"/>
      <c r="G68" s="58"/>
      <c r="H68" s="58">
        <f t="shared" si="3"/>
        <v>0</v>
      </c>
      <c r="I68" s="59"/>
    </row>
    <row r="69" spans="1:9" ht="54">
      <c r="A69" s="84"/>
      <c r="B69" s="57" t="s">
        <v>152</v>
      </c>
      <c r="C69" s="38">
        <v>800</v>
      </c>
      <c r="D69" s="38">
        <v>9200</v>
      </c>
      <c r="E69" s="38">
        <v>800</v>
      </c>
      <c r="F69" s="38">
        <v>4400</v>
      </c>
      <c r="G69" s="58">
        <f>(F69-D69)/F69*100</f>
        <v>-109.09090909090908</v>
      </c>
      <c r="H69" s="58">
        <f t="shared" si="3"/>
        <v>0</v>
      </c>
      <c r="I69" s="59" t="s">
        <v>157</v>
      </c>
    </row>
    <row r="70" spans="1:9" ht="36">
      <c r="A70" s="82" t="s">
        <v>158</v>
      </c>
      <c r="B70" s="57" t="s">
        <v>159</v>
      </c>
      <c r="C70" s="38"/>
      <c r="D70" s="38"/>
      <c r="E70" s="38"/>
      <c r="F70" s="38"/>
      <c r="G70" s="58"/>
      <c r="H70" s="58"/>
      <c r="I70" s="59"/>
    </row>
    <row r="71" spans="1:9" ht="36">
      <c r="A71" s="83"/>
      <c r="B71" s="57" t="s">
        <v>151</v>
      </c>
      <c r="C71" s="38">
        <v>10</v>
      </c>
      <c r="D71" s="38"/>
      <c r="E71" s="38">
        <v>10</v>
      </c>
      <c r="F71" s="38"/>
      <c r="G71" s="58"/>
      <c r="H71" s="58">
        <f t="shared" si="3"/>
        <v>0</v>
      </c>
      <c r="I71" s="59"/>
    </row>
    <row r="72" spans="1:9" ht="54">
      <c r="A72" s="84"/>
      <c r="B72" s="57" t="s">
        <v>152</v>
      </c>
      <c r="C72" s="38">
        <v>8</v>
      </c>
      <c r="D72" s="38">
        <v>80</v>
      </c>
      <c r="E72" s="38">
        <v>8</v>
      </c>
      <c r="F72" s="38">
        <v>50</v>
      </c>
      <c r="G72" s="58">
        <f>(F72-D72)/F72*100</f>
        <v>-60</v>
      </c>
      <c r="H72" s="58">
        <f t="shared" si="3"/>
        <v>0</v>
      </c>
      <c r="I72" s="59"/>
    </row>
    <row r="73" spans="1:9" ht="18">
      <c r="A73" s="82" t="s">
        <v>160</v>
      </c>
      <c r="B73" s="57" t="s">
        <v>161</v>
      </c>
      <c r="C73" s="38"/>
      <c r="D73" s="38"/>
      <c r="E73" s="38"/>
      <c r="F73" s="38"/>
      <c r="G73" s="58"/>
      <c r="H73" s="58"/>
      <c r="I73" s="59"/>
    </row>
    <row r="74" spans="1:9" ht="36">
      <c r="A74" s="83"/>
      <c r="B74" s="57" t="s">
        <v>151</v>
      </c>
      <c r="C74" s="38">
        <v>90</v>
      </c>
      <c r="D74" s="38"/>
      <c r="E74" s="38">
        <v>102</v>
      </c>
      <c r="F74" s="38"/>
      <c r="G74" s="58"/>
      <c r="H74" s="58">
        <f t="shared" si="3"/>
        <v>11.76470588235294</v>
      </c>
      <c r="I74" s="59"/>
    </row>
    <row r="75" spans="1:9" ht="54">
      <c r="A75" s="84"/>
      <c r="B75" s="57" t="s">
        <v>152</v>
      </c>
      <c r="C75" s="38">
        <v>70</v>
      </c>
      <c r="D75" s="38">
        <v>560</v>
      </c>
      <c r="E75" s="38">
        <v>75</v>
      </c>
      <c r="F75" s="38">
        <v>595</v>
      </c>
      <c r="G75" s="58">
        <f>(F75-D75)/F75*100</f>
        <v>5.8823529411764701</v>
      </c>
      <c r="H75" s="58">
        <f t="shared" si="3"/>
        <v>6.666666666666667</v>
      </c>
      <c r="I75" s="59"/>
    </row>
    <row r="76" spans="1:9" ht="18">
      <c r="A76" s="82">
        <v>15.4</v>
      </c>
      <c r="B76" s="57" t="s">
        <v>162</v>
      </c>
      <c r="C76" s="38"/>
      <c r="D76" s="38"/>
      <c r="E76" s="38"/>
      <c r="F76" s="38"/>
      <c r="G76" s="58"/>
      <c r="H76" s="58"/>
      <c r="I76" s="59"/>
    </row>
    <row r="77" spans="1:9" ht="36">
      <c r="A77" s="83"/>
      <c r="B77" s="57" t="s">
        <v>151</v>
      </c>
      <c r="C77" s="38">
        <v>15</v>
      </c>
      <c r="D77" s="38"/>
      <c r="E77" s="38">
        <v>17</v>
      </c>
      <c r="F77" s="38"/>
      <c r="G77" s="58"/>
      <c r="H77" s="58">
        <f t="shared" si="3"/>
        <v>11.76470588235294</v>
      </c>
      <c r="I77" s="59"/>
    </row>
    <row r="78" spans="1:9" ht="54">
      <c r="A78" s="84"/>
      <c r="B78" s="57" t="s">
        <v>152</v>
      </c>
      <c r="C78" s="38">
        <v>10</v>
      </c>
      <c r="D78" s="38">
        <v>80</v>
      </c>
      <c r="E78" s="38">
        <v>12</v>
      </c>
      <c r="F78" s="38">
        <v>95</v>
      </c>
      <c r="G78" s="58">
        <f>(F78-D78)/F78*100</f>
        <v>15.789473684210526</v>
      </c>
      <c r="H78" s="58">
        <f t="shared" si="3"/>
        <v>16.666666666666664</v>
      </c>
      <c r="I78" s="59"/>
    </row>
    <row r="79" spans="1:9" ht="36">
      <c r="A79" s="82">
        <v>15.5</v>
      </c>
      <c r="B79" s="57" t="s">
        <v>163</v>
      </c>
      <c r="C79" s="38"/>
      <c r="D79" s="38"/>
      <c r="E79" s="38"/>
      <c r="F79" s="38"/>
      <c r="G79" s="58"/>
      <c r="H79" s="58"/>
      <c r="I79" s="59"/>
    </row>
    <row r="80" spans="1:9" ht="36">
      <c r="A80" s="83"/>
      <c r="B80" s="57" t="s">
        <v>151</v>
      </c>
      <c r="C80" s="38">
        <v>48</v>
      </c>
      <c r="D80" s="38"/>
      <c r="E80" s="38">
        <v>60</v>
      </c>
      <c r="F80" s="38"/>
      <c r="G80" s="58"/>
      <c r="H80" s="58">
        <f t="shared" si="3"/>
        <v>20</v>
      </c>
      <c r="I80" s="59"/>
    </row>
    <row r="81" spans="1:9" ht="54">
      <c r="A81" s="84"/>
      <c r="B81" s="57" t="s">
        <v>152</v>
      </c>
      <c r="C81" s="38">
        <v>33</v>
      </c>
      <c r="D81" s="38">
        <v>231</v>
      </c>
      <c r="E81" s="38">
        <v>37</v>
      </c>
      <c r="F81" s="38">
        <v>180</v>
      </c>
      <c r="G81" s="58">
        <f>(F81-D81)/F81*100</f>
        <v>-28.333333333333332</v>
      </c>
      <c r="H81" s="58">
        <f t="shared" si="3"/>
        <v>10.810810810810811</v>
      </c>
      <c r="I81" s="59"/>
    </row>
    <row r="82" spans="1:9" ht="18">
      <c r="A82" s="95">
        <v>15.6</v>
      </c>
      <c r="B82" s="57" t="s">
        <v>164</v>
      </c>
      <c r="C82" s="38"/>
      <c r="D82" s="38"/>
      <c r="E82" s="38"/>
      <c r="F82" s="38"/>
      <c r="G82" s="58"/>
      <c r="H82" s="58"/>
      <c r="I82" s="59"/>
    </row>
    <row r="83" spans="1:9" ht="36">
      <c r="A83" s="96"/>
      <c r="B83" s="57" t="s">
        <v>151</v>
      </c>
      <c r="C83" s="38">
        <v>55</v>
      </c>
      <c r="D83" s="38"/>
      <c r="E83" s="38">
        <v>65</v>
      </c>
      <c r="F83" s="38"/>
      <c r="G83" s="58"/>
      <c r="H83" s="58">
        <f t="shared" si="3"/>
        <v>15.384615384615385</v>
      </c>
      <c r="I83" s="59"/>
    </row>
    <row r="84" spans="1:9" ht="54">
      <c r="A84" s="97"/>
      <c r="B84" s="57" t="s">
        <v>152</v>
      </c>
      <c r="C84" s="38">
        <v>50</v>
      </c>
      <c r="D84" s="38">
        <v>400</v>
      </c>
      <c r="E84" s="38">
        <v>55</v>
      </c>
      <c r="F84" s="38">
        <v>435</v>
      </c>
      <c r="G84" s="58">
        <f>(F84-D84)/F84*100</f>
        <v>8.0459770114942533</v>
      </c>
      <c r="H84" s="58">
        <f t="shared" ref="H84:H120" si="4">(E84-C84)/E84*100</f>
        <v>9.0909090909090917</v>
      </c>
      <c r="I84" s="59"/>
    </row>
    <row r="85" spans="1:9" ht="18">
      <c r="A85" s="95">
        <v>15.7</v>
      </c>
      <c r="B85" s="57" t="s">
        <v>165</v>
      </c>
      <c r="C85" s="38"/>
      <c r="D85" s="38"/>
      <c r="E85" s="38"/>
      <c r="F85" s="38"/>
      <c r="G85" s="58"/>
      <c r="H85" s="58"/>
      <c r="I85" s="59"/>
    </row>
    <row r="86" spans="1:9" ht="36">
      <c r="A86" s="96"/>
      <c r="B86" s="57" t="s">
        <v>151</v>
      </c>
      <c r="C86" s="38">
        <v>140</v>
      </c>
      <c r="D86" s="38"/>
      <c r="E86" s="38">
        <v>165</v>
      </c>
      <c r="F86" s="38"/>
      <c r="G86" s="58"/>
      <c r="H86" s="58">
        <f t="shared" si="4"/>
        <v>15.151515151515152</v>
      </c>
      <c r="I86" s="59"/>
    </row>
    <row r="87" spans="1:9" ht="54">
      <c r="A87" s="97"/>
      <c r="B87" s="57" t="s">
        <v>152</v>
      </c>
      <c r="C87" s="38">
        <v>90</v>
      </c>
      <c r="D87" s="38">
        <v>585</v>
      </c>
      <c r="E87" s="38">
        <v>105</v>
      </c>
      <c r="F87" s="38">
        <v>735</v>
      </c>
      <c r="G87" s="58">
        <f>(F87-D87)/F87*100</f>
        <v>20.408163265306122</v>
      </c>
      <c r="H87" s="58">
        <f t="shared" si="4"/>
        <v>14.285714285714285</v>
      </c>
      <c r="I87" s="59"/>
    </row>
    <row r="88" spans="1:9" ht="18">
      <c r="A88" s="95">
        <v>15.8</v>
      </c>
      <c r="B88" s="57" t="s">
        <v>166</v>
      </c>
      <c r="C88" s="32"/>
      <c r="D88" s="32"/>
      <c r="E88" s="32"/>
      <c r="F88" s="32"/>
      <c r="G88" s="58"/>
      <c r="H88" s="58"/>
      <c r="I88" s="59"/>
    </row>
    <row r="89" spans="1:9" ht="36">
      <c r="A89" s="96"/>
      <c r="B89" s="57" t="s">
        <v>151</v>
      </c>
      <c r="C89" s="32">
        <v>0</v>
      </c>
      <c r="D89" s="32">
        <v>0</v>
      </c>
      <c r="E89" s="32">
        <v>0</v>
      </c>
      <c r="F89" s="32">
        <v>0</v>
      </c>
      <c r="G89" s="58"/>
      <c r="H89" s="58"/>
      <c r="I89" s="59"/>
    </row>
    <row r="90" spans="1:9" ht="54">
      <c r="A90" s="97"/>
      <c r="B90" s="57" t="s">
        <v>152</v>
      </c>
      <c r="C90" s="32">
        <v>0</v>
      </c>
      <c r="D90" s="32">
        <v>0</v>
      </c>
      <c r="E90" s="32">
        <v>0</v>
      </c>
      <c r="F90" s="32">
        <v>0</v>
      </c>
      <c r="G90" s="58"/>
      <c r="H90" s="58"/>
      <c r="I90" s="59"/>
    </row>
    <row r="91" spans="1:9" ht="18">
      <c r="A91" s="95">
        <v>15.9</v>
      </c>
      <c r="B91" s="57" t="s">
        <v>167</v>
      </c>
      <c r="C91" s="32"/>
      <c r="D91" s="32"/>
      <c r="E91" s="32"/>
      <c r="F91" s="32"/>
      <c r="G91" s="58"/>
      <c r="H91" s="58"/>
      <c r="I91" s="59"/>
    </row>
    <row r="92" spans="1:9" ht="36">
      <c r="A92" s="96"/>
      <c r="B92" s="57" t="s">
        <v>151</v>
      </c>
      <c r="C92" s="32">
        <v>5</v>
      </c>
      <c r="D92" s="32"/>
      <c r="E92" s="32">
        <v>6</v>
      </c>
      <c r="F92" s="32"/>
      <c r="G92" s="58"/>
      <c r="H92" s="58">
        <f t="shared" si="4"/>
        <v>16.666666666666664</v>
      </c>
      <c r="I92" s="59"/>
    </row>
    <row r="93" spans="1:9" ht="54">
      <c r="A93" s="97"/>
      <c r="B93" s="57" t="s">
        <v>152</v>
      </c>
      <c r="C93" s="32">
        <v>4</v>
      </c>
      <c r="D93" s="32">
        <v>30</v>
      </c>
      <c r="E93" s="32">
        <v>5</v>
      </c>
      <c r="F93" s="32">
        <v>33</v>
      </c>
      <c r="G93" s="58">
        <f>(F93-D93)/F93*100</f>
        <v>9.0909090909090917</v>
      </c>
      <c r="H93" s="58">
        <f t="shared" si="4"/>
        <v>20</v>
      </c>
      <c r="I93" s="59"/>
    </row>
    <row r="94" spans="1:9" ht="18">
      <c r="A94" s="92">
        <v>15.1</v>
      </c>
      <c r="B94" s="57" t="s">
        <v>168</v>
      </c>
      <c r="C94" s="32"/>
      <c r="D94" s="32"/>
      <c r="E94" s="32"/>
      <c r="F94" s="32"/>
      <c r="G94" s="58"/>
      <c r="H94" s="58"/>
      <c r="I94" s="59"/>
    </row>
    <row r="95" spans="1:9" ht="36">
      <c r="A95" s="93"/>
      <c r="B95" s="57" t="s">
        <v>151</v>
      </c>
      <c r="C95" s="32">
        <v>3</v>
      </c>
      <c r="D95" s="32"/>
      <c r="E95" s="32">
        <v>6</v>
      </c>
      <c r="F95" s="32"/>
      <c r="G95" s="58"/>
      <c r="H95" s="58">
        <f t="shared" si="4"/>
        <v>50</v>
      </c>
      <c r="I95" s="59"/>
    </row>
    <row r="96" spans="1:9" ht="54">
      <c r="A96" s="94"/>
      <c r="B96" s="57" t="s">
        <v>152</v>
      </c>
      <c r="C96" s="32">
        <v>2</v>
      </c>
      <c r="D96" s="32">
        <v>24</v>
      </c>
      <c r="E96" s="32">
        <v>3</v>
      </c>
      <c r="F96" s="32">
        <v>25</v>
      </c>
      <c r="G96" s="58">
        <f>(F96-D96)/F96*100</f>
        <v>4</v>
      </c>
      <c r="H96" s="58">
        <f t="shared" si="4"/>
        <v>33.333333333333329</v>
      </c>
      <c r="I96" s="59"/>
    </row>
    <row r="97" spans="1:9" ht="18">
      <c r="A97" s="92">
        <v>15.11</v>
      </c>
      <c r="B97" s="57" t="s">
        <v>169</v>
      </c>
      <c r="C97" s="32"/>
      <c r="D97" s="32"/>
      <c r="E97" s="32"/>
      <c r="F97" s="32"/>
      <c r="G97" s="58"/>
      <c r="H97" s="58"/>
      <c r="I97" s="59"/>
    </row>
    <row r="98" spans="1:9" ht="36">
      <c r="A98" s="93"/>
      <c r="B98" s="57" t="s">
        <v>151</v>
      </c>
      <c r="C98" s="32">
        <v>62</v>
      </c>
      <c r="D98" s="32"/>
      <c r="E98" s="32">
        <v>62</v>
      </c>
      <c r="F98" s="32"/>
      <c r="G98" s="58"/>
      <c r="H98" s="58">
        <f t="shared" si="4"/>
        <v>0</v>
      </c>
      <c r="I98" s="59"/>
    </row>
    <row r="99" spans="1:9" ht="54">
      <c r="A99" s="94"/>
      <c r="B99" s="57" t="s">
        <v>152</v>
      </c>
      <c r="C99" s="32">
        <v>60</v>
      </c>
      <c r="D99" s="32">
        <v>360</v>
      </c>
      <c r="E99" s="32">
        <v>60</v>
      </c>
      <c r="F99" s="32">
        <v>270</v>
      </c>
      <c r="G99" s="58">
        <f>(F99-D99)/F99*100</f>
        <v>-33.333333333333329</v>
      </c>
      <c r="H99" s="58">
        <f t="shared" si="4"/>
        <v>0</v>
      </c>
      <c r="I99" s="59"/>
    </row>
    <row r="100" spans="1:9" ht="18">
      <c r="A100" s="68">
        <v>15.12</v>
      </c>
      <c r="B100" s="57" t="s">
        <v>170</v>
      </c>
      <c r="C100" s="69"/>
      <c r="D100" s="69"/>
      <c r="E100" s="69"/>
      <c r="F100" s="69"/>
      <c r="G100" s="58"/>
      <c r="H100" s="58"/>
      <c r="I100" s="59"/>
    </row>
    <row r="101" spans="1:9" ht="36">
      <c r="A101" s="68"/>
      <c r="B101" s="57" t="s">
        <v>151</v>
      </c>
      <c r="C101" s="32">
        <v>5</v>
      </c>
      <c r="D101" s="32"/>
      <c r="E101" s="32">
        <v>7</v>
      </c>
      <c r="F101" s="32"/>
      <c r="G101" s="58"/>
      <c r="H101" s="58">
        <f t="shared" si="4"/>
        <v>28.571428571428569</v>
      </c>
      <c r="I101" s="59"/>
    </row>
    <row r="102" spans="1:9" ht="54">
      <c r="A102" s="68"/>
      <c r="B102" s="57" t="s">
        <v>152</v>
      </c>
      <c r="C102" s="32">
        <v>3</v>
      </c>
      <c r="D102" s="32">
        <v>9</v>
      </c>
      <c r="E102" s="32">
        <v>5</v>
      </c>
      <c r="F102" s="32">
        <v>9.1</v>
      </c>
      <c r="G102" s="58">
        <f>(F102-D102)/F102*100</f>
        <v>1.098901098901095</v>
      </c>
      <c r="H102" s="58">
        <f t="shared" si="4"/>
        <v>40</v>
      </c>
      <c r="I102" s="59"/>
    </row>
    <row r="103" spans="1:9" ht="18">
      <c r="A103" s="92">
        <v>15.13</v>
      </c>
      <c r="B103" s="57" t="s">
        <v>171</v>
      </c>
      <c r="C103" s="32"/>
      <c r="D103" s="32"/>
      <c r="E103" s="32"/>
      <c r="F103" s="32"/>
      <c r="G103" s="58"/>
      <c r="H103" s="58"/>
      <c r="I103" s="59"/>
    </row>
    <row r="104" spans="1:9" ht="36">
      <c r="A104" s="93"/>
      <c r="B104" s="57" t="s">
        <v>151</v>
      </c>
      <c r="C104" s="32"/>
      <c r="D104" s="32"/>
      <c r="E104" s="32"/>
      <c r="F104" s="32"/>
      <c r="G104" s="58"/>
      <c r="H104" s="58"/>
      <c r="I104" s="59"/>
    </row>
    <row r="105" spans="1:9" ht="54">
      <c r="A105" s="94"/>
      <c r="B105" s="57" t="s">
        <v>152</v>
      </c>
      <c r="C105" s="32"/>
      <c r="D105" s="32"/>
      <c r="E105" s="32"/>
      <c r="F105" s="32"/>
      <c r="G105" s="58"/>
      <c r="H105" s="58"/>
      <c r="I105" s="59"/>
    </row>
    <row r="106" spans="1:9" ht="18">
      <c r="A106" s="65">
        <v>15.14</v>
      </c>
      <c r="B106" s="57" t="s">
        <v>172</v>
      </c>
      <c r="C106" s="32"/>
      <c r="D106" s="32"/>
      <c r="E106" s="32"/>
      <c r="F106" s="32"/>
      <c r="G106" s="58"/>
      <c r="H106" s="58"/>
      <c r="I106" s="59"/>
    </row>
    <row r="107" spans="1:9" ht="36">
      <c r="A107" s="60"/>
      <c r="B107" s="57" t="s">
        <v>151</v>
      </c>
      <c r="C107" s="32">
        <v>3</v>
      </c>
      <c r="D107" s="32"/>
      <c r="E107" s="32">
        <v>5</v>
      </c>
      <c r="F107" s="32"/>
      <c r="G107" s="58"/>
      <c r="H107" s="58">
        <f t="shared" si="4"/>
        <v>40</v>
      </c>
      <c r="I107" s="59"/>
    </row>
    <row r="108" spans="1:9" ht="54">
      <c r="A108" s="60"/>
      <c r="B108" s="57" t="s">
        <v>152</v>
      </c>
      <c r="C108" s="32">
        <v>3</v>
      </c>
      <c r="D108" s="32">
        <v>27</v>
      </c>
      <c r="E108" s="32">
        <v>4</v>
      </c>
      <c r="F108" s="32">
        <v>29</v>
      </c>
      <c r="G108" s="58">
        <f t="shared" ref="G108:G116" si="5">(F108-D108)/F108*100</f>
        <v>6.8965517241379306</v>
      </c>
      <c r="H108" s="58">
        <f t="shared" si="4"/>
        <v>25</v>
      </c>
      <c r="I108" s="59"/>
    </row>
    <row r="109" spans="1:9" ht="36">
      <c r="A109" s="60">
        <v>16</v>
      </c>
      <c r="B109" s="57" t="s">
        <v>173</v>
      </c>
      <c r="C109" s="36">
        <f>C110+C111+C112+C113+C114+C115+C116+C117</f>
        <v>2911</v>
      </c>
      <c r="D109" s="36">
        <f>D110+D111+D112+D113+D114+D115+D116+D117</f>
        <v>27404.5</v>
      </c>
      <c r="E109" s="36">
        <f>E110+E111+E112+E113+E114+E115+E116+E117</f>
        <v>2917</v>
      </c>
      <c r="F109" s="36">
        <f>F110+F111+F112+F113+F114+F115+F116+F117</f>
        <v>23996.799999999999</v>
      </c>
      <c r="G109" s="58">
        <f t="shared" si="5"/>
        <v>-14.200643419122553</v>
      </c>
      <c r="H109" s="58">
        <f t="shared" si="4"/>
        <v>0.2056907781967775</v>
      </c>
      <c r="I109" s="59"/>
    </row>
    <row r="110" spans="1:9" ht="18">
      <c r="A110" s="60">
        <v>16.100000000000001</v>
      </c>
      <c r="B110" s="57" t="s">
        <v>174</v>
      </c>
      <c r="C110" s="38">
        <v>1985</v>
      </c>
      <c r="D110" s="38">
        <v>22860</v>
      </c>
      <c r="E110" s="38">
        <v>1985</v>
      </c>
      <c r="F110" s="38">
        <v>19431</v>
      </c>
      <c r="G110" s="58">
        <f t="shared" si="5"/>
        <v>-17.647058823529413</v>
      </c>
      <c r="H110" s="58">
        <f t="shared" si="4"/>
        <v>0</v>
      </c>
      <c r="I110" s="59" t="s">
        <v>175</v>
      </c>
    </row>
    <row r="111" spans="1:9" ht="18">
      <c r="A111" s="60">
        <v>16.2</v>
      </c>
      <c r="B111" s="57" t="s">
        <v>176</v>
      </c>
      <c r="C111" s="38">
        <v>195</v>
      </c>
      <c r="D111" s="38">
        <v>1938</v>
      </c>
      <c r="E111" s="38">
        <v>195</v>
      </c>
      <c r="F111" s="38">
        <v>1938</v>
      </c>
      <c r="G111" s="58">
        <f t="shared" si="5"/>
        <v>0</v>
      </c>
      <c r="H111" s="58">
        <f t="shared" si="4"/>
        <v>0</v>
      </c>
      <c r="I111" s="59"/>
    </row>
    <row r="112" spans="1:9" ht="18">
      <c r="A112" s="60">
        <v>16.3</v>
      </c>
      <c r="B112" s="57" t="s">
        <v>177</v>
      </c>
      <c r="C112" s="38">
        <v>380</v>
      </c>
      <c r="D112" s="38">
        <v>1620</v>
      </c>
      <c r="E112" s="38">
        <v>380</v>
      </c>
      <c r="F112" s="38">
        <v>1620</v>
      </c>
      <c r="G112" s="58">
        <f t="shared" si="5"/>
        <v>0</v>
      </c>
      <c r="H112" s="58">
        <f t="shared" si="4"/>
        <v>0</v>
      </c>
      <c r="I112" s="59"/>
    </row>
    <row r="113" spans="1:9" ht="18">
      <c r="A113" s="60">
        <v>16.399999999999999</v>
      </c>
      <c r="B113" s="57" t="s">
        <v>178</v>
      </c>
      <c r="C113" s="38">
        <v>165</v>
      </c>
      <c r="D113" s="38">
        <v>210</v>
      </c>
      <c r="E113" s="38">
        <v>165</v>
      </c>
      <c r="F113" s="38">
        <v>210</v>
      </c>
      <c r="G113" s="58">
        <f t="shared" si="5"/>
        <v>0</v>
      </c>
      <c r="H113" s="58">
        <f t="shared" si="4"/>
        <v>0</v>
      </c>
      <c r="I113" s="59"/>
    </row>
    <row r="114" spans="1:9" ht="18">
      <c r="A114" s="60">
        <v>16.5</v>
      </c>
      <c r="B114" s="57" t="s">
        <v>179</v>
      </c>
      <c r="C114" s="38">
        <v>160</v>
      </c>
      <c r="D114" s="38">
        <v>760</v>
      </c>
      <c r="E114" s="38">
        <v>165</v>
      </c>
      <c r="F114" s="38">
        <v>780</v>
      </c>
      <c r="G114" s="58">
        <f t="shared" si="5"/>
        <v>2.5641025641025639</v>
      </c>
      <c r="H114" s="58">
        <f t="shared" si="4"/>
        <v>3.0303030303030303</v>
      </c>
      <c r="I114" s="59"/>
    </row>
    <row r="115" spans="1:9" ht="18">
      <c r="A115" s="60">
        <v>16.600000000000001</v>
      </c>
      <c r="B115" s="57" t="s">
        <v>180</v>
      </c>
      <c r="C115" s="38">
        <v>15</v>
      </c>
      <c r="D115" s="38">
        <v>11</v>
      </c>
      <c r="E115" s="38">
        <v>16</v>
      </c>
      <c r="F115" s="38">
        <v>12</v>
      </c>
      <c r="G115" s="58">
        <f t="shared" si="5"/>
        <v>8.3333333333333321</v>
      </c>
      <c r="H115" s="58">
        <f t="shared" si="4"/>
        <v>6.25</v>
      </c>
      <c r="I115" s="59"/>
    </row>
    <row r="116" spans="1:9" ht="18">
      <c r="A116" s="60">
        <v>16.7</v>
      </c>
      <c r="B116" s="57" t="s">
        <v>181</v>
      </c>
      <c r="C116" s="38">
        <v>11</v>
      </c>
      <c r="D116" s="38">
        <v>5.5</v>
      </c>
      <c r="E116" s="38">
        <v>11</v>
      </c>
      <c r="F116" s="38">
        <v>5.8</v>
      </c>
      <c r="G116" s="58">
        <f t="shared" si="5"/>
        <v>5.1724137931034457</v>
      </c>
      <c r="H116" s="58">
        <f t="shared" si="4"/>
        <v>0</v>
      </c>
      <c r="I116" s="59"/>
    </row>
    <row r="117" spans="1:9" ht="18">
      <c r="A117" s="60">
        <v>16.8</v>
      </c>
      <c r="B117" s="57" t="s">
        <v>131</v>
      </c>
      <c r="C117" s="38"/>
      <c r="D117" s="38"/>
      <c r="E117" s="38"/>
      <c r="F117" s="38"/>
      <c r="G117" s="58"/>
      <c r="H117" s="58"/>
      <c r="I117" s="59"/>
    </row>
    <row r="118" spans="1:9" ht="36">
      <c r="A118" s="60">
        <v>17</v>
      </c>
      <c r="B118" s="57" t="s">
        <v>182</v>
      </c>
      <c r="C118" s="36">
        <v>1020</v>
      </c>
      <c r="D118" s="36">
        <v>15.3</v>
      </c>
      <c r="E118" s="36">
        <v>1065</v>
      </c>
      <c r="F118" s="36">
        <v>17</v>
      </c>
      <c r="G118" s="58">
        <f>(F118-D118)/F118*100</f>
        <v>9.9999999999999964</v>
      </c>
      <c r="H118" s="58">
        <f t="shared" si="4"/>
        <v>4.225352112676056</v>
      </c>
      <c r="I118" s="59"/>
    </row>
    <row r="119" spans="1:9" ht="18">
      <c r="A119" s="60">
        <v>18</v>
      </c>
      <c r="B119" s="57" t="s">
        <v>183</v>
      </c>
      <c r="C119" s="36">
        <v>6</v>
      </c>
      <c r="D119" s="36">
        <v>25</v>
      </c>
      <c r="E119" s="36">
        <v>7</v>
      </c>
      <c r="F119" s="36">
        <v>29</v>
      </c>
      <c r="G119" s="58">
        <f>(F119-D119)/F119*100</f>
        <v>13.793103448275861</v>
      </c>
      <c r="H119" s="58">
        <f t="shared" si="4"/>
        <v>14.285714285714285</v>
      </c>
      <c r="I119" s="59"/>
    </row>
    <row r="120" spans="1:9" ht="36">
      <c r="A120" s="60">
        <v>19</v>
      </c>
      <c r="B120" s="57" t="s">
        <v>184</v>
      </c>
      <c r="C120" s="36">
        <v>1000</v>
      </c>
      <c r="D120" s="36">
        <v>4</v>
      </c>
      <c r="E120" s="36">
        <v>1300</v>
      </c>
      <c r="F120" s="36">
        <v>4.55</v>
      </c>
      <c r="G120" s="58">
        <f>(F120-D120)/F120*100</f>
        <v>12.087912087912084</v>
      </c>
      <c r="H120" s="58">
        <f t="shared" si="4"/>
        <v>23.076923076923077</v>
      </c>
      <c r="I120" s="59"/>
    </row>
  </sheetData>
  <mergeCells count="24">
    <mergeCell ref="A103:A105"/>
    <mergeCell ref="A67:A69"/>
    <mergeCell ref="A70:A72"/>
    <mergeCell ref="A73:A75"/>
    <mergeCell ref="A76:A78"/>
    <mergeCell ref="A79:A81"/>
    <mergeCell ref="A82:A84"/>
    <mergeCell ref="A85:A87"/>
    <mergeCell ref="A88:A90"/>
    <mergeCell ref="A91:A93"/>
    <mergeCell ref="A94:A96"/>
    <mergeCell ref="A97:A99"/>
    <mergeCell ref="I3:I4"/>
    <mergeCell ref="A5:A8"/>
    <mergeCell ref="A56:A57"/>
    <mergeCell ref="A58:A60"/>
    <mergeCell ref="A61:A63"/>
    <mergeCell ref="A64:A66"/>
    <mergeCell ref="A1:H1"/>
    <mergeCell ref="A2:H2"/>
    <mergeCell ref="C3:D3"/>
    <mergeCell ref="E3:F3"/>
    <mergeCell ref="G3:G4"/>
    <mergeCell ref="H3:H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5"/>
  <sheetViews>
    <sheetView workbookViewId="0">
      <selection activeCell="O12" sqref="O12"/>
    </sheetView>
  </sheetViews>
  <sheetFormatPr defaultRowHeight="15"/>
  <sheetData>
    <row r="1" spans="1:11" ht="19.5">
      <c r="A1" s="85" t="s">
        <v>88</v>
      </c>
      <c r="B1" s="85"/>
      <c r="C1" s="85"/>
      <c r="D1" s="85"/>
      <c r="E1" s="85"/>
      <c r="F1" s="85"/>
      <c r="G1" s="85"/>
      <c r="H1" s="85"/>
      <c r="I1" s="85"/>
      <c r="J1" s="85"/>
    </row>
    <row r="2" spans="1:11" ht="19.5">
      <c r="A2" s="86" t="s">
        <v>185</v>
      </c>
      <c r="B2" s="86"/>
      <c r="C2" s="86"/>
      <c r="D2" s="86"/>
      <c r="E2" s="86"/>
      <c r="F2" s="86"/>
      <c r="G2" s="86"/>
      <c r="H2" s="86"/>
      <c r="I2" s="86"/>
      <c r="J2" s="86"/>
    </row>
    <row r="3" spans="1:11" ht="18">
      <c r="A3" s="78" t="s">
        <v>90</v>
      </c>
      <c r="B3" s="78" t="s">
        <v>91</v>
      </c>
      <c r="C3" s="87" t="s">
        <v>92</v>
      </c>
      <c r="D3" s="99"/>
      <c r="E3" s="99"/>
      <c r="F3" s="88"/>
      <c r="G3" s="87" t="s">
        <v>93</v>
      </c>
      <c r="H3" s="99"/>
      <c r="I3" s="99"/>
      <c r="J3" s="99"/>
      <c r="K3" s="100" t="s">
        <v>96</v>
      </c>
    </row>
    <row r="4" spans="1:11" ht="18">
      <c r="A4" s="98"/>
      <c r="B4" s="98"/>
      <c r="C4" s="101" t="s">
        <v>97</v>
      </c>
      <c r="D4" s="102"/>
      <c r="E4" s="101" t="s">
        <v>98</v>
      </c>
      <c r="F4" s="102"/>
      <c r="G4" s="101" t="s">
        <v>97</v>
      </c>
      <c r="H4" s="102"/>
      <c r="I4" s="101" t="s">
        <v>98</v>
      </c>
      <c r="J4" s="102"/>
      <c r="K4" s="100"/>
    </row>
    <row r="5" spans="1:11" ht="18">
      <c r="A5" s="79"/>
      <c r="B5" s="79"/>
      <c r="C5" s="70" t="s">
        <v>186</v>
      </c>
      <c r="D5" s="70" t="s">
        <v>187</v>
      </c>
      <c r="E5" s="70" t="s">
        <v>186</v>
      </c>
      <c r="F5" s="70" t="s">
        <v>187</v>
      </c>
      <c r="G5" s="70" t="s">
        <v>186</v>
      </c>
      <c r="H5" s="70" t="s">
        <v>187</v>
      </c>
      <c r="I5" s="70" t="s">
        <v>186</v>
      </c>
      <c r="J5" s="70" t="s">
        <v>187</v>
      </c>
      <c r="K5" s="100"/>
    </row>
    <row r="6" spans="1:11" ht="18">
      <c r="A6" s="71">
        <v>1</v>
      </c>
      <c r="B6" s="57" t="s">
        <v>188</v>
      </c>
      <c r="C6" s="15">
        <v>6951</v>
      </c>
      <c r="D6" s="72">
        <v>2780.4</v>
      </c>
      <c r="E6" s="15">
        <v>16456.84</v>
      </c>
      <c r="F6" s="72">
        <v>8063.16</v>
      </c>
      <c r="G6" s="15">
        <v>6961</v>
      </c>
      <c r="H6" s="72">
        <v>2784.4</v>
      </c>
      <c r="I6" s="72">
        <v>15219.24</v>
      </c>
      <c r="J6" s="72">
        <v>8074.76</v>
      </c>
      <c r="K6" s="59"/>
    </row>
    <row r="7" spans="1:11" ht="18">
      <c r="A7" s="60">
        <v>2</v>
      </c>
      <c r="B7" s="57" t="s">
        <v>189</v>
      </c>
      <c r="C7" s="21">
        <v>15120</v>
      </c>
      <c r="D7" s="72">
        <v>1512</v>
      </c>
      <c r="E7" s="15">
        <v>26033.4</v>
      </c>
      <c r="F7" s="72">
        <v>2721.6</v>
      </c>
      <c r="G7" s="21">
        <v>13613</v>
      </c>
      <c r="H7" s="72">
        <v>1361.3</v>
      </c>
      <c r="I7" s="72">
        <v>18799.66</v>
      </c>
      <c r="J7" s="72">
        <v>2450.34</v>
      </c>
      <c r="K7" s="59"/>
    </row>
    <row r="8" spans="1:11" ht="18">
      <c r="A8" s="60">
        <v>3</v>
      </c>
      <c r="B8" s="57" t="s">
        <v>190</v>
      </c>
      <c r="C8" s="15">
        <v>11588</v>
      </c>
      <c r="D8" s="72">
        <v>2897</v>
      </c>
      <c r="E8" s="15">
        <v>22269.73</v>
      </c>
      <c r="F8" s="72">
        <v>5533.2699999999995</v>
      </c>
      <c r="G8" s="15">
        <v>19425</v>
      </c>
      <c r="H8" s="72">
        <v>4856.25</v>
      </c>
      <c r="I8" s="72">
        <v>29654.5625</v>
      </c>
      <c r="J8" s="72">
        <v>9275.4375</v>
      </c>
      <c r="K8" s="59"/>
    </row>
    <row r="9" spans="1:11" ht="18">
      <c r="A9" s="60">
        <v>4</v>
      </c>
      <c r="B9" s="57" t="s">
        <v>111</v>
      </c>
      <c r="C9" s="21">
        <v>1780</v>
      </c>
      <c r="D9" s="72">
        <v>712</v>
      </c>
      <c r="E9" s="72">
        <v>1394.4</v>
      </c>
      <c r="F9" s="72">
        <v>925.6</v>
      </c>
      <c r="G9" s="21">
        <v>1130</v>
      </c>
      <c r="H9" s="72">
        <v>452</v>
      </c>
      <c r="I9" s="72">
        <v>1192.4000000000001</v>
      </c>
      <c r="J9" s="72">
        <v>587.6</v>
      </c>
      <c r="K9" s="59"/>
    </row>
    <row r="10" spans="1:11" ht="18">
      <c r="A10" s="60">
        <v>5</v>
      </c>
      <c r="B10" s="57" t="s">
        <v>112</v>
      </c>
      <c r="C10" s="21">
        <v>1270</v>
      </c>
      <c r="D10" s="72">
        <v>889</v>
      </c>
      <c r="E10" s="15">
        <v>521</v>
      </c>
      <c r="F10" s="72">
        <v>889</v>
      </c>
      <c r="G10" s="21">
        <v>1130</v>
      </c>
      <c r="H10" s="72">
        <v>791</v>
      </c>
      <c r="I10" s="15">
        <v>269</v>
      </c>
      <c r="J10" s="72">
        <v>791</v>
      </c>
      <c r="K10" s="59"/>
    </row>
    <row r="11" spans="1:11" ht="18">
      <c r="A11" s="60">
        <v>6</v>
      </c>
      <c r="B11" s="57" t="s">
        <v>113</v>
      </c>
      <c r="C11" s="21">
        <v>0</v>
      </c>
      <c r="D11" s="72">
        <v>75</v>
      </c>
      <c r="E11" s="15">
        <v>0</v>
      </c>
      <c r="F11" s="72">
        <v>80</v>
      </c>
      <c r="G11" s="21">
        <v>0</v>
      </c>
      <c r="H11" s="72">
        <v>75</v>
      </c>
      <c r="I11" s="15">
        <v>0</v>
      </c>
      <c r="J11" s="72">
        <v>80</v>
      </c>
      <c r="K11" s="59"/>
    </row>
    <row r="12" spans="1:11" ht="18">
      <c r="A12" s="60">
        <v>10.1</v>
      </c>
      <c r="B12" s="57" t="s">
        <v>118</v>
      </c>
      <c r="C12" s="21">
        <v>985</v>
      </c>
      <c r="D12" s="72">
        <v>591</v>
      </c>
      <c r="E12" s="15">
        <v>342.69000000000005</v>
      </c>
      <c r="F12" s="72">
        <v>242.30999999999997</v>
      </c>
      <c r="G12" s="21">
        <v>985</v>
      </c>
      <c r="H12" s="72">
        <v>591</v>
      </c>
      <c r="I12" s="15">
        <v>372.69000000000005</v>
      </c>
      <c r="J12" s="72">
        <v>242.30999999999997</v>
      </c>
      <c r="K12" s="59"/>
    </row>
    <row r="13" spans="1:11" ht="18">
      <c r="A13" s="60">
        <v>10.199999999999999</v>
      </c>
      <c r="B13" s="57" t="s">
        <v>119</v>
      </c>
      <c r="C13" s="21">
        <v>475</v>
      </c>
      <c r="D13" s="72">
        <v>285</v>
      </c>
      <c r="E13" s="15">
        <v>194.65</v>
      </c>
      <c r="F13" s="72">
        <v>145.35</v>
      </c>
      <c r="G13" s="21">
        <v>475</v>
      </c>
      <c r="H13" s="72">
        <v>285</v>
      </c>
      <c r="I13" s="15">
        <v>201.65</v>
      </c>
      <c r="J13" s="72">
        <v>145.35</v>
      </c>
      <c r="K13" s="59"/>
    </row>
    <row r="14" spans="1:11" ht="18">
      <c r="A14" s="60">
        <v>10.3</v>
      </c>
      <c r="B14" s="57" t="s">
        <v>120</v>
      </c>
      <c r="C14" s="21">
        <v>107</v>
      </c>
      <c r="D14" s="72">
        <v>96.3</v>
      </c>
      <c r="E14" s="15">
        <v>35.887</v>
      </c>
      <c r="F14" s="72">
        <v>49.113</v>
      </c>
      <c r="G14" s="21">
        <v>107</v>
      </c>
      <c r="H14" s="72">
        <v>96.3</v>
      </c>
      <c r="I14" s="15">
        <v>35.887</v>
      </c>
      <c r="J14" s="72">
        <v>49.113</v>
      </c>
      <c r="K14" s="59"/>
    </row>
    <row r="15" spans="1:11" ht="18">
      <c r="A15" s="60">
        <v>10.4</v>
      </c>
      <c r="B15" s="57" t="s">
        <v>121</v>
      </c>
      <c r="C15" s="21">
        <v>1580</v>
      </c>
      <c r="D15" s="72">
        <v>1422</v>
      </c>
      <c r="E15" s="15">
        <v>274</v>
      </c>
      <c r="F15" s="72">
        <v>1422</v>
      </c>
      <c r="G15" s="21">
        <v>1580</v>
      </c>
      <c r="H15" s="72">
        <v>1422</v>
      </c>
      <c r="I15" s="15">
        <v>240</v>
      </c>
      <c r="J15" s="72">
        <v>1422</v>
      </c>
      <c r="K15" s="59"/>
    </row>
    <row r="16" spans="1:11" ht="18">
      <c r="A16" s="60">
        <v>10.5</v>
      </c>
      <c r="B16" s="57" t="s">
        <v>122</v>
      </c>
      <c r="C16" s="21">
        <v>0</v>
      </c>
      <c r="D16" s="72">
        <v>70</v>
      </c>
      <c r="E16" s="15">
        <v>0</v>
      </c>
      <c r="F16" s="72">
        <v>38</v>
      </c>
      <c r="G16" s="21">
        <v>0</v>
      </c>
      <c r="H16" s="72">
        <v>70</v>
      </c>
      <c r="I16" s="15">
        <v>0</v>
      </c>
      <c r="J16" s="72">
        <v>38</v>
      </c>
      <c r="K16" s="59"/>
    </row>
    <row r="17" spans="1:11" ht="18">
      <c r="A17" s="60">
        <v>10.6</v>
      </c>
      <c r="B17" s="57" t="s">
        <v>123</v>
      </c>
      <c r="C17" s="21">
        <v>12</v>
      </c>
      <c r="D17" s="72">
        <v>7.2</v>
      </c>
      <c r="E17" s="15">
        <v>5.68</v>
      </c>
      <c r="F17" s="72">
        <v>4.32</v>
      </c>
      <c r="G17" s="21">
        <v>12</v>
      </c>
      <c r="H17" s="72">
        <v>7.2</v>
      </c>
      <c r="I17" s="15">
        <v>6.68</v>
      </c>
      <c r="J17" s="72">
        <v>4.32</v>
      </c>
      <c r="K17" s="59"/>
    </row>
    <row r="18" spans="1:11" ht="18">
      <c r="A18" s="60">
        <v>10.7</v>
      </c>
      <c r="B18" s="57" t="s">
        <v>124</v>
      </c>
      <c r="C18" s="21">
        <v>90</v>
      </c>
      <c r="D18" s="72">
        <v>27</v>
      </c>
      <c r="E18" s="15">
        <v>111.8</v>
      </c>
      <c r="F18" s="72">
        <v>43.2</v>
      </c>
      <c r="G18" s="21">
        <v>90</v>
      </c>
      <c r="H18" s="72">
        <v>27</v>
      </c>
      <c r="I18" s="15">
        <v>124.8</v>
      </c>
      <c r="J18" s="72">
        <v>43.2</v>
      </c>
      <c r="K18" s="59"/>
    </row>
    <row r="19" spans="1:11" ht="18">
      <c r="A19" s="60">
        <v>10.8</v>
      </c>
      <c r="B19" s="57" t="s">
        <v>125</v>
      </c>
      <c r="C19" s="21">
        <v>35</v>
      </c>
      <c r="D19" s="72">
        <v>3.5</v>
      </c>
      <c r="E19" s="15">
        <v>62.65</v>
      </c>
      <c r="F19" s="72">
        <v>7.3500000000000005</v>
      </c>
      <c r="G19" s="21">
        <v>43</v>
      </c>
      <c r="H19" s="72">
        <v>4.3</v>
      </c>
      <c r="I19" s="15">
        <v>77.97</v>
      </c>
      <c r="J19" s="72">
        <v>9.0299999999999994</v>
      </c>
      <c r="K19" s="59"/>
    </row>
    <row r="20" spans="1:11" ht="18">
      <c r="A20" s="60">
        <v>10.9</v>
      </c>
      <c r="B20" s="57" t="s">
        <v>126</v>
      </c>
      <c r="C20" s="21">
        <v>0</v>
      </c>
      <c r="D20" s="72">
        <v>20</v>
      </c>
      <c r="E20" s="15">
        <v>0</v>
      </c>
      <c r="F20" s="72">
        <v>23</v>
      </c>
      <c r="G20" s="21">
        <v>0</v>
      </c>
      <c r="H20" s="72">
        <v>20</v>
      </c>
      <c r="I20" s="15">
        <v>2</v>
      </c>
      <c r="J20" s="72">
        <v>23</v>
      </c>
      <c r="K20" s="59"/>
    </row>
    <row r="21" spans="1:11" ht="18">
      <c r="A21" s="64">
        <v>10.1</v>
      </c>
      <c r="B21" s="57" t="s">
        <v>127</v>
      </c>
      <c r="C21" s="21">
        <v>0</v>
      </c>
      <c r="D21" s="72">
        <v>3</v>
      </c>
      <c r="E21" s="15">
        <v>0</v>
      </c>
      <c r="F21" s="73">
        <v>6.5</v>
      </c>
      <c r="G21" s="21">
        <v>0</v>
      </c>
      <c r="H21" s="72">
        <v>3</v>
      </c>
      <c r="I21" s="15">
        <v>1.0999999999999996</v>
      </c>
      <c r="J21" s="73">
        <v>6.5</v>
      </c>
      <c r="K21" s="59"/>
    </row>
    <row r="22" spans="1:11" ht="18">
      <c r="A22" s="60">
        <v>10.11</v>
      </c>
      <c r="B22" s="57" t="s">
        <v>128</v>
      </c>
      <c r="C22" s="21">
        <v>0</v>
      </c>
      <c r="D22" s="72">
        <v>4</v>
      </c>
      <c r="E22" s="15">
        <v>0</v>
      </c>
      <c r="F22" s="72">
        <v>6</v>
      </c>
      <c r="G22" s="21">
        <v>0</v>
      </c>
      <c r="H22" s="72">
        <v>4</v>
      </c>
      <c r="I22" s="15">
        <v>1.2000000000000002</v>
      </c>
      <c r="J22" s="72">
        <v>6</v>
      </c>
      <c r="K22" s="59"/>
    </row>
    <row r="23" spans="1:11" ht="18">
      <c r="A23" s="64">
        <v>10.119999999999999</v>
      </c>
      <c r="B23" s="57" t="s">
        <v>129</v>
      </c>
      <c r="C23" s="21">
        <v>405</v>
      </c>
      <c r="D23" s="72">
        <v>243</v>
      </c>
      <c r="E23" s="15">
        <v>187.77</v>
      </c>
      <c r="F23" s="72">
        <v>148.22999999999999</v>
      </c>
      <c r="G23" s="21">
        <v>405</v>
      </c>
      <c r="H23" s="72">
        <v>243</v>
      </c>
      <c r="I23" s="15">
        <v>187.77</v>
      </c>
      <c r="J23" s="72">
        <v>148.22999999999999</v>
      </c>
      <c r="K23" s="59"/>
    </row>
    <row r="24" spans="1:11" ht="18">
      <c r="A24" s="60">
        <v>10.130000000000001</v>
      </c>
      <c r="B24" s="57" t="s">
        <v>130</v>
      </c>
      <c r="C24" s="21">
        <v>160</v>
      </c>
      <c r="D24" s="72">
        <v>32</v>
      </c>
      <c r="E24" s="15">
        <v>163</v>
      </c>
      <c r="F24" s="72">
        <v>32</v>
      </c>
      <c r="G24" s="21">
        <v>165</v>
      </c>
      <c r="H24" s="72">
        <v>33</v>
      </c>
      <c r="I24" s="15">
        <v>165</v>
      </c>
      <c r="J24" s="72">
        <v>33</v>
      </c>
      <c r="K24" s="59"/>
    </row>
    <row r="25" spans="1:11" ht="18">
      <c r="A25" s="64">
        <v>10.14</v>
      </c>
      <c r="B25" s="57" t="s">
        <v>131</v>
      </c>
      <c r="C25" s="21"/>
      <c r="D25" s="72"/>
      <c r="E25" s="15">
        <v>0</v>
      </c>
      <c r="F25" s="72">
        <v>0</v>
      </c>
      <c r="G25" s="21"/>
      <c r="H25" s="72"/>
      <c r="I25" s="15">
        <v>0</v>
      </c>
      <c r="J25" s="72">
        <v>0</v>
      </c>
      <c r="K25" s="59"/>
    </row>
    <row r="26" spans="1:11" ht="18">
      <c r="A26" s="65">
        <v>11.1</v>
      </c>
      <c r="B26" s="57" t="s">
        <v>133</v>
      </c>
      <c r="C26" s="21">
        <v>760</v>
      </c>
      <c r="D26" s="72">
        <v>228</v>
      </c>
      <c r="E26" s="15">
        <v>481</v>
      </c>
      <c r="F26" s="72">
        <v>114</v>
      </c>
      <c r="G26" s="21">
        <v>760</v>
      </c>
      <c r="H26" s="72">
        <v>228</v>
      </c>
      <c r="I26" s="15">
        <v>484</v>
      </c>
      <c r="J26" s="72">
        <v>114</v>
      </c>
      <c r="K26" s="59"/>
    </row>
    <row r="27" spans="1:11" ht="18">
      <c r="A27" s="65">
        <v>11.2</v>
      </c>
      <c r="B27" s="57" t="s">
        <v>134</v>
      </c>
      <c r="C27" s="21">
        <v>15</v>
      </c>
      <c r="D27" s="72">
        <v>4.5</v>
      </c>
      <c r="E27" s="15">
        <v>9.75</v>
      </c>
      <c r="F27" s="72">
        <v>2.25</v>
      </c>
      <c r="G27" s="21">
        <v>16</v>
      </c>
      <c r="H27" s="72">
        <v>4.8</v>
      </c>
      <c r="I27" s="15">
        <v>12</v>
      </c>
      <c r="J27" s="72">
        <v>2.4</v>
      </c>
      <c r="K27" s="59"/>
    </row>
    <row r="28" spans="1:11" ht="18">
      <c r="A28" s="65">
        <v>11.3</v>
      </c>
      <c r="B28" s="57" t="s">
        <v>135</v>
      </c>
      <c r="C28" s="21">
        <v>0</v>
      </c>
      <c r="D28" s="72">
        <v>60</v>
      </c>
      <c r="E28" s="15">
        <v>0</v>
      </c>
      <c r="F28" s="72">
        <v>48</v>
      </c>
      <c r="G28" s="21">
        <v>60</v>
      </c>
      <c r="H28" s="72">
        <v>60</v>
      </c>
      <c r="I28" s="15">
        <v>0</v>
      </c>
      <c r="J28" s="72">
        <v>48</v>
      </c>
      <c r="K28" s="59"/>
    </row>
    <row r="29" spans="1:11" ht="18">
      <c r="A29" s="65">
        <v>11.4</v>
      </c>
      <c r="B29" s="57" t="s">
        <v>136</v>
      </c>
      <c r="C29" s="21">
        <v>0</v>
      </c>
      <c r="D29" s="72">
        <v>50</v>
      </c>
      <c r="E29" s="15">
        <v>0</v>
      </c>
      <c r="F29" s="72">
        <v>44</v>
      </c>
      <c r="G29" s="21">
        <v>55</v>
      </c>
      <c r="H29" s="72">
        <v>50</v>
      </c>
      <c r="I29" s="15">
        <v>3</v>
      </c>
      <c r="J29" s="72">
        <v>44</v>
      </c>
      <c r="K29" s="59"/>
    </row>
    <row r="30" spans="1:11" ht="18">
      <c r="A30" s="65">
        <v>11.5</v>
      </c>
      <c r="B30" s="57" t="s">
        <v>137</v>
      </c>
      <c r="C30" s="21">
        <v>0</v>
      </c>
      <c r="D30" s="72">
        <v>215</v>
      </c>
      <c r="E30" s="15">
        <v>0</v>
      </c>
      <c r="F30" s="72">
        <v>175</v>
      </c>
      <c r="G30" s="21">
        <v>215</v>
      </c>
      <c r="H30" s="72">
        <v>215</v>
      </c>
      <c r="I30" s="15">
        <v>0</v>
      </c>
      <c r="J30" s="72">
        <v>175</v>
      </c>
      <c r="K30" s="59"/>
    </row>
    <row r="31" spans="1:11" ht="18">
      <c r="A31" s="65">
        <v>11.6</v>
      </c>
      <c r="B31" s="57" t="s">
        <v>138</v>
      </c>
      <c r="C31" s="21">
        <v>0</v>
      </c>
      <c r="D31" s="72">
        <v>3</v>
      </c>
      <c r="E31" s="15">
        <v>0</v>
      </c>
      <c r="F31" s="72">
        <v>2.4</v>
      </c>
      <c r="G31" s="21">
        <v>4</v>
      </c>
      <c r="H31" s="72">
        <v>3</v>
      </c>
      <c r="I31" s="15">
        <v>1.2000000000000002</v>
      </c>
      <c r="J31" s="72">
        <v>2.4</v>
      </c>
      <c r="K31" s="59"/>
    </row>
    <row r="32" spans="1:11" ht="18">
      <c r="A32" s="65">
        <v>11.7</v>
      </c>
      <c r="B32" s="57" t="s">
        <v>139</v>
      </c>
      <c r="C32" s="21">
        <v>5</v>
      </c>
      <c r="D32" s="72">
        <v>0</v>
      </c>
      <c r="E32" s="15">
        <v>7.5</v>
      </c>
      <c r="F32" s="72">
        <v>0</v>
      </c>
      <c r="G32" s="21">
        <v>5</v>
      </c>
      <c r="H32" s="72">
        <v>0</v>
      </c>
      <c r="I32" s="15">
        <v>8</v>
      </c>
      <c r="J32" s="72">
        <v>0</v>
      </c>
      <c r="K32" s="59"/>
    </row>
    <row r="33" spans="1:11" ht="18">
      <c r="A33" s="67">
        <v>12</v>
      </c>
      <c r="B33" s="57" t="s">
        <v>142</v>
      </c>
      <c r="C33" s="15">
        <v>860</v>
      </c>
      <c r="D33" s="72">
        <v>172</v>
      </c>
      <c r="E33" s="15">
        <v>6492</v>
      </c>
      <c r="F33" s="72">
        <v>1118</v>
      </c>
      <c r="G33" s="15">
        <v>1000</v>
      </c>
      <c r="H33" s="72">
        <v>200</v>
      </c>
      <c r="I33" s="15">
        <v>8339</v>
      </c>
      <c r="J33" s="72">
        <v>1300</v>
      </c>
      <c r="K33" s="59"/>
    </row>
    <row r="34" spans="1:11" ht="18">
      <c r="A34" s="66" t="s">
        <v>105</v>
      </c>
      <c r="B34" s="57" t="s">
        <v>101</v>
      </c>
      <c r="C34" s="21">
        <v>240</v>
      </c>
      <c r="D34" s="72">
        <v>96</v>
      </c>
      <c r="E34" s="15">
        <v>1402</v>
      </c>
      <c r="F34" s="72">
        <v>528</v>
      </c>
      <c r="G34" s="21">
        <v>310</v>
      </c>
      <c r="H34" s="72">
        <v>124</v>
      </c>
      <c r="I34" s="15">
        <v>1953</v>
      </c>
      <c r="J34" s="72">
        <v>682</v>
      </c>
      <c r="K34" s="59"/>
    </row>
    <row r="35" spans="1:11" ht="18">
      <c r="A35" s="66" t="s">
        <v>107</v>
      </c>
      <c r="B35" s="57" t="s">
        <v>106</v>
      </c>
      <c r="C35" s="21">
        <v>620</v>
      </c>
      <c r="D35" s="72">
        <v>124</v>
      </c>
      <c r="E35" s="15">
        <v>4874</v>
      </c>
      <c r="F35" s="72">
        <v>806</v>
      </c>
      <c r="G35" s="21">
        <v>690</v>
      </c>
      <c r="H35" s="72">
        <v>138</v>
      </c>
      <c r="I35" s="15">
        <v>6107</v>
      </c>
      <c r="J35" s="72">
        <v>897</v>
      </c>
      <c r="K35" s="59"/>
    </row>
    <row r="36" spans="1:11" ht="18">
      <c r="A36" s="66"/>
      <c r="B36" s="57" t="s">
        <v>143</v>
      </c>
      <c r="C36" s="21">
        <v>0</v>
      </c>
      <c r="D36" s="72">
        <v>220</v>
      </c>
      <c r="E36" s="15">
        <v>0</v>
      </c>
      <c r="F36" s="72">
        <v>3580</v>
      </c>
      <c r="G36" s="21">
        <v>220</v>
      </c>
      <c r="H36" s="72">
        <v>220</v>
      </c>
      <c r="I36" s="15">
        <v>0</v>
      </c>
      <c r="J36" s="72">
        <v>3580</v>
      </c>
      <c r="K36" s="59"/>
    </row>
    <row r="37" spans="1:11" ht="36">
      <c r="A37" s="67">
        <v>13</v>
      </c>
      <c r="B37" s="57" t="s">
        <v>144</v>
      </c>
      <c r="C37" s="15">
        <v>2370</v>
      </c>
      <c r="D37" s="72">
        <v>118.5</v>
      </c>
      <c r="E37" s="15">
        <v>23990.15</v>
      </c>
      <c r="F37" s="72">
        <v>959.84999999999991</v>
      </c>
      <c r="G37" s="15">
        <v>2450</v>
      </c>
      <c r="H37" s="72">
        <v>122.5</v>
      </c>
      <c r="I37" s="15">
        <v>24790.75</v>
      </c>
      <c r="J37" s="72">
        <v>992.25</v>
      </c>
      <c r="K37" s="59"/>
    </row>
    <row r="38" spans="1:11" ht="18">
      <c r="A38" s="60">
        <v>16.100000000000001</v>
      </c>
      <c r="B38" s="57" t="s">
        <v>174</v>
      </c>
      <c r="C38" s="21">
        <v>1985</v>
      </c>
      <c r="D38" s="72">
        <v>794</v>
      </c>
      <c r="E38" s="15">
        <v>15634.6</v>
      </c>
      <c r="F38" s="72">
        <v>7225.4</v>
      </c>
      <c r="G38" s="21">
        <v>1985</v>
      </c>
      <c r="H38" s="72">
        <v>794</v>
      </c>
      <c r="I38" s="15">
        <v>12205.6</v>
      </c>
      <c r="J38" s="72">
        <v>7225.4</v>
      </c>
      <c r="K38" s="59" t="s">
        <v>175</v>
      </c>
    </row>
    <row r="39" spans="1:11" ht="18">
      <c r="A39" s="60">
        <v>16.2</v>
      </c>
      <c r="B39" s="57" t="s">
        <v>176</v>
      </c>
      <c r="C39" s="21">
        <v>195</v>
      </c>
      <c r="D39" s="72">
        <v>175.5</v>
      </c>
      <c r="E39" s="15">
        <v>691.95</v>
      </c>
      <c r="F39" s="72">
        <v>1246.05</v>
      </c>
      <c r="G39" s="21">
        <v>195</v>
      </c>
      <c r="H39" s="72">
        <v>175.5</v>
      </c>
      <c r="I39" s="15">
        <v>691.95</v>
      </c>
      <c r="J39" s="72">
        <v>1246.05</v>
      </c>
      <c r="K39" s="59"/>
    </row>
    <row r="40" spans="1:11" ht="18">
      <c r="A40" s="60">
        <v>16.3</v>
      </c>
      <c r="B40" s="57" t="s">
        <v>177</v>
      </c>
      <c r="C40" s="21">
        <v>380</v>
      </c>
      <c r="D40" s="72">
        <v>76</v>
      </c>
      <c r="E40" s="15">
        <v>1384.4</v>
      </c>
      <c r="F40" s="72">
        <v>235.6</v>
      </c>
      <c r="G40" s="21">
        <v>380</v>
      </c>
      <c r="H40" s="72">
        <v>76</v>
      </c>
      <c r="I40" s="15">
        <v>1384.4</v>
      </c>
      <c r="J40" s="72">
        <v>235.6</v>
      </c>
      <c r="K40" s="59"/>
    </row>
    <row r="41" spans="1:11" ht="18">
      <c r="A41" s="60">
        <v>16.399999999999999</v>
      </c>
      <c r="B41" s="57" t="s">
        <v>178</v>
      </c>
      <c r="C41" s="21">
        <v>165</v>
      </c>
      <c r="D41" s="72">
        <v>66</v>
      </c>
      <c r="E41" s="15">
        <v>5.4000000000000057</v>
      </c>
      <c r="F41" s="72">
        <v>204.6</v>
      </c>
      <c r="G41" s="21">
        <v>165</v>
      </c>
      <c r="H41" s="72">
        <v>66</v>
      </c>
      <c r="I41" s="15">
        <v>5.4000000000000057</v>
      </c>
      <c r="J41" s="72">
        <v>204.6</v>
      </c>
      <c r="K41" s="59"/>
    </row>
    <row r="42" spans="1:11" ht="18">
      <c r="A42" s="60">
        <v>16.5</v>
      </c>
      <c r="B42" s="57" t="s">
        <v>179</v>
      </c>
      <c r="C42" s="21">
        <v>160</v>
      </c>
      <c r="D42" s="72">
        <v>8</v>
      </c>
      <c r="E42" s="15">
        <v>735.2</v>
      </c>
      <c r="F42" s="72">
        <v>24.8</v>
      </c>
      <c r="G42" s="21">
        <v>165</v>
      </c>
      <c r="H42" s="72">
        <v>8.25</v>
      </c>
      <c r="I42" s="15">
        <v>754.42499999999995</v>
      </c>
      <c r="J42" s="72">
        <v>25.574999999999999</v>
      </c>
      <c r="K42" s="59"/>
    </row>
    <row r="43" spans="1:11" ht="18">
      <c r="A43" s="60">
        <v>16.600000000000001</v>
      </c>
      <c r="B43" s="57" t="s">
        <v>180</v>
      </c>
      <c r="C43" s="21">
        <v>15</v>
      </c>
      <c r="D43" s="72">
        <v>2.25</v>
      </c>
      <c r="E43" s="15">
        <v>4.0249999999999995</v>
      </c>
      <c r="F43" s="72">
        <v>6.9750000000000005</v>
      </c>
      <c r="G43" s="21">
        <v>16</v>
      </c>
      <c r="H43" s="72">
        <v>2.4</v>
      </c>
      <c r="I43" s="15">
        <v>4.5600000000000005</v>
      </c>
      <c r="J43" s="72">
        <v>7.4399999999999995</v>
      </c>
      <c r="K43" s="59"/>
    </row>
    <row r="44" spans="1:11" ht="18">
      <c r="A44" s="60">
        <v>16.7</v>
      </c>
      <c r="B44" s="57" t="s">
        <v>181</v>
      </c>
      <c r="C44" s="21">
        <v>11</v>
      </c>
      <c r="D44" s="72">
        <v>6.6</v>
      </c>
      <c r="E44" s="15">
        <v>4.1139999999999999</v>
      </c>
      <c r="F44" s="72">
        <v>1.3859999999999999</v>
      </c>
      <c r="G44" s="21">
        <v>11</v>
      </c>
      <c r="H44" s="72">
        <v>6.6</v>
      </c>
      <c r="I44" s="15">
        <v>4.4139999999999997</v>
      </c>
      <c r="J44" s="72">
        <v>1.3859999999999999</v>
      </c>
      <c r="K44" s="59"/>
    </row>
    <row r="45" spans="1:11" ht="18">
      <c r="A45" s="60">
        <v>16.8</v>
      </c>
      <c r="B45" s="57" t="s">
        <v>131</v>
      </c>
      <c r="C45" s="21"/>
      <c r="D45" s="72">
        <v>0</v>
      </c>
      <c r="E45" s="15">
        <v>0</v>
      </c>
      <c r="F45" s="72">
        <v>0</v>
      </c>
      <c r="G45" s="21"/>
      <c r="H45" s="72">
        <v>0</v>
      </c>
      <c r="I45" s="15">
        <v>0</v>
      </c>
      <c r="J45" s="72">
        <v>0</v>
      </c>
      <c r="K45" s="59"/>
    </row>
  </sheetData>
  <mergeCells count="11">
    <mergeCell ref="K3:K5"/>
    <mergeCell ref="C4:D4"/>
    <mergeCell ref="E4:F4"/>
    <mergeCell ref="G4:H4"/>
    <mergeCell ref="I4:J4"/>
    <mergeCell ref="A1:J1"/>
    <mergeCell ref="A2:J2"/>
    <mergeCell ref="A3:A5"/>
    <mergeCell ref="B3:B5"/>
    <mergeCell ref="C3:F3"/>
    <mergeCell ref="G3:J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2073-074 Prodction</vt:lpstr>
      <vt:lpstr>2073-074 Prodction (2)</vt:lpstr>
      <vt:lpstr>2073-074 Prodction Neksap)</vt:lpstr>
      <vt:lpstr>2073-074 Prodction Neksap)  (3</vt:lpstr>
      <vt:lpstr>2073-074 Prodction Neksap) (2)</vt:lpstr>
      <vt:lpstr>2069-070</vt:lpstr>
      <vt:lpstr>Unnat + Local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2016-11-13T13:55:58Z</dcterms:modified>
</cp:coreProperties>
</file>